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5125" windowHeight="12045" tabRatio="918" firstSheet="11" activeTab="14"/>
  </bookViews>
  <sheets>
    <sheet name="Etat comparatif 01-2016" sheetId="30" r:id="rId1"/>
    <sheet name="Etat comparatif 02-2016" sheetId="29" r:id="rId2"/>
    <sheet name="Etat comparatif 03-2016" sheetId="28" r:id="rId3"/>
    <sheet name="Etat comparatif 04-2016" sheetId="35" r:id="rId4"/>
    <sheet name="Etat comparatif 05-2016" sheetId="36" r:id="rId5"/>
    <sheet name="Etat comparatif 06-2016" sheetId="37" r:id="rId6"/>
    <sheet name="Etat comparatif 07-2016" sheetId="38" r:id="rId7"/>
    <sheet name="Etat comparatif 08-2016" sheetId="39" r:id="rId8"/>
    <sheet name="Etat comparatif 09-2016" sheetId="40" r:id="rId9"/>
    <sheet name="Etat comparatif 10-2016" sheetId="41" r:id="rId10"/>
    <sheet name="Etat comparatif 11-2016" sheetId="42" r:id="rId11"/>
    <sheet name="Etat comparatif 12-2016" sheetId="43" r:id="rId12"/>
    <sheet name="Etat comparatif 01-2017" sheetId="44" r:id="rId13"/>
    <sheet name="Etat comparatif 02-2017" sheetId="45" r:id="rId14"/>
    <sheet name="Etat comparatif 03-2017" sheetId="46" r:id="rId15"/>
    <sheet name="Etat comparatif 04-2017" sheetId="47" r:id="rId16"/>
    <sheet name="Etat comparatif 05-2017" sheetId="48" r:id="rId17"/>
    <sheet name="Etat comparatif 06-2017" sheetId="49" r:id="rId18"/>
    <sheet name="Etat comparatif 07-2017" sheetId="50" r:id="rId19"/>
    <sheet name="Etat comparatif 08-2017" sheetId="51" r:id="rId20"/>
    <sheet name="Récap 2016" sheetId="33" r:id="rId21"/>
    <sheet name="Imp" sheetId="34" r:id="rId22"/>
  </sheets>
  <definedNames>
    <definedName name="_xlnm.Print_Area" localSheetId="21">Imp!$A$1:$BM$131</definedName>
  </definedName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208" i="51" l="1"/>
  <c r="T208" i="51"/>
  <c r="AC208" i="51" s="1"/>
  <c r="Q208" i="51"/>
  <c r="AB208" i="51" s="1"/>
  <c r="N208" i="51"/>
  <c r="AA208" i="51" s="1"/>
  <c r="K208" i="51"/>
  <c r="Z208" i="51" s="1"/>
  <c r="H208" i="51"/>
  <c r="Y208" i="51" s="1"/>
  <c r="E208" i="51"/>
  <c r="X208" i="51" s="1"/>
  <c r="AB207" i="51"/>
  <c r="X207" i="51"/>
  <c r="U207" i="51"/>
  <c r="T207" i="51"/>
  <c r="AC207" i="51" s="1"/>
  <c r="Q207" i="51"/>
  <c r="N207" i="51"/>
  <c r="AA207" i="51" s="1"/>
  <c r="K207" i="51"/>
  <c r="Z207" i="51" s="1"/>
  <c r="H207" i="51"/>
  <c r="Y207" i="51" s="1"/>
  <c r="E207" i="51"/>
  <c r="AC206" i="51"/>
  <c r="Y206" i="51"/>
  <c r="U206" i="51"/>
  <c r="T206" i="51"/>
  <c r="Q206" i="51"/>
  <c r="AB206" i="51" s="1"/>
  <c r="N206" i="51"/>
  <c r="AA206" i="51" s="1"/>
  <c r="K206" i="51"/>
  <c r="Z206" i="51" s="1"/>
  <c r="H206" i="51"/>
  <c r="E206" i="51"/>
  <c r="X206" i="51" s="1"/>
  <c r="Z205" i="51"/>
  <c r="U205" i="51"/>
  <c r="T205" i="51"/>
  <c r="AC205" i="51" s="1"/>
  <c r="Q205" i="51"/>
  <c r="AB205" i="51" s="1"/>
  <c r="N205" i="51"/>
  <c r="AA205" i="51" s="1"/>
  <c r="K205" i="51"/>
  <c r="H205" i="51"/>
  <c r="Y205" i="51" s="1"/>
  <c r="E205" i="51"/>
  <c r="X205" i="51" s="1"/>
  <c r="AA204" i="51"/>
  <c r="U204" i="51"/>
  <c r="T204" i="51"/>
  <c r="AC204" i="51" s="1"/>
  <c r="Q204" i="51"/>
  <c r="AB204" i="51" s="1"/>
  <c r="N204" i="51"/>
  <c r="K204" i="51"/>
  <c r="Z204" i="51" s="1"/>
  <c r="H204" i="51"/>
  <c r="Y204" i="51" s="1"/>
  <c r="E204" i="51"/>
  <c r="X204" i="51" s="1"/>
  <c r="AB203" i="51"/>
  <c r="X203" i="51"/>
  <c r="U203" i="51"/>
  <c r="T203" i="51"/>
  <c r="AC203" i="51" s="1"/>
  <c r="Q203" i="51"/>
  <c r="N203" i="51"/>
  <c r="AA203" i="51" s="1"/>
  <c r="K203" i="51"/>
  <c r="Z203" i="51" s="1"/>
  <c r="H203" i="51"/>
  <c r="Y203" i="51" s="1"/>
  <c r="E203" i="51"/>
  <c r="AC202" i="51"/>
  <c r="AA202" i="51"/>
  <c r="Y202" i="51"/>
  <c r="U202" i="51"/>
  <c r="T202" i="51"/>
  <c r="Q202" i="51"/>
  <c r="AB202" i="51" s="1"/>
  <c r="N202" i="51"/>
  <c r="K202" i="51"/>
  <c r="Z202" i="51" s="1"/>
  <c r="H202" i="51"/>
  <c r="E202" i="51"/>
  <c r="X202" i="51" s="1"/>
  <c r="AB201" i="51"/>
  <c r="Z201" i="51"/>
  <c r="X201" i="51"/>
  <c r="U201" i="51"/>
  <c r="T201" i="51"/>
  <c r="AC201" i="51" s="1"/>
  <c r="Q201" i="51"/>
  <c r="N201" i="51"/>
  <c r="AA201" i="51" s="1"/>
  <c r="K201" i="51"/>
  <c r="H201" i="51"/>
  <c r="Y201" i="51" s="1"/>
  <c r="E201" i="51"/>
  <c r="AC200" i="51"/>
  <c r="AA200" i="51"/>
  <c r="Y200" i="51"/>
  <c r="U200" i="51"/>
  <c r="T200" i="51"/>
  <c r="Q200" i="51"/>
  <c r="AB200" i="51" s="1"/>
  <c r="N200" i="51"/>
  <c r="K200" i="51"/>
  <c r="Z200" i="51" s="1"/>
  <c r="H200" i="51"/>
  <c r="E200" i="51"/>
  <c r="X200" i="51" s="1"/>
  <c r="AB199" i="51"/>
  <c r="Z199" i="51"/>
  <c r="X199" i="51"/>
  <c r="U199" i="51"/>
  <c r="T199" i="51"/>
  <c r="AC199" i="51" s="1"/>
  <c r="Q199" i="51"/>
  <c r="N199" i="51"/>
  <c r="AA199" i="51" s="1"/>
  <c r="K199" i="51"/>
  <c r="H199" i="51"/>
  <c r="Y199" i="51" s="1"/>
  <c r="E199" i="51"/>
  <c r="AC198" i="51"/>
  <c r="AA198" i="51"/>
  <c r="Y198" i="51"/>
  <c r="U198" i="51"/>
  <c r="T198" i="51"/>
  <c r="Q198" i="51"/>
  <c r="AB198" i="51" s="1"/>
  <c r="N198" i="51"/>
  <c r="K198" i="51"/>
  <c r="Z198" i="51" s="1"/>
  <c r="H198" i="51"/>
  <c r="E198" i="51"/>
  <c r="X198" i="51" s="1"/>
  <c r="AB197" i="51"/>
  <c r="Z197" i="51"/>
  <c r="X197" i="51"/>
  <c r="U197" i="51"/>
  <c r="T197" i="51"/>
  <c r="AC197" i="51" s="1"/>
  <c r="Q197" i="51"/>
  <c r="N197" i="51"/>
  <c r="AA197" i="51" s="1"/>
  <c r="K197" i="51"/>
  <c r="H197" i="51"/>
  <c r="Y197" i="51" s="1"/>
  <c r="E197" i="51"/>
  <c r="AC196" i="51"/>
  <c r="AA196" i="51"/>
  <c r="Y196" i="51"/>
  <c r="U196" i="51"/>
  <c r="T196" i="51"/>
  <c r="Q196" i="51"/>
  <c r="AB196" i="51" s="1"/>
  <c r="N196" i="51"/>
  <c r="K196" i="51"/>
  <c r="Z196" i="51" s="1"/>
  <c r="H196" i="51"/>
  <c r="E196" i="51"/>
  <c r="X196" i="51" s="1"/>
  <c r="AB195" i="51"/>
  <c r="Z195" i="51"/>
  <c r="X195" i="51"/>
  <c r="U195" i="51"/>
  <c r="T195" i="51"/>
  <c r="AC195" i="51" s="1"/>
  <c r="Q195" i="51"/>
  <c r="N195" i="51"/>
  <c r="AA195" i="51" s="1"/>
  <c r="K195" i="51"/>
  <c r="H195" i="51"/>
  <c r="Y195" i="51" s="1"/>
  <c r="E195" i="51"/>
  <c r="AC194" i="51"/>
  <c r="AA194" i="51"/>
  <c r="Y194" i="51"/>
  <c r="U194" i="51"/>
  <c r="T194" i="51"/>
  <c r="Q194" i="51"/>
  <c r="AB194" i="51" s="1"/>
  <c r="N194" i="51"/>
  <c r="K194" i="51"/>
  <c r="Z194" i="51" s="1"/>
  <c r="H194" i="51"/>
  <c r="E194" i="51"/>
  <c r="X194" i="51" s="1"/>
  <c r="AB193" i="51"/>
  <c r="Z193" i="51"/>
  <c r="X193" i="51"/>
  <c r="U193" i="51"/>
  <c r="T193" i="51"/>
  <c r="AC193" i="51" s="1"/>
  <c r="Q193" i="51"/>
  <c r="N193" i="51"/>
  <c r="AA193" i="51" s="1"/>
  <c r="K193" i="51"/>
  <c r="H193" i="51"/>
  <c r="Y193" i="51" s="1"/>
  <c r="E193" i="51"/>
  <c r="AC192" i="51"/>
  <c r="AA192" i="51"/>
  <c r="Y192" i="51"/>
  <c r="U192" i="51"/>
  <c r="T192" i="51"/>
  <c r="Q192" i="51"/>
  <c r="AB192" i="51" s="1"/>
  <c r="N192" i="51"/>
  <c r="K192" i="51"/>
  <c r="Z192" i="51" s="1"/>
  <c r="H192" i="51"/>
  <c r="E192" i="51"/>
  <c r="X192" i="51" s="1"/>
  <c r="AB191" i="51"/>
  <c r="Z191" i="51"/>
  <c r="X191" i="51"/>
  <c r="U191" i="51"/>
  <c r="T191" i="51"/>
  <c r="AC191" i="51" s="1"/>
  <c r="Q191" i="51"/>
  <c r="N191" i="51"/>
  <c r="AA191" i="51" s="1"/>
  <c r="K191" i="51"/>
  <c r="H191" i="51"/>
  <c r="Y191" i="51" s="1"/>
  <c r="E191" i="51"/>
  <c r="AC190" i="51"/>
  <c r="AA190" i="51"/>
  <c r="Y190" i="51"/>
  <c r="U190" i="51"/>
  <c r="T190" i="51"/>
  <c r="Q190" i="51"/>
  <c r="AB190" i="51" s="1"/>
  <c r="N190" i="51"/>
  <c r="K190" i="51"/>
  <c r="Z190" i="51" s="1"/>
  <c r="H190" i="51"/>
  <c r="E190" i="51"/>
  <c r="X190" i="51" s="1"/>
  <c r="AB189" i="51"/>
  <c r="Z189" i="51"/>
  <c r="X189" i="51"/>
  <c r="U189" i="51"/>
  <c r="T189" i="51"/>
  <c r="AC189" i="51" s="1"/>
  <c r="Q189" i="51"/>
  <c r="N189" i="51"/>
  <c r="AA189" i="51" s="1"/>
  <c r="K189" i="51"/>
  <c r="H189" i="51"/>
  <c r="Y189" i="51" s="1"/>
  <c r="E189" i="51"/>
  <c r="AC188" i="51"/>
  <c r="AA188" i="51"/>
  <c r="Y188" i="51"/>
  <c r="U188" i="51"/>
  <c r="T188" i="51"/>
  <c r="Q188" i="51"/>
  <c r="AB188" i="51" s="1"/>
  <c r="N188" i="51"/>
  <c r="K188" i="51"/>
  <c r="Z188" i="51" s="1"/>
  <c r="H188" i="51"/>
  <c r="E188" i="51"/>
  <c r="X188" i="51" s="1"/>
  <c r="AB187" i="51"/>
  <c r="Z187" i="51"/>
  <c r="X187" i="51"/>
  <c r="U187" i="51"/>
  <c r="T187" i="51"/>
  <c r="AC187" i="51" s="1"/>
  <c r="Q187" i="51"/>
  <c r="N187" i="51"/>
  <c r="AA187" i="51" s="1"/>
  <c r="K187" i="51"/>
  <c r="H187" i="51"/>
  <c r="Y187" i="51" s="1"/>
  <c r="E187" i="51"/>
  <c r="AC186" i="51"/>
  <c r="AA186" i="51"/>
  <c r="Y186" i="51"/>
  <c r="U186" i="51"/>
  <c r="T186" i="51"/>
  <c r="Q186" i="51"/>
  <c r="AB186" i="51" s="1"/>
  <c r="N186" i="51"/>
  <c r="K186" i="51"/>
  <c r="Z186" i="51" s="1"/>
  <c r="H186" i="51"/>
  <c r="E186" i="51"/>
  <c r="X186" i="51" s="1"/>
  <c r="AB185" i="51"/>
  <c r="Z185" i="51"/>
  <c r="X185" i="51"/>
  <c r="U185" i="51"/>
  <c r="T185" i="51"/>
  <c r="AC185" i="51" s="1"/>
  <c r="Q185" i="51"/>
  <c r="N185" i="51"/>
  <c r="AA185" i="51" s="1"/>
  <c r="K185" i="51"/>
  <c r="H185" i="51"/>
  <c r="Y185" i="51" s="1"/>
  <c r="E185" i="51"/>
  <c r="AC184" i="51"/>
  <c r="AA184" i="51"/>
  <c r="Y184" i="51"/>
  <c r="U184" i="51"/>
  <c r="T184" i="51"/>
  <c r="Q184" i="51"/>
  <c r="AB184" i="51" s="1"/>
  <c r="N184" i="51"/>
  <c r="K184" i="51"/>
  <c r="Z184" i="51" s="1"/>
  <c r="H184" i="51"/>
  <c r="E184" i="51"/>
  <c r="X184" i="51" s="1"/>
  <c r="AB183" i="51"/>
  <c r="Z183" i="51"/>
  <c r="X183" i="51"/>
  <c r="U183" i="51"/>
  <c r="T183" i="51"/>
  <c r="AC183" i="51" s="1"/>
  <c r="Q183" i="51"/>
  <c r="N183" i="51"/>
  <c r="AA183" i="51" s="1"/>
  <c r="K183" i="51"/>
  <c r="H183" i="51"/>
  <c r="Y183" i="51" s="1"/>
  <c r="E183" i="51"/>
  <c r="AC182" i="51"/>
  <c r="AA182" i="51"/>
  <c r="Y182" i="51"/>
  <c r="U182" i="51"/>
  <c r="T182" i="51"/>
  <c r="Q182" i="51"/>
  <c r="AB182" i="51" s="1"/>
  <c r="N182" i="51"/>
  <c r="K182" i="51"/>
  <c r="Z182" i="51" s="1"/>
  <c r="H182" i="51"/>
  <c r="E182" i="51"/>
  <c r="X182" i="51" s="1"/>
  <c r="AB181" i="51"/>
  <c r="Z181" i="51"/>
  <c r="X181" i="51"/>
  <c r="U181" i="51"/>
  <c r="T181" i="51"/>
  <c r="AC181" i="51" s="1"/>
  <c r="Q181" i="51"/>
  <c r="N181" i="51"/>
  <c r="AA181" i="51" s="1"/>
  <c r="K181" i="51"/>
  <c r="H181" i="51"/>
  <c r="Y181" i="51" s="1"/>
  <c r="E181" i="51"/>
  <c r="AC180" i="51"/>
  <c r="AA180" i="51"/>
  <c r="Y180" i="51"/>
  <c r="U180" i="51"/>
  <c r="T180" i="51"/>
  <c r="Q180" i="51"/>
  <c r="AB180" i="51" s="1"/>
  <c r="N180" i="51"/>
  <c r="K180" i="51"/>
  <c r="Z180" i="51" s="1"/>
  <c r="H180" i="51"/>
  <c r="E180" i="51"/>
  <c r="X180" i="51" s="1"/>
  <c r="AB179" i="51"/>
  <c r="Z179" i="51"/>
  <c r="X179" i="51"/>
  <c r="U179" i="51"/>
  <c r="T179" i="51"/>
  <c r="AC179" i="51" s="1"/>
  <c r="Q179" i="51"/>
  <c r="N179" i="51"/>
  <c r="AA179" i="51" s="1"/>
  <c r="K179" i="51"/>
  <c r="H179" i="51"/>
  <c r="Y179" i="51" s="1"/>
  <c r="E179" i="51"/>
  <c r="AC178" i="51"/>
  <c r="AA178" i="51"/>
  <c r="Y178" i="51"/>
  <c r="U178" i="51"/>
  <c r="T178" i="51"/>
  <c r="Q178" i="51"/>
  <c r="AB178" i="51" s="1"/>
  <c r="N178" i="51"/>
  <c r="K178" i="51"/>
  <c r="Z178" i="51" s="1"/>
  <c r="H178" i="51"/>
  <c r="E178" i="51"/>
  <c r="X178" i="51" s="1"/>
  <c r="AB177" i="51"/>
  <c r="Z177" i="51"/>
  <c r="X177" i="51"/>
  <c r="U177" i="51"/>
  <c r="T177" i="51"/>
  <c r="AC177" i="51" s="1"/>
  <c r="Q177" i="51"/>
  <c r="N177" i="51"/>
  <c r="AA177" i="51" s="1"/>
  <c r="K177" i="51"/>
  <c r="H177" i="51"/>
  <c r="Y177" i="51" s="1"/>
  <c r="E177" i="51"/>
  <c r="AC176" i="51"/>
  <c r="AA176" i="51"/>
  <c r="Y176" i="51"/>
  <c r="U176" i="51"/>
  <c r="T176" i="51"/>
  <c r="Q176" i="51"/>
  <c r="AB176" i="51" s="1"/>
  <c r="N176" i="51"/>
  <c r="K176" i="51"/>
  <c r="Z176" i="51" s="1"/>
  <c r="H176" i="51"/>
  <c r="E176" i="51"/>
  <c r="X176" i="51" s="1"/>
  <c r="AB175" i="51"/>
  <c r="Z175" i="51"/>
  <c r="X175" i="51"/>
  <c r="U175" i="51"/>
  <c r="T175" i="51"/>
  <c r="AC175" i="51" s="1"/>
  <c r="Q175" i="51"/>
  <c r="N175" i="51"/>
  <c r="AA175" i="51" s="1"/>
  <c r="K175" i="51"/>
  <c r="H175" i="51"/>
  <c r="Y175" i="51" s="1"/>
  <c r="E175" i="51"/>
  <c r="AC174" i="51"/>
  <c r="AA174" i="51"/>
  <c r="Y174" i="51"/>
  <c r="U174" i="51"/>
  <c r="T174" i="51"/>
  <c r="Q174" i="51"/>
  <c r="AB174" i="51" s="1"/>
  <c r="N174" i="51"/>
  <c r="K174" i="51"/>
  <c r="Z174" i="51" s="1"/>
  <c r="H174" i="51"/>
  <c r="E174" i="51"/>
  <c r="X174" i="51" s="1"/>
  <c r="AB173" i="51"/>
  <c r="Z173" i="51"/>
  <c r="X173" i="51"/>
  <c r="U173" i="51"/>
  <c r="T173" i="51"/>
  <c r="AC173" i="51" s="1"/>
  <c r="Q173" i="51"/>
  <c r="N173" i="51"/>
  <c r="AA173" i="51" s="1"/>
  <c r="K173" i="51"/>
  <c r="H173" i="51"/>
  <c r="Y173" i="51" s="1"/>
  <c r="E173" i="51"/>
  <c r="AC172" i="51"/>
  <c r="AA172" i="51"/>
  <c r="Y172" i="51"/>
  <c r="U172" i="51"/>
  <c r="T172" i="51"/>
  <c r="Q172" i="51"/>
  <c r="AB172" i="51" s="1"/>
  <c r="N172" i="51"/>
  <c r="K172" i="51"/>
  <c r="Z172" i="51" s="1"/>
  <c r="H172" i="51"/>
  <c r="E172" i="51"/>
  <c r="X172" i="51" s="1"/>
  <c r="AB171" i="51"/>
  <c r="Z171" i="51"/>
  <c r="X171" i="51"/>
  <c r="U171" i="51"/>
  <c r="T171" i="51"/>
  <c r="AC171" i="51" s="1"/>
  <c r="Q171" i="51"/>
  <c r="N171" i="51"/>
  <c r="AA171" i="51" s="1"/>
  <c r="K171" i="51"/>
  <c r="H171" i="51"/>
  <c r="Y171" i="51" s="1"/>
  <c r="E171" i="51"/>
  <c r="AC170" i="51"/>
  <c r="AA170" i="51"/>
  <c r="Y170" i="51"/>
  <c r="U170" i="51"/>
  <c r="T170" i="51"/>
  <c r="Q170" i="51"/>
  <c r="AB170" i="51" s="1"/>
  <c r="N170" i="51"/>
  <c r="K170" i="51"/>
  <c r="Z170" i="51" s="1"/>
  <c r="H170" i="51"/>
  <c r="E170" i="51"/>
  <c r="X170" i="51" s="1"/>
  <c r="AB169" i="51"/>
  <c r="Z169" i="51"/>
  <c r="X169" i="51"/>
  <c r="U169" i="51"/>
  <c r="T169" i="51"/>
  <c r="AC169" i="51" s="1"/>
  <c r="Q169" i="51"/>
  <c r="N169" i="51"/>
  <c r="AA169" i="51" s="1"/>
  <c r="K169" i="51"/>
  <c r="H169" i="51"/>
  <c r="Y169" i="51" s="1"/>
  <c r="E169" i="51"/>
  <c r="AC168" i="51"/>
  <c r="AA168" i="51"/>
  <c r="Y168" i="51"/>
  <c r="U168" i="51"/>
  <c r="T168" i="51"/>
  <c r="Q168" i="51"/>
  <c r="AB168" i="51" s="1"/>
  <c r="N168" i="51"/>
  <c r="K168" i="51"/>
  <c r="Z168" i="51" s="1"/>
  <c r="H168" i="51"/>
  <c r="E168" i="51"/>
  <c r="X168" i="51" s="1"/>
  <c r="AB167" i="51"/>
  <c r="Z167" i="51"/>
  <c r="X167" i="51"/>
  <c r="U167" i="51"/>
  <c r="T167" i="51"/>
  <c r="AC167" i="51" s="1"/>
  <c r="Q167" i="51"/>
  <c r="N167" i="51"/>
  <c r="AA167" i="51" s="1"/>
  <c r="K167" i="51"/>
  <c r="H167" i="51"/>
  <c r="Y167" i="51" s="1"/>
  <c r="E167" i="51"/>
  <c r="AC166" i="51"/>
  <c r="AA166" i="51"/>
  <c r="Y166" i="51"/>
  <c r="U166" i="51"/>
  <c r="T166" i="51"/>
  <c r="Q166" i="51"/>
  <c r="AB166" i="51" s="1"/>
  <c r="N166" i="51"/>
  <c r="K166" i="51"/>
  <c r="Z166" i="51" s="1"/>
  <c r="H166" i="51"/>
  <c r="E166" i="51"/>
  <c r="X166" i="51" s="1"/>
  <c r="AB165" i="51"/>
  <c r="Z165" i="51"/>
  <c r="X165" i="51"/>
  <c r="U165" i="51"/>
  <c r="T165" i="51"/>
  <c r="AC165" i="51" s="1"/>
  <c r="Q165" i="51"/>
  <c r="N165" i="51"/>
  <c r="AA165" i="51" s="1"/>
  <c r="K165" i="51"/>
  <c r="H165" i="51"/>
  <c r="Y165" i="51" s="1"/>
  <c r="E165" i="51"/>
  <c r="AC164" i="51"/>
  <c r="AA164" i="51"/>
  <c r="Y164" i="51"/>
  <c r="U164" i="51"/>
  <c r="T164" i="51"/>
  <c r="Q164" i="51"/>
  <c r="AB164" i="51" s="1"/>
  <c r="N164" i="51"/>
  <c r="K164" i="51"/>
  <c r="Z164" i="51" s="1"/>
  <c r="H164" i="51"/>
  <c r="E164" i="51"/>
  <c r="X164" i="51" s="1"/>
  <c r="AB163" i="51"/>
  <c r="Z163" i="51"/>
  <c r="X163" i="51"/>
  <c r="U163" i="51"/>
  <c r="T163" i="51"/>
  <c r="AC163" i="51" s="1"/>
  <c r="Q163" i="51"/>
  <c r="N163" i="51"/>
  <c r="AA163" i="51" s="1"/>
  <c r="K163" i="51"/>
  <c r="H163" i="51"/>
  <c r="Y163" i="51" s="1"/>
  <c r="E163" i="51"/>
  <c r="AA162" i="51"/>
  <c r="Y162" i="51"/>
  <c r="U162" i="51"/>
  <c r="T162" i="51"/>
  <c r="AC162" i="51" s="1"/>
  <c r="Q162" i="51"/>
  <c r="AB162" i="51" s="1"/>
  <c r="N162" i="51"/>
  <c r="K162" i="51"/>
  <c r="Z162" i="51" s="1"/>
  <c r="H162" i="51"/>
  <c r="E162" i="51"/>
  <c r="X162" i="51" s="1"/>
  <c r="AB161" i="51"/>
  <c r="Z161" i="51"/>
  <c r="Y161" i="51"/>
  <c r="X161" i="51"/>
  <c r="U161" i="51"/>
  <c r="T161" i="51"/>
  <c r="AC161" i="51" s="1"/>
  <c r="Q161" i="51"/>
  <c r="N161" i="51"/>
  <c r="AA161" i="51" s="1"/>
  <c r="K161" i="51"/>
  <c r="H161" i="51"/>
  <c r="E161" i="51"/>
  <c r="AC160" i="51"/>
  <c r="AA160" i="51"/>
  <c r="Z160" i="51"/>
  <c r="Y160" i="51"/>
  <c r="U160" i="51"/>
  <c r="T160" i="51"/>
  <c r="Q160" i="51"/>
  <c r="AB160" i="51" s="1"/>
  <c r="N160" i="51"/>
  <c r="K160" i="51"/>
  <c r="H160" i="51"/>
  <c r="E160" i="51"/>
  <c r="X160" i="51" s="1"/>
  <c r="AB159" i="51"/>
  <c r="AA159" i="51"/>
  <c r="Z159" i="51"/>
  <c r="X159" i="51"/>
  <c r="U159" i="51"/>
  <c r="T159" i="51"/>
  <c r="AC159" i="51" s="1"/>
  <c r="Q159" i="51"/>
  <c r="N159" i="51"/>
  <c r="K159" i="51"/>
  <c r="H159" i="51"/>
  <c r="Y159" i="51" s="1"/>
  <c r="E159" i="51"/>
  <c r="AC158" i="51"/>
  <c r="AB158" i="51"/>
  <c r="AA158" i="51"/>
  <c r="Y158" i="51"/>
  <c r="X158" i="51"/>
  <c r="U158" i="51"/>
  <c r="T158" i="51"/>
  <c r="Q158" i="51"/>
  <c r="N158" i="51"/>
  <c r="K158" i="51"/>
  <c r="Z158" i="51" s="1"/>
  <c r="H158" i="51"/>
  <c r="E158" i="51"/>
  <c r="AC157" i="51"/>
  <c r="AB157" i="51"/>
  <c r="Z157" i="51"/>
  <c r="Y157" i="51"/>
  <c r="X157" i="51"/>
  <c r="U157" i="51"/>
  <c r="T157" i="51"/>
  <c r="Q157" i="51"/>
  <c r="N157" i="51"/>
  <c r="AA157" i="51" s="1"/>
  <c r="K157" i="51"/>
  <c r="H157" i="51"/>
  <c r="E157" i="51"/>
  <c r="AC156" i="51"/>
  <c r="AA156" i="51"/>
  <c r="Z156" i="51"/>
  <c r="Y156" i="51"/>
  <c r="U156" i="51"/>
  <c r="T156" i="51"/>
  <c r="Q156" i="51"/>
  <c r="AB156" i="51" s="1"/>
  <c r="N156" i="51"/>
  <c r="K156" i="51"/>
  <c r="H156" i="51"/>
  <c r="E156" i="51"/>
  <c r="X156" i="51" s="1"/>
  <c r="AB155" i="51"/>
  <c r="AA155" i="51"/>
  <c r="Z155" i="51"/>
  <c r="X155" i="51"/>
  <c r="U155" i="51"/>
  <c r="T155" i="51"/>
  <c r="AC155" i="51" s="1"/>
  <c r="Q155" i="51"/>
  <c r="N155" i="51"/>
  <c r="K155" i="51"/>
  <c r="H155" i="51"/>
  <c r="Y155" i="51" s="1"/>
  <c r="E155" i="51"/>
  <c r="AC154" i="51"/>
  <c r="AB154" i="51"/>
  <c r="AA154" i="51"/>
  <c r="Y154" i="51"/>
  <c r="X154" i="51"/>
  <c r="U154" i="51"/>
  <c r="T154" i="51"/>
  <c r="Q154" i="51"/>
  <c r="N154" i="51"/>
  <c r="K154" i="51"/>
  <c r="Z154" i="51" s="1"/>
  <c r="H154" i="51"/>
  <c r="E154" i="51"/>
  <c r="AC153" i="51"/>
  <c r="AB153" i="51"/>
  <c r="Z153" i="51"/>
  <c r="Y153" i="51"/>
  <c r="X153" i="51"/>
  <c r="U153" i="51"/>
  <c r="T153" i="51"/>
  <c r="Q153" i="51"/>
  <c r="N153" i="51"/>
  <c r="AA153" i="51" s="1"/>
  <c r="K153" i="51"/>
  <c r="H153" i="51"/>
  <c r="E153" i="51"/>
  <c r="AC152" i="51"/>
  <c r="AA152" i="51"/>
  <c r="Z152" i="51"/>
  <c r="Y152" i="51"/>
  <c r="U152" i="51"/>
  <c r="T152" i="51"/>
  <c r="Q152" i="51"/>
  <c r="AB152" i="51" s="1"/>
  <c r="N152" i="51"/>
  <c r="K152" i="51"/>
  <c r="H152" i="51"/>
  <c r="E152" i="51"/>
  <c r="X152" i="51" s="1"/>
  <c r="AB151" i="51"/>
  <c r="AA151" i="51"/>
  <c r="Z151" i="51"/>
  <c r="X151" i="51"/>
  <c r="U151" i="51"/>
  <c r="T151" i="51"/>
  <c r="AC151" i="51" s="1"/>
  <c r="Q151" i="51"/>
  <c r="N151" i="51"/>
  <c r="K151" i="51"/>
  <c r="H151" i="51"/>
  <c r="Y151" i="51" s="1"/>
  <c r="E151" i="51"/>
  <c r="AC150" i="51"/>
  <c r="AB150" i="51"/>
  <c r="AA150" i="51"/>
  <c r="Y150" i="51"/>
  <c r="X150" i="51"/>
  <c r="U150" i="51"/>
  <c r="T150" i="51"/>
  <c r="Q150" i="51"/>
  <c r="N150" i="51"/>
  <c r="K150" i="51"/>
  <c r="Z150" i="51" s="1"/>
  <c r="H150" i="51"/>
  <c r="E150" i="51"/>
  <c r="AC149" i="51"/>
  <c r="AB149" i="51"/>
  <c r="Z149" i="51"/>
  <c r="Y149" i="51"/>
  <c r="X149" i="51"/>
  <c r="U149" i="51"/>
  <c r="T149" i="51"/>
  <c r="Q149" i="51"/>
  <c r="N149" i="51"/>
  <c r="AA149" i="51" s="1"/>
  <c r="K149" i="51"/>
  <c r="H149" i="51"/>
  <c r="E149" i="51"/>
  <c r="AC148" i="51"/>
  <c r="AA148" i="51"/>
  <c r="Z148" i="51"/>
  <c r="Y148" i="51"/>
  <c r="U148" i="51"/>
  <c r="T148" i="51"/>
  <c r="Q148" i="51"/>
  <c r="AB148" i="51" s="1"/>
  <c r="N148" i="51"/>
  <c r="K148" i="51"/>
  <c r="H148" i="51"/>
  <c r="E148" i="51"/>
  <c r="X148" i="51" s="1"/>
  <c r="AB147" i="51"/>
  <c r="AA147" i="51"/>
  <c r="Z147" i="51"/>
  <c r="X147" i="51"/>
  <c r="U147" i="51"/>
  <c r="T147" i="51"/>
  <c r="AC147" i="51" s="1"/>
  <c r="Q147" i="51"/>
  <c r="N147" i="51"/>
  <c r="K147" i="51"/>
  <c r="H147" i="51"/>
  <c r="Y147" i="51" s="1"/>
  <c r="E147" i="51"/>
  <c r="AC146" i="51"/>
  <c r="AB146" i="51"/>
  <c r="AA146" i="51"/>
  <c r="Y146" i="51"/>
  <c r="X146" i="51"/>
  <c r="U146" i="51"/>
  <c r="T146" i="51"/>
  <c r="Q146" i="51"/>
  <c r="N146" i="51"/>
  <c r="K146" i="51"/>
  <c r="Z146" i="51" s="1"/>
  <c r="H146" i="51"/>
  <c r="E146" i="51"/>
  <c r="AC145" i="51"/>
  <c r="AB145" i="51"/>
  <c r="Z145" i="51"/>
  <c r="Y145" i="51"/>
  <c r="X145" i="51"/>
  <c r="U145" i="51"/>
  <c r="T145" i="51"/>
  <c r="Q145" i="51"/>
  <c r="N145" i="51"/>
  <c r="AA145" i="51" s="1"/>
  <c r="K145" i="51"/>
  <c r="H145" i="51"/>
  <c r="E145" i="51"/>
  <c r="AC144" i="51"/>
  <c r="AA144" i="51"/>
  <c r="Z144" i="51"/>
  <c r="Y144" i="51"/>
  <c r="U144" i="51"/>
  <c r="T144" i="51"/>
  <c r="Q144" i="51"/>
  <c r="AB144" i="51" s="1"/>
  <c r="N144" i="51"/>
  <c r="K144" i="51"/>
  <c r="H144" i="51"/>
  <c r="E144" i="51"/>
  <c r="X144" i="51" s="1"/>
  <c r="AB143" i="51"/>
  <c r="AA143" i="51"/>
  <c r="Z143" i="51"/>
  <c r="X143" i="51"/>
  <c r="U143" i="51"/>
  <c r="T143" i="51"/>
  <c r="AC143" i="51" s="1"/>
  <c r="Q143" i="51"/>
  <c r="N143" i="51"/>
  <c r="K143" i="51"/>
  <c r="H143" i="51"/>
  <c r="Y143" i="51" s="1"/>
  <c r="E143" i="51"/>
  <c r="AC142" i="51"/>
  <c r="AB142" i="51"/>
  <c r="AA142" i="51"/>
  <c r="Y142" i="51"/>
  <c r="X142" i="51"/>
  <c r="U142" i="51"/>
  <c r="T142" i="51"/>
  <c r="Q142" i="51"/>
  <c r="N142" i="51"/>
  <c r="K142" i="51"/>
  <c r="Z142" i="51" s="1"/>
  <c r="H142" i="51"/>
  <c r="E142" i="51"/>
  <c r="AC141" i="51"/>
  <c r="AB141" i="51"/>
  <c r="Z141" i="51"/>
  <c r="Y141" i="51"/>
  <c r="X141" i="51"/>
  <c r="U141" i="51"/>
  <c r="T141" i="51"/>
  <c r="Q141" i="51"/>
  <c r="N141" i="51"/>
  <c r="AA141" i="51" s="1"/>
  <c r="K141" i="51"/>
  <c r="H141" i="51"/>
  <c r="E141" i="51"/>
  <c r="AC140" i="51"/>
  <c r="AA140" i="51"/>
  <c r="Z140" i="51"/>
  <c r="Y140" i="51"/>
  <c r="U140" i="51"/>
  <c r="T140" i="51"/>
  <c r="Q140" i="51"/>
  <c r="AB140" i="51" s="1"/>
  <c r="N140" i="51"/>
  <c r="K140" i="51"/>
  <c r="H140" i="51"/>
  <c r="E140" i="51"/>
  <c r="X140" i="51" s="1"/>
  <c r="AB139" i="51"/>
  <c r="AA139" i="51"/>
  <c r="Z139" i="51"/>
  <c r="X139" i="51"/>
  <c r="U139" i="51"/>
  <c r="T139" i="51"/>
  <c r="AC139" i="51" s="1"/>
  <c r="Q139" i="51"/>
  <c r="N139" i="51"/>
  <c r="K139" i="51"/>
  <c r="H139" i="51"/>
  <c r="Y139" i="51" s="1"/>
  <c r="E139" i="51"/>
  <c r="AC138" i="51"/>
  <c r="AB138" i="51"/>
  <c r="Y138" i="51"/>
  <c r="X138" i="51"/>
  <c r="U138" i="51"/>
  <c r="T138" i="51"/>
  <c r="Q138" i="51"/>
  <c r="N138" i="51"/>
  <c r="AA138" i="51" s="1"/>
  <c r="K138" i="51"/>
  <c r="Z138" i="51" s="1"/>
  <c r="H138" i="51"/>
  <c r="E138" i="51"/>
  <c r="AC137" i="51"/>
  <c r="Z137" i="51"/>
  <c r="Y137" i="51"/>
  <c r="X137" i="51"/>
  <c r="U137" i="51"/>
  <c r="T137" i="51"/>
  <c r="Q137" i="51"/>
  <c r="AB137" i="51" s="1"/>
  <c r="N137" i="51"/>
  <c r="AA137" i="51" s="1"/>
  <c r="K137" i="51"/>
  <c r="H137" i="51"/>
  <c r="E137" i="51"/>
  <c r="AC136" i="51"/>
  <c r="AA136" i="51"/>
  <c r="Z136" i="51"/>
  <c r="Y136" i="51"/>
  <c r="U136" i="51"/>
  <c r="T136" i="51"/>
  <c r="Q136" i="51"/>
  <c r="AB136" i="51" s="1"/>
  <c r="N136" i="51"/>
  <c r="K136" i="51"/>
  <c r="H136" i="51"/>
  <c r="E136" i="51"/>
  <c r="X136" i="51" s="1"/>
  <c r="AB135" i="51"/>
  <c r="AA135" i="51"/>
  <c r="X135" i="51"/>
  <c r="U135" i="51"/>
  <c r="T135" i="51"/>
  <c r="AC135" i="51" s="1"/>
  <c r="Q135" i="51"/>
  <c r="N135" i="51"/>
  <c r="K135" i="51"/>
  <c r="Z135" i="51" s="1"/>
  <c r="H135" i="51"/>
  <c r="Y135" i="51" s="1"/>
  <c r="E135" i="51"/>
  <c r="AC134" i="51"/>
  <c r="AB134" i="51"/>
  <c r="AA134" i="51"/>
  <c r="Y134" i="51"/>
  <c r="X134" i="51"/>
  <c r="U134" i="51"/>
  <c r="T134" i="51"/>
  <c r="Q134" i="51"/>
  <c r="N134" i="51"/>
  <c r="K134" i="51"/>
  <c r="Z134" i="51" s="1"/>
  <c r="H134" i="51"/>
  <c r="E134" i="51"/>
  <c r="AC133" i="51"/>
  <c r="AB133" i="51"/>
  <c r="Z133" i="51"/>
  <c r="Y133" i="51"/>
  <c r="X133" i="51"/>
  <c r="U133" i="51"/>
  <c r="T133" i="51"/>
  <c r="Q133" i="51"/>
  <c r="N133" i="51"/>
  <c r="AA133" i="51" s="1"/>
  <c r="K133" i="51"/>
  <c r="H133" i="51"/>
  <c r="E133" i="51"/>
  <c r="AC132" i="51"/>
  <c r="AA132" i="51"/>
  <c r="Z132" i="51"/>
  <c r="U132" i="51"/>
  <c r="T132" i="51"/>
  <c r="Q132" i="51"/>
  <c r="AB132" i="51" s="1"/>
  <c r="N132" i="51"/>
  <c r="K132" i="51"/>
  <c r="H132" i="51"/>
  <c r="Y132" i="51" s="1"/>
  <c r="E132" i="51"/>
  <c r="X132" i="51" s="1"/>
  <c r="AB131" i="51"/>
  <c r="Z131" i="51"/>
  <c r="X131" i="51"/>
  <c r="U131" i="51"/>
  <c r="T131" i="51"/>
  <c r="AC131" i="51" s="1"/>
  <c r="Q131" i="51"/>
  <c r="N131" i="51"/>
  <c r="AA131" i="51" s="1"/>
  <c r="K131" i="51"/>
  <c r="H131" i="51"/>
  <c r="Y131" i="51" s="1"/>
  <c r="E131" i="51"/>
  <c r="AC130" i="51"/>
  <c r="Y130" i="51"/>
  <c r="X130" i="51"/>
  <c r="U130" i="51"/>
  <c r="T130" i="51"/>
  <c r="Q130" i="51"/>
  <c r="AB130" i="51" s="1"/>
  <c r="N130" i="51"/>
  <c r="AA130" i="51" s="1"/>
  <c r="K130" i="51"/>
  <c r="Z130" i="51" s="1"/>
  <c r="H130" i="51"/>
  <c r="E130" i="51"/>
  <c r="AC129" i="51"/>
  <c r="Z129" i="51"/>
  <c r="X129" i="51"/>
  <c r="U129" i="51"/>
  <c r="T129" i="51"/>
  <c r="Q129" i="51"/>
  <c r="AB129" i="51" s="1"/>
  <c r="N129" i="51"/>
  <c r="AA129" i="51" s="1"/>
  <c r="K129" i="51"/>
  <c r="H129" i="51"/>
  <c r="Y129" i="51" s="1"/>
  <c r="E129" i="51"/>
  <c r="AC128" i="51"/>
  <c r="AA128" i="51"/>
  <c r="Y128" i="51"/>
  <c r="U128" i="51"/>
  <c r="T128" i="51"/>
  <c r="Q128" i="51"/>
  <c r="AB128" i="51" s="1"/>
  <c r="N128" i="51"/>
  <c r="K128" i="51"/>
  <c r="Z128" i="51" s="1"/>
  <c r="H128" i="51"/>
  <c r="E128" i="51"/>
  <c r="X128" i="51" s="1"/>
  <c r="AB127" i="51"/>
  <c r="AA127" i="51"/>
  <c r="X127" i="51"/>
  <c r="U127" i="51"/>
  <c r="T127" i="51"/>
  <c r="AC127" i="51" s="1"/>
  <c r="Q127" i="51"/>
  <c r="N127" i="51"/>
  <c r="K127" i="51"/>
  <c r="Z127" i="51" s="1"/>
  <c r="H127" i="51"/>
  <c r="Y127" i="51" s="1"/>
  <c r="E127" i="51"/>
  <c r="AC126" i="51"/>
  <c r="AB126" i="51"/>
  <c r="AA126" i="51"/>
  <c r="Y126" i="51"/>
  <c r="X126" i="51"/>
  <c r="U126" i="51"/>
  <c r="T126" i="51"/>
  <c r="Q126" i="51"/>
  <c r="N126" i="51"/>
  <c r="K126" i="51"/>
  <c r="Z126" i="51" s="1"/>
  <c r="H126" i="51"/>
  <c r="E126" i="51"/>
  <c r="AB125" i="51"/>
  <c r="Z125" i="51"/>
  <c r="X125" i="51"/>
  <c r="U125" i="51"/>
  <c r="T125" i="51"/>
  <c r="AC125" i="51" s="1"/>
  <c r="Q125" i="51"/>
  <c r="N125" i="51"/>
  <c r="AA125" i="51" s="1"/>
  <c r="K125" i="51"/>
  <c r="H125" i="51"/>
  <c r="Y125" i="51" s="1"/>
  <c r="E125" i="51"/>
  <c r="AC124" i="51"/>
  <c r="AA124" i="51"/>
  <c r="Z124" i="51"/>
  <c r="U124" i="51"/>
  <c r="T124" i="51"/>
  <c r="Q124" i="51"/>
  <c r="AB124" i="51" s="1"/>
  <c r="N124" i="51"/>
  <c r="K124" i="51"/>
  <c r="H124" i="51"/>
  <c r="Y124" i="51" s="1"/>
  <c r="E124" i="51"/>
  <c r="X124" i="51" s="1"/>
  <c r="AB123" i="51"/>
  <c r="Z123" i="51"/>
  <c r="X123" i="51"/>
  <c r="U123" i="51"/>
  <c r="T123" i="51"/>
  <c r="AC123" i="51" s="1"/>
  <c r="Q123" i="51"/>
  <c r="N123" i="51"/>
  <c r="AA123" i="51" s="1"/>
  <c r="K123" i="51"/>
  <c r="H123" i="51"/>
  <c r="Y123" i="51" s="1"/>
  <c r="E123" i="51"/>
  <c r="AC122" i="51"/>
  <c r="Y122" i="51"/>
  <c r="X122" i="51"/>
  <c r="U122" i="51"/>
  <c r="T122" i="51"/>
  <c r="Q122" i="51"/>
  <c r="AB122" i="51" s="1"/>
  <c r="N122" i="51"/>
  <c r="AA122" i="51" s="1"/>
  <c r="K122" i="51"/>
  <c r="Z122" i="51" s="1"/>
  <c r="H122" i="51"/>
  <c r="E122" i="51"/>
  <c r="AC121" i="51"/>
  <c r="Z121" i="51"/>
  <c r="X121" i="51"/>
  <c r="U121" i="51"/>
  <c r="T121" i="51"/>
  <c r="Q121" i="51"/>
  <c r="AB121" i="51" s="1"/>
  <c r="N121" i="51"/>
  <c r="AA121" i="51" s="1"/>
  <c r="K121" i="51"/>
  <c r="H121" i="51"/>
  <c r="Y121" i="51" s="1"/>
  <c r="E121" i="51"/>
  <c r="AC120" i="51"/>
  <c r="AA120" i="51"/>
  <c r="Y120" i="51"/>
  <c r="U120" i="51"/>
  <c r="T120" i="51"/>
  <c r="Q120" i="51"/>
  <c r="AB120" i="51" s="1"/>
  <c r="N120" i="51"/>
  <c r="K120" i="51"/>
  <c r="Z120" i="51" s="1"/>
  <c r="H120" i="51"/>
  <c r="E120" i="51"/>
  <c r="X120" i="51" s="1"/>
  <c r="AB119" i="51"/>
  <c r="AA119" i="51"/>
  <c r="X119" i="51"/>
  <c r="U119" i="51"/>
  <c r="T119" i="51"/>
  <c r="AC119" i="51" s="1"/>
  <c r="Q119" i="51"/>
  <c r="N119" i="51"/>
  <c r="K119" i="51"/>
  <c r="Z119" i="51" s="1"/>
  <c r="H119" i="51"/>
  <c r="Y119" i="51" s="1"/>
  <c r="E119" i="51"/>
  <c r="AC118" i="51"/>
  <c r="AB118" i="51"/>
  <c r="AA118" i="51"/>
  <c r="Y118" i="51"/>
  <c r="X118" i="51"/>
  <c r="U118" i="51"/>
  <c r="T118" i="51"/>
  <c r="Q118" i="51"/>
  <c r="N118" i="51"/>
  <c r="K118" i="51"/>
  <c r="Z118" i="51" s="1"/>
  <c r="H118" i="51"/>
  <c r="E118" i="51"/>
  <c r="AB117" i="51"/>
  <c r="Z117" i="51"/>
  <c r="X117" i="51"/>
  <c r="U117" i="51"/>
  <c r="T117" i="51"/>
  <c r="AC117" i="51" s="1"/>
  <c r="Q117" i="51"/>
  <c r="N117" i="51"/>
  <c r="AA117" i="51" s="1"/>
  <c r="K117" i="51"/>
  <c r="H117" i="51"/>
  <c r="Y117" i="51" s="1"/>
  <c r="E117" i="51"/>
  <c r="AC116" i="51"/>
  <c r="AA116" i="51"/>
  <c r="Z116" i="51"/>
  <c r="U116" i="51"/>
  <c r="T116" i="51"/>
  <c r="Q116" i="51"/>
  <c r="AB116" i="51" s="1"/>
  <c r="N116" i="51"/>
  <c r="K116" i="51"/>
  <c r="H116" i="51"/>
  <c r="Y116" i="51" s="1"/>
  <c r="E116" i="51"/>
  <c r="X116" i="51" s="1"/>
  <c r="AB115" i="51"/>
  <c r="Z115" i="51"/>
  <c r="X115" i="51"/>
  <c r="U115" i="51"/>
  <c r="T115" i="51"/>
  <c r="AC115" i="51" s="1"/>
  <c r="Q115" i="51"/>
  <c r="N115" i="51"/>
  <c r="AA115" i="51" s="1"/>
  <c r="K115" i="51"/>
  <c r="H115" i="51"/>
  <c r="Y115" i="51" s="1"/>
  <c r="E115" i="51"/>
  <c r="AC114" i="51"/>
  <c r="Y114" i="51"/>
  <c r="X114" i="51"/>
  <c r="U114" i="51"/>
  <c r="T114" i="51"/>
  <c r="Q114" i="51"/>
  <c r="AB114" i="51" s="1"/>
  <c r="N114" i="51"/>
  <c r="AA114" i="51" s="1"/>
  <c r="K114" i="51"/>
  <c r="Z114" i="51" s="1"/>
  <c r="H114" i="51"/>
  <c r="E114" i="51"/>
  <c r="AC113" i="51"/>
  <c r="Z113" i="51"/>
  <c r="X113" i="51"/>
  <c r="U113" i="51"/>
  <c r="T113" i="51"/>
  <c r="Q113" i="51"/>
  <c r="AB113" i="51" s="1"/>
  <c r="N113" i="51"/>
  <c r="AA113" i="51" s="1"/>
  <c r="K113" i="51"/>
  <c r="H113" i="51"/>
  <c r="Y113" i="51" s="1"/>
  <c r="E113" i="51"/>
  <c r="AC112" i="51"/>
  <c r="AA112" i="51"/>
  <c r="Y112" i="51"/>
  <c r="U112" i="51"/>
  <c r="T112" i="51"/>
  <c r="Q112" i="51"/>
  <c r="AB112" i="51" s="1"/>
  <c r="N112" i="51"/>
  <c r="K112" i="51"/>
  <c r="Z112" i="51" s="1"/>
  <c r="H112" i="51"/>
  <c r="E112" i="51"/>
  <c r="X112" i="51" s="1"/>
  <c r="AB111" i="51"/>
  <c r="AA111" i="51"/>
  <c r="X111" i="51"/>
  <c r="U111" i="51"/>
  <c r="T111" i="51"/>
  <c r="AC111" i="51" s="1"/>
  <c r="Q111" i="51"/>
  <c r="N111" i="51"/>
  <c r="K111" i="51"/>
  <c r="Z111" i="51" s="1"/>
  <c r="H111" i="51"/>
  <c r="Y111" i="51" s="1"/>
  <c r="E111" i="51"/>
  <c r="AC110" i="51"/>
  <c r="AB110" i="51"/>
  <c r="AA110" i="51"/>
  <c r="Y110" i="51"/>
  <c r="X110" i="51"/>
  <c r="U110" i="51"/>
  <c r="T110" i="51"/>
  <c r="Q110" i="51"/>
  <c r="N110" i="51"/>
  <c r="K110" i="51"/>
  <c r="Z110" i="51" s="1"/>
  <c r="H110" i="51"/>
  <c r="E110" i="51"/>
  <c r="AB109" i="51"/>
  <c r="Z109" i="51"/>
  <c r="X109" i="51"/>
  <c r="U109" i="51"/>
  <c r="T109" i="51"/>
  <c r="AC109" i="51" s="1"/>
  <c r="Q109" i="51"/>
  <c r="N109" i="51"/>
  <c r="AA109" i="51" s="1"/>
  <c r="K109" i="51"/>
  <c r="H109" i="51"/>
  <c r="Y109" i="51" s="1"/>
  <c r="E109" i="51"/>
  <c r="AC108" i="51"/>
  <c r="AA108" i="51"/>
  <c r="Z108" i="51"/>
  <c r="U108" i="51"/>
  <c r="T108" i="51"/>
  <c r="Q108" i="51"/>
  <c r="AB108" i="51" s="1"/>
  <c r="N108" i="51"/>
  <c r="K108" i="51"/>
  <c r="H108" i="51"/>
  <c r="Y108" i="51" s="1"/>
  <c r="E108" i="51"/>
  <c r="X108" i="51" s="1"/>
  <c r="AB107" i="51"/>
  <c r="Z107" i="51"/>
  <c r="X107" i="51"/>
  <c r="U107" i="51"/>
  <c r="T107" i="51"/>
  <c r="AC107" i="51" s="1"/>
  <c r="Q107" i="51"/>
  <c r="N107" i="51"/>
  <c r="AA107" i="51" s="1"/>
  <c r="K107" i="51"/>
  <c r="H107" i="51"/>
  <c r="Y107" i="51" s="1"/>
  <c r="E107" i="51"/>
  <c r="AC106" i="51"/>
  <c r="Y106" i="51"/>
  <c r="X106" i="51"/>
  <c r="U106" i="51"/>
  <c r="T106" i="51"/>
  <c r="Q106" i="51"/>
  <c r="AB106" i="51" s="1"/>
  <c r="N106" i="51"/>
  <c r="AA106" i="51" s="1"/>
  <c r="K106" i="51"/>
  <c r="Z106" i="51" s="1"/>
  <c r="H106" i="51"/>
  <c r="E106" i="51"/>
  <c r="AC105" i="51"/>
  <c r="Z105" i="51"/>
  <c r="X105" i="51"/>
  <c r="U105" i="51"/>
  <c r="T105" i="51"/>
  <c r="Q105" i="51"/>
  <c r="AB105" i="51" s="1"/>
  <c r="N105" i="51"/>
  <c r="AA105" i="51" s="1"/>
  <c r="K105" i="51"/>
  <c r="H105" i="51"/>
  <c r="Y105" i="51" s="1"/>
  <c r="E105" i="51"/>
  <c r="AC104" i="51"/>
  <c r="AA104" i="51"/>
  <c r="Y104" i="51"/>
  <c r="U104" i="51"/>
  <c r="T104" i="51"/>
  <c r="Q104" i="51"/>
  <c r="AB104" i="51" s="1"/>
  <c r="N104" i="51"/>
  <c r="K104" i="51"/>
  <c r="Z104" i="51" s="1"/>
  <c r="H104" i="51"/>
  <c r="E104" i="51"/>
  <c r="X104" i="51" s="1"/>
  <c r="AB103" i="51"/>
  <c r="Z103" i="51"/>
  <c r="X103" i="51"/>
  <c r="U103" i="51"/>
  <c r="T103" i="51"/>
  <c r="AC103" i="51" s="1"/>
  <c r="Q103" i="51"/>
  <c r="N103" i="51"/>
  <c r="AA103" i="51" s="1"/>
  <c r="K103" i="51"/>
  <c r="H103" i="51"/>
  <c r="Y103" i="51" s="1"/>
  <c r="E103" i="51"/>
  <c r="AC102" i="51"/>
  <c r="AA102" i="51"/>
  <c r="Y102" i="51"/>
  <c r="U102" i="51"/>
  <c r="T102" i="51"/>
  <c r="Q102" i="51"/>
  <c r="AB102" i="51" s="1"/>
  <c r="N102" i="51"/>
  <c r="K102" i="51"/>
  <c r="Z102" i="51" s="1"/>
  <c r="H102" i="51"/>
  <c r="E102" i="51"/>
  <c r="X102" i="51" s="1"/>
  <c r="AB101" i="51"/>
  <c r="Z101" i="51"/>
  <c r="X101" i="51"/>
  <c r="U101" i="51"/>
  <c r="T101" i="51"/>
  <c r="AC101" i="51" s="1"/>
  <c r="Q101" i="51"/>
  <c r="N101" i="51"/>
  <c r="AA101" i="51" s="1"/>
  <c r="K101" i="51"/>
  <c r="H101" i="51"/>
  <c r="Y101" i="51" s="1"/>
  <c r="E101" i="51"/>
  <c r="AC100" i="51"/>
  <c r="AA100" i="51"/>
  <c r="Y100" i="51"/>
  <c r="U100" i="51"/>
  <c r="T100" i="51"/>
  <c r="Q100" i="51"/>
  <c r="AB100" i="51" s="1"/>
  <c r="N100" i="51"/>
  <c r="K100" i="51"/>
  <c r="Z100" i="51" s="1"/>
  <c r="H100" i="51"/>
  <c r="E100" i="51"/>
  <c r="X100" i="51" s="1"/>
  <c r="AB99" i="51"/>
  <c r="Z99" i="51"/>
  <c r="X99" i="51"/>
  <c r="U99" i="51"/>
  <c r="T99" i="51"/>
  <c r="AC99" i="51" s="1"/>
  <c r="Q99" i="51"/>
  <c r="N99" i="51"/>
  <c r="AA99" i="51" s="1"/>
  <c r="K99" i="51"/>
  <c r="H99" i="51"/>
  <c r="Y99" i="51" s="1"/>
  <c r="E99" i="51"/>
  <c r="AC98" i="51"/>
  <c r="AA98" i="51"/>
  <c r="Y98" i="51"/>
  <c r="U98" i="51"/>
  <c r="T98" i="51"/>
  <c r="Q98" i="51"/>
  <c r="AB98" i="51" s="1"/>
  <c r="N98" i="51"/>
  <c r="K98" i="51"/>
  <c r="Z98" i="51" s="1"/>
  <c r="H98" i="51"/>
  <c r="E98" i="51"/>
  <c r="X98" i="51" s="1"/>
  <c r="AB97" i="51"/>
  <c r="Z97" i="51"/>
  <c r="X97" i="51"/>
  <c r="U97" i="51"/>
  <c r="T97" i="51"/>
  <c r="AC97" i="51" s="1"/>
  <c r="Q97" i="51"/>
  <c r="N97" i="51"/>
  <c r="AA97" i="51" s="1"/>
  <c r="K97" i="51"/>
  <c r="H97" i="51"/>
  <c r="Y97" i="51" s="1"/>
  <c r="E97" i="51"/>
  <c r="AC96" i="51"/>
  <c r="AA96" i="51"/>
  <c r="Y96" i="51"/>
  <c r="U96" i="51"/>
  <c r="T96" i="51"/>
  <c r="Q96" i="51"/>
  <c r="AB96" i="51" s="1"/>
  <c r="N96" i="51"/>
  <c r="K96" i="51"/>
  <c r="Z96" i="51" s="1"/>
  <c r="H96" i="51"/>
  <c r="E96" i="51"/>
  <c r="X96" i="51" s="1"/>
  <c r="AB95" i="51"/>
  <c r="Z95" i="51"/>
  <c r="X95" i="51"/>
  <c r="U95" i="51"/>
  <c r="T95" i="51"/>
  <c r="AC95" i="51" s="1"/>
  <c r="Q95" i="51"/>
  <c r="N95" i="51"/>
  <c r="AA95" i="51" s="1"/>
  <c r="K95" i="51"/>
  <c r="H95" i="51"/>
  <c r="Y95" i="51" s="1"/>
  <c r="E95" i="51"/>
  <c r="AC94" i="51"/>
  <c r="AA94" i="51"/>
  <c r="Y94" i="51"/>
  <c r="U94" i="51"/>
  <c r="T94" i="51"/>
  <c r="Q94" i="51"/>
  <c r="AB94" i="51" s="1"/>
  <c r="N94" i="51"/>
  <c r="K94" i="51"/>
  <c r="Z94" i="51" s="1"/>
  <c r="H94" i="51"/>
  <c r="E94" i="51"/>
  <c r="X94" i="51" s="1"/>
  <c r="AB93" i="51"/>
  <c r="Z93" i="51"/>
  <c r="X93" i="51"/>
  <c r="U93" i="51"/>
  <c r="T93" i="51"/>
  <c r="AC93" i="51" s="1"/>
  <c r="Q93" i="51"/>
  <c r="N93" i="51"/>
  <c r="AA93" i="51" s="1"/>
  <c r="K93" i="51"/>
  <c r="H93" i="51"/>
  <c r="Y93" i="51" s="1"/>
  <c r="E93" i="51"/>
  <c r="AC92" i="51"/>
  <c r="AA92" i="51"/>
  <c r="Y92" i="51"/>
  <c r="U92" i="51"/>
  <c r="T92" i="51"/>
  <c r="Q92" i="51"/>
  <c r="AB92" i="51" s="1"/>
  <c r="N92" i="51"/>
  <c r="K92" i="51"/>
  <c r="Z92" i="51" s="1"/>
  <c r="H92" i="51"/>
  <c r="E92" i="51"/>
  <c r="X92" i="51" s="1"/>
  <c r="AB91" i="51"/>
  <c r="Z91" i="51"/>
  <c r="X91" i="51"/>
  <c r="U91" i="51"/>
  <c r="T91" i="51"/>
  <c r="AC91" i="51" s="1"/>
  <c r="Q91" i="51"/>
  <c r="N91" i="51"/>
  <c r="AA91" i="51" s="1"/>
  <c r="K91" i="51"/>
  <c r="H91" i="51"/>
  <c r="Y91" i="51" s="1"/>
  <c r="E91" i="51"/>
  <c r="AC90" i="51"/>
  <c r="AA90" i="51"/>
  <c r="Y90" i="51"/>
  <c r="U90" i="51"/>
  <c r="T90" i="51"/>
  <c r="Q90" i="51"/>
  <c r="AB90" i="51" s="1"/>
  <c r="N90" i="51"/>
  <c r="K90" i="51"/>
  <c r="Z90" i="51" s="1"/>
  <c r="H90" i="51"/>
  <c r="E90" i="51"/>
  <c r="X90" i="51" s="1"/>
  <c r="AB89" i="51"/>
  <c r="Z89" i="51"/>
  <c r="X89" i="51"/>
  <c r="U89" i="51"/>
  <c r="T89" i="51"/>
  <c r="AC89" i="51" s="1"/>
  <c r="Q89" i="51"/>
  <c r="N89" i="51"/>
  <c r="AA89" i="51" s="1"/>
  <c r="K89" i="51"/>
  <c r="H89" i="51"/>
  <c r="Y89" i="51" s="1"/>
  <c r="E89" i="51"/>
  <c r="AC88" i="51"/>
  <c r="AA88" i="51"/>
  <c r="Y88" i="51"/>
  <c r="U88" i="51"/>
  <c r="T88" i="51"/>
  <c r="Q88" i="51"/>
  <c r="AB88" i="51" s="1"/>
  <c r="N88" i="51"/>
  <c r="K88" i="51"/>
  <c r="Z88" i="51" s="1"/>
  <c r="H88" i="51"/>
  <c r="E88" i="51"/>
  <c r="X88" i="51" s="1"/>
  <c r="AB87" i="51"/>
  <c r="Z87" i="51"/>
  <c r="X87" i="51"/>
  <c r="U87" i="51"/>
  <c r="T87" i="51"/>
  <c r="AC87" i="51" s="1"/>
  <c r="Q87" i="51"/>
  <c r="N87" i="51"/>
  <c r="AA87" i="51" s="1"/>
  <c r="K87" i="51"/>
  <c r="H87" i="51"/>
  <c r="Y87" i="51" s="1"/>
  <c r="E87" i="51"/>
  <c r="AC86" i="51"/>
  <c r="AA86" i="51"/>
  <c r="Y86" i="51"/>
  <c r="U86" i="51"/>
  <c r="T86" i="51"/>
  <c r="Q86" i="51"/>
  <c r="AB86" i="51" s="1"/>
  <c r="N86" i="51"/>
  <c r="K86" i="51"/>
  <c r="Z86" i="51" s="1"/>
  <c r="H86" i="51"/>
  <c r="E86" i="51"/>
  <c r="X86" i="51" s="1"/>
  <c r="AB85" i="51"/>
  <c r="Z85" i="51"/>
  <c r="X85" i="51"/>
  <c r="U85" i="51"/>
  <c r="T85" i="51"/>
  <c r="AC85" i="51" s="1"/>
  <c r="Q85" i="51"/>
  <c r="N85" i="51"/>
  <c r="AA85" i="51" s="1"/>
  <c r="K85" i="51"/>
  <c r="H85" i="51"/>
  <c r="Y85" i="51" s="1"/>
  <c r="E85" i="51"/>
  <c r="AC84" i="51"/>
  <c r="AA84" i="51"/>
  <c r="Y84" i="51"/>
  <c r="U84" i="51"/>
  <c r="T84" i="51"/>
  <c r="Q84" i="51"/>
  <c r="AB84" i="51" s="1"/>
  <c r="N84" i="51"/>
  <c r="K84" i="51"/>
  <c r="Z84" i="51" s="1"/>
  <c r="H84" i="51"/>
  <c r="E84" i="51"/>
  <c r="X84" i="51" s="1"/>
  <c r="AB83" i="51"/>
  <c r="Z83" i="51"/>
  <c r="X83" i="51"/>
  <c r="U83" i="51"/>
  <c r="T83" i="51"/>
  <c r="AC83" i="51" s="1"/>
  <c r="Q83" i="51"/>
  <c r="N83" i="51"/>
  <c r="AA83" i="51" s="1"/>
  <c r="K83" i="51"/>
  <c r="H83" i="51"/>
  <c r="Y83" i="51" s="1"/>
  <c r="E83" i="51"/>
  <c r="AC82" i="51"/>
  <c r="AA82" i="51"/>
  <c r="Y82" i="51"/>
  <c r="U82" i="51"/>
  <c r="T82" i="51"/>
  <c r="Q82" i="51"/>
  <c r="AB82" i="51" s="1"/>
  <c r="N82" i="51"/>
  <c r="K82" i="51"/>
  <c r="Z82" i="51" s="1"/>
  <c r="H82" i="51"/>
  <c r="E82" i="51"/>
  <c r="X82" i="51" s="1"/>
  <c r="AB81" i="51"/>
  <c r="Z81" i="51"/>
  <c r="X81" i="51"/>
  <c r="U81" i="51"/>
  <c r="T81" i="51"/>
  <c r="AC81" i="51" s="1"/>
  <c r="Q81" i="51"/>
  <c r="N81" i="51"/>
  <c r="AA81" i="51" s="1"/>
  <c r="K81" i="51"/>
  <c r="H81" i="51"/>
  <c r="Y81" i="51" s="1"/>
  <c r="E81" i="51"/>
  <c r="AC80" i="51"/>
  <c r="AA80" i="51"/>
  <c r="Y80" i="51"/>
  <c r="U80" i="51"/>
  <c r="T80" i="51"/>
  <c r="Q80" i="51"/>
  <c r="AB80" i="51" s="1"/>
  <c r="N80" i="51"/>
  <c r="K80" i="51"/>
  <c r="Z80" i="51" s="1"/>
  <c r="H80" i="51"/>
  <c r="E80" i="51"/>
  <c r="X80" i="51" s="1"/>
  <c r="AB79" i="51"/>
  <c r="Z79" i="51"/>
  <c r="X79" i="51"/>
  <c r="U79" i="51"/>
  <c r="T79" i="51"/>
  <c r="AC79" i="51" s="1"/>
  <c r="Q79" i="51"/>
  <c r="N79" i="51"/>
  <c r="AA79" i="51" s="1"/>
  <c r="K79" i="51"/>
  <c r="H79" i="51"/>
  <c r="Y79" i="51" s="1"/>
  <c r="E79" i="51"/>
  <c r="AC78" i="51"/>
  <c r="AA78" i="51"/>
  <c r="Y78" i="51"/>
  <c r="U78" i="51"/>
  <c r="T78" i="51"/>
  <c r="Q78" i="51"/>
  <c r="AB78" i="51" s="1"/>
  <c r="N78" i="51"/>
  <c r="K78" i="51"/>
  <c r="Z78" i="51" s="1"/>
  <c r="H78" i="51"/>
  <c r="E78" i="51"/>
  <c r="X78" i="51" s="1"/>
  <c r="AB77" i="51"/>
  <c r="Z77" i="51"/>
  <c r="X77" i="51"/>
  <c r="U77" i="51"/>
  <c r="T77" i="51"/>
  <c r="AC77" i="51" s="1"/>
  <c r="Q77" i="51"/>
  <c r="N77" i="51"/>
  <c r="AA77" i="51" s="1"/>
  <c r="K77" i="51"/>
  <c r="H77" i="51"/>
  <c r="Y77" i="51" s="1"/>
  <c r="E77" i="51"/>
  <c r="AC76" i="51"/>
  <c r="AA76" i="51"/>
  <c r="Y76" i="51"/>
  <c r="U76" i="51"/>
  <c r="T76" i="51"/>
  <c r="Q76" i="51"/>
  <c r="AB76" i="51" s="1"/>
  <c r="N76" i="51"/>
  <c r="K76" i="51"/>
  <c r="Z76" i="51" s="1"/>
  <c r="H76" i="51"/>
  <c r="E76" i="51"/>
  <c r="X76" i="51" s="1"/>
  <c r="AB75" i="51"/>
  <c r="Z75" i="51"/>
  <c r="X75" i="51"/>
  <c r="U75" i="51"/>
  <c r="T75" i="51"/>
  <c r="AC75" i="51" s="1"/>
  <c r="Q75" i="51"/>
  <c r="N75" i="51"/>
  <c r="AA75" i="51" s="1"/>
  <c r="K75" i="51"/>
  <c r="H75" i="51"/>
  <c r="Y75" i="51" s="1"/>
  <c r="E75" i="51"/>
  <c r="AC74" i="51"/>
  <c r="AA74" i="51"/>
  <c r="Y74" i="51"/>
  <c r="U74" i="51"/>
  <c r="T74" i="51"/>
  <c r="Q74" i="51"/>
  <c r="AB74" i="51" s="1"/>
  <c r="N74" i="51"/>
  <c r="K74" i="51"/>
  <c r="Z74" i="51" s="1"/>
  <c r="H74" i="51"/>
  <c r="E74" i="51"/>
  <c r="X74" i="51" s="1"/>
  <c r="AB73" i="51"/>
  <c r="Z73" i="51"/>
  <c r="X73" i="51"/>
  <c r="U73" i="51"/>
  <c r="T73" i="51"/>
  <c r="AC73" i="51" s="1"/>
  <c r="Q73" i="51"/>
  <c r="N73" i="51"/>
  <c r="AA73" i="51" s="1"/>
  <c r="K73" i="51"/>
  <c r="H73" i="51"/>
  <c r="Y73" i="51" s="1"/>
  <c r="E73" i="51"/>
  <c r="AC72" i="51"/>
  <c r="AA72" i="51"/>
  <c r="Y72" i="51"/>
  <c r="U72" i="51"/>
  <c r="T72" i="51"/>
  <c r="Q72" i="51"/>
  <c r="AB72" i="51" s="1"/>
  <c r="N72" i="51"/>
  <c r="K72" i="51"/>
  <c r="Z72" i="51" s="1"/>
  <c r="H72" i="51"/>
  <c r="E72" i="51"/>
  <c r="X72" i="51" s="1"/>
  <c r="AB71" i="51"/>
  <c r="Z71" i="51"/>
  <c r="X71" i="51"/>
  <c r="U71" i="51"/>
  <c r="T71" i="51"/>
  <c r="AC71" i="51" s="1"/>
  <c r="Q71" i="51"/>
  <c r="N71" i="51"/>
  <c r="AA71" i="51" s="1"/>
  <c r="K71" i="51"/>
  <c r="H71" i="51"/>
  <c r="Y71" i="51" s="1"/>
  <c r="E71" i="51"/>
  <c r="AC70" i="51"/>
  <c r="AA70" i="51"/>
  <c r="Y70" i="51"/>
  <c r="U70" i="51"/>
  <c r="T70" i="51"/>
  <c r="Q70" i="51"/>
  <c r="AB70" i="51" s="1"/>
  <c r="N70" i="51"/>
  <c r="K70" i="51"/>
  <c r="Z70" i="51" s="1"/>
  <c r="H70" i="51"/>
  <c r="E70" i="51"/>
  <c r="X70" i="51" s="1"/>
  <c r="AB69" i="51"/>
  <c r="Z69" i="51"/>
  <c r="X69" i="51"/>
  <c r="U69" i="51"/>
  <c r="T69" i="51"/>
  <c r="AC69" i="51" s="1"/>
  <c r="Q69" i="51"/>
  <c r="N69" i="51"/>
  <c r="AA69" i="51" s="1"/>
  <c r="K69" i="51"/>
  <c r="H69" i="51"/>
  <c r="Y69" i="51" s="1"/>
  <c r="E69" i="51"/>
  <c r="AC68" i="51"/>
  <c r="AA68" i="51"/>
  <c r="Y68" i="51"/>
  <c r="U68" i="51"/>
  <c r="T68" i="51"/>
  <c r="Q68" i="51"/>
  <c r="AB68" i="51" s="1"/>
  <c r="N68" i="51"/>
  <c r="K68" i="51"/>
  <c r="Z68" i="51" s="1"/>
  <c r="H68" i="51"/>
  <c r="E68" i="51"/>
  <c r="X68" i="51" s="1"/>
  <c r="AB67" i="51"/>
  <c r="Z67" i="51"/>
  <c r="X67" i="51"/>
  <c r="U67" i="51"/>
  <c r="T67" i="51"/>
  <c r="AC67" i="51" s="1"/>
  <c r="Q67" i="51"/>
  <c r="N67" i="51"/>
  <c r="AA67" i="51" s="1"/>
  <c r="K67" i="51"/>
  <c r="H67" i="51"/>
  <c r="Y67" i="51" s="1"/>
  <c r="E67" i="51"/>
  <c r="AC66" i="51"/>
  <c r="AA66" i="51"/>
  <c r="Y66" i="51"/>
  <c r="U66" i="51"/>
  <c r="T66" i="51"/>
  <c r="Q66" i="51"/>
  <c r="AB66" i="51" s="1"/>
  <c r="N66" i="51"/>
  <c r="K66" i="51"/>
  <c r="Z66" i="51" s="1"/>
  <c r="H66" i="51"/>
  <c r="E66" i="51"/>
  <c r="X66" i="51" s="1"/>
  <c r="AB65" i="51"/>
  <c r="Z65" i="51"/>
  <c r="X65" i="51"/>
  <c r="U65" i="51"/>
  <c r="T65" i="51"/>
  <c r="AC65" i="51" s="1"/>
  <c r="Q65" i="51"/>
  <c r="N65" i="51"/>
  <c r="AA65" i="51" s="1"/>
  <c r="K65" i="51"/>
  <c r="H65" i="51"/>
  <c r="Y65" i="51" s="1"/>
  <c r="E65" i="51"/>
  <c r="AC64" i="51"/>
  <c r="AA64" i="51"/>
  <c r="Y64" i="51"/>
  <c r="U64" i="51"/>
  <c r="T64" i="51"/>
  <c r="Q64" i="51"/>
  <c r="AB64" i="51" s="1"/>
  <c r="N64" i="51"/>
  <c r="K64" i="51"/>
  <c r="Z64" i="51" s="1"/>
  <c r="H64" i="51"/>
  <c r="E64" i="51"/>
  <c r="X64" i="51" s="1"/>
  <c r="AB63" i="51"/>
  <c r="Z63" i="51"/>
  <c r="X63" i="51"/>
  <c r="U63" i="51"/>
  <c r="T63" i="51"/>
  <c r="AC63" i="51" s="1"/>
  <c r="Q63" i="51"/>
  <c r="N63" i="51"/>
  <c r="AA63" i="51" s="1"/>
  <c r="K63" i="51"/>
  <c r="H63" i="51"/>
  <c r="Y63" i="51" s="1"/>
  <c r="E63" i="51"/>
  <c r="AC62" i="51"/>
  <c r="AA62" i="51"/>
  <c r="Y62" i="51"/>
  <c r="U62" i="51"/>
  <c r="T62" i="51"/>
  <c r="Q62" i="51"/>
  <c r="AB62" i="51" s="1"/>
  <c r="N62" i="51"/>
  <c r="K62" i="51"/>
  <c r="Z62" i="51" s="1"/>
  <c r="H62" i="51"/>
  <c r="E62" i="51"/>
  <c r="X62" i="51" s="1"/>
  <c r="AB61" i="51"/>
  <c r="Z61" i="51"/>
  <c r="X61" i="51"/>
  <c r="U61" i="51"/>
  <c r="T61" i="51"/>
  <c r="AC61" i="51" s="1"/>
  <c r="Q61" i="51"/>
  <c r="N61" i="51"/>
  <c r="AA61" i="51" s="1"/>
  <c r="K61" i="51"/>
  <c r="H61" i="51"/>
  <c r="Y61" i="51" s="1"/>
  <c r="E61" i="51"/>
  <c r="AC60" i="51"/>
  <c r="AA60" i="51"/>
  <c r="Y60" i="51"/>
  <c r="U60" i="51"/>
  <c r="T60" i="51"/>
  <c r="Q60" i="51"/>
  <c r="AB60" i="51" s="1"/>
  <c r="N60" i="51"/>
  <c r="K60" i="51"/>
  <c r="Z60" i="51" s="1"/>
  <c r="H60" i="51"/>
  <c r="E60" i="51"/>
  <c r="X60" i="51" s="1"/>
  <c r="AB59" i="51"/>
  <c r="Z59" i="51"/>
  <c r="X59" i="51"/>
  <c r="U59" i="51"/>
  <c r="T59" i="51"/>
  <c r="AC59" i="51" s="1"/>
  <c r="Q59" i="51"/>
  <c r="N59" i="51"/>
  <c r="AA59" i="51" s="1"/>
  <c r="K59" i="51"/>
  <c r="H59" i="51"/>
  <c r="Y59" i="51" s="1"/>
  <c r="E59" i="51"/>
  <c r="AC58" i="51"/>
  <c r="AA58" i="51"/>
  <c r="Y58" i="51"/>
  <c r="U58" i="51"/>
  <c r="T58" i="51"/>
  <c r="Q58" i="51"/>
  <c r="AB58" i="51" s="1"/>
  <c r="N58" i="51"/>
  <c r="K58" i="51"/>
  <c r="Z58" i="51" s="1"/>
  <c r="H58" i="51"/>
  <c r="E58" i="51"/>
  <c r="X58" i="51" s="1"/>
  <c r="AB57" i="51"/>
  <c r="Z57" i="51"/>
  <c r="X57" i="51"/>
  <c r="U57" i="51"/>
  <c r="T57" i="51"/>
  <c r="AC57" i="51" s="1"/>
  <c r="Q57" i="51"/>
  <c r="N57" i="51"/>
  <c r="AA57" i="51" s="1"/>
  <c r="K57" i="51"/>
  <c r="H57" i="51"/>
  <c r="Y57" i="51" s="1"/>
  <c r="E57" i="51"/>
  <c r="AC56" i="51"/>
  <c r="AA56" i="51"/>
  <c r="Y56" i="51"/>
  <c r="U56" i="51"/>
  <c r="T56" i="51"/>
  <c r="Q56" i="51"/>
  <c r="AB56" i="51" s="1"/>
  <c r="N56" i="51"/>
  <c r="K56" i="51"/>
  <c r="Z56" i="51" s="1"/>
  <c r="H56" i="51"/>
  <c r="E56" i="51"/>
  <c r="X56" i="51" s="1"/>
  <c r="AB55" i="51"/>
  <c r="Z55" i="51"/>
  <c r="X55" i="51"/>
  <c r="U55" i="51"/>
  <c r="T55" i="51"/>
  <c r="AC55" i="51" s="1"/>
  <c r="Q55" i="51"/>
  <c r="N55" i="51"/>
  <c r="AA55" i="51" s="1"/>
  <c r="K55" i="51"/>
  <c r="H55" i="51"/>
  <c r="Y55" i="51" s="1"/>
  <c r="E55" i="51"/>
  <c r="AC54" i="51"/>
  <c r="AA54" i="51"/>
  <c r="Y54" i="51"/>
  <c r="U54" i="51"/>
  <c r="T54" i="51"/>
  <c r="Q54" i="51"/>
  <c r="AB54" i="51" s="1"/>
  <c r="N54" i="51"/>
  <c r="K54" i="51"/>
  <c r="Z54" i="51" s="1"/>
  <c r="H54" i="51"/>
  <c r="E54" i="51"/>
  <c r="X54" i="51" s="1"/>
  <c r="AB53" i="51"/>
  <c r="Z53" i="51"/>
  <c r="X53" i="51"/>
  <c r="U53" i="51"/>
  <c r="T53" i="51"/>
  <c r="AC53" i="51" s="1"/>
  <c r="Q53" i="51"/>
  <c r="N53" i="51"/>
  <c r="AA53" i="51" s="1"/>
  <c r="K53" i="51"/>
  <c r="H53" i="51"/>
  <c r="Y53" i="51" s="1"/>
  <c r="E53" i="51"/>
  <c r="AC52" i="51"/>
  <c r="AA52" i="51"/>
  <c r="Y52" i="51"/>
  <c r="U52" i="51"/>
  <c r="T52" i="51"/>
  <c r="Q52" i="51"/>
  <c r="AB52" i="51" s="1"/>
  <c r="N52" i="51"/>
  <c r="K52" i="51"/>
  <c r="Z52" i="51" s="1"/>
  <c r="H52" i="51"/>
  <c r="E52" i="51"/>
  <c r="X52" i="51" s="1"/>
  <c r="AB51" i="51"/>
  <c r="Z51" i="51"/>
  <c r="X51" i="51"/>
  <c r="U51" i="51"/>
  <c r="T51" i="51"/>
  <c r="AC51" i="51" s="1"/>
  <c r="Q51" i="51"/>
  <c r="N51" i="51"/>
  <c r="AA51" i="51" s="1"/>
  <c r="K51" i="51"/>
  <c r="H51" i="51"/>
  <c r="Y51" i="51" s="1"/>
  <c r="E51" i="51"/>
  <c r="AC50" i="51"/>
  <c r="AA50" i="51"/>
  <c r="Y50" i="51"/>
  <c r="U50" i="51"/>
  <c r="T50" i="51"/>
  <c r="Q50" i="51"/>
  <c r="AB50" i="51" s="1"/>
  <c r="N50" i="51"/>
  <c r="K50" i="51"/>
  <c r="Z50" i="51" s="1"/>
  <c r="H50" i="51"/>
  <c r="E50" i="51"/>
  <c r="X50" i="51" s="1"/>
  <c r="AB49" i="51"/>
  <c r="Z49" i="51"/>
  <c r="X49" i="51"/>
  <c r="U49" i="51"/>
  <c r="T49" i="51"/>
  <c r="AC49" i="51" s="1"/>
  <c r="Q49" i="51"/>
  <c r="N49" i="51"/>
  <c r="AA49" i="51" s="1"/>
  <c r="K49" i="51"/>
  <c r="H49" i="51"/>
  <c r="Y49" i="51" s="1"/>
  <c r="E49" i="51"/>
  <c r="AC48" i="51"/>
  <c r="AA48" i="51"/>
  <c r="Y48" i="51"/>
  <c r="U48" i="51"/>
  <c r="T48" i="51"/>
  <c r="Q48" i="51"/>
  <c r="AB48" i="51" s="1"/>
  <c r="N48" i="51"/>
  <c r="K48" i="51"/>
  <c r="Z48" i="51" s="1"/>
  <c r="H48" i="51"/>
  <c r="E48" i="51"/>
  <c r="X48" i="51" s="1"/>
  <c r="AB47" i="51"/>
  <c r="Z47" i="51"/>
  <c r="X47" i="51"/>
  <c r="U47" i="51"/>
  <c r="T47" i="51"/>
  <c r="AC47" i="51" s="1"/>
  <c r="Q47" i="51"/>
  <c r="N47" i="51"/>
  <c r="AA47" i="51" s="1"/>
  <c r="K47" i="51"/>
  <c r="H47" i="51"/>
  <c r="Y47" i="51" s="1"/>
  <c r="E47" i="51"/>
  <c r="AC46" i="51"/>
  <c r="AA46" i="51"/>
  <c r="Y46" i="51"/>
  <c r="U46" i="51"/>
  <c r="T46" i="51"/>
  <c r="Q46" i="51"/>
  <c r="AB46" i="51" s="1"/>
  <c r="N46" i="51"/>
  <c r="K46" i="51"/>
  <c r="Z46" i="51" s="1"/>
  <c r="H46" i="51"/>
  <c r="E46" i="51"/>
  <c r="X46" i="51" s="1"/>
  <c r="AB45" i="51"/>
  <c r="Z45" i="51"/>
  <c r="X45" i="51"/>
  <c r="U45" i="51"/>
  <c r="T45" i="51"/>
  <c r="AC45" i="51" s="1"/>
  <c r="Q45" i="51"/>
  <c r="N45" i="51"/>
  <c r="AA45" i="51" s="1"/>
  <c r="K45" i="51"/>
  <c r="H45" i="51"/>
  <c r="Y45" i="51" s="1"/>
  <c r="E45" i="51"/>
  <c r="AC44" i="51"/>
  <c r="AA44" i="51"/>
  <c r="Y44" i="51"/>
  <c r="U44" i="51"/>
  <c r="T44" i="51"/>
  <c r="Q44" i="51"/>
  <c r="AB44" i="51" s="1"/>
  <c r="N44" i="51"/>
  <c r="K44" i="51"/>
  <c r="Z44" i="51" s="1"/>
  <c r="H44" i="51"/>
  <c r="E44" i="51"/>
  <c r="X44" i="51" s="1"/>
  <c r="AB43" i="51"/>
  <c r="Z43" i="51"/>
  <c r="X43" i="51"/>
  <c r="U43" i="51"/>
  <c r="T43" i="51"/>
  <c r="AC43" i="51" s="1"/>
  <c r="Q43" i="51"/>
  <c r="N43" i="51"/>
  <c r="AA43" i="51" s="1"/>
  <c r="K43" i="51"/>
  <c r="H43" i="51"/>
  <c r="Y43" i="51" s="1"/>
  <c r="E43" i="51"/>
  <c r="AC42" i="51"/>
  <c r="AA42" i="51"/>
  <c r="Y42" i="51"/>
  <c r="U42" i="51"/>
  <c r="T42" i="51"/>
  <c r="Q42" i="51"/>
  <c r="AB42" i="51" s="1"/>
  <c r="N42" i="51"/>
  <c r="K42" i="51"/>
  <c r="Z42" i="51" s="1"/>
  <c r="H42" i="51"/>
  <c r="E42" i="51"/>
  <c r="X42" i="51" s="1"/>
  <c r="AB41" i="51"/>
  <c r="Z41" i="51"/>
  <c r="X41" i="51"/>
  <c r="U41" i="51"/>
  <c r="T41" i="51"/>
  <c r="AC41" i="51" s="1"/>
  <c r="Q41" i="51"/>
  <c r="N41" i="51"/>
  <c r="AA41" i="51" s="1"/>
  <c r="K41" i="51"/>
  <c r="H41" i="51"/>
  <c r="Y41" i="51" s="1"/>
  <c r="E41" i="51"/>
  <c r="AC40" i="51"/>
  <c r="AA40" i="51"/>
  <c r="Y40" i="51"/>
  <c r="U40" i="51"/>
  <c r="T40" i="51"/>
  <c r="Q40" i="51"/>
  <c r="AB40" i="51" s="1"/>
  <c r="N40" i="51"/>
  <c r="K40" i="51"/>
  <c r="Z40" i="51" s="1"/>
  <c r="H40" i="51"/>
  <c r="E40" i="51"/>
  <c r="X40" i="51" s="1"/>
  <c r="AB39" i="51"/>
  <c r="Z39" i="51"/>
  <c r="X39" i="51"/>
  <c r="U39" i="51"/>
  <c r="T39" i="51"/>
  <c r="AC39" i="51" s="1"/>
  <c r="Q39" i="51"/>
  <c r="N39" i="51"/>
  <c r="AA39" i="51" s="1"/>
  <c r="K39" i="51"/>
  <c r="H39" i="51"/>
  <c r="Y39" i="51" s="1"/>
  <c r="E39" i="51"/>
  <c r="AC38" i="51"/>
  <c r="AA38" i="51"/>
  <c r="Y38" i="51"/>
  <c r="U38" i="51"/>
  <c r="T38" i="51"/>
  <c r="Q38" i="51"/>
  <c r="AB38" i="51" s="1"/>
  <c r="N38" i="51"/>
  <c r="K38" i="51"/>
  <c r="Z38" i="51" s="1"/>
  <c r="H38" i="51"/>
  <c r="E38" i="51"/>
  <c r="X38" i="51" s="1"/>
  <c r="AB37" i="51"/>
  <c r="Z37" i="51"/>
  <c r="X37" i="51"/>
  <c r="U37" i="51"/>
  <c r="T37" i="51"/>
  <c r="AC37" i="51" s="1"/>
  <c r="Q37" i="51"/>
  <c r="N37" i="51"/>
  <c r="AA37" i="51" s="1"/>
  <c r="K37" i="51"/>
  <c r="H37" i="51"/>
  <c r="Y37" i="51" s="1"/>
  <c r="E37" i="51"/>
  <c r="AC36" i="51"/>
  <c r="AA36" i="51"/>
  <c r="Y36" i="51"/>
  <c r="U36" i="51"/>
  <c r="T36" i="51"/>
  <c r="Q36" i="51"/>
  <c r="AB36" i="51" s="1"/>
  <c r="N36" i="51"/>
  <c r="K36" i="51"/>
  <c r="Z36" i="51" s="1"/>
  <c r="H36" i="51"/>
  <c r="E36" i="51"/>
  <c r="X36" i="51" s="1"/>
  <c r="AB35" i="51"/>
  <c r="Z35" i="51"/>
  <c r="X35" i="51"/>
  <c r="U35" i="51"/>
  <c r="T35" i="51"/>
  <c r="AC35" i="51" s="1"/>
  <c r="Q35" i="51"/>
  <c r="N35" i="51"/>
  <c r="AA35" i="51" s="1"/>
  <c r="K35" i="51"/>
  <c r="H35" i="51"/>
  <c r="Y35" i="51" s="1"/>
  <c r="E35" i="51"/>
  <c r="AC34" i="51"/>
  <c r="AA34" i="51"/>
  <c r="Y34" i="51"/>
  <c r="U34" i="51"/>
  <c r="T34" i="51"/>
  <c r="Q34" i="51"/>
  <c r="AB34" i="51" s="1"/>
  <c r="N34" i="51"/>
  <c r="K34" i="51"/>
  <c r="Z34" i="51" s="1"/>
  <c r="H34" i="51"/>
  <c r="E34" i="51"/>
  <c r="X34" i="51" s="1"/>
  <c r="AB33" i="51"/>
  <c r="Z33" i="51"/>
  <c r="X33" i="51"/>
  <c r="U33" i="51"/>
  <c r="T33" i="51"/>
  <c r="AC33" i="51" s="1"/>
  <c r="Q33" i="51"/>
  <c r="N33" i="51"/>
  <c r="AA33" i="51" s="1"/>
  <c r="K33" i="51"/>
  <c r="H33" i="51"/>
  <c r="Y33" i="51" s="1"/>
  <c r="E33" i="51"/>
  <c r="AC32" i="51"/>
  <c r="AA32" i="51"/>
  <c r="Y32" i="51"/>
  <c r="U32" i="51"/>
  <c r="T32" i="51"/>
  <c r="Q32" i="51"/>
  <c r="AB32" i="51" s="1"/>
  <c r="N32" i="51"/>
  <c r="K32" i="51"/>
  <c r="Z32" i="51" s="1"/>
  <c r="H32" i="51"/>
  <c r="E32" i="51"/>
  <c r="X32" i="51" s="1"/>
  <c r="AB31" i="51"/>
  <c r="Z31" i="51"/>
  <c r="X31" i="51"/>
  <c r="U31" i="51"/>
  <c r="T31" i="51"/>
  <c r="AC31" i="51" s="1"/>
  <c r="Q31" i="51"/>
  <c r="N31" i="51"/>
  <c r="AA31" i="51" s="1"/>
  <c r="K31" i="51"/>
  <c r="H31" i="51"/>
  <c r="Y31" i="51" s="1"/>
  <c r="E31" i="51"/>
  <c r="AC30" i="51"/>
  <c r="AA30" i="51"/>
  <c r="Y30" i="51"/>
  <c r="U30" i="51"/>
  <c r="T30" i="51"/>
  <c r="Q30" i="51"/>
  <c r="AB30" i="51" s="1"/>
  <c r="N30" i="51"/>
  <c r="K30" i="51"/>
  <c r="Z30" i="51" s="1"/>
  <c r="H30" i="51"/>
  <c r="E30" i="51"/>
  <c r="X30" i="51" s="1"/>
  <c r="AB29" i="51"/>
  <c r="Z29" i="51"/>
  <c r="X29" i="51"/>
  <c r="U29" i="51"/>
  <c r="T29" i="51"/>
  <c r="AC29" i="51" s="1"/>
  <c r="Q29" i="51"/>
  <c r="N29" i="51"/>
  <c r="AA29" i="51" s="1"/>
  <c r="K29" i="51"/>
  <c r="H29" i="51"/>
  <c r="Y29" i="51" s="1"/>
  <c r="E29" i="51"/>
  <c r="AC28" i="51"/>
  <c r="AA28" i="51"/>
  <c r="Y28" i="51"/>
  <c r="U28" i="51"/>
  <c r="T28" i="51"/>
  <c r="Q28" i="51"/>
  <c r="AB28" i="51" s="1"/>
  <c r="N28" i="51"/>
  <c r="K28" i="51"/>
  <c r="Z28" i="51" s="1"/>
  <c r="H28" i="51"/>
  <c r="E28" i="51"/>
  <c r="X28" i="51" s="1"/>
  <c r="AB27" i="51"/>
  <c r="Z27" i="51"/>
  <c r="X27" i="51"/>
  <c r="U27" i="51"/>
  <c r="T27" i="51"/>
  <c r="AC27" i="51" s="1"/>
  <c r="Q27" i="51"/>
  <c r="N27" i="51"/>
  <c r="AA27" i="51" s="1"/>
  <c r="K27" i="51"/>
  <c r="H27" i="51"/>
  <c r="Y27" i="51" s="1"/>
  <c r="E27" i="51"/>
  <c r="AC26" i="51"/>
  <c r="AA26" i="51"/>
  <c r="Y26" i="51"/>
  <c r="U26" i="51"/>
  <c r="T26" i="51"/>
  <c r="Q26" i="51"/>
  <c r="AB26" i="51" s="1"/>
  <c r="N26" i="51"/>
  <c r="K26" i="51"/>
  <c r="Z26" i="51" s="1"/>
  <c r="H26" i="51"/>
  <c r="E26" i="51"/>
  <c r="X26" i="51" s="1"/>
  <c r="AB25" i="51"/>
  <c r="Z25" i="51"/>
  <c r="X25" i="51"/>
  <c r="U25" i="51"/>
  <c r="T25" i="51"/>
  <c r="AC25" i="51" s="1"/>
  <c r="Q25" i="51"/>
  <c r="N25" i="51"/>
  <c r="AA25" i="51" s="1"/>
  <c r="K25" i="51"/>
  <c r="H25" i="51"/>
  <c r="Y25" i="51" s="1"/>
  <c r="E25" i="51"/>
  <c r="AC24" i="51"/>
  <c r="AA24" i="51"/>
  <c r="Y24" i="51"/>
  <c r="U24" i="51"/>
  <c r="T24" i="51"/>
  <c r="Q24" i="51"/>
  <c r="AB24" i="51" s="1"/>
  <c r="N24" i="51"/>
  <c r="K24" i="51"/>
  <c r="Z24" i="51" s="1"/>
  <c r="H24" i="51"/>
  <c r="E24" i="51"/>
  <c r="X24" i="51" s="1"/>
  <c r="AB23" i="51"/>
  <c r="Z23" i="51"/>
  <c r="X23" i="51"/>
  <c r="U23" i="51"/>
  <c r="T23" i="51"/>
  <c r="AC23" i="51" s="1"/>
  <c r="Q23" i="51"/>
  <c r="N23" i="51"/>
  <c r="AA23" i="51" s="1"/>
  <c r="K23" i="51"/>
  <c r="H23" i="51"/>
  <c r="Y23" i="51" s="1"/>
  <c r="E23" i="51"/>
  <c r="AC22" i="51"/>
  <c r="AA22" i="51"/>
  <c r="Y22" i="51"/>
  <c r="U22" i="51"/>
  <c r="T22" i="51"/>
  <c r="Q22" i="51"/>
  <c r="AB22" i="51" s="1"/>
  <c r="N22" i="51"/>
  <c r="K22" i="51"/>
  <c r="Z22" i="51" s="1"/>
  <c r="H22" i="51"/>
  <c r="E22" i="51"/>
  <c r="X22" i="51" s="1"/>
  <c r="AB21" i="51"/>
  <c r="Z21" i="51"/>
  <c r="X21" i="51"/>
  <c r="U21" i="51"/>
  <c r="T21" i="51"/>
  <c r="AC21" i="51" s="1"/>
  <c r="Q21" i="51"/>
  <c r="N21" i="51"/>
  <c r="AA21" i="51" s="1"/>
  <c r="K21" i="51"/>
  <c r="H21" i="51"/>
  <c r="Y21" i="51" s="1"/>
  <c r="E21" i="51"/>
  <c r="AC20" i="51"/>
  <c r="AA20" i="51"/>
  <c r="Y20" i="51"/>
  <c r="U20" i="51"/>
  <c r="T20" i="51"/>
  <c r="Q20" i="51"/>
  <c r="AB20" i="51" s="1"/>
  <c r="N20" i="51"/>
  <c r="K20" i="51"/>
  <c r="Z20" i="51" s="1"/>
  <c r="H20" i="51"/>
  <c r="E20" i="51"/>
  <c r="X20" i="51" s="1"/>
  <c r="AB19" i="51"/>
  <c r="Z19" i="51"/>
  <c r="X19" i="51"/>
  <c r="U19" i="51"/>
  <c r="T19" i="51"/>
  <c r="AC19" i="51" s="1"/>
  <c r="Q19" i="51"/>
  <c r="N19" i="51"/>
  <c r="AA19" i="51" s="1"/>
  <c r="K19" i="51"/>
  <c r="H19" i="51"/>
  <c r="Y19" i="51" s="1"/>
  <c r="E19" i="51"/>
  <c r="AC18" i="51"/>
  <c r="AA18" i="51"/>
  <c r="Y18" i="51"/>
  <c r="U18" i="51"/>
  <c r="T18" i="51"/>
  <c r="Q18" i="51"/>
  <c r="AB18" i="51" s="1"/>
  <c r="N18" i="51"/>
  <c r="K18" i="51"/>
  <c r="Z18" i="51" s="1"/>
  <c r="H18" i="51"/>
  <c r="E18" i="51"/>
  <c r="X18" i="51" s="1"/>
  <c r="AB17" i="51"/>
  <c r="Z17" i="51"/>
  <c r="X17" i="51"/>
  <c r="U17" i="51"/>
  <c r="T17" i="51"/>
  <c r="AC17" i="51" s="1"/>
  <c r="Q17" i="51"/>
  <c r="N17" i="51"/>
  <c r="AA17" i="51" s="1"/>
  <c r="K17" i="51"/>
  <c r="H17" i="51"/>
  <c r="Y17" i="51" s="1"/>
  <c r="E17" i="51"/>
  <c r="AC16" i="51"/>
  <c r="AC218" i="51" s="1"/>
  <c r="AA16" i="51"/>
  <c r="AA218" i="51" s="1"/>
  <c r="Y16" i="51"/>
  <c r="Y218" i="51" s="1"/>
  <c r="U16" i="51"/>
  <c r="U218" i="51" s="1"/>
  <c r="T16" i="51"/>
  <c r="Q16" i="51"/>
  <c r="AB16" i="51" s="1"/>
  <c r="AB218" i="51" s="1"/>
  <c r="N16" i="51"/>
  <c r="K16" i="51"/>
  <c r="Z16" i="51" s="1"/>
  <c r="Z218" i="51" s="1"/>
  <c r="H16" i="51"/>
  <c r="E16" i="51"/>
  <c r="X16" i="51" s="1"/>
  <c r="X218" i="51" s="1"/>
  <c r="AB15" i="51"/>
  <c r="AB217" i="51" s="1"/>
  <c r="Z15" i="51"/>
  <c r="X15" i="51"/>
  <c r="X217" i="51" s="1"/>
  <c r="U15" i="51"/>
  <c r="U217" i="51" s="1"/>
  <c r="T15" i="51"/>
  <c r="AC15" i="51" s="1"/>
  <c r="AC217" i="51" s="1"/>
  <c r="Q15" i="51"/>
  <c r="N15" i="51"/>
  <c r="AA15" i="51" s="1"/>
  <c r="AA217" i="51" s="1"/>
  <c r="K15" i="51"/>
  <c r="H15" i="51"/>
  <c r="Y15" i="51" s="1"/>
  <c r="Y217" i="51" s="1"/>
  <c r="E15" i="51"/>
  <c r="AC14" i="51"/>
  <c r="AC216" i="51" s="1"/>
  <c r="AA14" i="51"/>
  <c r="AA216" i="51" s="1"/>
  <c r="Y14" i="51"/>
  <c r="Y216" i="51" s="1"/>
  <c r="U14" i="51"/>
  <c r="U216" i="51" s="1"/>
  <c r="T14" i="51"/>
  <c r="Q14" i="51"/>
  <c r="AB14" i="51" s="1"/>
  <c r="AB216" i="51" s="1"/>
  <c r="N14" i="51"/>
  <c r="K14" i="51"/>
  <c r="Z14" i="51" s="1"/>
  <c r="Z216" i="51" s="1"/>
  <c r="H14" i="51"/>
  <c r="E14" i="51"/>
  <c r="X14" i="51" s="1"/>
  <c r="X216" i="51" s="1"/>
  <c r="AB13" i="51"/>
  <c r="AB215" i="51" s="1"/>
  <c r="Z13" i="51"/>
  <c r="Z215" i="51" s="1"/>
  <c r="X13" i="51"/>
  <c r="X215" i="51" s="1"/>
  <c r="U13" i="51"/>
  <c r="U215" i="51" s="1"/>
  <c r="T13" i="51"/>
  <c r="AC13" i="51" s="1"/>
  <c r="AC215" i="51" s="1"/>
  <c r="Q13" i="51"/>
  <c r="N13" i="51"/>
  <c r="AA13" i="51" s="1"/>
  <c r="AA215" i="51" s="1"/>
  <c r="K13" i="51"/>
  <c r="H13" i="51"/>
  <c r="Y13" i="51" s="1"/>
  <c r="Y215" i="51" s="1"/>
  <c r="E13" i="51"/>
  <c r="AC12" i="51"/>
  <c r="AC214" i="51" s="1"/>
  <c r="AA12" i="51"/>
  <c r="AA214" i="51" s="1"/>
  <c r="Y12" i="51"/>
  <c r="U12" i="51"/>
  <c r="U214" i="51" s="1"/>
  <c r="T12" i="51"/>
  <c r="Q12" i="51"/>
  <c r="AB12" i="51" s="1"/>
  <c r="AB214" i="51" s="1"/>
  <c r="N12" i="51"/>
  <c r="K12" i="51"/>
  <c r="Z12" i="51" s="1"/>
  <c r="Z214" i="51" s="1"/>
  <c r="H12" i="51"/>
  <c r="E12" i="51"/>
  <c r="X12" i="51" s="1"/>
  <c r="X214" i="51" s="1"/>
  <c r="AB11" i="51"/>
  <c r="AB213" i="51" s="1"/>
  <c r="Z11" i="51"/>
  <c r="Z213" i="51" s="1"/>
  <c r="X11" i="51"/>
  <c r="X213" i="51" s="1"/>
  <c r="U11" i="51"/>
  <c r="U213" i="51" s="1"/>
  <c r="T11" i="51"/>
  <c r="AC11" i="51" s="1"/>
  <c r="AC213" i="51" s="1"/>
  <c r="Q11" i="51"/>
  <c r="N11" i="51"/>
  <c r="AA11" i="51" s="1"/>
  <c r="AA213" i="51" s="1"/>
  <c r="K11" i="51"/>
  <c r="H11" i="51"/>
  <c r="Y11" i="51" s="1"/>
  <c r="Y213" i="51" s="1"/>
  <c r="E11" i="51"/>
  <c r="AC10" i="51"/>
  <c r="AC212" i="51" s="1"/>
  <c r="AA10" i="51"/>
  <c r="Y10" i="51"/>
  <c r="Y212" i="51" s="1"/>
  <c r="U10" i="51"/>
  <c r="U212" i="51" s="1"/>
  <c r="T10" i="51"/>
  <c r="Q10" i="51"/>
  <c r="AB10" i="51" s="1"/>
  <c r="AB212" i="51" s="1"/>
  <c r="N10" i="51"/>
  <c r="K10" i="51"/>
  <c r="Z10" i="51" s="1"/>
  <c r="Z212" i="51" s="1"/>
  <c r="H10" i="51"/>
  <c r="E10" i="51"/>
  <c r="X10" i="51" s="1"/>
  <c r="X212" i="51" s="1"/>
  <c r="AB9" i="51"/>
  <c r="Z9" i="51"/>
  <c r="Z211" i="51" s="1"/>
  <c r="X9" i="51"/>
  <c r="X211" i="51" s="1"/>
  <c r="U9" i="51"/>
  <c r="U211" i="51" s="1"/>
  <c r="T9" i="51"/>
  <c r="AC9" i="51" s="1"/>
  <c r="AC211" i="51" s="1"/>
  <c r="Q9" i="51"/>
  <c r="N9" i="51"/>
  <c r="AA9" i="51" s="1"/>
  <c r="AA211" i="51" s="1"/>
  <c r="K9" i="51"/>
  <c r="H9" i="51"/>
  <c r="Y9" i="51" s="1"/>
  <c r="Y211" i="51" s="1"/>
  <c r="E9" i="51"/>
  <c r="U208" i="50"/>
  <c r="T208" i="50"/>
  <c r="AC208" i="50" s="1"/>
  <c r="Q208" i="50"/>
  <c r="AB208" i="50" s="1"/>
  <c r="N208" i="50"/>
  <c r="AA208" i="50" s="1"/>
  <c r="K208" i="50"/>
  <c r="Z208" i="50" s="1"/>
  <c r="H208" i="50"/>
  <c r="Y208" i="50" s="1"/>
  <c r="E208" i="50"/>
  <c r="X208" i="50" s="1"/>
  <c r="AB207" i="50"/>
  <c r="X207" i="50"/>
  <c r="U207" i="50"/>
  <c r="T207" i="50"/>
  <c r="AC207" i="50" s="1"/>
  <c r="Q207" i="50"/>
  <c r="N207" i="50"/>
  <c r="AA207" i="50" s="1"/>
  <c r="K207" i="50"/>
  <c r="Z207" i="50" s="1"/>
  <c r="H207" i="50"/>
  <c r="Y207" i="50" s="1"/>
  <c r="E207" i="50"/>
  <c r="AC206" i="50"/>
  <c r="Y206" i="50"/>
  <c r="U206" i="50"/>
  <c r="T206" i="50"/>
  <c r="Q206" i="50"/>
  <c r="AB206" i="50" s="1"/>
  <c r="N206" i="50"/>
  <c r="AA206" i="50" s="1"/>
  <c r="K206" i="50"/>
  <c r="Z206" i="50" s="1"/>
  <c r="H206" i="50"/>
  <c r="E206" i="50"/>
  <c r="X206" i="50" s="1"/>
  <c r="Z205" i="50"/>
  <c r="U205" i="50"/>
  <c r="T205" i="50"/>
  <c r="AC205" i="50" s="1"/>
  <c r="Q205" i="50"/>
  <c r="AB205" i="50" s="1"/>
  <c r="N205" i="50"/>
  <c r="AA205" i="50" s="1"/>
  <c r="K205" i="50"/>
  <c r="H205" i="50"/>
  <c r="Y205" i="50" s="1"/>
  <c r="E205" i="50"/>
  <c r="X205" i="50" s="1"/>
  <c r="AA204" i="50"/>
  <c r="U204" i="50"/>
  <c r="T204" i="50"/>
  <c r="AC204" i="50" s="1"/>
  <c r="Q204" i="50"/>
  <c r="AB204" i="50" s="1"/>
  <c r="N204" i="50"/>
  <c r="K204" i="50"/>
  <c r="Z204" i="50" s="1"/>
  <c r="H204" i="50"/>
  <c r="Y204" i="50" s="1"/>
  <c r="E204" i="50"/>
  <c r="X204" i="50" s="1"/>
  <c r="AB203" i="50"/>
  <c r="Z203" i="50"/>
  <c r="X203" i="50"/>
  <c r="U203" i="50"/>
  <c r="T203" i="50"/>
  <c r="AC203" i="50" s="1"/>
  <c r="Q203" i="50"/>
  <c r="N203" i="50"/>
  <c r="AA203" i="50" s="1"/>
  <c r="K203" i="50"/>
  <c r="H203" i="50"/>
  <c r="Y203" i="50" s="1"/>
  <c r="E203" i="50"/>
  <c r="AC202" i="50"/>
  <c r="AA202" i="50"/>
  <c r="Y202" i="50"/>
  <c r="U202" i="50"/>
  <c r="T202" i="50"/>
  <c r="Q202" i="50"/>
  <c r="AB202" i="50" s="1"/>
  <c r="N202" i="50"/>
  <c r="K202" i="50"/>
  <c r="Z202" i="50" s="1"/>
  <c r="H202" i="50"/>
  <c r="E202" i="50"/>
  <c r="X202" i="50" s="1"/>
  <c r="AB201" i="50"/>
  <c r="Z201" i="50"/>
  <c r="X201" i="50"/>
  <c r="U201" i="50"/>
  <c r="T201" i="50"/>
  <c r="AC201" i="50" s="1"/>
  <c r="Q201" i="50"/>
  <c r="N201" i="50"/>
  <c r="AA201" i="50" s="1"/>
  <c r="K201" i="50"/>
  <c r="H201" i="50"/>
  <c r="Y201" i="50" s="1"/>
  <c r="E201" i="50"/>
  <c r="AC200" i="50"/>
  <c r="AA200" i="50"/>
  <c r="Y200" i="50"/>
  <c r="U200" i="50"/>
  <c r="T200" i="50"/>
  <c r="Q200" i="50"/>
  <c r="AB200" i="50" s="1"/>
  <c r="N200" i="50"/>
  <c r="K200" i="50"/>
  <c r="Z200" i="50" s="1"/>
  <c r="H200" i="50"/>
  <c r="E200" i="50"/>
  <c r="X200" i="50" s="1"/>
  <c r="AB199" i="50"/>
  <c r="Z199" i="50"/>
  <c r="X199" i="50"/>
  <c r="U199" i="50"/>
  <c r="T199" i="50"/>
  <c r="AC199" i="50" s="1"/>
  <c r="Q199" i="50"/>
  <c r="N199" i="50"/>
  <c r="AA199" i="50" s="1"/>
  <c r="K199" i="50"/>
  <c r="H199" i="50"/>
  <c r="Y199" i="50" s="1"/>
  <c r="E199" i="50"/>
  <c r="AC198" i="50"/>
  <c r="AA198" i="50"/>
  <c r="Y198" i="50"/>
  <c r="U198" i="50"/>
  <c r="T198" i="50"/>
  <c r="Q198" i="50"/>
  <c r="AB198" i="50" s="1"/>
  <c r="N198" i="50"/>
  <c r="K198" i="50"/>
  <c r="Z198" i="50" s="1"/>
  <c r="H198" i="50"/>
  <c r="E198" i="50"/>
  <c r="X198" i="50" s="1"/>
  <c r="AB197" i="50"/>
  <c r="Z197" i="50"/>
  <c r="X197" i="50"/>
  <c r="U197" i="50"/>
  <c r="T197" i="50"/>
  <c r="AC197" i="50" s="1"/>
  <c r="Q197" i="50"/>
  <c r="N197" i="50"/>
  <c r="AA197" i="50" s="1"/>
  <c r="K197" i="50"/>
  <c r="H197" i="50"/>
  <c r="Y197" i="50" s="1"/>
  <c r="E197" i="50"/>
  <c r="AC196" i="50"/>
  <c r="AA196" i="50"/>
  <c r="Y196" i="50"/>
  <c r="U196" i="50"/>
  <c r="T196" i="50"/>
  <c r="Q196" i="50"/>
  <c r="AB196" i="50" s="1"/>
  <c r="N196" i="50"/>
  <c r="K196" i="50"/>
  <c r="Z196" i="50" s="1"/>
  <c r="H196" i="50"/>
  <c r="E196" i="50"/>
  <c r="X196" i="50" s="1"/>
  <c r="AB195" i="50"/>
  <c r="Z195" i="50"/>
  <c r="X195" i="50"/>
  <c r="U195" i="50"/>
  <c r="T195" i="50"/>
  <c r="AC195" i="50" s="1"/>
  <c r="Q195" i="50"/>
  <c r="N195" i="50"/>
  <c r="AA195" i="50" s="1"/>
  <c r="K195" i="50"/>
  <c r="H195" i="50"/>
  <c r="Y195" i="50" s="1"/>
  <c r="E195" i="50"/>
  <c r="AC194" i="50"/>
  <c r="AA194" i="50"/>
  <c r="Y194" i="50"/>
  <c r="U194" i="50"/>
  <c r="T194" i="50"/>
  <c r="Q194" i="50"/>
  <c r="AB194" i="50" s="1"/>
  <c r="N194" i="50"/>
  <c r="K194" i="50"/>
  <c r="Z194" i="50" s="1"/>
  <c r="H194" i="50"/>
  <c r="E194" i="50"/>
  <c r="X194" i="50" s="1"/>
  <c r="AB193" i="50"/>
  <c r="Z193" i="50"/>
  <c r="X193" i="50"/>
  <c r="U193" i="50"/>
  <c r="T193" i="50"/>
  <c r="AC193" i="50" s="1"/>
  <c r="Q193" i="50"/>
  <c r="N193" i="50"/>
  <c r="AA193" i="50" s="1"/>
  <c r="K193" i="50"/>
  <c r="H193" i="50"/>
  <c r="Y193" i="50" s="1"/>
  <c r="E193" i="50"/>
  <c r="AC192" i="50"/>
  <c r="AA192" i="50"/>
  <c r="Y192" i="50"/>
  <c r="U192" i="50"/>
  <c r="T192" i="50"/>
  <c r="Q192" i="50"/>
  <c r="AB192" i="50" s="1"/>
  <c r="N192" i="50"/>
  <c r="K192" i="50"/>
  <c r="Z192" i="50" s="1"/>
  <c r="H192" i="50"/>
  <c r="E192" i="50"/>
  <c r="X192" i="50" s="1"/>
  <c r="AB191" i="50"/>
  <c r="Z191" i="50"/>
  <c r="X191" i="50"/>
  <c r="U191" i="50"/>
  <c r="T191" i="50"/>
  <c r="AC191" i="50" s="1"/>
  <c r="Q191" i="50"/>
  <c r="N191" i="50"/>
  <c r="AA191" i="50" s="1"/>
  <c r="K191" i="50"/>
  <c r="H191" i="50"/>
  <c r="Y191" i="50" s="1"/>
  <c r="E191" i="50"/>
  <c r="AC190" i="50"/>
  <c r="AA190" i="50"/>
  <c r="Y190" i="50"/>
  <c r="U190" i="50"/>
  <c r="T190" i="50"/>
  <c r="Q190" i="50"/>
  <c r="AB190" i="50" s="1"/>
  <c r="N190" i="50"/>
  <c r="K190" i="50"/>
  <c r="Z190" i="50" s="1"/>
  <c r="H190" i="50"/>
  <c r="E190" i="50"/>
  <c r="X190" i="50" s="1"/>
  <c r="AB189" i="50"/>
  <c r="Z189" i="50"/>
  <c r="X189" i="50"/>
  <c r="U189" i="50"/>
  <c r="T189" i="50"/>
  <c r="AC189" i="50" s="1"/>
  <c r="Q189" i="50"/>
  <c r="N189" i="50"/>
  <c r="AA189" i="50" s="1"/>
  <c r="K189" i="50"/>
  <c r="H189" i="50"/>
  <c r="Y189" i="50" s="1"/>
  <c r="E189" i="50"/>
  <c r="AC188" i="50"/>
  <c r="AA188" i="50"/>
  <c r="Y188" i="50"/>
  <c r="U188" i="50"/>
  <c r="T188" i="50"/>
  <c r="Q188" i="50"/>
  <c r="AB188" i="50" s="1"/>
  <c r="N188" i="50"/>
  <c r="K188" i="50"/>
  <c r="Z188" i="50" s="1"/>
  <c r="H188" i="50"/>
  <c r="E188" i="50"/>
  <c r="X188" i="50" s="1"/>
  <c r="AB187" i="50"/>
  <c r="Z187" i="50"/>
  <c r="X187" i="50"/>
  <c r="U187" i="50"/>
  <c r="T187" i="50"/>
  <c r="AC187" i="50" s="1"/>
  <c r="Q187" i="50"/>
  <c r="N187" i="50"/>
  <c r="AA187" i="50" s="1"/>
  <c r="K187" i="50"/>
  <c r="H187" i="50"/>
  <c r="Y187" i="50" s="1"/>
  <c r="E187" i="50"/>
  <c r="AC186" i="50"/>
  <c r="AA186" i="50"/>
  <c r="Y186" i="50"/>
  <c r="U186" i="50"/>
  <c r="T186" i="50"/>
  <c r="Q186" i="50"/>
  <c r="AB186" i="50" s="1"/>
  <c r="N186" i="50"/>
  <c r="K186" i="50"/>
  <c r="Z186" i="50" s="1"/>
  <c r="H186" i="50"/>
  <c r="E186" i="50"/>
  <c r="X186" i="50" s="1"/>
  <c r="AB185" i="50"/>
  <c r="Z185" i="50"/>
  <c r="X185" i="50"/>
  <c r="U185" i="50"/>
  <c r="T185" i="50"/>
  <c r="AC185" i="50" s="1"/>
  <c r="Q185" i="50"/>
  <c r="N185" i="50"/>
  <c r="AA185" i="50" s="1"/>
  <c r="K185" i="50"/>
  <c r="H185" i="50"/>
  <c r="Y185" i="50" s="1"/>
  <c r="E185" i="50"/>
  <c r="AC184" i="50"/>
  <c r="AA184" i="50"/>
  <c r="Y184" i="50"/>
  <c r="U184" i="50"/>
  <c r="T184" i="50"/>
  <c r="Q184" i="50"/>
  <c r="AB184" i="50" s="1"/>
  <c r="N184" i="50"/>
  <c r="K184" i="50"/>
  <c r="Z184" i="50" s="1"/>
  <c r="H184" i="50"/>
  <c r="E184" i="50"/>
  <c r="X184" i="50" s="1"/>
  <c r="AB183" i="50"/>
  <c r="Z183" i="50"/>
  <c r="X183" i="50"/>
  <c r="U183" i="50"/>
  <c r="T183" i="50"/>
  <c r="AC183" i="50" s="1"/>
  <c r="Q183" i="50"/>
  <c r="N183" i="50"/>
  <c r="AA183" i="50" s="1"/>
  <c r="K183" i="50"/>
  <c r="H183" i="50"/>
  <c r="Y183" i="50" s="1"/>
  <c r="E183" i="50"/>
  <c r="AC182" i="50"/>
  <c r="AA182" i="50"/>
  <c r="Y182" i="50"/>
  <c r="U182" i="50"/>
  <c r="T182" i="50"/>
  <c r="Q182" i="50"/>
  <c r="AB182" i="50" s="1"/>
  <c r="N182" i="50"/>
  <c r="K182" i="50"/>
  <c r="Z182" i="50" s="1"/>
  <c r="H182" i="50"/>
  <c r="E182" i="50"/>
  <c r="X182" i="50" s="1"/>
  <c r="AB181" i="50"/>
  <c r="Z181" i="50"/>
  <c r="X181" i="50"/>
  <c r="U181" i="50"/>
  <c r="T181" i="50"/>
  <c r="AC181" i="50" s="1"/>
  <c r="Q181" i="50"/>
  <c r="N181" i="50"/>
  <c r="AA181" i="50" s="1"/>
  <c r="K181" i="50"/>
  <c r="H181" i="50"/>
  <c r="Y181" i="50" s="1"/>
  <c r="E181" i="50"/>
  <c r="AC180" i="50"/>
  <c r="AA180" i="50"/>
  <c r="Y180" i="50"/>
  <c r="U180" i="50"/>
  <c r="T180" i="50"/>
  <c r="Q180" i="50"/>
  <c r="AB180" i="50" s="1"/>
  <c r="N180" i="50"/>
  <c r="K180" i="50"/>
  <c r="Z180" i="50" s="1"/>
  <c r="H180" i="50"/>
  <c r="E180" i="50"/>
  <c r="X180" i="50" s="1"/>
  <c r="AB179" i="50"/>
  <c r="Z179" i="50"/>
  <c r="X179" i="50"/>
  <c r="U179" i="50"/>
  <c r="T179" i="50"/>
  <c r="AC179" i="50" s="1"/>
  <c r="Q179" i="50"/>
  <c r="N179" i="50"/>
  <c r="AA179" i="50" s="1"/>
  <c r="K179" i="50"/>
  <c r="H179" i="50"/>
  <c r="Y179" i="50" s="1"/>
  <c r="E179" i="50"/>
  <c r="AC178" i="50"/>
  <c r="AA178" i="50"/>
  <c r="Y178" i="50"/>
  <c r="U178" i="50"/>
  <c r="T178" i="50"/>
  <c r="Q178" i="50"/>
  <c r="AB178" i="50" s="1"/>
  <c r="N178" i="50"/>
  <c r="K178" i="50"/>
  <c r="Z178" i="50" s="1"/>
  <c r="H178" i="50"/>
  <c r="E178" i="50"/>
  <c r="X178" i="50" s="1"/>
  <c r="AB177" i="50"/>
  <c r="Z177" i="50"/>
  <c r="X177" i="50"/>
  <c r="U177" i="50"/>
  <c r="T177" i="50"/>
  <c r="AC177" i="50" s="1"/>
  <c r="Q177" i="50"/>
  <c r="N177" i="50"/>
  <c r="AA177" i="50" s="1"/>
  <c r="K177" i="50"/>
  <c r="H177" i="50"/>
  <c r="Y177" i="50" s="1"/>
  <c r="E177" i="50"/>
  <c r="AC176" i="50"/>
  <c r="AA176" i="50"/>
  <c r="Y176" i="50"/>
  <c r="U176" i="50"/>
  <c r="T176" i="50"/>
  <c r="Q176" i="50"/>
  <c r="AB176" i="50" s="1"/>
  <c r="N176" i="50"/>
  <c r="K176" i="50"/>
  <c r="Z176" i="50" s="1"/>
  <c r="H176" i="50"/>
  <c r="E176" i="50"/>
  <c r="X176" i="50" s="1"/>
  <c r="AB175" i="50"/>
  <c r="Z175" i="50"/>
  <c r="X175" i="50"/>
  <c r="U175" i="50"/>
  <c r="T175" i="50"/>
  <c r="AC175" i="50" s="1"/>
  <c r="Q175" i="50"/>
  <c r="N175" i="50"/>
  <c r="AA175" i="50" s="1"/>
  <c r="K175" i="50"/>
  <c r="H175" i="50"/>
  <c r="Y175" i="50" s="1"/>
  <c r="E175" i="50"/>
  <c r="AC174" i="50"/>
  <c r="AA174" i="50"/>
  <c r="Y174" i="50"/>
  <c r="U174" i="50"/>
  <c r="T174" i="50"/>
  <c r="Q174" i="50"/>
  <c r="AB174" i="50" s="1"/>
  <c r="N174" i="50"/>
  <c r="K174" i="50"/>
  <c r="Z174" i="50" s="1"/>
  <c r="H174" i="50"/>
  <c r="E174" i="50"/>
  <c r="X174" i="50" s="1"/>
  <c r="AB173" i="50"/>
  <c r="Z173" i="50"/>
  <c r="X173" i="50"/>
  <c r="U173" i="50"/>
  <c r="T173" i="50"/>
  <c r="AC173" i="50" s="1"/>
  <c r="Q173" i="50"/>
  <c r="N173" i="50"/>
  <c r="AA173" i="50" s="1"/>
  <c r="K173" i="50"/>
  <c r="H173" i="50"/>
  <c r="Y173" i="50" s="1"/>
  <c r="E173" i="50"/>
  <c r="AC172" i="50"/>
  <c r="AA172" i="50"/>
  <c r="Y172" i="50"/>
  <c r="U172" i="50"/>
  <c r="T172" i="50"/>
  <c r="Q172" i="50"/>
  <c r="AB172" i="50" s="1"/>
  <c r="N172" i="50"/>
  <c r="K172" i="50"/>
  <c r="Z172" i="50" s="1"/>
  <c r="H172" i="50"/>
  <c r="E172" i="50"/>
  <c r="X172" i="50" s="1"/>
  <c r="AB171" i="50"/>
  <c r="Z171" i="50"/>
  <c r="X171" i="50"/>
  <c r="U171" i="50"/>
  <c r="T171" i="50"/>
  <c r="AC171" i="50" s="1"/>
  <c r="Q171" i="50"/>
  <c r="N171" i="50"/>
  <c r="AA171" i="50" s="1"/>
  <c r="K171" i="50"/>
  <c r="H171" i="50"/>
  <c r="Y171" i="50" s="1"/>
  <c r="E171" i="50"/>
  <c r="AC170" i="50"/>
  <c r="AA170" i="50"/>
  <c r="Y170" i="50"/>
  <c r="U170" i="50"/>
  <c r="T170" i="50"/>
  <c r="Q170" i="50"/>
  <c r="AB170" i="50" s="1"/>
  <c r="N170" i="50"/>
  <c r="K170" i="50"/>
  <c r="Z170" i="50" s="1"/>
  <c r="H170" i="50"/>
  <c r="E170" i="50"/>
  <c r="X170" i="50" s="1"/>
  <c r="AB169" i="50"/>
  <c r="Z169" i="50"/>
  <c r="X169" i="50"/>
  <c r="U169" i="50"/>
  <c r="T169" i="50"/>
  <c r="AC169" i="50" s="1"/>
  <c r="Q169" i="50"/>
  <c r="N169" i="50"/>
  <c r="AA169" i="50" s="1"/>
  <c r="K169" i="50"/>
  <c r="H169" i="50"/>
  <c r="Y169" i="50" s="1"/>
  <c r="E169" i="50"/>
  <c r="AC168" i="50"/>
  <c r="AA168" i="50"/>
  <c r="Y168" i="50"/>
  <c r="U168" i="50"/>
  <c r="T168" i="50"/>
  <c r="Q168" i="50"/>
  <c r="AB168" i="50" s="1"/>
  <c r="N168" i="50"/>
  <c r="K168" i="50"/>
  <c r="Z168" i="50" s="1"/>
  <c r="H168" i="50"/>
  <c r="E168" i="50"/>
  <c r="X168" i="50" s="1"/>
  <c r="AB167" i="50"/>
  <c r="Z167" i="50"/>
  <c r="X167" i="50"/>
  <c r="U167" i="50"/>
  <c r="T167" i="50"/>
  <c r="AC167" i="50" s="1"/>
  <c r="Q167" i="50"/>
  <c r="N167" i="50"/>
  <c r="AA167" i="50" s="1"/>
  <c r="K167" i="50"/>
  <c r="H167" i="50"/>
  <c r="Y167" i="50" s="1"/>
  <c r="E167" i="50"/>
  <c r="AC166" i="50"/>
  <c r="AA166" i="50"/>
  <c r="Y166" i="50"/>
  <c r="U166" i="50"/>
  <c r="T166" i="50"/>
  <c r="Q166" i="50"/>
  <c r="AB166" i="50" s="1"/>
  <c r="N166" i="50"/>
  <c r="K166" i="50"/>
  <c r="Z166" i="50" s="1"/>
  <c r="H166" i="50"/>
  <c r="E166" i="50"/>
  <c r="X166" i="50" s="1"/>
  <c r="AB165" i="50"/>
  <c r="Z165" i="50"/>
  <c r="X165" i="50"/>
  <c r="U165" i="50"/>
  <c r="T165" i="50"/>
  <c r="AC165" i="50" s="1"/>
  <c r="Q165" i="50"/>
  <c r="N165" i="50"/>
  <c r="AA165" i="50" s="1"/>
  <c r="K165" i="50"/>
  <c r="H165" i="50"/>
  <c r="Y165" i="50" s="1"/>
  <c r="E165" i="50"/>
  <c r="AC164" i="50"/>
  <c r="AA164" i="50"/>
  <c r="Y164" i="50"/>
  <c r="U164" i="50"/>
  <c r="T164" i="50"/>
  <c r="Q164" i="50"/>
  <c r="AB164" i="50" s="1"/>
  <c r="N164" i="50"/>
  <c r="K164" i="50"/>
  <c r="Z164" i="50" s="1"/>
  <c r="H164" i="50"/>
  <c r="E164" i="50"/>
  <c r="X164" i="50" s="1"/>
  <c r="AB163" i="50"/>
  <c r="Z163" i="50"/>
  <c r="X163" i="50"/>
  <c r="U163" i="50"/>
  <c r="T163" i="50"/>
  <c r="AC163" i="50" s="1"/>
  <c r="Q163" i="50"/>
  <c r="N163" i="50"/>
  <c r="AA163" i="50" s="1"/>
  <c r="K163" i="50"/>
  <c r="H163" i="50"/>
  <c r="Y163" i="50" s="1"/>
  <c r="E163" i="50"/>
  <c r="Y162" i="50"/>
  <c r="U162" i="50"/>
  <c r="T162" i="50"/>
  <c r="AC162" i="50" s="1"/>
  <c r="Q162" i="50"/>
  <c r="AB162" i="50" s="1"/>
  <c r="N162" i="50"/>
  <c r="AA162" i="50" s="1"/>
  <c r="K162" i="50"/>
  <c r="Z162" i="50" s="1"/>
  <c r="H162" i="50"/>
  <c r="E162" i="50"/>
  <c r="X162" i="50" s="1"/>
  <c r="AC161" i="50"/>
  <c r="AA161" i="50"/>
  <c r="Y161" i="50"/>
  <c r="U161" i="50"/>
  <c r="T161" i="50"/>
  <c r="Q161" i="50"/>
  <c r="AB161" i="50" s="1"/>
  <c r="N161" i="50"/>
  <c r="K161" i="50"/>
  <c r="Z161" i="50" s="1"/>
  <c r="H161" i="50"/>
  <c r="E161" i="50"/>
  <c r="X161" i="50" s="1"/>
  <c r="AB160" i="50"/>
  <c r="Z160" i="50"/>
  <c r="X160" i="50"/>
  <c r="U160" i="50"/>
  <c r="T160" i="50"/>
  <c r="AC160" i="50" s="1"/>
  <c r="Q160" i="50"/>
  <c r="N160" i="50"/>
  <c r="AA160" i="50" s="1"/>
  <c r="K160" i="50"/>
  <c r="H160" i="50"/>
  <c r="Y160" i="50" s="1"/>
  <c r="E160" i="50"/>
  <c r="AC159" i="50"/>
  <c r="AA159" i="50"/>
  <c r="Y159" i="50"/>
  <c r="U159" i="50"/>
  <c r="T159" i="50"/>
  <c r="Q159" i="50"/>
  <c r="AB159" i="50" s="1"/>
  <c r="N159" i="50"/>
  <c r="K159" i="50"/>
  <c r="Z159" i="50" s="1"/>
  <c r="H159" i="50"/>
  <c r="E159" i="50"/>
  <c r="X159" i="50" s="1"/>
  <c r="AB158" i="50"/>
  <c r="Z158" i="50"/>
  <c r="X158" i="50"/>
  <c r="U158" i="50"/>
  <c r="T158" i="50"/>
  <c r="AC158" i="50" s="1"/>
  <c r="Q158" i="50"/>
  <c r="N158" i="50"/>
  <c r="AA158" i="50" s="1"/>
  <c r="K158" i="50"/>
  <c r="H158" i="50"/>
  <c r="Y158" i="50" s="1"/>
  <c r="E158" i="50"/>
  <c r="AC157" i="50"/>
  <c r="AA157" i="50"/>
  <c r="Y157" i="50"/>
  <c r="U157" i="50"/>
  <c r="T157" i="50"/>
  <c r="Q157" i="50"/>
  <c r="AB157" i="50" s="1"/>
  <c r="N157" i="50"/>
  <c r="K157" i="50"/>
  <c r="Z157" i="50" s="1"/>
  <c r="H157" i="50"/>
  <c r="E157" i="50"/>
  <c r="X157" i="50" s="1"/>
  <c r="AB156" i="50"/>
  <c r="Z156" i="50"/>
  <c r="X156" i="50"/>
  <c r="U156" i="50"/>
  <c r="T156" i="50"/>
  <c r="AC156" i="50" s="1"/>
  <c r="Q156" i="50"/>
  <c r="N156" i="50"/>
  <c r="AA156" i="50" s="1"/>
  <c r="K156" i="50"/>
  <c r="H156" i="50"/>
  <c r="Y156" i="50" s="1"/>
  <c r="E156" i="50"/>
  <c r="AC155" i="50"/>
  <c r="AA155" i="50"/>
  <c r="Y155" i="50"/>
  <c r="U155" i="50"/>
  <c r="T155" i="50"/>
  <c r="Q155" i="50"/>
  <c r="AB155" i="50" s="1"/>
  <c r="N155" i="50"/>
  <c r="K155" i="50"/>
  <c r="Z155" i="50" s="1"/>
  <c r="H155" i="50"/>
  <c r="E155" i="50"/>
  <c r="X155" i="50" s="1"/>
  <c r="AB154" i="50"/>
  <c r="Z154" i="50"/>
  <c r="X154" i="50"/>
  <c r="U154" i="50"/>
  <c r="T154" i="50"/>
  <c r="AC154" i="50" s="1"/>
  <c r="Q154" i="50"/>
  <c r="N154" i="50"/>
  <c r="AA154" i="50" s="1"/>
  <c r="K154" i="50"/>
  <c r="H154" i="50"/>
  <c r="Y154" i="50" s="1"/>
  <c r="E154" i="50"/>
  <c r="AC153" i="50"/>
  <c r="AA153" i="50"/>
  <c r="Y153" i="50"/>
  <c r="U153" i="50"/>
  <c r="T153" i="50"/>
  <c r="Q153" i="50"/>
  <c r="AB153" i="50" s="1"/>
  <c r="N153" i="50"/>
  <c r="K153" i="50"/>
  <c r="Z153" i="50" s="1"/>
  <c r="H153" i="50"/>
  <c r="E153" i="50"/>
  <c r="X153" i="50" s="1"/>
  <c r="AB152" i="50"/>
  <c r="Z152" i="50"/>
  <c r="X152" i="50"/>
  <c r="U152" i="50"/>
  <c r="T152" i="50"/>
  <c r="AC152" i="50" s="1"/>
  <c r="Q152" i="50"/>
  <c r="N152" i="50"/>
  <c r="AA152" i="50" s="1"/>
  <c r="K152" i="50"/>
  <c r="H152" i="50"/>
  <c r="Y152" i="50" s="1"/>
  <c r="E152" i="50"/>
  <c r="AC151" i="50"/>
  <c r="AA151" i="50"/>
  <c r="Y151" i="50"/>
  <c r="U151" i="50"/>
  <c r="T151" i="50"/>
  <c r="Q151" i="50"/>
  <c r="AB151" i="50" s="1"/>
  <c r="N151" i="50"/>
  <c r="K151" i="50"/>
  <c r="Z151" i="50" s="1"/>
  <c r="H151" i="50"/>
  <c r="E151" i="50"/>
  <c r="X151" i="50" s="1"/>
  <c r="AB150" i="50"/>
  <c r="Z150" i="50"/>
  <c r="X150" i="50"/>
  <c r="U150" i="50"/>
  <c r="T150" i="50"/>
  <c r="AC150" i="50" s="1"/>
  <c r="Q150" i="50"/>
  <c r="N150" i="50"/>
  <c r="AA150" i="50" s="1"/>
  <c r="K150" i="50"/>
  <c r="H150" i="50"/>
  <c r="Y150" i="50" s="1"/>
  <c r="E150" i="50"/>
  <c r="AC149" i="50"/>
  <c r="AA149" i="50"/>
  <c r="Y149" i="50"/>
  <c r="U149" i="50"/>
  <c r="T149" i="50"/>
  <c r="Q149" i="50"/>
  <c r="AB149" i="50" s="1"/>
  <c r="N149" i="50"/>
  <c r="K149" i="50"/>
  <c r="Z149" i="50" s="1"/>
  <c r="H149" i="50"/>
  <c r="E149" i="50"/>
  <c r="X149" i="50" s="1"/>
  <c r="AB148" i="50"/>
  <c r="Z148" i="50"/>
  <c r="X148" i="50"/>
  <c r="U148" i="50"/>
  <c r="T148" i="50"/>
  <c r="AC148" i="50" s="1"/>
  <c r="Q148" i="50"/>
  <c r="N148" i="50"/>
  <c r="AA148" i="50" s="1"/>
  <c r="K148" i="50"/>
  <c r="H148" i="50"/>
  <c r="Y148" i="50" s="1"/>
  <c r="E148" i="50"/>
  <c r="AC147" i="50"/>
  <c r="AA147" i="50"/>
  <c r="Y147" i="50"/>
  <c r="U147" i="50"/>
  <c r="T147" i="50"/>
  <c r="Q147" i="50"/>
  <c r="AB147" i="50" s="1"/>
  <c r="N147" i="50"/>
  <c r="K147" i="50"/>
  <c r="Z147" i="50" s="1"/>
  <c r="H147" i="50"/>
  <c r="E147" i="50"/>
  <c r="X147" i="50" s="1"/>
  <c r="AB146" i="50"/>
  <c r="Z146" i="50"/>
  <c r="X146" i="50"/>
  <c r="U146" i="50"/>
  <c r="T146" i="50"/>
  <c r="AC146" i="50" s="1"/>
  <c r="Q146" i="50"/>
  <c r="N146" i="50"/>
  <c r="AA146" i="50" s="1"/>
  <c r="K146" i="50"/>
  <c r="H146" i="50"/>
  <c r="Y146" i="50" s="1"/>
  <c r="E146" i="50"/>
  <c r="AC145" i="50"/>
  <c r="AA145" i="50"/>
  <c r="Y145" i="50"/>
  <c r="U145" i="50"/>
  <c r="T145" i="50"/>
  <c r="Q145" i="50"/>
  <c r="AB145" i="50" s="1"/>
  <c r="N145" i="50"/>
  <c r="K145" i="50"/>
  <c r="Z145" i="50" s="1"/>
  <c r="H145" i="50"/>
  <c r="E145" i="50"/>
  <c r="X145" i="50" s="1"/>
  <c r="AB144" i="50"/>
  <c r="Z144" i="50"/>
  <c r="X144" i="50"/>
  <c r="U144" i="50"/>
  <c r="T144" i="50"/>
  <c r="AC144" i="50" s="1"/>
  <c r="Q144" i="50"/>
  <c r="N144" i="50"/>
  <c r="AA144" i="50" s="1"/>
  <c r="K144" i="50"/>
  <c r="H144" i="50"/>
  <c r="Y144" i="50" s="1"/>
  <c r="E144" i="50"/>
  <c r="AC143" i="50"/>
  <c r="AA143" i="50"/>
  <c r="Y143" i="50"/>
  <c r="U143" i="50"/>
  <c r="T143" i="50"/>
  <c r="Q143" i="50"/>
  <c r="AB143" i="50" s="1"/>
  <c r="N143" i="50"/>
  <c r="K143" i="50"/>
  <c r="Z143" i="50" s="1"/>
  <c r="H143" i="50"/>
  <c r="E143" i="50"/>
  <c r="X143" i="50" s="1"/>
  <c r="AB142" i="50"/>
  <c r="Z142" i="50"/>
  <c r="X142" i="50"/>
  <c r="U142" i="50"/>
  <c r="T142" i="50"/>
  <c r="AC142" i="50" s="1"/>
  <c r="Q142" i="50"/>
  <c r="N142" i="50"/>
  <c r="AA142" i="50" s="1"/>
  <c r="K142" i="50"/>
  <c r="H142" i="50"/>
  <c r="Y142" i="50" s="1"/>
  <c r="E142" i="50"/>
  <c r="AC141" i="50"/>
  <c r="AA141" i="50"/>
  <c r="Y141" i="50"/>
  <c r="U141" i="50"/>
  <c r="T141" i="50"/>
  <c r="Q141" i="50"/>
  <c r="AB141" i="50" s="1"/>
  <c r="N141" i="50"/>
  <c r="K141" i="50"/>
  <c r="Z141" i="50" s="1"/>
  <c r="H141" i="50"/>
  <c r="E141" i="50"/>
  <c r="X141" i="50" s="1"/>
  <c r="AB140" i="50"/>
  <c r="Z140" i="50"/>
  <c r="X140" i="50"/>
  <c r="U140" i="50"/>
  <c r="T140" i="50"/>
  <c r="AC140" i="50" s="1"/>
  <c r="Q140" i="50"/>
  <c r="N140" i="50"/>
  <c r="AA140" i="50" s="1"/>
  <c r="K140" i="50"/>
  <c r="H140" i="50"/>
  <c r="Y140" i="50" s="1"/>
  <c r="E140" i="50"/>
  <c r="AC139" i="50"/>
  <c r="AA139" i="50"/>
  <c r="Y139" i="50"/>
  <c r="U139" i="50"/>
  <c r="T139" i="50"/>
  <c r="Q139" i="50"/>
  <c r="AB139" i="50" s="1"/>
  <c r="N139" i="50"/>
  <c r="K139" i="50"/>
  <c r="Z139" i="50" s="1"/>
  <c r="H139" i="50"/>
  <c r="E139" i="50"/>
  <c r="X139" i="50" s="1"/>
  <c r="AB138" i="50"/>
  <c r="Z138" i="50"/>
  <c r="X138" i="50"/>
  <c r="U138" i="50"/>
  <c r="T138" i="50"/>
  <c r="AC138" i="50" s="1"/>
  <c r="Q138" i="50"/>
  <c r="N138" i="50"/>
  <c r="AA138" i="50" s="1"/>
  <c r="K138" i="50"/>
  <c r="H138" i="50"/>
  <c r="Y138" i="50" s="1"/>
  <c r="E138" i="50"/>
  <c r="AC137" i="50"/>
  <c r="AA137" i="50"/>
  <c r="Y137" i="50"/>
  <c r="U137" i="50"/>
  <c r="T137" i="50"/>
  <c r="Q137" i="50"/>
  <c r="AB137" i="50" s="1"/>
  <c r="N137" i="50"/>
  <c r="K137" i="50"/>
  <c r="Z137" i="50" s="1"/>
  <c r="H137" i="50"/>
  <c r="E137" i="50"/>
  <c r="X137" i="50" s="1"/>
  <c r="AB136" i="50"/>
  <c r="Z136" i="50"/>
  <c r="X136" i="50"/>
  <c r="U136" i="50"/>
  <c r="T136" i="50"/>
  <c r="AC136" i="50" s="1"/>
  <c r="Q136" i="50"/>
  <c r="N136" i="50"/>
  <c r="AA136" i="50" s="1"/>
  <c r="K136" i="50"/>
  <c r="H136" i="50"/>
  <c r="Y136" i="50" s="1"/>
  <c r="E136" i="50"/>
  <c r="AC135" i="50"/>
  <c r="AA135" i="50"/>
  <c r="Y135" i="50"/>
  <c r="U135" i="50"/>
  <c r="T135" i="50"/>
  <c r="Q135" i="50"/>
  <c r="AB135" i="50" s="1"/>
  <c r="N135" i="50"/>
  <c r="K135" i="50"/>
  <c r="Z135" i="50" s="1"/>
  <c r="H135" i="50"/>
  <c r="E135" i="50"/>
  <c r="X135" i="50" s="1"/>
  <c r="AB134" i="50"/>
  <c r="Z134" i="50"/>
  <c r="X134" i="50"/>
  <c r="U134" i="50"/>
  <c r="T134" i="50"/>
  <c r="AC134" i="50" s="1"/>
  <c r="Q134" i="50"/>
  <c r="N134" i="50"/>
  <c r="AA134" i="50" s="1"/>
  <c r="K134" i="50"/>
  <c r="H134" i="50"/>
  <c r="Y134" i="50" s="1"/>
  <c r="E134" i="50"/>
  <c r="AC133" i="50"/>
  <c r="AA133" i="50"/>
  <c r="Y133" i="50"/>
  <c r="U133" i="50"/>
  <c r="T133" i="50"/>
  <c r="Q133" i="50"/>
  <c r="AB133" i="50" s="1"/>
  <c r="N133" i="50"/>
  <c r="K133" i="50"/>
  <c r="Z133" i="50" s="1"/>
  <c r="H133" i="50"/>
  <c r="E133" i="50"/>
  <c r="X133" i="50" s="1"/>
  <c r="AB132" i="50"/>
  <c r="Z132" i="50"/>
  <c r="X132" i="50"/>
  <c r="U132" i="50"/>
  <c r="T132" i="50"/>
  <c r="AC132" i="50" s="1"/>
  <c r="Q132" i="50"/>
  <c r="N132" i="50"/>
  <c r="AA132" i="50" s="1"/>
  <c r="K132" i="50"/>
  <c r="H132" i="50"/>
  <c r="Y132" i="50" s="1"/>
  <c r="E132" i="50"/>
  <c r="AC131" i="50"/>
  <c r="AA131" i="50"/>
  <c r="Y131" i="50"/>
  <c r="U131" i="50"/>
  <c r="T131" i="50"/>
  <c r="Q131" i="50"/>
  <c r="AB131" i="50" s="1"/>
  <c r="N131" i="50"/>
  <c r="K131" i="50"/>
  <c r="Z131" i="50" s="1"/>
  <c r="H131" i="50"/>
  <c r="E131" i="50"/>
  <c r="X131" i="50" s="1"/>
  <c r="AB130" i="50"/>
  <c r="Z130" i="50"/>
  <c r="X130" i="50"/>
  <c r="U130" i="50"/>
  <c r="T130" i="50"/>
  <c r="AC130" i="50" s="1"/>
  <c r="Q130" i="50"/>
  <c r="N130" i="50"/>
  <c r="AA130" i="50" s="1"/>
  <c r="K130" i="50"/>
  <c r="H130" i="50"/>
  <c r="Y130" i="50" s="1"/>
  <c r="E130" i="50"/>
  <c r="AC129" i="50"/>
  <c r="AA129" i="50"/>
  <c r="Y129" i="50"/>
  <c r="U129" i="50"/>
  <c r="T129" i="50"/>
  <c r="Q129" i="50"/>
  <c r="AB129" i="50" s="1"/>
  <c r="N129" i="50"/>
  <c r="K129" i="50"/>
  <c r="Z129" i="50" s="1"/>
  <c r="H129" i="50"/>
  <c r="E129" i="50"/>
  <c r="X129" i="50" s="1"/>
  <c r="AB128" i="50"/>
  <c r="Z128" i="50"/>
  <c r="X128" i="50"/>
  <c r="U128" i="50"/>
  <c r="T128" i="50"/>
  <c r="AC128" i="50" s="1"/>
  <c r="Q128" i="50"/>
  <c r="N128" i="50"/>
  <c r="AA128" i="50" s="1"/>
  <c r="K128" i="50"/>
  <c r="H128" i="50"/>
  <c r="Y128" i="50" s="1"/>
  <c r="E128" i="50"/>
  <c r="AC127" i="50"/>
  <c r="AA127" i="50"/>
  <c r="Y127" i="50"/>
  <c r="U127" i="50"/>
  <c r="T127" i="50"/>
  <c r="Q127" i="50"/>
  <c r="AB127" i="50" s="1"/>
  <c r="N127" i="50"/>
  <c r="K127" i="50"/>
  <c r="Z127" i="50" s="1"/>
  <c r="H127" i="50"/>
  <c r="E127" i="50"/>
  <c r="X127" i="50" s="1"/>
  <c r="AB126" i="50"/>
  <c r="Z126" i="50"/>
  <c r="X126" i="50"/>
  <c r="U126" i="50"/>
  <c r="T126" i="50"/>
  <c r="AC126" i="50" s="1"/>
  <c r="Q126" i="50"/>
  <c r="N126" i="50"/>
  <c r="AA126" i="50" s="1"/>
  <c r="K126" i="50"/>
  <c r="H126" i="50"/>
  <c r="Y126" i="50" s="1"/>
  <c r="E126" i="50"/>
  <c r="AC125" i="50"/>
  <c r="AA125" i="50"/>
  <c r="Y125" i="50"/>
  <c r="U125" i="50"/>
  <c r="T125" i="50"/>
  <c r="Q125" i="50"/>
  <c r="AB125" i="50" s="1"/>
  <c r="N125" i="50"/>
  <c r="K125" i="50"/>
  <c r="Z125" i="50" s="1"/>
  <c r="H125" i="50"/>
  <c r="E125" i="50"/>
  <c r="X125" i="50" s="1"/>
  <c r="AB124" i="50"/>
  <c r="Z124" i="50"/>
  <c r="X124" i="50"/>
  <c r="U124" i="50"/>
  <c r="T124" i="50"/>
  <c r="AC124" i="50" s="1"/>
  <c r="Q124" i="50"/>
  <c r="N124" i="50"/>
  <c r="AA124" i="50" s="1"/>
  <c r="K124" i="50"/>
  <c r="H124" i="50"/>
  <c r="Y124" i="50" s="1"/>
  <c r="E124" i="50"/>
  <c r="AC123" i="50"/>
  <c r="AA123" i="50"/>
  <c r="Y123" i="50"/>
  <c r="U123" i="50"/>
  <c r="T123" i="50"/>
  <c r="Q123" i="50"/>
  <c r="AB123" i="50" s="1"/>
  <c r="N123" i="50"/>
  <c r="K123" i="50"/>
  <c r="Z123" i="50" s="1"/>
  <c r="H123" i="50"/>
  <c r="E123" i="50"/>
  <c r="X123" i="50" s="1"/>
  <c r="AB122" i="50"/>
  <c r="Z122" i="50"/>
  <c r="X122" i="50"/>
  <c r="U122" i="50"/>
  <c r="T122" i="50"/>
  <c r="AC122" i="50" s="1"/>
  <c r="Q122" i="50"/>
  <c r="N122" i="50"/>
  <c r="AA122" i="50" s="1"/>
  <c r="K122" i="50"/>
  <c r="H122" i="50"/>
  <c r="Y122" i="50" s="1"/>
  <c r="E122" i="50"/>
  <c r="AC121" i="50"/>
  <c r="AA121" i="50"/>
  <c r="Y121" i="50"/>
  <c r="U121" i="50"/>
  <c r="T121" i="50"/>
  <c r="Q121" i="50"/>
  <c r="AB121" i="50" s="1"/>
  <c r="N121" i="50"/>
  <c r="K121" i="50"/>
  <c r="Z121" i="50" s="1"/>
  <c r="H121" i="50"/>
  <c r="E121" i="50"/>
  <c r="X121" i="50" s="1"/>
  <c r="AB120" i="50"/>
  <c r="Z120" i="50"/>
  <c r="X120" i="50"/>
  <c r="U120" i="50"/>
  <c r="T120" i="50"/>
  <c r="AC120" i="50" s="1"/>
  <c r="Q120" i="50"/>
  <c r="N120" i="50"/>
  <c r="AA120" i="50" s="1"/>
  <c r="K120" i="50"/>
  <c r="H120" i="50"/>
  <c r="Y120" i="50" s="1"/>
  <c r="E120" i="50"/>
  <c r="AC119" i="50"/>
  <c r="AA119" i="50"/>
  <c r="Y119" i="50"/>
  <c r="U119" i="50"/>
  <c r="T119" i="50"/>
  <c r="Q119" i="50"/>
  <c r="AB119" i="50" s="1"/>
  <c r="N119" i="50"/>
  <c r="K119" i="50"/>
  <c r="Z119" i="50" s="1"/>
  <c r="H119" i="50"/>
  <c r="E119" i="50"/>
  <c r="X119" i="50" s="1"/>
  <c r="AB118" i="50"/>
  <c r="Z118" i="50"/>
  <c r="X118" i="50"/>
  <c r="U118" i="50"/>
  <c r="T118" i="50"/>
  <c r="AC118" i="50" s="1"/>
  <c r="Q118" i="50"/>
  <c r="N118" i="50"/>
  <c r="AA118" i="50" s="1"/>
  <c r="K118" i="50"/>
  <c r="H118" i="50"/>
  <c r="Y118" i="50" s="1"/>
  <c r="E118" i="50"/>
  <c r="AC117" i="50"/>
  <c r="AA117" i="50"/>
  <c r="Y117" i="50"/>
  <c r="U117" i="50"/>
  <c r="T117" i="50"/>
  <c r="Q117" i="50"/>
  <c r="AB117" i="50" s="1"/>
  <c r="N117" i="50"/>
  <c r="K117" i="50"/>
  <c r="Z117" i="50" s="1"/>
  <c r="H117" i="50"/>
  <c r="E117" i="50"/>
  <c r="X117" i="50" s="1"/>
  <c r="AB116" i="50"/>
  <c r="Z116" i="50"/>
  <c r="X116" i="50"/>
  <c r="U116" i="50"/>
  <c r="T116" i="50"/>
  <c r="AC116" i="50" s="1"/>
  <c r="Q116" i="50"/>
  <c r="N116" i="50"/>
  <c r="AA116" i="50" s="1"/>
  <c r="K116" i="50"/>
  <c r="H116" i="50"/>
  <c r="Y116" i="50" s="1"/>
  <c r="E116" i="50"/>
  <c r="AC115" i="50"/>
  <c r="AB115" i="50"/>
  <c r="AA115" i="50"/>
  <c r="Y115" i="50"/>
  <c r="X115" i="50"/>
  <c r="U115" i="50"/>
  <c r="T115" i="50"/>
  <c r="Q115" i="50"/>
  <c r="N115" i="50"/>
  <c r="K115" i="50"/>
  <c r="Z115" i="50" s="1"/>
  <c r="H115" i="50"/>
  <c r="E115" i="50"/>
  <c r="AB114" i="50"/>
  <c r="Z114" i="50"/>
  <c r="U114" i="50"/>
  <c r="T114" i="50"/>
  <c r="AC114" i="50" s="1"/>
  <c r="Q114" i="50"/>
  <c r="N114" i="50"/>
  <c r="AA114" i="50" s="1"/>
  <c r="K114" i="50"/>
  <c r="H114" i="50"/>
  <c r="Y114" i="50" s="1"/>
  <c r="E114" i="50"/>
  <c r="X114" i="50" s="1"/>
  <c r="AA113" i="50"/>
  <c r="Z113" i="50"/>
  <c r="U113" i="50"/>
  <c r="T113" i="50"/>
  <c r="AC113" i="50" s="1"/>
  <c r="Q113" i="50"/>
  <c r="AB113" i="50" s="1"/>
  <c r="N113" i="50"/>
  <c r="K113" i="50"/>
  <c r="H113" i="50"/>
  <c r="Y113" i="50" s="1"/>
  <c r="E113" i="50"/>
  <c r="X113" i="50" s="1"/>
  <c r="AB112" i="50"/>
  <c r="Z112" i="50"/>
  <c r="X112" i="50"/>
  <c r="U112" i="50"/>
  <c r="T112" i="50"/>
  <c r="AC112" i="50" s="1"/>
  <c r="Q112" i="50"/>
  <c r="N112" i="50"/>
  <c r="AA112" i="50" s="1"/>
  <c r="K112" i="50"/>
  <c r="H112" i="50"/>
  <c r="Y112" i="50" s="1"/>
  <c r="E112" i="50"/>
  <c r="AC111" i="50"/>
  <c r="Y111" i="50"/>
  <c r="U111" i="50"/>
  <c r="T111" i="50"/>
  <c r="Q111" i="50"/>
  <c r="AB111" i="50" s="1"/>
  <c r="N111" i="50"/>
  <c r="AA111" i="50" s="1"/>
  <c r="K111" i="50"/>
  <c r="Z111" i="50" s="1"/>
  <c r="H111" i="50"/>
  <c r="E111" i="50"/>
  <c r="X111" i="50" s="1"/>
  <c r="AC110" i="50"/>
  <c r="Z110" i="50"/>
  <c r="Y110" i="50"/>
  <c r="U110" i="50"/>
  <c r="T110" i="50"/>
  <c r="Q110" i="50"/>
  <c r="AB110" i="50" s="1"/>
  <c r="N110" i="50"/>
  <c r="AA110" i="50" s="1"/>
  <c r="K110" i="50"/>
  <c r="H110" i="50"/>
  <c r="E110" i="50"/>
  <c r="X110" i="50" s="1"/>
  <c r="AC109" i="50"/>
  <c r="AA109" i="50"/>
  <c r="Y109" i="50"/>
  <c r="U109" i="50"/>
  <c r="T109" i="50"/>
  <c r="Q109" i="50"/>
  <c r="AB109" i="50" s="1"/>
  <c r="N109" i="50"/>
  <c r="K109" i="50"/>
  <c r="Z109" i="50" s="1"/>
  <c r="H109" i="50"/>
  <c r="E109" i="50"/>
  <c r="X109" i="50" s="1"/>
  <c r="AB108" i="50"/>
  <c r="AA108" i="50"/>
  <c r="X108" i="50"/>
  <c r="U108" i="50"/>
  <c r="T108" i="50"/>
  <c r="AC108" i="50" s="1"/>
  <c r="Q108" i="50"/>
  <c r="N108" i="50"/>
  <c r="K108" i="50"/>
  <c r="Z108" i="50" s="1"/>
  <c r="H108" i="50"/>
  <c r="Y108" i="50" s="1"/>
  <c r="E108" i="50"/>
  <c r="AC107" i="50"/>
  <c r="AB107" i="50"/>
  <c r="AA107" i="50"/>
  <c r="Y107" i="50"/>
  <c r="X107" i="50"/>
  <c r="U107" i="50"/>
  <c r="T107" i="50"/>
  <c r="Q107" i="50"/>
  <c r="N107" i="50"/>
  <c r="K107" i="50"/>
  <c r="Z107" i="50" s="1"/>
  <c r="H107" i="50"/>
  <c r="E107" i="50"/>
  <c r="AB106" i="50"/>
  <c r="Z106" i="50"/>
  <c r="X106" i="50"/>
  <c r="U106" i="50"/>
  <c r="T106" i="50"/>
  <c r="AC106" i="50" s="1"/>
  <c r="Q106" i="50"/>
  <c r="N106" i="50"/>
  <c r="AA106" i="50" s="1"/>
  <c r="K106" i="50"/>
  <c r="H106" i="50"/>
  <c r="Y106" i="50" s="1"/>
  <c r="E106" i="50"/>
  <c r="AA105" i="50"/>
  <c r="X105" i="50"/>
  <c r="U105" i="50"/>
  <c r="T105" i="50"/>
  <c r="AC105" i="50" s="1"/>
  <c r="Q105" i="50"/>
  <c r="AB105" i="50" s="1"/>
  <c r="N105" i="50"/>
  <c r="K105" i="50"/>
  <c r="Z105" i="50" s="1"/>
  <c r="H105" i="50"/>
  <c r="Y105" i="50" s="1"/>
  <c r="E105" i="50"/>
  <c r="AC104" i="50"/>
  <c r="AB104" i="50"/>
  <c r="Y104" i="50"/>
  <c r="X104" i="50"/>
  <c r="U104" i="50"/>
  <c r="T104" i="50"/>
  <c r="Q104" i="50"/>
  <c r="N104" i="50"/>
  <c r="AA104" i="50" s="1"/>
  <c r="K104" i="50"/>
  <c r="Z104" i="50" s="1"/>
  <c r="H104" i="50"/>
  <c r="E104" i="50"/>
  <c r="AC103" i="50"/>
  <c r="Z103" i="50"/>
  <c r="Y103" i="50"/>
  <c r="U103" i="50"/>
  <c r="T103" i="50"/>
  <c r="Q103" i="50"/>
  <c r="AB103" i="50" s="1"/>
  <c r="N103" i="50"/>
  <c r="AA103" i="50" s="1"/>
  <c r="K103" i="50"/>
  <c r="H103" i="50"/>
  <c r="E103" i="50"/>
  <c r="X103" i="50" s="1"/>
  <c r="AA102" i="50"/>
  <c r="Z102" i="50"/>
  <c r="U102" i="50"/>
  <c r="T102" i="50"/>
  <c r="AC102" i="50" s="1"/>
  <c r="Q102" i="50"/>
  <c r="AB102" i="50" s="1"/>
  <c r="N102" i="50"/>
  <c r="K102" i="50"/>
  <c r="H102" i="50"/>
  <c r="Y102" i="50" s="1"/>
  <c r="E102" i="50"/>
  <c r="X102" i="50" s="1"/>
  <c r="AB101" i="50"/>
  <c r="AA101" i="50"/>
  <c r="X101" i="50"/>
  <c r="U101" i="50"/>
  <c r="T101" i="50"/>
  <c r="AC101" i="50" s="1"/>
  <c r="Q101" i="50"/>
  <c r="N101" i="50"/>
  <c r="K101" i="50"/>
  <c r="Z101" i="50" s="1"/>
  <c r="H101" i="50"/>
  <c r="Y101" i="50" s="1"/>
  <c r="E101" i="50"/>
  <c r="AC100" i="50"/>
  <c r="AB100" i="50"/>
  <c r="Y100" i="50"/>
  <c r="X100" i="50"/>
  <c r="U100" i="50"/>
  <c r="T100" i="50"/>
  <c r="Q100" i="50"/>
  <c r="N100" i="50"/>
  <c r="AA100" i="50" s="1"/>
  <c r="K100" i="50"/>
  <c r="Z100" i="50" s="1"/>
  <c r="H100" i="50"/>
  <c r="E100" i="50"/>
  <c r="AC99" i="50"/>
  <c r="Z99" i="50"/>
  <c r="Y99" i="50"/>
  <c r="U99" i="50"/>
  <c r="T99" i="50"/>
  <c r="Q99" i="50"/>
  <c r="AB99" i="50" s="1"/>
  <c r="N99" i="50"/>
  <c r="AA99" i="50" s="1"/>
  <c r="K99" i="50"/>
  <c r="H99" i="50"/>
  <c r="E99" i="50"/>
  <c r="X99" i="50" s="1"/>
  <c r="AA98" i="50"/>
  <c r="Z98" i="50"/>
  <c r="U98" i="50"/>
  <c r="T98" i="50"/>
  <c r="AC98" i="50" s="1"/>
  <c r="Q98" i="50"/>
  <c r="AB98" i="50" s="1"/>
  <c r="N98" i="50"/>
  <c r="K98" i="50"/>
  <c r="H98" i="50"/>
  <c r="Y98" i="50" s="1"/>
  <c r="E98" i="50"/>
  <c r="X98" i="50" s="1"/>
  <c r="AB97" i="50"/>
  <c r="AA97" i="50"/>
  <c r="X97" i="50"/>
  <c r="U97" i="50"/>
  <c r="T97" i="50"/>
  <c r="AC97" i="50" s="1"/>
  <c r="Q97" i="50"/>
  <c r="N97" i="50"/>
  <c r="K97" i="50"/>
  <c r="Z97" i="50" s="1"/>
  <c r="H97" i="50"/>
  <c r="Y97" i="50" s="1"/>
  <c r="E97" i="50"/>
  <c r="AC96" i="50"/>
  <c r="AB96" i="50"/>
  <c r="Y96" i="50"/>
  <c r="X96" i="50"/>
  <c r="U96" i="50"/>
  <c r="T96" i="50"/>
  <c r="Q96" i="50"/>
  <c r="N96" i="50"/>
  <c r="AA96" i="50" s="1"/>
  <c r="K96" i="50"/>
  <c r="Z96" i="50" s="1"/>
  <c r="H96" i="50"/>
  <c r="E96" i="50"/>
  <c r="AC95" i="50"/>
  <c r="Z95" i="50"/>
  <c r="Y95" i="50"/>
  <c r="U95" i="50"/>
  <c r="T95" i="50"/>
  <c r="Q95" i="50"/>
  <c r="AB95" i="50" s="1"/>
  <c r="N95" i="50"/>
  <c r="AA95" i="50" s="1"/>
  <c r="K95" i="50"/>
  <c r="H95" i="50"/>
  <c r="E95" i="50"/>
  <c r="X95" i="50" s="1"/>
  <c r="AA94" i="50"/>
  <c r="Z94" i="50"/>
  <c r="U94" i="50"/>
  <c r="T94" i="50"/>
  <c r="AC94" i="50" s="1"/>
  <c r="Q94" i="50"/>
  <c r="AB94" i="50" s="1"/>
  <c r="N94" i="50"/>
  <c r="K94" i="50"/>
  <c r="H94" i="50"/>
  <c r="Y94" i="50" s="1"/>
  <c r="E94" i="50"/>
  <c r="X94" i="50" s="1"/>
  <c r="AB93" i="50"/>
  <c r="AA93" i="50"/>
  <c r="X93" i="50"/>
  <c r="U93" i="50"/>
  <c r="T93" i="50"/>
  <c r="AC93" i="50" s="1"/>
  <c r="Q93" i="50"/>
  <c r="N93" i="50"/>
  <c r="K93" i="50"/>
  <c r="Z93" i="50" s="1"/>
  <c r="H93" i="50"/>
  <c r="Y93" i="50" s="1"/>
  <c r="E93" i="50"/>
  <c r="AC92" i="50"/>
  <c r="AB92" i="50"/>
  <c r="Y92" i="50"/>
  <c r="X92" i="50"/>
  <c r="U92" i="50"/>
  <c r="T92" i="50"/>
  <c r="Q92" i="50"/>
  <c r="N92" i="50"/>
  <c r="AA92" i="50" s="1"/>
  <c r="K92" i="50"/>
  <c r="Z92" i="50" s="1"/>
  <c r="H92" i="50"/>
  <c r="E92" i="50"/>
  <c r="AC91" i="50"/>
  <c r="Z91" i="50"/>
  <c r="Y91" i="50"/>
  <c r="U91" i="50"/>
  <c r="T91" i="50"/>
  <c r="Q91" i="50"/>
  <c r="AB91" i="50" s="1"/>
  <c r="N91" i="50"/>
  <c r="AA91" i="50" s="1"/>
  <c r="K91" i="50"/>
  <c r="H91" i="50"/>
  <c r="E91" i="50"/>
  <c r="X91" i="50" s="1"/>
  <c r="AA90" i="50"/>
  <c r="Z90" i="50"/>
  <c r="U90" i="50"/>
  <c r="T90" i="50"/>
  <c r="AC90" i="50" s="1"/>
  <c r="Q90" i="50"/>
  <c r="AB90" i="50" s="1"/>
  <c r="N90" i="50"/>
  <c r="K90" i="50"/>
  <c r="H90" i="50"/>
  <c r="Y90" i="50" s="1"/>
  <c r="E90" i="50"/>
  <c r="X90" i="50" s="1"/>
  <c r="AB89" i="50"/>
  <c r="AA89" i="50"/>
  <c r="X89" i="50"/>
  <c r="U89" i="50"/>
  <c r="T89" i="50"/>
  <c r="AC89" i="50" s="1"/>
  <c r="Q89" i="50"/>
  <c r="N89" i="50"/>
  <c r="K89" i="50"/>
  <c r="Z89" i="50" s="1"/>
  <c r="H89" i="50"/>
  <c r="Y89" i="50" s="1"/>
  <c r="E89" i="50"/>
  <c r="AC88" i="50"/>
  <c r="AB88" i="50"/>
  <c r="Y88" i="50"/>
  <c r="X88" i="50"/>
  <c r="U88" i="50"/>
  <c r="T88" i="50"/>
  <c r="Q88" i="50"/>
  <c r="N88" i="50"/>
  <c r="AA88" i="50" s="1"/>
  <c r="K88" i="50"/>
  <c r="Z88" i="50" s="1"/>
  <c r="H88" i="50"/>
  <c r="E88" i="50"/>
  <c r="AC87" i="50"/>
  <c r="Z87" i="50"/>
  <c r="Y87" i="50"/>
  <c r="U87" i="50"/>
  <c r="T87" i="50"/>
  <c r="Q87" i="50"/>
  <c r="AB87" i="50" s="1"/>
  <c r="N87" i="50"/>
  <c r="AA87" i="50" s="1"/>
  <c r="K87" i="50"/>
  <c r="H87" i="50"/>
  <c r="E87" i="50"/>
  <c r="X87" i="50" s="1"/>
  <c r="AA86" i="50"/>
  <c r="Z86" i="50"/>
  <c r="U86" i="50"/>
  <c r="T86" i="50"/>
  <c r="AC86" i="50" s="1"/>
  <c r="Q86" i="50"/>
  <c r="AB86" i="50" s="1"/>
  <c r="N86" i="50"/>
  <c r="K86" i="50"/>
  <c r="H86" i="50"/>
  <c r="Y86" i="50" s="1"/>
  <c r="E86" i="50"/>
  <c r="X86" i="50" s="1"/>
  <c r="AB85" i="50"/>
  <c r="AA85" i="50"/>
  <c r="X85" i="50"/>
  <c r="U85" i="50"/>
  <c r="T85" i="50"/>
  <c r="AC85" i="50" s="1"/>
  <c r="Q85" i="50"/>
  <c r="N85" i="50"/>
  <c r="K85" i="50"/>
  <c r="Z85" i="50" s="1"/>
  <c r="H85" i="50"/>
  <c r="Y85" i="50" s="1"/>
  <c r="E85" i="50"/>
  <c r="AC84" i="50"/>
  <c r="AB84" i="50"/>
  <c r="Y84" i="50"/>
  <c r="X84" i="50"/>
  <c r="U84" i="50"/>
  <c r="T84" i="50"/>
  <c r="Q84" i="50"/>
  <c r="N84" i="50"/>
  <c r="AA84" i="50" s="1"/>
  <c r="K84" i="50"/>
  <c r="Z84" i="50" s="1"/>
  <c r="H84" i="50"/>
  <c r="E84" i="50"/>
  <c r="AC83" i="50"/>
  <c r="Z83" i="50"/>
  <c r="Y83" i="50"/>
  <c r="U83" i="50"/>
  <c r="T83" i="50"/>
  <c r="Q83" i="50"/>
  <c r="AB83" i="50" s="1"/>
  <c r="N83" i="50"/>
  <c r="AA83" i="50" s="1"/>
  <c r="K83" i="50"/>
  <c r="H83" i="50"/>
  <c r="E83" i="50"/>
  <c r="X83" i="50" s="1"/>
  <c r="AA82" i="50"/>
  <c r="Z82" i="50"/>
  <c r="U82" i="50"/>
  <c r="T82" i="50"/>
  <c r="AC82" i="50" s="1"/>
  <c r="Q82" i="50"/>
  <c r="AB82" i="50" s="1"/>
  <c r="N82" i="50"/>
  <c r="K82" i="50"/>
  <c r="H82" i="50"/>
  <c r="Y82" i="50" s="1"/>
  <c r="E82" i="50"/>
  <c r="X82" i="50" s="1"/>
  <c r="AB81" i="50"/>
  <c r="AA81" i="50"/>
  <c r="X81" i="50"/>
  <c r="U81" i="50"/>
  <c r="T81" i="50"/>
  <c r="AC81" i="50" s="1"/>
  <c r="Q81" i="50"/>
  <c r="N81" i="50"/>
  <c r="K81" i="50"/>
  <c r="Z81" i="50" s="1"/>
  <c r="H81" i="50"/>
  <c r="Y81" i="50" s="1"/>
  <c r="E81" i="50"/>
  <c r="AC80" i="50"/>
  <c r="AB80" i="50"/>
  <c r="Y80" i="50"/>
  <c r="X80" i="50"/>
  <c r="U80" i="50"/>
  <c r="T80" i="50"/>
  <c r="Q80" i="50"/>
  <c r="N80" i="50"/>
  <c r="AA80" i="50" s="1"/>
  <c r="K80" i="50"/>
  <c r="Z80" i="50" s="1"/>
  <c r="H80" i="50"/>
  <c r="E80" i="50"/>
  <c r="AC79" i="50"/>
  <c r="Z79" i="50"/>
  <c r="Y79" i="50"/>
  <c r="U79" i="50"/>
  <c r="T79" i="50"/>
  <c r="Q79" i="50"/>
  <c r="AB79" i="50" s="1"/>
  <c r="N79" i="50"/>
  <c r="AA79" i="50" s="1"/>
  <c r="K79" i="50"/>
  <c r="H79" i="50"/>
  <c r="E79" i="50"/>
  <c r="X79" i="50" s="1"/>
  <c r="AA78" i="50"/>
  <c r="Z78" i="50"/>
  <c r="U78" i="50"/>
  <c r="T78" i="50"/>
  <c r="AC78" i="50" s="1"/>
  <c r="Q78" i="50"/>
  <c r="AB78" i="50" s="1"/>
  <c r="N78" i="50"/>
  <c r="K78" i="50"/>
  <c r="H78" i="50"/>
  <c r="Y78" i="50" s="1"/>
  <c r="E78" i="50"/>
  <c r="X78" i="50" s="1"/>
  <c r="AB77" i="50"/>
  <c r="AA77" i="50"/>
  <c r="X77" i="50"/>
  <c r="U77" i="50"/>
  <c r="T77" i="50"/>
  <c r="AC77" i="50" s="1"/>
  <c r="Q77" i="50"/>
  <c r="N77" i="50"/>
  <c r="K77" i="50"/>
  <c r="Z77" i="50" s="1"/>
  <c r="H77" i="50"/>
  <c r="Y77" i="50" s="1"/>
  <c r="E77" i="50"/>
  <c r="AC76" i="50"/>
  <c r="AB76" i="50"/>
  <c r="Y76" i="50"/>
  <c r="X76" i="50"/>
  <c r="U76" i="50"/>
  <c r="T76" i="50"/>
  <c r="Q76" i="50"/>
  <c r="N76" i="50"/>
  <c r="AA76" i="50" s="1"/>
  <c r="K76" i="50"/>
  <c r="Z76" i="50" s="1"/>
  <c r="H76" i="50"/>
  <c r="E76" i="50"/>
  <c r="AC75" i="50"/>
  <c r="Z75" i="50"/>
  <c r="Y75" i="50"/>
  <c r="U75" i="50"/>
  <c r="T75" i="50"/>
  <c r="Q75" i="50"/>
  <c r="AB75" i="50" s="1"/>
  <c r="N75" i="50"/>
  <c r="AA75" i="50" s="1"/>
  <c r="K75" i="50"/>
  <c r="H75" i="50"/>
  <c r="E75" i="50"/>
  <c r="X75" i="50" s="1"/>
  <c r="AA74" i="50"/>
  <c r="Z74" i="50"/>
  <c r="U74" i="50"/>
  <c r="T74" i="50"/>
  <c r="AC74" i="50" s="1"/>
  <c r="Q74" i="50"/>
  <c r="AB74" i="50" s="1"/>
  <c r="N74" i="50"/>
  <c r="K74" i="50"/>
  <c r="H74" i="50"/>
  <c r="Y74" i="50" s="1"/>
  <c r="E74" i="50"/>
  <c r="X74" i="50" s="1"/>
  <c r="AB73" i="50"/>
  <c r="AA73" i="50"/>
  <c r="X73" i="50"/>
  <c r="U73" i="50"/>
  <c r="T73" i="50"/>
  <c r="AC73" i="50" s="1"/>
  <c r="Q73" i="50"/>
  <c r="N73" i="50"/>
  <c r="K73" i="50"/>
  <c r="Z73" i="50" s="1"/>
  <c r="H73" i="50"/>
  <c r="Y73" i="50" s="1"/>
  <c r="E73" i="50"/>
  <c r="AC72" i="50"/>
  <c r="AB72" i="50"/>
  <c r="Y72" i="50"/>
  <c r="X72" i="50"/>
  <c r="U72" i="50"/>
  <c r="T72" i="50"/>
  <c r="Q72" i="50"/>
  <c r="N72" i="50"/>
  <c r="AA72" i="50" s="1"/>
  <c r="K72" i="50"/>
  <c r="Z72" i="50" s="1"/>
  <c r="H72" i="50"/>
  <c r="E72" i="50"/>
  <c r="AC71" i="50"/>
  <c r="Z71" i="50"/>
  <c r="Y71" i="50"/>
  <c r="U71" i="50"/>
  <c r="T71" i="50"/>
  <c r="Q71" i="50"/>
  <c r="AB71" i="50" s="1"/>
  <c r="N71" i="50"/>
  <c r="AA71" i="50" s="1"/>
  <c r="K71" i="50"/>
  <c r="H71" i="50"/>
  <c r="E71" i="50"/>
  <c r="X71" i="50" s="1"/>
  <c r="AA70" i="50"/>
  <c r="Z70" i="50"/>
  <c r="U70" i="50"/>
  <c r="T70" i="50"/>
  <c r="AC70" i="50" s="1"/>
  <c r="Q70" i="50"/>
  <c r="AB70" i="50" s="1"/>
  <c r="N70" i="50"/>
  <c r="K70" i="50"/>
  <c r="H70" i="50"/>
  <c r="Y70" i="50" s="1"/>
  <c r="E70" i="50"/>
  <c r="X70" i="50" s="1"/>
  <c r="AB69" i="50"/>
  <c r="AA69" i="50"/>
  <c r="X69" i="50"/>
  <c r="U69" i="50"/>
  <c r="T69" i="50"/>
  <c r="AC69" i="50" s="1"/>
  <c r="Q69" i="50"/>
  <c r="N69" i="50"/>
  <c r="K69" i="50"/>
  <c r="Z69" i="50" s="1"/>
  <c r="H69" i="50"/>
  <c r="Y69" i="50" s="1"/>
  <c r="E69" i="50"/>
  <c r="AC68" i="50"/>
  <c r="AB68" i="50"/>
  <c r="Y68" i="50"/>
  <c r="X68" i="50"/>
  <c r="U68" i="50"/>
  <c r="T68" i="50"/>
  <c r="Q68" i="50"/>
  <c r="N68" i="50"/>
  <c r="AA68" i="50" s="1"/>
  <c r="K68" i="50"/>
  <c r="Z68" i="50" s="1"/>
  <c r="H68" i="50"/>
  <c r="E68" i="50"/>
  <c r="AC67" i="50"/>
  <c r="Z67" i="50"/>
  <c r="Y67" i="50"/>
  <c r="U67" i="50"/>
  <c r="T67" i="50"/>
  <c r="Q67" i="50"/>
  <c r="AB67" i="50" s="1"/>
  <c r="N67" i="50"/>
  <c r="AA67" i="50" s="1"/>
  <c r="K67" i="50"/>
  <c r="H67" i="50"/>
  <c r="E67" i="50"/>
  <c r="X67" i="50" s="1"/>
  <c r="AA66" i="50"/>
  <c r="Z66" i="50"/>
  <c r="U66" i="50"/>
  <c r="T66" i="50"/>
  <c r="AC66" i="50" s="1"/>
  <c r="Q66" i="50"/>
  <c r="AB66" i="50" s="1"/>
  <c r="N66" i="50"/>
  <c r="K66" i="50"/>
  <c r="H66" i="50"/>
  <c r="Y66" i="50" s="1"/>
  <c r="E66" i="50"/>
  <c r="X66" i="50" s="1"/>
  <c r="AB65" i="50"/>
  <c r="AA65" i="50"/>
  <c r="X65" i="50"/>
  <c r="U65" i="50"/>
  <c r="T65" i="50"/>
  <c r="AC65" i="50" s="1"/>
  <c r="Q65" i="50"/>
  <c r="N65" i="50"/>
  <c r="K65" i="50"/>
  <c r="Z65" i="50" s="1"/>
  <c r="H65" i="50"/>
  <c r="Y65" i="50" s="1"/>
  <c r="E65" i="50"/>
  <c r="AC64" i="50"/>
  <c r="AB64" i="50"/>
  <c r="Y64" i="50"/>
  <c r="X64" i="50"/>
  <c r="U64" i="50"/>
  <c r="T64" i="50"/>
  <c r="Q64" i="50"/>
  <c r="N64" i="50"/>
  <c r="AA64" i="50" s="1"/>
  <c r="K64" i="50"/>
  <c r="Z64" i="50" s="1"/>
  <c r="H64" i="50"/>
  <c r="E64" i="50"/>
  <c r="AC63" i="50"/>
  <c r="Z63" i="50"/>
  <c r="Y63" i="50"/>
  <c r="U63" i="50"/>
  <c r="T63" i="50"/>
  <c r="Q63" i="50"/>
  <c r="AB63" i="50" s="1"/>
  <c r="N63" i="50"/>
  <c r="AA63" i="50" s="1"/>
  <c r="K63" i="50"/>
  <c r="H63" i="50"/>
  <c r="E63" i="50"/>
  <c r="X63" i="50" s="1"/>
  <c r="AA62" i="50"/>
  <c r="Z62" i="50"/>
  <c r="U62" i="50"/>
  <c r="T62" i="50"/>
  <c r="AC62" i="50" s="1"/>
  <c r="Q62" i="50"/>
  <c r="AB62" i="50" s="1"/>
  <c r="N62" i="50"/>
  <c r="K62" i="50"/>
  <c r="H62" i="50"/>
  <c r="Y62" i="50" s="1"/>
  <c r="E62" i="50"/>
  <c r="X62" i="50" s="1"/>
  <c r="AB61" i="50"/>
  <c r="AA61" i="50"/>
  <c r="X61" i="50"/>
  <c r="U61" i="50"/>
  <c r="T61" i="50"/>
  <c r="AC61" i="50" s="1"/>
  <c r="Q61" i="50"/>
  <c r="N61" i="50"/>
  <c r="K61" i="50"/>
  <c r="Z61" i="50" s="1"/>
  <c r="H61" i="50"/>
  <c r="Y61" i="50" s="1"/>
  <c r="E61" i="50"/>
  <c r="AC60" i="50"/>
  <c r="AB60" i="50"/>
  <c r="Y60" i="50"/>
  <c r="X60" i="50"/>
  <c r="U60" i="50"/>
  <c r="T60" i="50"/>
  <c r="Q60" i="50"/>
  <c r="N60" i="50"/>
  <c r="AA60" i="50" s="1"/>
  <c r="K60" i="50"/>
  <c r="Z60" i="50" s="1"/>
  <c r="H60" i="50"/>
  <c r="E60" i="50"/>
  <c r="AC59" i="50"/>
  <c r="Z59" i="50"/>
  <c r="Y59" i="50"/>
  <c r="U59" i="50"/>
  <c r="T59" i="50"/>
  <c r="Q59" i="50"/>
  <c r="AB59" i="50" s="1"/>
  <c r="N59" i="50"/>
  <c r="AA59" i="50" s="1"/>
  <c r="K59" i="50"/>
  <c r="H59" i="50"/>
  <c r="E59" i="50"/>
  <c r="X59" i="50" s="1"/>
  <c r="AA58" i="50"/>
  <c r="Z58" i="50"/>
  <c r="U58" i="50"/>
  <c r="T58" i="50"/>
  <c r="AC58" i="50" s="1"/>
  <c r="Q58" i="50"/>
  <c r="AB58" i="50" s="1"/>
  <c r="N58" i="50"/>
  <c r="K58" i="50"/>
  <c r="H58" i="50"/>
  <c r="Y58" i="50" s="1"/>
  <c r="E58" i="50"/>
  <c r="X58" i="50" s="1"/>
  <c r="AB57" i="50"/>
  <c r="AA57" i="50"/>
  <c r="X57" i="50"/>
  <c r="U57" i="50"/>
  <c r="T57" i="50"/>
  <c r="AC57" i="50" s="1"/>
  <c r="Q57" i="50"/>
  <c r="N57" i="50"/>
  <c r="K57" i="50"/>
  <c r="Z57" i="50" s="1"/>
  <c r="H57" i="50"/>
  <c r="Y57" i="50" s="1"/>
  <c r="E57" i="50"/>
  <c r="AC56" i="50"/>
  <c r="AB56" i="50"/>
  <c r="Y56" i="50"/>
  <c r="X56" i="50"/>
  <c r="U56" i="50"/>
  <c r="T56" i="50"/>
  <c r="Q56" i="50"/>
  <c r="N56" i="50"/>
  <c r="AA56" i="50" s="1"/>
  <c r="K56" i="50"/>
  <c r="Z56" i="50" s="1"/>
  <c r="H56" i="50"/>
  <c r="E56" i="50"/>
  <c r="AC55" i="50"/>
  <c r="Z55" i="50"/>
  <c r="Y55" i="50"/>
  <c r="U55" i="50"/>
  <c r="T55" i="50"/>
  <c r="Q55" i="50"/>
  <c r="AB55" i="50" s="1"/>
  <c r="N55" i="50"/>
  <c r="AA55" i="50" s="1"/>
  <c r="K55" i="50"/>
  <c r="H55" i="50"/>
  <c r="E55" i="50"/>
  <c r="X55" i="50" s="1"/>
  <c r="AA54" i="50"/>
  <c r="Z54" i="50"/>
  <c r="U54" i="50"/>
  <c r="T54" i="50"/>
  <c r="AC54" i="50" s="1"/>
  <c r="Q54" i="50"/>
  <c r="AB54" i="50" s="1"/>
  <c r="N54" i="50"/>
  <c r="K54" i="50"/>
  <c r="H54" i="50"/>
  <c r="Y54" i="50" s="1"/>
  <c r="E54" i="50"/>
  <c r="X54" i="50" s="1"/>
  <c r="AB53" i="50"/>
  <c r="AA53" i="50"/>
  <c r="X53" i="50"/>
  <c r="U53" i="50"/>
  <c r="T53" i="50"/>
  <c r="AC53" i="50" s="1"/>
  <c r="Q53" i="50"/>
  <c r="N53" i="50"/>
  <c r="K53" i="50"/>
  <c r="Z53" i="50" s="1"/>
  <c r="H53" i="50"/>
  <c r="Y53" i="50" s="1"/>
  <c r="E53" i="50"/>
  <c r="AC52" i="50"/>
  <c r="AB52" i="50"/>
  <c r="Y52" i="50"/>
  <c r="X52" i="50"/>
  <c r="U52" i="50"/>
  <c r="T52" i="50"/>
  <c r="Q52" i="50"/>
  <c r="N52" i="50"/>
  <c r="AA52" i="50" s="1"/>
  <c r="K52" i="50"/>
  <c r="Z52" i="50" s="1"/>
  <c r="H52" i="50"/>
  <c r="E52" i="50"/>
  <c r="AC51" i="50"/>
  <c r="Z51" i="50"/>
  <c r="Y51" i="50"/>
  <c r="U51" i="50"/>
  <c r="T51" i="50"/>
  <c r="Q51" i="50"/>
  <c r="AB51" i="50" s="1"/>
  <c r="N51" i="50"/>
  <c r="AA51" i="50" s="1"/>
  <c r="K51" i="50"/>
  <c r="H51" i="50"/>
  <c r="E51" i="50"/>
  <c r="X51" i="50" s="1"/>
  <c r="AA50" i="50"/>
  <c r="Z50" i="50"/>
  <c r="U50" i="50"/>
  <c r="T50" i="50"/>
  <c r="AC50" i="50" s="1"/>
  <c r="Q50" i="50"/>
  <c r="AB50" i="50" s="1"/>
  <c r="N50" i="50"/>
  <c r="K50" i="50"/>
  <c r="H50" i="50"/>
  <c r="Y50" i="50" s="1"/>
  <c r="E50" i="50"/>
  <c r="X50" i="50" s="1"/>
  <c r="AB49" i="50"/>
  <c r="AA49" i="50"/>
  <c r="X49" i="50"/>
  <c r="U49" i="50"/>
  <c r="T49" i="50"/>
  <c r="AC49" i="50" s="1"/>
  <c r="Q49" i="50"/>
  <c r="N49" i="50"/>
  <c r="K49" i="50"/>
  <c r="Z49" i="50" s="1"/>
  <c r="H49" i="50"/>
  <c r="Y49" i="50" s="1"/>
  <c r="E49" i="50"/>
  <c r="AC48" i="50"/>
  <c r="AB48" i="50"/>
  <c r="Y48" i="50"/>
  <c r="X48" i="50"/>
  <c r="U48" i="50"/>
  <c r="T48" i="50"/>
  <c r="Q48" i="50"/>
  <c r="N48" i="50"/>
  <c r="AA48" i="50" s="1"/>
  <c r="K48" i="50"/>
  <c r="Z48" i="50" s="1"/>
  <c r="H48" i="50"/>
  <c r="E48" i="50"/>
  <c r="AC47" i="50"/>
  <c r="Z47" i="50"/>
  <c r="Y47" i="50"/>
  <c r="U47" i="50"/>
  <c r="T47" i="50"/>
  <c r="Q47" i="50"/>
  <c r="AB47" i="50" s="1"/>
  <c r="N47" i="50"/>
  <c r="AA47" i="50" s="1"/>
  <c r="K47" i="50"/>
  <c r="H47" i="50"/>
  <c r="E47" i="50"/>
  <c r="X47" i="50" s="1"/>
  <c r="AA46" i="50"/>
  <c r="Z46" i="50"/>
  <c r="U46" i="50"/>
  <c r="T46" i="50"/>
  <c r="AC46" i="50" s="1"/>
  <c r="Q46" i="50"/>
  <c r="AB46" i="50" s="1"/>
  <c r="N46" i="50"/>
  <c r="K46" i="50"/>
  <c r="H46" i="50"/>
  <c r="Y46" i="50" s="1"/>
  <c r="E46" i="50"/>
  <c r="X46" i="50" s="1"/>
  <c r="AB45" i="50"/>
  <c r="AA45" i="50"/>
  <c r="X45" i="50"/>
  <c r="U45" i="50"/>
  <c r="T45" i="50"/>
  <c r="AC45" i="50" s="1"/>
  <c r="Q45" i="50"/>
  <c r="N45" i="50"/>
  <c r="K45" i="50"/>
  <c r="Z45" i="50" s="1"/>
  <c r="H45" i="50"/>
  <c r="Y45" i="50" s="1"/>
  <c r="E45" i="50"/>
  <c r="AC44" i="50"/>
  <c r="AB44" i="50"/>
  <c r="Y44" i="50"/>
  <c r="X44" i="50"/>
  <c r="U44" i="50"/>
  <c r="T44" i="50"/>
  <c r="Q44" i="50"/>
  <c r="N44" i="50"/>
  <c r="AA44" i="50" s="1"/>
  <c r="K44" i="50"/>
  <c r="Z44" i="50" s="1"/>
  <c r="H44" i="50"/>
  <c r="E44" i="50"/>
  <c r="AC43" i="50"/>
  <c r="Z43" i="50"/>
  <c r="Y43" i="50"/>
  <c r="U43" i="50"/>
  <c r="T43" i="50"/>
  <c r="Q43" i="50"/>
  <c r="AB43" i="50" s="1"/>
  <c r="N43" i="50"/>
  <c r="AA43" i="50" s="1"/>
  <c r="K43" i="50"/>
  <c r="H43" i="50"/>
  <c r="E43" i="50"/>
  <c r="X43" i="50" s="1"/>
  <c r="AA42" i="50"/>
  <c r="Z42" i="50"/>
  <c r="U42" i="50"/>
  <c r="T42" i="50"/>
  <c r="AC42" i="50" s="1"/>
  <c r="Q42" i="50"/>
  <c r="AB42" i="50" s="1"/>
  <c r="N42" i="50"/>
  <c r="K42" i="50"/>
  <c r="H42" i="50"/>
  <c r="Y42" i="50" s="1"/>
  <c r="E42" i="50"/>
  <c r="X42" i="50" s="1"/>
  <c r="AB41" i="50"/>
  <c r="AA41" i="50"/>
  <c r="X41" i="50"/>
  <c r="U41" i="50"/>
  <c r="T41" i="50"/>
  <c r="AC41" i="50" s="1"/>
  <c r="Q41" i="50"/>
  <c r="N41" i="50"/>
  <c r="K41" i="50"/>
  <c r="Z41" i="50" s="1"/>
  <c r="H41" i="50"/>
  <c r="Y41" i="50" s="1"/>
  <c r="E41" i="50"/>
  <c r="AC40" i="50"/>
  <c r="AB40" i="50"/>
  <c r="Y40" i="50"/>
  <c r="X40" i="50"/>
  <c r="U40" i="50"/>
  <c r="T40" i="50"/>
  <c r="Q40" i="50"/>
  <c r="N40" i="50"/>
  <c r="AA40" i="50" s="1"/>
  <c r="K40" i="50"/>
  <c r="Z40" i="50" s="1"/>
  <c r="H40" i="50"/>
  <c r="E40" i="50"/>
  <c r="AC39" i="50"/>
  <c r="Z39" i="50"/>
  <c r="Y39" i="50"/>
  <c r="U39" i="50"/>
  <c r="T39" i="50"/>
  <c r="Q39" i="50"/>
  <c r="AB39" i="50" s="1"/>
  <c r="N39" i="50"/>
  <c r="AA39" i="50" s="1"/>
  <c r="K39" i="50"/>
  <c r="H39" i="50"/>
  <c r="E39" i="50"/>
  <c r="X39" i="50" s="1"/>
  <c r="AA38" i="50"/>
  <c r="Z38" i="50"/>
  <c r="U38" i="50"/>
  <c r="T38" i="50"/>
  <c r="AC38" i="50" s="1"/>
  <c r="Q38" i="50"/>
  <c r="AB38" i="50" s="1"/>
  <c r="N38" i="50"/>
  <c r="K38" i="50"/>
  <c r="H38" i="50"/>
  <c r="Y38" i="50" s="1"/>
  <c r="E38" i="50"/>
  <c r="X38" i="50" s="1"/>
  <c r="AB37" i="50"/>
  <c r="AA37" i="50"/>
  <c r="X37" i="50"/>
  <c r="U37" i="50"/>
  <c r="T37" i="50"/>
  <c r="AC37" i="50" s="1"/>
  <c r="Q37" i="50"/>
  <c r="N37" i="50"/>
  <c r="K37" i="50"/>
  <c r="Z37" i="50" s="1"/>
  <c r="H37" i="50"/>
  <c r="Y37" i="50" s="1"/>
  <c r="E37" i="50"/>
  <c r="AC36" i="50"/>
  <c r="AB36" i="50"/>
  <c r="Y36" i="50"/>
  <c r="X36" i="50"/>
  <c r="U36" i="50"/>
  <c r="T36" i="50"/>
  <c r="Q36" i="50"/>
  <c r="N36" i="50"/>
  <c r="AA36" i="50" s="1"/>
  <c r="K36" i="50"/>
  <c r="Z36" i="50" s="1"/>
  <c r="H36" i="50"/>
  <c r="E36" i="50"/>
  <c r="AC35" i="50"/>
  <c r="Z35" i="50"/>
  <c r="Y35" i="50"/>
  <c r="U35" i="50"/>
  <c r="T35" i="50"/>
  <c r="Q35" i="50"/>
  <c r="AB35" i="50" s="1"/>
  <c r="N35" i="50"/>
  <c r="AA35" i="50" s="1"/>
  <c r="K35" i="50"/>
  <c r="H35" i="50"/>
  <c r="E35" i="50"/>
  <c r="X35" i="50" s="1"/>
  <c r="AA34" i="50"/>
  <c r="Z34" i="50"/>
  <c r="U34" i="50"/>
  <c r="T34" i="50"/>
  <c r="AC34" i="50" s="1"/>
  <c r="Q34" i="50"/>
  <c r="AB34" i="50" s="1"/>
  <c r="N34" i="50"/>
  <c r="K34" i="50"/>
  <c r="H34" i="50"/>
  <c r="Y34" i="50" s="1"/>
  <c r="E34" i="50"/>
  <c r="X34" i="50" s="1"/>
  <c r="AB33" i="50"/>
  <c r="AA33" i="50"/>
  <c r="X33" i="50"/>
  <c r="U33" i="50"/>
  <c r="T33" i="50"/>
  <c r="AC33" i="50" s="1"/>
  <c r="Q33" i="50"/>
  <c r="N33" i="50"/>
  <c r="K33" i="50"/>
  <c r="Z33" i="50" s="1"/>
  <c r="H33" i="50"/>
  <c r="Y33" i="50" s="1"/>
  <c r="E33" i="50"/>
  <c r="AC32" i="50"/>
  <c r="AB32" i="50"/>
  <c r="Y32" i="50"/>
  <c r="X32" i="50"/>
  <c r="U32" i="50"/>
  <c r="T32" i="50"/>
  <c r="Q32" i="50"/>
  <c r="N32" i="50"/>
  <c r="AA32" i="50" s="1"/>
  <c r="K32" i="50"/>
  <c r="Z32" i="50" s="1"/>
  <c r="H32" i="50"/>
  <c r="E32" i="50"/>
  <c r="AC31" i="50"/>
  <c r="Z31" i="50"/>
  <c r="Y31" i="50"/>
  <c r="U31" i="50"/>
  <c r="T31" i="50"/>
  <c r="Q31" i="50"/>
  <c r="AB31" i="50" s="1"/>
  <c r="N31" i="50"/>
  <c r="AA31" i="50" s="1"/>
  <c r="K31" i="50"/>
  <c r="H31" i="50"/>
  <c r="E31" i="50"/>
  <c r="X31" i="50" s="1"/>
  <c r="AA30" i="50"/>
  <c r="Z30" i="50"/>
  <c r="U30" i="50"/>
  <c r="T30" i="50"/>
  <c r="AC30" i="50" s="1"/>
  <c r="Q30" i="50"/>
  <c r="AB30" i="50" s="1"/>
  <c r="N30" i="50"/>
  <c r="K30" i="50"/>
  <c r="H30" i="50"/>
  <c r="Y30" i="50" s="1"/>
  <c r="E30" i="50"/>
  <c r="X30" i="50" s="1"/>
  <c r="AB29" i="50"/>
  <c r="AA29" i="50"/>
  <c r="X29" i="50"/>
  <c r="U29" i="50"/>
  <c r="T29" i="50"/>
  <c r="AC29" i="50" s="1"/>
  <c r="Q29" i="50"/>
  <c r="N29" i="50"/>
  <c r="K29" i="50"/>
  <c r="Z29" i="50" s="1"/>
  <c r="H29" i="50"/>
  <c r="Y29" i="50" s="1"/>
  <c r="E29" i="50"/>
  <c r="AC28" i="50"/>
  <c r="AB28" i="50"/>
  <c r="Y28" i="50"/>
  <c r="X28" i="50"/>
  <c r="U28" i="50"/>
  <c r="T28" i="50"/>
  <c r="Q28" i="50"/>
  <c r="N28" i="50"/>
  <c r="AA28" i="50" s="1"/>
  <c r="K28" i="50"/>
  <c r="Z28" i="50" s="1"/>
  <c r="H28" i="50"/>
  <c r="E28" i="50"/>
  <c r="AC27" i="50"/>
  <c r="Z27" i="50"/>
  <c r="Y27" i="50"/>
  <c r="U27" i="50"/>
  <c r="T27" i="50"/>
  <c r="Q27" i="50"/>
  <c r="AB27" i="50" s="1"/>
  <c r="N27" i="50"/>
  <c r="AA27" i="50" s="1"/>
  <c r="K27" i="50"/>
  <c r="H27" i="50"/>
  <c r="E27" i="50"/>
  <c r="X27" i="50" s="1"/>
  <c r="AA26" i="50"/>
  <c r="Z26" i="50"/>
  <c r="U26" i="50"/>
  <c r="T26" i="50"/>
  <c r="AC26" i="50" s="1"/>
  <c r="Q26" i="50"/>
  <c r="AB26" i="50" s="1"/>
  <c r="N26" i="50"/>
  <c r="K26" i="50"/>
  <c r="H26" i="50"/>
  <c r="Y26" i="50" s="1"/>
  <c r="E26" i="50"/>
  <c r="X26" i="50" s="1"/>
  <c r="AB25" i="50"/>
  <c r="AA25" i="50"/>
  <c r="X25" i="50"/>
  <c r="U25" i="50"/>
  <c r="T25" i="50"/>
  <c r="AC25" i="50" s="1"/>
  <c r="Q25" i="50"/>
  <c r="N25" i="50"/>
  <c r="K25" i="50"/>
  <c r="Z25" i="50" s="1"/>
  <c r="H25" i="50"/>
  <c r="Y25" i="50" s="1"/>
  <c r="E25" i="50"/>
  <c r="AC24" i="50"/>
  <c r="AB24" i="50"/>
  <c r="Y24" i="50"/>
  <c r="X24" i="50"/>
  <c r="U24" i="50"/>
  <c r="T24" i="50"/>
  <c r="Q24" i="50"/>
  <c r="N24" i="50"/>
  <c r="AA24" i="50" s="1"/>
  <c r="K24" i="50"/>
  <c r="Z24" i="50" s="1"/>
  <c r="H24" i="50"/>
  <c r="E24" i="50"/>
  <c r="AC23" i="50"/>
  <c r="Z23" i="50"/>
  <c r="Y23" i="50"/>
  <c r="U23" i="50"/>
  <c r="T23" i="50"/>
  <c r="Q23" i="50"/>
  <c r="AB23" i="50" s="1"/>
  <c r="N23" i="50"/>
  <c r="AA23" i="50" s="1"/>
  <c r="K23" i="50"/>
  <c r="H23" i="50"/>
  <c r="E23" i="50"/>
  <c r="X23" i="50" s="1"/>
  <c r="AA22" i="50"/>
  <c r="Z22" i="50"/>
  <c r="U22" i="50"/>
  <c r="T22" i="50"/>
  <c r="AC22" i="50" s="1"/>
  <c r="Q22" i="50"/>
  <c r="AB22" i="50" s="1"/>
  <c r="N22" i="50"/>
  <c r="K22" i="50"/>
  <c r="H22" i="50"/>
  <c r="Y22" i="50" s="1"/>
  <c r="E22" i="50"/>
  <c r="X22" i="50" s="1"/>
  <c r="AB21" i="50"/>
  <c r="AA21" i="50"/>
  <c r="X21" i="50"/>
  <c r="U21" i="50"/>
  <c r="T21" i="50"/>
  <c r="AC21" i="50" s="1"/>
  <c r="Q21" i="50"/>
  <c r="N21" i="50"/>
  <c r="K21" i="50"/>
  <c r="Z21" i="50" s="1"/>
  <c r="H21" i="50"/>
  <c r="Y21" i="50" s="1"/>
  <c r="E21" i="50"/>
  <c r="AC20" i="50"/>
  <c r="AB20" i="50"/>
  <c r="Y20" i="50"/>
  <c r="X20" i="50"/>
  <c r="U20" i="50"/>
  <c r="T20" i="50"/>
  <c r="Q20" i="50"/>
  <c r="N20" i="50"/>
  <c r="AA20" i="50" s="1"/>
  <c r="K20" i="50"/>
  <c r="Z20" i="50" s="1"/>
  <c r="H20" i="50"/>
  <c r="E20" i="50"/>
  <c r="AC19" i="50"/>
  <c r="Z19" i="50"/>
  <c r="Y19" i="50"/>
  <c r="U19" i="50"/>
  <c r="T19" i="50"/>
  <c r="Q19" i="50"/>
  <c r="AB19" i="50" s="1"/>
  <c r="N19" i="50"/>
  <c r="AA19" i="50" s="1"/>
  <c r="K19" i="50"/>
  <c r="H19" i="50"/>
  <c r="E19" i="50"/>
  <c r="X19" i="50" s="1"/>
  <c r="AA18" i="50"/>
  <c r="Z18" i="50"/>
  <c r="U18" i="50"/>
  <c r="T18" i="50"/>
  <c r="AC18" i="50" s="1"/>
  <c r="Q18" i="50"/>
  <c r="AB18" i="50" s="1"/>
  <c r="N18" i="50"/>
  <c r="K18" i="50"/>
  <c r="H18" i="50"/>
  <c r="Y18" i="50" s="1"/>
  <c r="E18" i="50"/>
  <c r="X18" i="50" s="1"/>
  <c r="AB17" i="50"/>
  <c r="AA17" i="50"/>
  <c r="X17" i="50"/>
  <c r="U17" i="50"/>
  <c r="T17" i="50"/>
  <c r="AC17" i="50" s="1"/>
  <c r="Q17" i="50"/>
  <c r="N17" i="50"/>
  <c r="K17" i="50"/>
  <c r="Z17" i="50" s="1"/>
  <c r="H17" i="50"/>
  <c r="Y17" i="50" s="1"/>
  <c r="E17" i="50"/>
  <c r="AC16" i="50"/>
  <c r="AC218" i="50" s="1"/>
  <c r="AB16" i="50"/>
  <c r="AB218" i="50" s="1"/>
  <c r="Y16" i="50"/>
  <c r="Y218" i="50" s="1"/>
  <c r="X16" i="50"/>
  <c r="X218" i="50" s="1"/>
  <c r="U16" i="50"/>
  <c r="U218" i="50" s="1"/>
  <c r="T16" i="50"/>
  <c r="Q16" i="50"/>
  <c r="N16" i="50"/>
  <c r="AA16" i="50" s="1"/>
  <c r="K16" i="50"/>
  <c r="Z16" i="50" s="1"/>
  <c r="Z218" i="50" s="1"/>
  <c r="H16" i="50"/>
  <c r="E16" i="50"/>
  <c r="AC15" i="50"/>
  <c r="AC217" i="50" s="1"/>
  <c r="Z15" i="50"/>
  <c r="Z217" i="50" s="1"/>
  <c r="Y15" i="50"/>
  <c r="Y217" i="50" s="1"/>
  <c r="U15" i="50"/>
  <c r="U217" i="50" s="1"/>
  <c r="T15" i="50"/>
  <c r="Q15" i="50"/>
  <c r="AB15" i="50" s="1"/>
  <c r="N15" i="50"/>
  <c r="AA15" i="50" s="1"/>
  <c r="AA217" i="50" s="1"/>
  <c r="K15" i="50"/>
  <c r="H15" i="50"/>
  <c r="E15" i="50"/>
  <c r="X15" i="50" s="1"/>
  <c r="AA14" i="50"/>
  <c r="AA216" i="50" s="1"/>
  <c r="Z14" i="50"/>
  <c r="Z216" i="50" s="1"/>
  <c r="U14" i="50"/>
  <c r="U216" i="50" s="1"/>
  <c r="T14" i="50"/>
  <c r="AC14" i="50" s="1"/>
  <c r="AC216" i="50" s="1"/>
  <c r="Q14" i="50"/>
  <c r="AB14" i="50" s="1"/>
  <c r="AB216" i="50" s="1"/>
  <c r="N14" i="50"/>
  <c r="K14" i="50"/>
  <c r="H14" i="50"/>
  <c r="Y14" i="50" s="1"/>
  <c r="Y216" i="50" s="1"/>
  <c r="E14" i="50"/>
  <c r="X14" i="50" s="1"/>
  <c r="X216" i="50" s="1"/>
  <c r="AB13" i="50"/>
  <c r="AB215" i="50" s="1"/>
  <c r="AA13" i="50"/>
  <c r="AA215" i="50" s="1"/>
  <c r="X13" i="50"/>
  <c r="X215" i="50" s="1"/>
  <c r="U13" i="50"/>
  <c r="U215" i="50" s="1"/>
  <c r="T13" i="50"/>
  <c r="AC13" i="50" s="1"/>
  <c r="AC215" i="50" s="1"/>
  <c r="Q13" i="50"/>
  <c r="N13" i="50"/>
  <c r="K13" i="50"/>
  <c r="Z13" i="50" s="1"/>
  <c r="Z215" i="50" s="1"/>
  <c r="H13" i="50"/>
  <c r="Y13" i="50" s="1"/>
  <c r="Y215" i="50" s="1"/>
  <c r="E13" i="50"/>
  <c r="AC12" i="50"/>
  <c r="AC214" i="50" s="1"/>
  <c r="AB12" i="50"/>
  <c r="AB214" i="50" s="1"/>
  <c r="Y12" i="50"/>
  <c r="Y214" i="50" s="1"/>
  <c r="X12" i="50"/>
  <c r="X214" i="50" s="1"/>
  <c r="U12" i="50"/>
  <c r="U214" i="50" s="1"/>
  <c r="T12" i="50"/>
  <c r="Q12" i="50"/>
  <c r="N12" i="50"/>
  <c r="AA12" i="50" s="1"/>
  <c r="AA214" i="50" s="1"/>
  <c r="K12" i="50"/>
  <c r="Z12" i="50" s="1"/>
  <c r="H12" i="50"/>
  <c r="E12" i="50"/>
  <c r="AC11" i="50"/>
  <c r="AC213" i="50" s="1"/>
  <c r="Z11" i="50"/>
  <c r="Z213" i="50" s="1"/>
  <c r="Y11" i="50"/>
  <c r="Y213" i="50" s="1"/>
  <c r="U11" i="50"/>
  <c r="U213" i="50" s="1"/>
  <c r="T11" i="50"/>
  <c r="Q11" i="50"/>
  <c r="AB11" i="50" s="1"/>
  <c r="AB213" i="50" s="1"/>
  <c r="N11" i="50"/>
  <c r="AA11" i="50" s="1"/>
  <c r="AA213" i="50" s="1"/>
  <c r="K11" i="50"/>
  <c r="H11" i="50"/>
  <c r="E11" i="50"/>
  <c r="X11" i="50" s="1"/>
  <c r="X213" i="50" s="1"/>
  <c r="AA10" i="50"/>
  <c r="AA212" i="50" s="1"/>
  <c r="Z10" i="50"/>
  <c r="Z212" i="50" s="1"/>
  <c r="U10" i="50"/>
  <c r="U212" i="50" s="1"/>
  <c r="T10" i="50"/>
  <c r="AC10" i="50" s="1"/>
  <c r="AC212" i="50" s="1"/>
  <c r="Q10" i="50"/>
  <c r="AB10" i="50" s="1"/>
  <c r="AB212" i="50" s="1"/>
  <c r="N10" i="50"/>
  <c r="K10" i="50"/>
  <c r="H10" i="50"/>
  <c r="Y10" i="50" s="1"/>
  <c r="Y212" i="50" s="1"/>
  <c r="E10" i="50"/>
  <c r="X10" i="50" s="1"/>
  <c r="AB9" i="50"/>
  <c r="AB211" i="50" s="1"/>
  <c r="AA9" i="50"/>
  <c r="AA211" i="50" s="1"/>
  <c r="X9" i="50"/>
  <c r="X211" i="50" s="1"/>
  <c r="U9" i="50"/>
  <c r="U211" i="50" s="1"/>
  <c r="T9" i="50"/>
  <c r="AC9" i="50" s="1"/>
  <c r="AC211" i="50" s="1"/>
  <c r="Q9" i="50"/>
  <c r="N9" i="50"/>
  <c r="K9" i="50"/>
  <c r="Z9" i="50" s="1"/>
  <c r="Z211" i="50" s="1"/>
  <c r="H9" i="50"/>
  <c r="Y9" i="50" s="1"/>
  <c r="Y211" i="50" s="1"/>
  <c r="E9" i="50"/>
  <c r="U208" i="49"/>
  <c r="T208" i="49"/>
  <c r="AC208" i="49" s="1"/>
  <c r="Q208" i="49"/>
  <c r="AB208" i="49" s="1"/>
  <c r="N208" i="49"/>
  <c r="AA208" i="49" s="1"/>
  <c r="K208" i="49"/>
  <c r="Z208" i="49" s="1"/>
  <c r="H208" i="49"/>
  <c r="Y208" i="49" s="1"/>
  <c r="E208" i="49"/>
  <c r="X208" i="49" s="1"/>
  <c r="AB207" i="49"/>
  <c r="X207" i="49"/>
  <c r="U207" i="49"/>
  <c r="T207" i="49"/>
  <c r="AC207" i="49" s="1"/>
  <c r="Q207" i="49"/>
  <c r="N207" i="49"/>
  <c r="AA207" i="49" s="1"/>
  <c r="K207" i="49"/>
  <c r="Z207" i="49" s="1"/>
  <c r="H207" i="49"/>
  <c r="Y207" i="49" s="1"/>
  <c r="E207" i="49"/>
  <c r="AC206" i="49"/>
  <c r="Y206" i="49"/>
  <c r="U206" i="49"/>
  <c r="T206" i="49"/>
  <c r="Q206" i="49"/>
  <c r="AB206" i="49" s="1"/>
  <c r="N206" i="49"/>
  <c r="AA206" i="49" s="1"/>
  <c r="K206" i="49"/>
  <c r="Z206" i="49" s="1"/>
  <c r="H206" i="49"/>
  <c r="E206" i="49"/>
  <c r="X206" i="49" s="1"/>
  <c r="Z205" i="49"/>
  <c r="U205" i="49"/>
  <c r="T205" i="49"/>
  <c r="AC205" i="49" s="1"/>
  <c r="Q205" i="49"/>
  <c r="AB205" i="49" s="1"/>
  <c r="N205" i="49"/>
  <c r="AA205" i="49" s="1"/>
  <c r="K205" i="49"/>
  <c r="H205" i="49"/>
  <c r="Y205" i="49" s="1"/>
  <c r="E205" i="49"/>
  <c r="X205" i="49" s="1"/>
  <c r="AA204" i="49"/>
  <c r="U204" i="49"/>
  <c r="T204" i="49"/>
  <c r="AC204" i="49" s="1"/>
  <c r="Q204" i="49"/>
  <c r="AB204" i="49" s="1"/>
  <c r="N204" i="49"/>
  <c r="K204" i="49"/>
  <c r="Z204" i="49" s="1"/>
  <c r="H204" i="49"/>
  <c r="Y204" i="49" s="1"/>
  <c r="E204" i="49"/>
  <c r="X204" i="49" s="1"/>
  <c r="AB203" i="49"/>
  <c r="X203" i="49"/>
  <c r="U203" i="49"/>
  <c r="T203" i="49"/>
  <c r="AC203" i="49" s="1"/>
  <c r="Q203" i="49"/>
  <c r="N203" i="49"/>
  <c r="AA203" i="49" s="1"/>
  <c r="K203" i="49"/>
  <c r="Z203" i="49" s="1"/>
  <c r="H203" i="49"/>
  <c r="Y203" i="49" s="1"/>
  <c r="E203" i="49"/>
  <c r="AC202" i="49"/>
  <c r="Y202" i="49"/>
  <c r="U202" i="49"/>
  <c r="T202" i="49"/>
  <c r="Q202" i="49"/>
  <c r="AB202" i="49" s="1"/>
  <c r="N202" i="49"/>
  <c r="AA202" i="49" s="1"/>
  <c r="K202" i="49"/>
  <c r="Z202" i="49" s="1"/>
  <c r="H202" i="49"/>
  <c r="E202" i="49"/>
  <c r="X202" i="49" s="1"/>
  <c r="Z201" i="49"/>
  <c r="U201" i="49"/>
  <c r="T201" i="49"/>
  <c r="AC201" i="49" s="1"/>
  <c r="Q201" i="49"/>
  <c r="AB201" i="49" s="1"/>
  <c r="N201" i="49"/>
  <c r="AA201" i="49" s="1"/>
  <c r="K201" i="49"/>
  <c r="H201" i="49"/>
  <c r="Y201" i="49" s="1"/>
  <c r="E201" i="49"/>
  <c r="X201" i="49" s="1"/>
  <c r="AA200" i="49"/>
  <c r="U200" i="49"/>
  <c r="T200" i="49"/>
  <c r="AC200" i="49" s="1"/>
  <c r="Q200" i="49"/>
  <c r="AB200" i="49" s="1"/>
  <c r="N200" i="49"/>
  <c r="K200" i="49"/>
  <c r="Z200" i="49" s="1"/>
  <c r="H200" i="49"/>
  <c r="Y200" i="49" s="1"/>
  <c r="E200" i="49"/>
  <c r="X200" i="49" s="1"/>
  <c r="AB199" i="49"/>
  <c r="Z199" i="49"/>
  <c r="X199" i="49"/>
  <c r="U199" i="49"/>
  <c r="T199" i="49"/>
  <c r="AC199" i="49" s="1"/>
  <c r="Q199" i="49"/>
  <c r="N199" i="49"/>
  <c r="AA199" i="49" s="1"/>
  <c r="K199" i="49"/>
  <c r="H199" i="49"/>
  <c r="Y199" i="49" s="1"/>
  <c r="E199" i="49"/>
  <c r="AC198" i="49"/>
  <c r="AA198" i="49"/>
  <c r="Y198" i="49"/>
  <c r="U198" i="49"/>
  <c r="T198" i="49"/>
  <c r="Q198" i="49"/>
  <c r="AB198" i="49" s="1"/>
  <c r="N198" i="49"/>
  <c r="K198" i="49"/>
  <c r="Z198" i="49" s="1"/>
  <c r="H198" i="49"/>
  <c r="E198" i="49"/>
  <c r="X198" i="49" s="1"/>
  <c r="AB197" i="49"/>
  <c r="Z197" i="49"/>
  <c r="X197" i="49"/>
  <c r="U197" i="49"/>
  <c r="T197" i="49"/>
  <c r="AC197" i="49" s="1"/>
  <c r="Q197" i="49"/>
  <c r="N197" i="49"/>
  <c r="AA197" i="49" s="1"/>
  <c r="K197" i="49"/>
  <c r="H197" i="49"/>
  <c r="Y197" i="49" s="1"/>
  <c r="E197" i="49"/>
  <c r="AC196" i="49"/>
  <c r="AA196" i="49"/>
  <c r="Y196" i="49"/>
  <c r="U196" i="49"/>
  <c r="T196" i="49"/>
  <c r="Q196" i="49"/>
  <c r="AB196" i="49" s="1"/>
  <c r="N196" i="49"/>
  <c r="K196" i="49"/>
  <c r="Z196" i="49" s="1"/>
  <c r="H196" i="49"/>
  <c r="E196" i="49"/>
  <c r="X196" i="49" s="1"/>
  <c r="AB195" i="49"/>
  <c r="Z195" i="49"/>
  <c r="X195" i="49"/>
  <c r="U195" i="49"/>
  <c r="T195" i="49"/>
  <c r="AC195" i="49" s="1"/>
  <c r="Q195" i="49"/>
  <c r="N195" i="49"/>
  <c r="AA195" i="49" s="1"/>
  <c r="K195" i="49"/>
  <c r="H195" i="49"/>
  <c r="Y195" i="49" s="1"/>
  <c r="E195" i="49"/>
  <c r="AC194" i="49"/>
  <c r="AA194" i="49"/>
  <c r="Y194" i="49"/>
  <c r="U194" i="49"/>
  <c r="T194" i="49"/>
  <c r="Q194" i="49"/>
  <c r="AB194" i="49" s="1"/>
  <c r="N194" i="49"/>
  <c r="K194" i="49"/>
  <c r="Z194" i="49" s="1"/>
  <c r="H194" i="49"/>
  <c r="E194" i="49"/>
  <c r="X194" i="49" s="1"/>
  <c r="AB193" i="49"/>
  <c r="Z193" i="49"/>
  <c r="X193" i="49"/>
  <c r="U193" i="49"/>
  <c r="T193" i="49"/>
  <c r="AC193" i="49" s="1"/>
  <c r="Q193" i="49"/>
  <c r="N193" i="49"/>
  <c r="AA193" i="49" s="1"/>
  <c r="K193" i="49"/>
  <c r="H193" i="49"/>
  <c r="Y193" i="49" s="1"/>
  <c r="E193" i="49"/>
  <c r="AC192" i="49"/>
  <c r="AA192" i="49"/>
  <c r="Y192" i="49"/>
  <c r="U192" i="49"/>
  <c r="T192" i="49"/>
  <c r="Q192" i="49"/>
  <c r="AB192" i="49" s="1"/>
  <c r="N192" i="49"/>
  <c r="K192" i="49"/>
  <c r="Z192" i="49" s="1"/>
  <c r="H192" i="49"/>
  <c r="E192" i="49"/>
  <c r="X192" i="49" s="1"/>
  <c r="AB191" i="49"/>
  <c r="Z191" i="49"/>
  <c r="X191" i="49"/>
  <c r="U191" i="49"/>
  <c r="T191" i="49"/>
  <c r="AC191" i="49" s="1"/>
  <c r="Q191" i="49"/>
  <c r="N191" i="49"/>
  <c r="AA191" i="49" s="1"/>
  <c r="K191" i="49"/>
  <c r="H191" i="49"/>
  <c r="Y191" i="49" s="1"/>
  <c r="E191" i="49"/>
  <c r="AC190" i="49"/>
  <c r="AA190" i="49"/>
  <c r="Y190" i="49"/>
  <c r="U190" i="49"/>
  <c r="T190" i="49"/>
  <c r="Q190" i="49"/>
  <c r="AB190" i="49" s="1"/>
  <c r="N190" i="49"/>
  <c r="K190" i="49"/>
  <c r="Z190" i="49" s="1"/>
  <c r="H190" i="49"/>
  <c r="E190" i="49"/>
  <c r="X190" i="49" s="1"/>
  <c r="AB189" i="49"/>
  <c r="Z189" i="49"/>
  <c r="X189" i="49"/>
  <c r="U189" i="49"/>
  <c r="T189" i="49"/>
  <c r="AC189" i="49" s="1"/>
  <c r="Q189" i="49"/>
  <c r="N189" i="49"/>
  <c r="AA189" i="49" s="1"/>
  <c r="K189" i="49"/>
  <c r="H189" i="49"/>
  <c r="Y189" i="49" s="1"/>
  <c r="E189" i="49"/>
  <c r="AC188" i="49"/>
  <c r="AA188" i="49"/>
  <c r="Y188" i="49"/>
  <c r="U188" i="49"/>
  <c r="T188" i="49"/>
  <c r="Q188" i="49"/>
  <c r="AB188" i="49" s="1"/>
  <c r="N188" i="49"/>
  <c r="K188" i="49"/>
  <c r="Z188" i="49" s="1"/>
  <c r="H188" i="49"/>
  <c r="E188" i="49"/>
  <c r="X188" i="49" s="1"/>
  <c r="AB187" i="49"/>
  <c r="Z187" i="49"/>
  <c r="X187" i="49"/>
  <c r="U187" i="49"/>
  <c r="T187" i="49"/>
  <c r="AC187" i="49" s="1"/>
  <c r="Q187" i="49"/>
  <c r="N187" i="49"/>
  <c r="AA187" i="49" s="1"/>
  <c r="K187" i="49"/>
  <c r="H187" i="49"/>
  <c r="Y187" i="49" s="1"/>
  <c r="E187" i="49"/>
  <c r="AC186" i="49"/>
  <c r="AA186" i="49"/>
  <c r="Y186" i="49"/>
  <c r="U186" i="49"/>
  <c r="T186" i="49"/>
  <c r="Q186" i="49"/>
  <c r="AB186" i="49" s="1"/>
  <c r="N186" i="49"/>
  <c r="K186" i="49"/>
  <c r="Z186" i="49" s="1"/>
  <c r="H186" i="49"/>
  <c r="E186" i="49"/>
  <c r="X186" i="49" s="1"/>
  <c r="AB185" i="49"/>
  <c r="Z185" i="49"/>
  <c r="X185" i="49"/>
  <c r="U185" i="49"/>
  <c r="T185" i="49"/>
  <c r="AC185" i="49" s="1"/>
  <c r="Q185" i="49"/>
  <c r="N185" i="49"/>
  <c r="AA185" i="49" s="1"/>
  <c r="K185" i="49"/>
  <c r="H185" i="49"/>
  <c r="Y185" i="49" s="1"/>
  <c r="E185" i="49"/>
  <c r="AC184" i="49"/>
  <c r="AA184" i="49"/>
  <c r="Y184" i="49"/>
  <c r="U184" i="49"/>
  <c r="T184" i="49"/>
  <c r="Q184" i="49"/>
  <c r="AB184" i="49" s="1"/>
  <c r="N184" i="49"/>
  <c r="K184" i="49"/>
  <c r="Z184" i="49" s="1"/>
  <c r="H184" i="49"/>
  <c r="E184" i="49"/>
  <c r="X184" i="49" s="1"/>
  <c r="AB183" i="49"/>
  <c r="Z183" i="49"/>
  <c r="X183" i="49"/>
  <c r="U183" i="49"/>
  <c r="T183" i="49"/>
  <c r="AC183" i="49" s="1"/>
  <c r="Q183" i="49"/>
  <c r="N183" i="49"/>
  <c r="AA183" i="49" s="1"/>
  <c r="K183" i="49"/>
  <c r="H183" i="49"/>
  <c r="Y183" i="49" s="1"/>
  <c r="E183" i="49"/>
  <c r="AC182" i="49"/>
  <c r="AA182" i="49"/>
  <c r="Y182" i="49"/>
  <c r="U182" i="49"/>
  <c r="T182" i="49"/>
  <c r="Q182" i="49"/>
  <c r="AB182" i="49" s="1"/>
  <c r="N182" i="49"/>
  <c r="K182" i="49"/>
  <c r="Z182" i="49" s="1"/>
  <c r="H182" i="49"/>
  <c r="E182" i="49"/>
  <c r="X182" i="49" s="1"/>
  <c r="AB181" i="49"/>
  <c r="Z181" i="49"/>
  <c r="X181" i="49"/>
  <c r="U181" i="49"/>
  <c r="T181" i="49"/>
  <c r="AC181" i="49" s="1"/>
  <c r="Q181" i="49"/>
  <c r="N181" i="49"/>
  <c r="AA181" i="49" s="1"/>
  <c r="K181" i="49"/>
  <c r="H181" i="49"/>
  <c r="Y181" i="49" s="1"/>
  <c r="E181" i="49"/>
  <c r="AC180" i="49"/>
  <c r="AA180" i="49"/>
  <c r="Y180" i="49"/>
  <c r="U180" i="49"/>
  <c r="T180" i="49"/>
  <c r="Q180" i="49"/>
  <c r="AB180" i="49" s="1"/>
  <c r="N180" i="49"/>
  <c r="K180" i="49"/>
  <c r="Z180" i="49" s="1"/>
  <c r="H180" i="49"/>
  <c r="E180" i="49"/>
  <c r="X180" i="49" s="1"/>
  <c r="AB179" i="49"/>
  <c r="Z179" i="49"/>
  <c r="X179" i="49"/>
  <c r="U179" i="49"/>
  <c r="T179" i="49"/>
  <c r="AC179" i="49" s="1"/>
  <c r="Q179" i="49"/>
  <c r="N179" i="49"/>
  <c r="AA179" i="49" s="1"/>
  <c r="K179" i="49"/>
  <c r="H179" i="49"/>
  <c r="Y179" i="49" s="1"/>
  <c r="E179" i="49"/>
  <c r="AC178" i="49"/>
  <c r="AA178" i="49"/>
  <c r="Y178" i="49"/>
  <c r="U178" i="49"/>
  <c r="T178" i="49"/>
  <c r="Q178" i="49"/>
  <c r="AB178" i="49" s="1"/>
  <c r="N178" i="49"/>
  <c r="K178" i="49"/>
  <c r="Z178" i="49" s="1"/>
  <c r="H178" i="49"/>
  <c r="E178" i="49"/>
  <c r="X178" i="49" s="1"/>
  <c r="AB177" i="49"/>
  <c r="Z177" i="49"/>
  <c r="X177" i="49"/>
  <c r="U177" i="49"/>
  <c r="T177" i="49"/>
  <c r="AC177" i="49" s="1"/>
  <c r="Q177" i="49"/>
  <c r="N177" i="49"/>
  <c r="AA177" i="49" s="1"/>
  <c r="K177" i="49"/>
  <c r="H177" i="49"/>
  <c r="Y177" i="49" s="1"/>
  <c r="E177" i="49"/>
  <c r="AC176" i="49"/>
  <c r="AA176" i="49"/>
  <c r="Y176" i="49"/>
  <c r="U176" i="49"/>
  <c r="T176" i="49"/>
  <c r="Q176" i="49"/>
  <c r="AB176" i="49" s="1"/>
  <c r="N176" i="49"/>
  <c r="K176" i="49"/>
  <c r="Z176" i="49" s="1"/>
  <c r="H176" i="49"/>
  <c r="E176" i="49"/>
  <c r="X176" i="49" s="1"/>
  <c r="AB175" i="49"/>
  <c r="Z175" i="49"/>
  <c r="X175" i="49"/>
  <c r="U175" i="49"/>
  <c r="T175" i="49"/>
  <c r="AC175" i="49" s="1"/>
  <c r="Q175" i="49"/>
  <c r="N175" i="49"/>
  <c r="AA175" i="49" s="1"/>
  <c r="K175" i="49"/>
  <c r="H175" i="49"/>
  <c r="Y175" i="49" s="1"/>
  <c r="E175" i="49"/>
  <c r="AC174" i="49"/>
  <c r="AA174" i="49"/>
  <c r="Y174" i="49"/>
  <c r="U174" i="49"/>
  <c r="T174" i="49"/>
  <c r="Q174" i="49"/>
  <c r="AB174" i="49" s="1"/>
  <c r="N174" i="49"/>
  <c r="K174" i="49"/>
  <c r="Z174" i="49" s="1"/>
  <c r="H174" i="49"/>
  <c r="E174" i="49"/>
  <c r="X174" i="49" s="1"/>
  <c r="AB173" i="49"/>
  <c r="Z173" i="49"/>
  <c r="X173" i="49"/>
  <c r="U173" i="49"/>
  <c r="T173" i="49"/>
  <c r="AC173" i="49" s="1"/>
  <c r="Q173" i="49"/>
  <c r="N173" i="49"/>
  <c r="AA173" i="49" s="1"/>
  <c r="K173" i="49"/>
  <c r="H173" i="49"/>
  <c r="Y173" i="49" s="1"/>
  <c r="E173" i="49"/>
  <c r="AC172" i="49"/>
  <c r="AA172" i="49"/>
  <c r="Y172" i="49"/>
  <c r="U172" i="49"/>
  <c r="T172" i="49"/>
  <c r="Q172" i="49"/>
  <c r="AB172" i="49" s="1"/>
  <c r="N172" i="49"/>
  <c r="K172" i="49"/>
  <c r="Z172" i="49" s="1"/>
  <c r="H172" i="49"/>
  <c r="E172" i="49"/>
  <c r="X172" i="49" s="1"/>
  <c r="AB171" i="49"/>
  <c r="Z171" i="49"/>
  <c r="X171" i="49"/>
  <c r="U171" i="49"/>
  <c r="T171" i="49"/>
  <c r="AC171" i="49" s="1"/>
  <c r="Q171" i="49"/>
  <c r="N171" i="49"/>
  <c r="AA171" i="49" s="1"/>
  <c r="K171" i="49"/>
  <c r="H171" i="49"/>
  <c r="Y171" i="49" s="1"/>
  <c r="E171" i="49"/>
  <c r="AC170" i="49"/>
  <c r="AA170" i="49"/>
  <c r="Y170" i="49"/>
  <c r="U170" i="49"/>
  <c r="T170" i="49"/>
  <c r="Q170" i="49"/>
  <c r="AB170" i="49" s="1"/>
  <c r="N170" i="49"/>
  <c r="K170" i="49"/>
  <c r="Z170" i="49" s="1"/>
  <c r="H170" i="49"/>
  <c r="E170" i="49"/>
  <c r="X170" i="49" s="1"/>
  <c r="AB169" i="49"/>
  <c r="Z169" i="49"/>
  <c r="X169" i="49"/>
  <c r="U169" i="49"/>
  <c r="T169" i="49"/>
  <c r="AC169" i="49" s="1"/>
  <c r="Q169" i="49"/>
  <c r="N169" i="49"/>
  <c r="AA169" i="49" s="1"/>
  <c r="K169" i="49"/>
  <c r="H169" i="49"/>
  <c r="Y169" i="49" s="1"/>
  <c r="E169" i="49"/>
  <c r="AC168" i="49"/>
  <c r="AA168" i="49"/>
  <c r="Y168" i="49"/>
  <c r="U168" i="49"/>
  <c r="T168" i="49"/>
  <c r="Q168" i="49"/>
  <c r="AB168" i="49" s="1"/>
  <c r="N168" i="49"/>
  <c r="K168" i="49"/>
  <c r="Z168" i="49" s="1"/>
  <c r="H168" i="49"/>
  <c r="E168" i="49"/>
  <c r="X168" i="49" s="1"/>
  <c r="AB167" i="49"/>
  <c r="Z167" i="49"/>
  <c r="X167" i="49"/>
  <c r="U167" i="49"/>
  <c r="T167" i="49"/>
  <c r="AC167" i="49" s="1"/>
  <c r="Q167" i="49"/>
  <c r="N167" i="49"/>
  <c r="AA167" i="49" s="1"/>
  <c r="K167" i="49"/>
  <c r="H167" i="49"/>
  <c r="Y167" i="49" s="1"/>
  <c r="E167" i="49"/>
  <c r="AC166" i="49"/>
  <c r="AA166" i="49"/>
  <c r="Y166" i="49"/>
  <c r="U166" i="49"/>
  <c r="T166" i="49"/>
  <c r="Q166" i="49"/>
  <c r="AB166" i="49" s="1"/>
  <c r="N166" i="49"/>
  <c r="K166" i="49"/>
  <c r="Z166" i="49" s="1"/>
  <c r="H166" i="49"/>
  <c r="E166" i="49"/>
  <c r="X166" i="49" s="1"/>
  <c r="AB165" i="49"/>
  <c r="Z165" i="49"/>
  <c r="X165" i="49"/>
  <c r="U165" i="49"/>
  <c r="T165" i="49"/>
  <c r="AC165" i="49" s="1"/>
  <c r="Q165" i="49"/>
  <c r="N165" i="49"/>
  <c r="AA165" i="49" s="1"/>
  <c r="K165" i="49"/>
  <c r="H165" i="49"/>
  <c r="Y165" i="49" s="1"/>
  <c r="E165" i="49"/>
  <c r="AC164" i="49"/>
  <c r="AA164" i="49"/>
  <c r="Y164" i="49"/>
  <c r="U164" i="49"/>
  <c r="T164" i="49"/>
  <c r="Q164" i="49"/>
  <c r="AB164" i="49" s="1"/>
  <c r="N164" i="49"/>
  <c r="K164" i="49"/>
  <c r="Z164" i="49" s="1"/>
  <c r="H164" i="49"/>
  <c r="E164" i="49"/>
  <c r="X164" i="49" s="1"/>
  <c r="AB163" i="49"/>
  <c r="Z163" i="49"/>
  <c r="X163" i="49"/>
  <c r="U163" i="49"/>
  <c r="T163" i="49"/>
  <c r="AC163" i="49" s="1"/>
  <c r="Q163" i="49"/>
  <c r="N163" i="49"/>
  <c r="AA163" i="49" s="1"/>
  <c r="K163" i="49"/>
  <c r="H163" i="49"/>
  <c r="Y163" i="49" s="1"/>
  <c r="E163" i="49"/>
  <c r="AA162" i="49"/>
  <c r="Y162" i="49"/>
  <c r="U162" i="49"/>
  <c r="T162" i="49"/>
  <c r="AC162" i="49" s="1"/>
  <c r="Q162" i="49"/>
  <c r="AB162" i="49" s="1"/>
  <c r="N162" i="49"/>
  <c r="K162" i="49"/>
  <c r="Z162" i="49" s="1"/>
  <c r="H162" i="49"/>
  <c r="E162" i="49"/>
  <c r="X162" i="49" s="1"/>
  <c r="AC161" i="49"/>
  <c r="Z161" i="49"/>
  <c r="Y161" i="49"/>
  <c r="U161" i="49"/>
  <c r="T161" i="49"/>
  <c r="Q161" i="49"/>
  <c r="AB161" i="49" s="1"/>
  <c r="N161" i="49"/>
  <c r="AA161" i="49" s="1"/>
  <c r="K161" i="49"/>
  <c r="H161" i="49"/>
  <c r="E161" i="49"/>
  <c r="X161" i="49" s="1"/>
  <c r="AA160" i="49"/>
  <c r="Z160" i="49"/>
  <c r="U160" i="49"/>
  <c r="T160" i="49"/>
  <c r="AC160" i="49" s="1"/>
  <c r="Q160" i="49"/>
  <c r="AB160" i="49" s="1"/>
  <c r="N160" i="49"/>
  <c r="K160" i="49"/>
  <c r="H160" i="49"/>
  <c r="Y160" i="49" s="1"/>
  <c r="E160" i="49"/>
  <c r="X160" i="49" s="1"/>
  <c r="AB159" i="49"/>
  <c r="AA159" i="49"/>
  <c r="X159" i="49"/>
  <c r="U159" i="49"/>
  <c r="T159" i="49"/>
  <c r="AC159" i="49" s="1"/>
  <c r="Q159" i="49"/>
  <c r="N159" i="49"/>
  <c r="K159" i="49"/>
  <c r="Z159" i="49" s="1"/>
  <c r="H159" i="49"/>
  <c r="Y159" i="49" s="1"/>
  <c r="E159" i="49"/>
  <c r="AC158" i="49"/>
  <c r="AB158" i="49"/>
  <c r="Y158" i="49"/>
  <c r="X158" i="49"/>
  <c r="U158" i="49"/>
  <c r="T158" i="49"/>
  <c r="Q158" i="49"/>
  <c r="N158" i="49"/>
  <c r="AA158" i="49" s="1"/>
  <c r="K158" i="49"/>
  <c r="Z158" i="49" s="1"/>
  <c r="H158" i="49"/>
  <c r="E158" i="49"/>
  <c r="AC157" i="49"/>
  <c r="Z157" i="49"/>
  <c r="Y157" i="49"/>
  <c r="U157" i="49"/>
  <c r="T157" i="49"/>
  <c r="Q157" i="49"/>
  <c r="AB157" i="49" s="1"/>
  <c r="N157" i="49"/>
  <c r="AA157" i="49" s="1"/>
  <c r="K157" i="49"/>
  <c r="H157" i="49"/>
  <c r="E157" i="49"/>
  <c r="X157" i="49" s="1"/>
  <c r="AA156" i="49"/>
  <c r="Z156" i="49"/>
  <c r="U156" i="49"/>
  <c r="T156" i="49"/>
  <c r="AC156" i="49" s="1"/>
  <c r="Q156" i="49"/>
  <c r="AB156" i="49" s="1"/>
  <c r="N156" i="49"/>
  <c r="K156" i="49"/>
  <c r="H156" i="49"/>
  <c r="Y156" i="49" s="1"/>
  <c r="E156" i="49"/>
  <c r="X156" i="49" s="1"/>
  <c r="AB155" i="49"/>
  <c r="AA155" i="49"/>
  <c r="X155" i="49"/>
  <c r="U155" i="49"/>
  <c r="T155" i="49"/>
  <c r="AC155" i="49" s="1"/>
  <c r="Q155" i="49"/>
  <c r="N155" i="49"/>
  <c r="K155" i="49"/>
  <c r="Z155" i="49" s="1"/>
  <c r="H155" i="49"/>
  <c r="Y155" i="49" s="1"/>
  <c r="E155" i="49"/>
  <c r="AC154" i="49"/>
  <c r="AB154" i="49"/>
  <c r="Y154" i="49"/>
  <c r="X154" i="49"/>
  <c r="U154" i="49"/>
  <c r="T154" i="49"/>
  <c r="Q154" i="49"/>
  <c r="N154" i="49"/>
  <c r="AA154" i="49" s="1"/>
  <c r="K154" i="49"/>
  <c r="Z154" i="49" s="1"/>
  <c r="H154" i="49"/>
  <c r="E154" i="49"/>
  <c r="AC153" i="49"/>
  <c r="Z153" i="49"/>
  <c r="Y153" i="49"/>
  <c r="U153" i="49"/>
  <c r="T153" i="49"/>
  <c r="Q153" i="49"/>
  <c r="AB153" i="49" s="1"/>
  <c r="N153" i="49"/>
  <c r="AA153" i="49" s="1"/>
  <c r="K153" i="49"/>
  <c r="H153" i="49"/>
  <c r="E153" i="49"/>
  <c r="X153" i="49" s="1"/>
  <c r="AA152" i="49"/>
  <c r="Z152" i="49"/>
  <c r="U152" i="49"/>
  <c r="T152" i="49"/>
  <c r="AC152" i="49" s="1"/>
  <c r="Q152" i="49"/>
  <c r="AB152" i="49" s="1"/>
  <c r="N152" i="49"/>
  <c r="K152" i="49"/>
  <c r="H152" i="49"/>
  <c r="Y152" i="49" s="1"/>
  <c r="E152" i="49"/>
  <c r="X152" i="49" s="1"/>
  <c r="AB151" i="49"/>
  <c r="AA151" i="49"/>
  <c r="X151" i="49"/>
  <c r="U151" i="49"/>
  <c r="T151" i="49"/>
  <c r="AC151" i="49" s="1"/>
  <c r="Q151" i="49"/>
  <c r="N151" i="49"/>
  <c r="K151" i="49"/>
  <c r="Z151" i="49" s="1"/>
  <c r="H151" i="49"/>
  <c r="Y151" i="49" s="1"/>
  <c r="E151" i="49"/>
  <c r="AC150" i="49"/>
  <c r="AB150" i="49"/>
  <c r="Y150" i="49"/>
  <c r="X150" i="49"/>
  <c r="U150" i="49"/>
  <c r="T150" i="49"/>
  <c r="Q150" i="49"/>
  <c r="N150" i="49"/>
  <c r="AA150" i="49" s="1"/>
  <c r="K150" i="49"/>
  <c r="Z150" i="49" s="1"/>
  <c r="H150" i="49"/>
  <c r="E150" i="49"/>
  <c r="AC149" i="49"/>
  <c r="AB149" i="49"/>
  <c r="Z149" i="49"/>
  <c r="Y149" i="49"/>
  <c r="X149" i="49"/>
  <c r="U149" i="49"/>
  <c r="T149" i="49"/>
  <c r="Q149" i="49"/>
  <c r="N149" i="49"/>
  <c r="AA149" i="49" s="1"/>
  <c r="K149" i="49"/>
  <c r="H149" i="49"/>
  <c r="E149" i="49"/>
  <c r="AC148" i="49"/>
  <c r="AA148" i="49"/>
  <c r="Z148" i="49"/>
  <c r="Y148" i="49"/>
  <c r="U148" i="49"/>
  <c r="T148" i="49"/>
  <c r="Q148" i="49"/>
  <c r="AB148" i="49" s="1"/>
  <c r="N148" i="49"/>
  <c r="K148" i="49"/>
  <c r="H148" i="49"/>
  <c r="E148" i="49"/>
  <c r="X148" i="49" s="1"/>
  <c r="AB147" i="49"/>
  <c r="AA147" i="49"/>
  <c r="Z147" i="49"/>
  <c r="X147" i="49"/>
  <c r="U147" i="49"/>
  <c r="T147" i="49"/>
  <c r="AC147" i="49" s="1"/>
  <c r="Q147" i="49"/>
  <c r="N147" i="49"/>
  <c r="K147" i="49"/>
  <c r="H147" i="49"/>
  <c r="Y147" i="49" s="1"/>
  <c r="E147" i="49"/>
  <c r="AC146" i="49"/>
  <c r="AB146" i="49"/>
  <c r="AA146" i="49"/>
  <c r="Y146" i="49"/>
  <c r="X146" i="49"/>
  <c r="U146" i="49"/>
  <c r="T146" i="49"/>
  <c r="Q146" i="49"/>
  <c r="N146" i="49"/>
  <c r="K146" i="49"/>
  <c r="Z146" i="49" s="1"/>
  <c r="H146" i="49"/>
  <c r="E146" i="49"/>
  <c r="AC145" i="49"/>
  <c r="AB145" i="49"/>
  <c r="Z145" i="49"/>
  <c r="Y145" i="49"/>
  <c r="X145" i="49"/>
  <c r="U145" i="49"/>
  <c r="T145" i="49"/>
  <c r="Q145" i="49"/>
  <c r="N145" i="49"/>
  <c r="AA145" i="49" s="1"/>
  <c r="K145" i="49"/>
  <c r="H145" i="49"/>
  <c r="E145" i="49"/>
  <c r="AC144" i="49"/>
  <c r="AA144" i="49"/>
  <c r="Z144" i="49"/>
  <c r="Y144" i="49"/>
  <c r="U144" i="49"/>
  <c r="T144" i="49"/>
  <c r="Q144" i="49"/>
  <c r="AB144" i="49" s="1"/>
  <c r="N144" i="49"/>
  <c r="K144" i="49"/>
  <c r="H144" i="49"/>
  <c r="E144" i="49"/>
  <c r="X144" i="49" s="1"/>
  <c r="AB143" i="49"/>
  <c r="AA143" i="49"/>
  <c r="Z143" i="49"/>
  <c r="X143" i="49"/>
  <c r="U143" i="49"/>
  <c r="T143" i="49"/>
  <c r="AC143" i="49" s="1"/>
  <c r="Q143" i="49"/>
  <c r="N143" i="49"/>
  <c r="K143" i="49"/>
  <c r="H143" i="49"/>
  <c r="Y143" i="49" s="1"/>
  <c r="E143" i="49"/>
  <c r="AC142" i="49"/>
  <c r="AB142" i="49"/>
  <c r="AA142" i="49"/>
  <c r="Y142" i="49"/>
  <c r="X142" i="49"/>
  <c r="U142" i="49"/>
  <c r="T142" i="49"/>
  <c r="Q142" i="49"/>
  <c r="N142" i="49"/>
  <c r="K142" i="49"/>
  <c r="Z142" i="49" s="1"/>
  <c r="H142" i="49"/>
  <c r="E142" i="49"/>
  <c r="AC141" i="49"/>
  <c r="AB141" i="49"/>
  <c r="Z141" i="49"/>
  <c r="Y141" i="49"/>
  <c r="X141" i="49"/>
  <c r="U141" i="49"/>
  <c r="T141" i="49"/>
  <c r="Q141" i="49"/>
  <c r="N141" i="49"/>
  <c r="AA141" i="49" s="1"/>
  <c r="K141" i="49"/>
  <c r="H141" i="49"/>
  <c r="E141" i="49"/>
  <c r="AC140" i="49"/>
  <c r="AA140" i="49"/>
  <c r="Z140" i="49"/>
  <c r="Y140" i="49"/>
  <c r="U140" i="49"/>
  <c r="T140" i="49"/>
  <c r="Q140" i="49"/>
  <c r="AB140" i="49" s="1"/>
  <c r="N140" i="49"/>
  <c r="K140" i="49"/>
  <c r="H140" i="49"/>
  <c r="E140" i="49"/>
  <c r="X140" i="49" s="1"/>
  <c r="AB139" i="49"/>
  <c r="AA139" i="49"/>
  <c r="Z139" i="49"/>
  <c r="X139" i="49"/>
  <c r="U139" i="49"/>
  <c r="T139" i="49"/>
  <c r="AC139" i="49" s="1"/>
  <c r="Q139" i="49"/>
  <c r="N139" i="49"/>
  <c r="K139" i="49"/>
  <c r="H139" i="49"/>
  <c r="Y139" i="49" s="1"/>
  <c r="E139" i="49"/>
  <c r="AC138" i="49"/>
  <c r="AB138" i="49"/>
  <c r="AA138" i="49"/>
  <c r="Y138" i="49"/>
  <c r="X138" i="49"/>
  <c r="U138" i="49"/>
  <c r="T138" i="49"/>
  <c r="Q138" i="49"/>
  <c r="N138" i="49"/>
  <c r="K138" i="49"/>
  <c r="Z138" i="49" s="1"/>
  <c r="H138" i="49"/>
  <c r="E138" i="49"/>
  <c r="AC137" i="49"/>
  <c r="AB137" i="49"/>
  <c r="Z137" i="49"/>
  <c r="Y137" i="49"/>
  <c r="X137" i="49"/>
  <c r="U137" i="49"/>
  <c r="T137" i="49"/>
  <c r="Q137" i="49"/>
  <c r="N137" i="49"/>
  <c r="AA137" i="49" s="1"/>
  <c r="K137" i="49"/>
  <c r="H137" i="49"/>
  <c r="E137" i="49"/>
  <c r="AC136" i="49"/>
  <c r="AA136" i="49"/>
  <c r="Z136" i="49"/>
  <c r="Y136" i="49"/>
  <c r="U136" i="49"/>
  <c r="T136" i="49"/>
  <c r="Q136" i="49"/>
  <c r="AB136" i="49" s="1"/>
  <c r="N136" i="49"/>
  <c r="K136" i="49"/>
  <c r="H136" i="49"/>
  <c r="E136" i="49"/>
  <c r="X136" i="49" s="1"/>
  <c r="AB135" i="49"/>
  <c r="AA135" i="49"/>
  <c r="Z135" i="49"/>
  <c r="X135" i="49"/>
  <c r="U135" i="49"/>
  <c r="T135" i="49"/>
  <c r="AC135" i="49" s="1"/>
  <c r="Q135" i="49"/>
  <c r="N135" i="49"/>
  <c r="K135" i="49"/>
  <c r="H135" i="49"/>
  <c r="Y135" i="49" s="1"/>
  <c r="E135" i="49"/>
  <c r="AC134" i="49"/>
  <c r="AA134" i="49"/>
  <c r="Y134" i="49"/>
  <c r="U134" i="49"/>
  <c r="T134" i="49"/>
  <c r="Q134" i="49"/>
  <c r="AB134" i="49" s="1"/>
  <c r="N134" i="49"/>
  <c r="K134" i="49"/>
  <c r="Z134" i="49" s="1"/>
  <c r="H134" i="49"/>
  <c r="E134" i="49"/>
  <c r="X134" i="49" s="1"/>
  <c r="AB133" i="49"/>
  <c r="Z133" i="49"/>
  <c r="X133" i="49"/>
  <c r="U133" i="49"/>
  <c r="T133" i="49"/>
  <c r="AC133" i="49" s="1"/>
  <c r="Q133" i="49"/>
  <c r="N133" i="49"/>
  <c r="AA133" i="49" s="1"/>
  <c r="K133" i="49"/>
  <c r="H133" i="49"/>
  <c r="Y133" i="49" s="1"/>
  <c r="E133" i="49"/>
  <c r="AC132" i="49"/>
  <c r="AA132" i="49"/>
  <c r="Y132" i="49"/>
  <c r="U132" i="49"/>
  <c r="T132" i="49"/>
  <c r="Q132" i="49"/>
  <c r="AB132" i="49" s="1"/>
  <c r="N132" i="49"/>
  <c r="K132" i="49"/>
  <c r="Z132" i="49" s="1"/>
  <c r="H132" i="49"/>
  <c r="E132" i="49"/>
  <c r="X132" i="49" s="1"/>
  <c r="AB131" i="49"/>
  <c r="Z131" i="49"/>
  <c r="X131" i="49"/>
  <c r="U131" i="49"/>
  <c r="T131" i="49"/>
  <c r="AC131" i="49" s="1"/>
  <c r="Q131" i="49"/>
  <c r="N131" i="49"/>
  <c r="AA131" i="49" s="1"/>
  <c r="K131" i="49"/>
  <c r="H131" i="49"/>
  <c r="Y131" i="49" s="1"/>
  <c r="E131" i="49"/>
  <c r="AC130" i="49"/>
  <c r="AA130" i="49"/>
  <c r="Y130" i="49"/>
  <c r="U130" i="49"/>
  <c r="T130" i="49"/>
  <c r="Q130" i="49"/>
  <c r="AB130" i="49" s="1"/>
  <c r="N130" i="49"/>
  <c r="K130" i="49"/>
  <c r="Z130" i="49" s="1"/>
  <c r="H130" i="49"/>
  <c r="E130" i="49"/>
  <c r="X130" i="49" s="1"/>
  <c r="AB129" i="49"/>
  <c r="Z129" i="49"/>
  <c r="X129" i="49"/>
  <c r="U129" i="49"/>
  <c r="T129" i="49"/>
  <c r="AC129" i="49" s="1"/>
  <c r="Q129" i="49"/>
  <c r="N129" i="49"/>
  <c r="AA129" i="49" s="1"/>
  <c r="K129" i="49"/>
  <c r="H129" i="49"/>
  <c r="Y129" i="49" s="1"/>
  <c r="E129" i="49"/>
  <c r="AC128" i="49"/>
  <c r="AA128" i="49"/>
  <c r="Y128" i="49"/>
  <c r="U128" i="49"/>
  <c r="T128" i="49"/>
  <c r="Q128" i="49"/>
  <c r="AB128" i="49" s="1"/>
  <c r="N128" i="49"/>
  <c r="K128" i="49"/>
  <c r="Z128" i="49" s="1"/>
  <c r="H128" i="49"/>
  <c r="E128" i="49"/>
  <c r="X128" i="49" s="1"/>
  <c r="AB127" i="49"/>
  <c r="Z127" i="49"/>
  <c r="X127" i="49"/>
  <c r="U127" i="49"/>
  <c r="T127" i="49"/>
  <c r="AC127" i="49" s="1"/>
  <c r="Q127" i="49"/>
  <c r="N127" i="49"/>
  <c r="AA127" i="49" s="1"/>
  <c r="K127" i="49"/>
  <c r="H127" i="49"/>
  <c r="Y127" i="49" s="1"/>
  <c r="E127" i="49"/>
  <c r="AC126" i="49"/>
  <c r="AA126" i="49"/>
  <c r="Y126" i="49"/>
  <c r="U126" i="49"/>
  <c r="T126" i="49"/>
  <c r="Q126" i="49"/>
  <c r="AB126" i="49" s="1"/>
  <c r="N126" i="49"/>
  <c r="K126" i="49"/>
  <c r="Z126" i="49" s="1"/>
  <c r="H126" i="49"/>
  <c r="E126" i="49"/>
  <c r="X126" i="49" s="1"/>
  <c r="AB125" i="49"/>
  <c r="Z125" i="49"/>
  <c r="X125" i="49"/>
  <c r="U125" i="49"/>
  <c r="T125" i="49"/>
  <c r="AC125" i="49" s="1"/>
  <c r="Q125" i="49"/>
  <c r="N125" i="49"/>
  <c r="AA125" i="49" s="1"/>
  <c r="K125" i="49"/>
  <c r="H125" i="49"/>
  <c r="Y125" i="49" s="1"/>
  <c r="E125" i="49"/>
  <c r="AC124" i="49"/>
  <c r="AA124" i="49"/>
  <c r="Y124" i="49"/>
  <c r="U124" i="49"/>
  <c r="T124" i="49"/>
  <c r="Q124" i="49"/>
  <c r="AB124" i="49" s="1"/>
  <c r="N124" i="49"/>
  <c r="K124" i="49"/>
  <c r="Z124" i="49" s="1"/>
  <c r="H124" i="49"/>
  <c r="E124" i="49"/>
  <c r="X124" i="49" s="1"/>
  <c r="AB123" i="49"/>
  <c r="Z123" i="49"/>
  <c r="X123" i="49"/>
  <c r="U123" i="49"/>
  <c r="T123" i="49"/>
  <c r="AC123" i="49" s="1"/>
  <c r="Q123" i="49"/>
  <c r="N123" i="49"/>
  <c r="AA123" i="49" s="1"/>
  <c r="K123" i="49"/>
  <c r="H123" i="49"/>
  <c r="Y123" i="49" s="1"/>
  <c r="E123" i="49"/>
  <c r="AC122" i="49"/>
  <c r="AA122" i="49"/>
  <c r="Y122" i="49"/>
  <c r="U122" i="49"/>
  <c r="T122" i="49"/>
  <c r="Q122" i="49"/>
  <c r="AB122" i="49" s="1"/>
  <c r="N122" i="49"/>
  <c r="K122" i="49"/>
  <c r="Z122" i="49" s="1"/>
  <c r="H122" i="49"/>
  <c r="E122" i="49"/>
  <c r="X122" i="49" s="1"/>
  <c r="AB121" i="49"/>
  <c r="Z121" i="49"/>
  <c r="X121" i="49"/>
  <c r="U121" i="49"/>
  <c r="T121" i="49"/>
  <c r="AC121" i="49" s="1"/>
  <c r="Q121" i="49"/>
  <c r="N121" i="49"/>
  <c r="AA121" i="49" s="1"/>
  <c r="K121" i="49"/>
  <c r="H121" i="49"/>
  <c r="Y121" i="49" s="1"/>
  <c r="E121" i="49"/>
  <c r="AC120" i="49"/>
  <c r="AA120" i="49"/>
  <c r="Y120" i="49"/>
  <c r="U120" i="49"/>
  <c r="T120" i="49"/>
  <c r="Q120" i="49"/>
  <c r="AB120" i="49" s="1"/>
  <c r="N120" i="49"/>
  <c r="K120" i="49"/>
  <c r="Z120" i="49" s="1"/>
  <c r="H120" i="49"/>
  <c r="E120" i="49"/>
  <c r="X120" i="49" s="1"/>
  <c r="AB119" i="49"/>
  <c r="Z119" i="49"/>
  <c r="X119" i="49"/>
  <c r="U119" i="49"/>
  <c r="T119" i="49"/>
  <c r="AC119" i="49" s="1"/>
  <c r="Q119" i="49"/>
  <c r="N119" i="49"/>
  <c r="AA119" i="49" s="1"/>
  <c r="K119" i="49"/>
  <c r="H119" i="49"/>
  <c r="Y119" i="49" s="1"/>
  <c r="E119" i="49"/>
  <c r="AC118" i="49"/>
  <c r="AA118" i="49"/>
  <c r="Y118" i="49"/>
  <c r="U118" i="49"/>
  <c r="T118" i="49"/>
  <c r="Q118" i="49"/>
  <c r="AB118" i="49" s="1"/>
  <c r="N118" i="49"/>
  <c r="K118" i="49"/>
  <c r="Z118" i="49" s="1"/>
  <c r="H118" i="49"/>
  <c r="E118" i="49"/>
  <c r="X118" i="49" s="1"/>
  <c r="AB117" i="49"/>
  <c r="Z117" i="49"/>
  <c r="X117" i="49"/>
  <c r="U117" i="49"/>
  <c r="T117" i="49"/>
  <c r="AC117" i="49" s="1"/>
  <c r="Q117" i="49"/>
  <c r="N117" i="49"/>
  <c r="AA117" i="49" s="1"/>
  <c r="K117" i="49"/>
  <c r="H117" i="49"/>
  <c r="Y117" i="49" s="1"/>
  <c r="E117" i="49"/>
  <c r="AC116" i="49"/>
  <c r="AA116" i="49"/>
  <c r="Y116" i="49"/>
  <c r="U116" i="49"/>
  <c r="T116" i="49"/>
  <c r="Q116" i="49"/>
  <c r="AB116" i="49" s="1"/>
  <c r="N116" i="49"/>
  <c r="K116" i="49"/>
  <c r="Z116" i="49" s="1"/>
  <c r="H116" i="49"/>
  <c r="E116" i="49"/>
  <c r="X116" i="49" s="1"/>
  <c r="AB115" i="49"/>
  <c r="Z115" i="49"/>
  <c r="X115" i="49"/>
  <c r="U115" i="49"/>
  <c r="T115" i="49"/>
  <c r="AC115" i="49" s="1"/>
  <c r="Q115" i="49"/>
  <c r="N115" i="49"/>
  <c r="AA115" i="49" s="1"/>
  <c r="K115" i="49"/>
  <c r="H115" i="49"/>
  <c r="Y115" i="49" s="1"/>
  <c r="E115" i="49"/>
  <c r="AC114" i="49"/>
  <c r="AA114" i="49"/>
  <c r="Y114" i="49"/>
  <c r="U114" i="49"/>
  <c r="T114" i="49"/>
  <c r="Q114" i="49"/>
  <c r="AB114" i="49" s="1"/>
  <c r="N114" i="49"/>
  <c r="K114" i="49"/>
  <c r="Z114" i="49" s="1"/>
  <c r="H114" i="49"/>
  <c r="E114" i="49"/>
  <c r="X114" i="49" s="1"/>
  <c r="AB113" i="49"/>
  <c r="Z113" i="49"/>
  <c r="X113" i="49"/>
  <c r="U113" i="49"/>
  <c r="T113" i="49"/>
  <c r="AC113" i="49" s="1"/>
  <c r="Q113" i="49"/>
  <c r="N113" i="49"/>
  <c r="AA113" i="49" s="1"/>
  <c r="K113" i="49"/>
  <c r="H113" i="49"/>
  <c r="Y113" i="49" s="1"/>
  <c r="E113" i="49"/>
  <c r="AC112" i="49"/>
  <c r="AA112" i="49"/>
  <c r="Y112" i="49"/>
  <c r="U112" i="49"/>
  <c r="T112" i="49"/>
  <c r="Q112" i="49"/>
  <c r="AB112" i="49" s="1"/>
  <c r="N112" i="49"/>
  <c r="K112" i="49"/>
  <c r="Z112" i="49" s="1"/>
  <c r="H112" i="49"/>
  <c r="E112" i="49"/>
  <c r="X112" i="49" s="1"/>
  <c r="AB111" i="49"/>
  <c r="Z111" i="49"/>
  <c r="X111" i="49"/>
  <c r="U111" i="49"/>
  <c r="T111" i="49"/>
  <c r="AC111" i="49" s="1"/>
  <c r="Q111" i="49"/>
  <c r="N111" i="49"/>
  <c r="AA111" i="49" s="1"/>
  <c r="K111" i="49"/>
  <c r="H111" i="49"/>
  <c r="Y111" i="49" s="1"/>
  <c r="E111" i="49"/>
  <c r="AC110" i="49"/>
  <c r="AA110" i="49"/>
  <c r="Y110" i="49"/>
  <c r="U110" i="49"/>
  <c r="T110" i="49"/>
  <c r="Q110" i="49"/>
  <c r="AB110" i="49" s="1"/>
  <c r="N110" i="49"/>
  <c r="K110" i="49"/>
  <c r="Z110" i="49" s="1"/>
  <c r="H110" i="49"/>
  <c r="E110" i="49"/>
  <c r="X110" i="49" s="1"/>
  <c r="AB109" i="49"/>
  <c r="Z109" i="49"/>
  <c r="X109" i="49"/>
  <c r="U109" i="49"/>
  <c r="T109" i="49"/>
  <c r="AC109" i="49" s="1"/>
  <c r="Q109" i="49"/>
  <c r="N109" i="49"/>
  <c r="AA109" i="49" s="1"/>
  <c r="K109" i="49"/>
  <c r="H109" i="49"/>
  <c r="Y109" i="49" s="1"/>
  <c r="E109" i="49"/>
  <c r="AC108" i="49"/>
  <c r="AA108" i="49"/>
  <c r="Y108" i="49"/>
  <c r="U108" i="49"/>
  <c r="T108" i="49"/>
  <c r="Q108" i="49"/>
  <c r="AB108" i="49" s="1"/>
  <c r="N108" i="49"/>
  <c r="K108" i="49"/>
  <c r="Z108" i="49" s="1"/>
  <c r="H108" i="49"/>
  <c r="E108" i="49"/>
  <c r="X108" i="49" s="1"/>
  <c r="AB107" i="49"/>
  <c r="Z107" i="49"/>
  <c r="X107" i="49"/>
  <c r="U107" i="49"/>
  <c r="T107" i="49"/>
  <c r="AC107" i="49" s="1"/>
  <c r="Q107" i="49"/>
  <c r="N107" i="49"/>
  <c r="AA107" i="49" s="1"/>
  <c r="K107" i="49"/>
  <c r="H107" i="49"/>
  <c r="Y107" i="49" s="1"/>
  <c r="E107" i="49"/>
  <c r="AC106" i="49"/>
  <c r="AA106" i="49"/>
  <c r="Y106" i="49"/>
  <c r="U106" i="49"/>
  <c r="T106" i="49"/>
  <c r="Q106" i="49"/>
  <c r="AB106" i="49" s="1"/>
  <c r="N106" i="49"/>
  <c r="K106" i="49"/>
  <c r="Z106" i="49" s="1"/>
  <c r="H106" i="49"/>
  <c r="E106" i="49"/>
  <c r="X106" i="49" s="1"/>
  <c r="AB105" i="49"/>
  <c r="Z105" i="49"/>
  <c r="X105" i="49"/>
  <c r="U105" i="49"/>
  <c r="T105" i="49"/>
  <c r="AC105" i="49" s="1"/>
  <c r="Q105" i="49"/>
  <c r="N105" i="49"/>
  <c r="AA105" i="49" s="1"/>
  <c r="K105" i="49"/>
  <c r="H105" i="49"/>
  <c r="Y105" i="49" s="1"/>
  <c r="E105" i="49"/>
  <c r="AC104" i="49"/>
  <c r="AA104" i="49"/>
  <c r="Y104" i="49"/>
  <c r="U104" i="49"/>
  <c r="T104" i="49"/>
  <c r="Q104" i="49"/>
  <c r="AB104" i="49" s="1"/>
  <c r="N104" i="49"/>
  <c r="K104" i="49"/>
  <c r="Z104" i="49" s="1"/>
  <c r="H104" i="49"/>
  <c r="E104" i="49"/>
  <c r="X104" i="49" s="1"/>
  <c r="AB103" i="49"/>
  <c r="Z103" i="49"/>
  <c r="X103" i="49"/>
  <c r="U103" i="49"/>
  <c r="T103" i="49"/>
  <c r="AC103" i="49" s="1"/>
  <c r="Q103" i="49"/>
  <c r="N103" i="49"/>
  <c r="AA103" i="49" s="1"/>
  <c r="K103" i="49"/>
  <c r="H103" i="49"/>
  <c r="Y103" i="49" s="1"/>
  <c r="E103" i="49"/>
  <c r="AC102" i="49"/>
  <c r="AA102" i="49"/>
  <c r="Y102" i="49"/>
  <c r="U102" i="49"/>
  <c r="T102" i="49"/>
  <c r="Q102" i="49"/>
  <c r="AB102" i="49" s="1"/>
  <c r="N102" i="49"/>
  <c r="K102" i="49"/>
  <c r="Z102" i="49" s="1"/>
  <c r="H102" i="49"/>
  <c r="E102" i="49"/>
  <c r="X102" i="49" s="1"/>
  <c r="AB101" i="49"/>
  <c r="Z101" i="49"/>
  <c r="X101" i="49"/>
  <c r="U101" i="49"/>
  <c r="T101" i="49"/>
  <c r="AC101" i="49" s="1"/>
  <c r="Q101" i="49"/>
  <c r="N101" i="49"/>
  <c r="AA101" i="49" s="1"/>
  <c r="K101" i="49"/>
  <c r="H101" i="49"/>
  <c r="Y101" i="49" s="1"/>
  <c r="E101" i="49"/>
  <c r="AC100" i="49"/>
  <c r="AA100" i="49"/>
  <c r="Y100" i="49"/>
  <c r="U100" i="49"/>
  <c r="T100" i="49"/>
  <c r="Q100" i="49"/>
  <c r="AB100" i="49" s="1"/>
  <c r="N100" i="49"/>
  <c r="K100" i="49"/>
  <c r="Z100" i="49" s="1"/>
  <c r="H100" i="49"/>
  <c r="E100" i="49"/>
  <c r="X100" i="49" s="1"/>
  <c r="AB99" i="49"/>
  <c r="Z99" i="49"/>
  <c r="X99" i="49"/>
  <c r="U99" i="49"/>
  <c r="T99" i="49"/>
  <c r="AC99" i="49" s="1"/>
  <c r="Q99" i="49"/>
  <c r="N99" i="49"/>
  <c r="AA99" i="49" s="1"/>
  <c r="K99" i="49"/>
  <c r="H99" i="49"/>
  <c r="Y99" i="49" s="1"/>
  <c r="E99" i="49"/>
  <c r="AC98" i="49"/>
  <c r="AA98" i="49"/>
  <c r="Y98" i="49"/>
  <c r="U98" i="49"/>
  <c r="T98" i="49"/>
  <c r="Q98" i="49"/>
  <c r="AB98" i="49" s="1"/>
  <c r="N98" i="49"/>
  <c r="K98" i="49"/>
  <c r="Z98" i="49" s="1"/>
  <c r="H98" i="49"/>
  <c r="E98" i="49"/>
  <c r="X98" i="49" s="1"/>
  <c r="AB97" i="49"/>
  <c r="Z97" i="49"/>
  <c r="Y97" i="49"/>
  <c r="X97" i="49"/>
  <c r="U97" i="49"/>
  <c r="T97" i="49"/>
  <c r="AC97" i="49" s="1"/>
  <c r="Q97" i="49"/>
  <c r="N97" i="49"/>
  <c r="AA97" i="49" s="1"/>
  <c r="K97" i="49"/>
  <c r="H97" i="49"/>
  <c r="E97" i="49"/>
  <c r="AC96" i="49"/>
  <c r="AA96" i="49"/>
  <c r="U96" i="49"/>
  <c r="T96" i="49"/>
  <c r="Q96" i="49"/>
  <c r="AB96" i="49" s="1"/>
  <c r="N96" i="49"/>
  <c r="K96" i="49"/>
  <c r="Z96" i="49" s="1"/>
  <c r="H96" i="49"/>
  <c r="Y96" i="49" s="1"/>
  <c r="E96" i="49"/>
  <c r="X96" i="49" s="1"/>
  <c r="AB95" i="49"/>
  <c r="AA95" i="49"/>
  <c r="Z95" i="49"/>
  <c r="X95" i="49"/>
  <c r="U95" i="49"/>
  <c r="T95" i="49"/>
  <c r="AC95" i="49" s="1"/>
  <c r="Q95" i="49"/>
  <c r="N95" i="49"/>
  <c r="K95" i="49"/>
  <c r="H95" i="49"/>
  <c r="Y95" i="49" s="1"/>
  <c r="E95" i="49"/>
  <c r="AC94" i="49"/>
  <c r="AA94" i="49"/>
  <c r="Y94" i="49"/>
  <c r="U94" i="49"/>
  <c r="T94" i="49"/>
  <c r="Q94" i="49"/>
  <c r="AB94" i="49" s="1"/>
  <c r="N94" i="49"/>
  <c r="K94" i="49"/>
  <c r="Z94" i="49" s="1"/>
  <c r="H94" i="49"/>
  <c r="E94" i="49"/>
  <c r="X94" i="49" s="1"/>
  <c r="Z93" i="49"/>
  <c r="U93" i="49"/>
  <c r="T93" i="49"/>
  <c r="AC93" i="49" s="1"/>
  <c r="Q93" i="49"/>
  <c r="AB93" i="49" s="1"/>
  <c r="N93" i="49"/>
  <c r="AA93" i="49" s="1"/>
  <c r="K93" i="49"/>
  <c r="H93" i="49"/>
  <c r="Y93" i="49" s="1"/>
  <c r="E93" i="49"/>
  <c r="X93" i="49" s="1"/>
  <c r="AA92" i="49"/>
  <c r="Z92" i="49"/>
  <c r="Y92" i="49"/>
  <c r="U92" i="49"/>
  <c r="T92" i="49"/>
  <c r="AC92" i="49" s="1"/>
  <c r="Q92" i="49"/>
  <c r="AB92" i="49" s="1"/>
  <c r="N92" i="49"/>
  <c r="K92" i="49"/>
  <c r="H92" i="49"/>
  <c r="E92" i="49"/>
  <c r="X92" i="49" s="1"/>
  <c r="AB91" i="49"/>
  <c r="X91" i="49"/>
  <c r="U91" i="49"/>
  <c r="T91" i="49"/>
  <c r="AC91" i="49" s="1"/>
  <c r="Q91" i="49"/>
  <c r="N91" i="49"/>
  <c r="AA91" i="49" s="1"/>
  <c r="K91" i="49"/>
  <c r="Z91" i="49" s="1"/>
  <c r="H91" i="49"/>
  <c r="Y91" i="49" s="1"/>
  <c r="E91" i="49"/>
  <c r="AC90" i="49"/>
  <c r="AB90" i="49"/>
  <c r="Y90" i="49"/>
  <c r="X90" i="49"/>
  <c r="U90" i="49"/>
  <c r="T90" i="49"/>
  <c r="Q90" i="49"/>
  <c r="N90" i="49"/>
  <c r="AA90" i="49" s="1"/>
  <c r="K90" i="49"/>
  <c r="Z90" i="49" s="1"/>
  <c r="H90" i="49"/>
  <c r="E90" i="49"/>
  <c r="AC89" i="49"/>
  <c r="AB89" i="49"/>
  <c r="Z89" i="49"/>
  <c r="X89" i="49"/>
  <c r="U89" i="49"/>
  <c r="T89" i="49"/>
  <c r="Q89" i="49"/>
  <c r="N89" i="49"/>
  <c r="AA89" i="49" s="1"/>
  <c r="K89" i="49"/>
  <c r="H89" i="49"/>
  <c r="Y89" i="49" s="1"/>
  <c r="E89" i="49"/>
  <c r="AC88" i="49"/>
  <c r="AA88" i="49"/>
  <c r="U88" i="49"/>
  <c r="T88" i="49"/>
  <c r="Q88" i="49"/>
  <c r="AB88" i="49" s="1"/>
  <c r="N88" i="49"/>
  <c r="K88" i="49"/>
  <c r="Z88" i="49" s="1"/>
  <c r="H88" i="49"/>
  <c r="Y88" i="49" s="1"/>
  <c r="E88" i="49"/>
  <c r="X88" i="49" s="1"/>
  <c r="AB87" i="49"/>
  <c r="AA87" i="49"/>
  <c r="Z87" i="49"/>
  <c r="X87" i="49"/>
  <c r="U87" i="49"/>
  <c r="T87" i="49"/>
  <c r="AC87" i="49" s="1"/>
  <c r="Q87" i="49"/>
  <c r="N87" i="49"/>
  <c r="K87" i="49"/>
  <c r="H87" i="49"/>
  <c r="Y87" i="49" s="1"/>
  <c r="E87" i="49"/>
  <c r="AC86" i="49"/>
  <c r="AA86" i="49"/>
  <c r="Y86" i="49"/>
  <c r="U86" i="49"/>
  <c r="T86" i="49"/>
  <c r="Q86" i="49"/>
  <c r="AB86" i="49" s="1"/>
  <c r="N86" i="49"/>
  <c r="K86" i="49"/>
  <c r="Z86" i="49" s="1"/>
  <c r="H86" i="49"/>
  <c r="E86" i="49"/>
  <c r="X86" i="49" s="1"/>
  <c r="Z85" i="49"/>
  <c r="U85" i="49"/>
  <c r="T85" i="49"/>
  <c r="AC85" i="49" s="1"/>
  <c r="Q85" i="49"/>
  <c r="AB85" i="49" s="1"/>
  <c r="N85" i="49"/>
  <c r="AA85" i="49" s="1"/>
  <c r="K85" i="49"/>
  <c r="H85" i="49"/>
  <c r="Y85" i="49" s="1"/>
  <c r="E85" i="49"/>
  <c r="X85" i="49" s="1"/>
  <c r="AC84" i="49"/>
  <c r="AA84" i="49"/>
  <c r="Z84" i="49"/>
  <c r="Y84" i="49"/>
  <c r="U84" i="49"/>
  <c r="T84" i="49"/>
  <c r="Q84" i="49"/>
  <c r="AB84" i="49" s="1"/>
  <c r="N84" i="49"/>
  <c r="K84" i="49"/>
  <c r="H84" i="49"/>
  <c r="E84" i="49"/>
  <c r="X84" i="49" s="1"/>
  <c r="AB83" i="49"/>
  <c r="X83" i="49"/>
  <c r="U83" i="49"/>
  <c r="T83" i="49"/>
  <c r="AC83" i="49" s="1"/>
  <c r="Q83" i="49"/>
  <c r="N83" i="49"/>
  <c r="AA83" i="49" s="1"/>
  <c r="K83" i="49"/>
  <c r="Z83" i="49" s="1"/>
  <c r="H83" i="49"/>
  <c r="Y83" i="49" s="1"/>
  <c r="E83" i="49"/>
  <c r="AC82" i="49"/>
  <c r="AB82" i="49"/>
  <c r="Y82" i="49"/>
  <c r="X82" i="49"/>
  <c r="U82" i="49"/>
  <c r="T82" i="49"/>
  <c r="Q82" i="49"/>
  <c r="N82" i="49"/>
  <c r="AA82" i="49" s="1"/>
  <c r="K82" i="49"/>
  <c r="Z82" i="49" s="1"/>
  <c r="H82" i="49"/>
  <c r="E82" i="49"/>
  <c r="AC81" i="49"/>
  <c r="AB81" i="49"/>
  <c r="Z81" i="49"/>
  <c r="X81" i="49"/>
  <c r="U81" i="49"/>
  <c r="T81" i="49"/>
  <c r="Q81" i="49"/>
  <c r="N81" i="49"/>
  <c r="AA81" i="49" s="1"/>
  <c r="K81" i="49"/>
  <c r="H81" i="49"/>
  <c r="Y81" i="49" s="1"/>
  <c r="E81" i="49"/>
  <c r="AC80" i="49"/>
  <c r="AA80" i="49"/>
  <c r="U80" i="49"/>
  <c r="T80" i="49"/>
  <c r="Q80" i="49"/>
  <c r="AB80" i="49" s="1"/>
  <c r="N80" i="49"/>
  <c r="K80" i="49"/>
  <c r="Z80" i="49" s="1"/>
  <c r="H80" i="49"/>
  <c r="Y80" i="49" s="1"/>
  <c r="E80" i="49"/>
  <c r="X80" i="49" s="1"/>
  <c r="AB79" i="49"/>
  <c r="AA79" i="49"/>
  <c r="Z79" i="49"/>
  <c r="X79" i="49"/>
  <c r="U79" i="49"/>
  <c r="T79" i="49"/>
  <c r="AC79" i="49" s="1"/>
  <c r="Q79" i="49"/>
  <c r="N79" i="49"/>
  <c r="K79" i="49"/>
  <c r="H79" i="49"/>
  <c r="Y79" i="49" s="1"/>
  <c r="E79" i="49"/>
  <c r="AC78" i="49"/>
  <c r="AA78" i="49"/>
  <c r="Y78" i="49"/>
  <c r="U78" i="49"/>
  <c r="T78" i="49"/>
  <c r="Q78" i="49"/>
  <c r="AB78" i="49" s="1"/>
  <c r="N78" i="49"/>
  <c r="K78" i="49"/>
  <c r="Z78" i="49" s="1"/>
  <c r="H78" i="49"/>
  <c r="E78" i="49"/>
  <c r="X78" i="49" s="1"/>
  <c r="Z77" i="49"/>
  <c r="U77" i="49"/>
  <c r="T77" i="49"/>
  <c r="AC77" i="49" s="1"/>
  <c r="Q77" i="49"/>
  <c r="AB77" i="49" s="1"/>
  <c r="N77" i="49"/>
  <c r="AA77" i="49" s="1"/>
  <c r="K77" i="49"/>
  <c r="H77" i="49"/>
  <c r="Y77" i="49" s="1"/>
  <c r="E77" i="49"/>
  <c r="X77" i="49" s="1"/>
  <c r="AC76" i="49"/>
  <c r="AA76" i="49"/>
  <c r="Z76" i="49"/>
  <c r="Y76" i="49"/>
  <c r="U76" i="49"/>
  <c r="T76" i="49"/>
  <c r="Q76" i="49"/>
  <c r="AB76" i="49" s="1"/>
  <c r="N76" i="49"/>
  <c r="K76" i="49"/>
  <c r="H76" i="49"/>
  <c r="E76" i="49"/>
  <c r="X76" i="49" s="1"/>
  <c r="AB75" i="49"/>
  <c r="X75" i="49"/>
  <c r="U75" i="49"/>
  <c r="T75" i="49"/>
  <c r="AC75" i="49" s="1"/>
  <c r="Q75" i="49"/>
  <c r="N75" i="49"/>
  <c r="AA75" i="49" s="1"/>
  <c r="K75" i="49"/>
  <c r="Z75" i="49" s="1"/>
  <c r="H75" i="49"/>
  <c r="Y75" i="49" s="1"/>
  <c r="E75" i="49"/>
  <c r="AC74" i="49"/>
  <c r="AB74" i="49"/>
  <c r="Y74" i="49"/>
  <c r="X74" i="49"/>
  <c r="U74" i="49"/>
  <c r="T74" i="49"/>
  <c r="Q74" i="49"/>
  <c r="N74" i="49"/>
  <c r="AA74" i="49" s="1"/>
  <c r="K74" i="49"/>
  <c r="Z74" i="49" s="1"/>
  <c r="H74" i="49"/>
  <c r="E74" i="49"/>
  <c r="AC73" i="49"/>
  <c r="AB73" i="49"/>
  <c r="Z73" i="49"/>
  <c r="X73" i="49"/>
  <c r="U73" i="49"/>
  <c r="T73" i="49"/>
  <c r="Q73" i="49"/>
  <c r="N73" i="49"/>
  <c r="AA73" i="49" s="1"/>
  <c r="K73" i="49"/>
  <c r="H73" i="49"/>
  <c r="Y73" i="49" s="1"/>
  <c r="E73" i="49"/>
  <c r="AC72" i="49"/>
  <c r="AA72" i="49"/>
  <c r="U72" i="49"/>
  <c r="T72" i="49"/>
  <c r="Q72" i="49"/>
  <c r="AB72" i="49" s="1"/>
  <c r="N72" i="49"/>
  <c r="K72" i="49"/>
  <c r="Z72" i="49" s="1"/>
  <c r="H72" i="49"/>
  <c r="Y72" i="49" s="1"/>
  <c r="E72" i="49"/>
  <c r="X72" i="49" s="1"/>
  <c r="AB71" i="49"/>
  <c r="AA71" i="49"/>
  <c r="Z71" i="49"/>
  <c r="X71" i="49"/>
  <c r="U71" i="49"/>
  <c r="T71" i="49"/>
  <c r="AC71" i="49" s="1"/>
  <c r="Q71" i="49"/>
  <c r="N71" i="49"/>
  <c r="K71" i="49"/>
  <c r="H71" i="49"/>
  <c r="Y71" i="49" s="1"/>
  <c r="E71" i="49"/>
  <c r="AC70" i="49"/>
  <c r="AA70" i="49"/>
  <c r="Y70" i="49"/>
  <c r="U70" i="49"/>
  <c r="T70" i="49"/>
  <c r="Q70" i="49"/>
  <c r="AB70" i="49" s="1"/>
  <c r="N70" i="49"/>
  <c r="K70" i="49"/>
  <c r="Z70" i="49" s="1"/>
  <c r="H70" i="49"/>
  <c r="E70" i="49"/>
  <c r="X70" i="49" s="1"/>
  <c r="Z69" i="49"/>
  <c r="U69" i="49"/>
  <c r="T69" i="49"/>
  <c r="AC69" i="49" s="1"/>
  <c r="Q69" i="49"/>
  <c r="AB69" i="49" s="1"/>
  <c r="N69" i="49"/>
  <c r="AA69" i="49" s="1"/>
  <c r="K69" i="49"/>
  <c r="H69" i="49"/>
  <c r="Y69" i="49" s="1"/>
  <c r="E69" i="49"/>
  <c r="X69" i="49" s="1"/>
  <c r="AC68" i="49"/>
  <c r="AA68" i="49"/>
  <c r="Z68" i="49"/>
  <c r="Y68" i="49"/>
  <c r="U68" i="49"/>
  <c r="T68" i="49"/>
  <c r="Q68" i="49"/>
  <c r="AB68" i="49" s="1"/>
  <c r="N68" i="49"/>
  <c r="K68" i="49"/>
  <c r="H68" i="49"/>
  <c r="E68" i="49"/>
  <c r="X68" i="49" s="1"/>
  <c r="AB67" i="49"/>
  <c r="X67" i="49"/>
  <c r="U67" i="49"/>
  <c r="T67" i="49"/>
  <c r="AC67" i="49" s="1"/>
  <c r="Q67" i="49"/>
  <c r="N67" i="49"/>
  <c r="AA67" i="49" s="1"/>
  <c r="K67" i="49"/>
  <c r="Z67" i="49" s="1"/>
  <c r="H67" i="49"/>
  <c r="Y67" i="49" s="1"/>
  <c r="E67" i="49"/>
  <c r="AC66" i="49"/>
  <c r="AB66" i="49"/>
  <c r="Y66" i="49"/>
  <c r="X66" i="49"/>
  <c r="U66" i="49"/>
  <c r="T66" i="49"/>
  <c r="Q66" i="49"/>
  <c r="N66" i="49"/>
  <c r="AA66" i="49" s="1"/>
  <c r="K66" i="49"/>
  <c r="Z66" i="49" s="1"/>
  <c r="H66" i="49"/>
  <c r="E66" i="49"/>
  <c r="AC65" i="49"/>
  <c r="AB65" i="49"/>
  <c r="Z65" i="49"/>
  <c r="X65" i="49"/>
  <c r="U65" i="49"/>
  <c r="T65" i="49"/>
  <c r="Q65" i="49"/>
  <c r="N65" i="49"/>
  <c r="AA65" i="49" s="1"/>
  <c r="K65" i="49"/>
  <c r="H65" i="49"/>
  <c r="Y65" i="49" s="1"/>
  <c r="E65" i="49"/>
  <c r="AC64" i="49"/>
  <c r="AA64" i="49"/>
  <c r="U64" i="49"/>
  <c r="T64" i="49"/>
  <c r="Q64" i="49"/>
  <c r="AB64" i="49" s="1"/>
  <c r="N64" i="49"/>
  <c r="K64" i="49"/>
  <c r="Z64" i="49" s="1"/>
  <c r="H64" i="49"/>
  <c r="Y64" i="49" s="1"/>
  <c r="E64" i="49"/>
  <c r="X64" i="49" s="1"/>
  <c r="AB63" i="49"/>
  <c r="AA63" i="49"/>
  <c r="Z63" i="49"/>
  <c r="X63" i="49"/>
  <c r="U63" i="49"/>
  <c r="T63" i="49"/>
  <c r="AC63" i="49" s="1"/>
  <c r="Q63" i="49"/>
  <c r="N63" i="49"/>
  <c r="K63" i="49"/>
  <c r="H63" i="49"/>
  <c r="Y63" i="49" s="1"/>
  <c r="E63" i="49"/>
  <c r="AC62" i="49"/>
  <c r="AA62" i="49"/>
  <c r="Y62" i="49"/>
  <c r="U62" i="49"/>
  <c r="T62" i="49"/>
  <c r="Q62" i="49"/>
  <c r="AB62" i="49" s="1"/>
  <c r="N62" i="49"/>
  <c r="K62" i="49"/>
  <c r="Z62" i="49" s="1"/>
  <c r="H62" i="49"/>
  <c r="E62" i="49"/>
  <c r="X62" i="49" s="1"/>
  <c r="Z61" i="49"/>
  <c r="U61" i="49"/>
  <c r="T61" i="49"/>
  <c r="AC61" i="49" s="1"/>
  <c r="Q61" i="49"/>
  <c r="AB61" i="49" s="1"/>
  <c r="N61" i="49"/>
  <c r="AA61" i="49" s="1"/>
  <c r="K61" i="49"/>
  <c r="H61" i="49"/>
  <c r="Y61" i="49" s="1"/>
  <c r="E61" i="49"/>
  <c r="X61" i="49" s="1"/>
  <c r="AC60" i="49"/>
  <c r="AA60" i="49"/>
  <c r="Z60" i="49"/>
  <c r="Y60" i="49"/>
  <c r="U60" i="49"/>
  <c r="T60" i="49"/>
  <c r="Q60" i="49"/>
  <c r="AB60" i="49" s="1"/>
  <c r="N60" i="49"/>
  <c r="K60" i="49"/>
  <c r="H60" i="49"/>
  <c r="E60" i="49"/>
  <c r="X60" i="49" s="1"/>
  <c r="AB59" i="49"/>
  <c r="X59" i="49"/>
  <c r="U59" i="49"/>
  <c r="T59" i="49"/>
  <c r="AC59" i="49" s="1"/>
  <c r="Q59" i="49"/>
  <c r="N59" i="49"/>
  <c r="AA59" i="49" s="1"/>
  <c r="K59" i="49"/>
  <c r="Z59" i="49" s="1"/>
  <c r="H59" i="49"/>
  <c r="Y59" i="49" s="1"/>
  <c r="E59" i="49"/>
  <c r="AC58" i="49"/>
  <c r="AB58" i="49"/>
  <c r="Y58" i="49"/>
  <c r="X58" i="49"/>
  <c r="U58" i="49"/>
  <c r="T58" i="49"/>
  <c r="Q58" i="49"/>
  <c r="N58" i="49"/>
  <c r="AA58" i="49" s="1"/>
  <c r="K58" i="49"/>
  <c r="Z58" i="49" s="1"/>
  <c r="H58" i="49"/>
  <c r="E58" i="49"/>
  <c r="AC57" i="49"/>
  <c r="AB57" i="49"/>
  <c r="Z57" i="49"/>
  <c r="X57" i="49"/>
  <c r="U57" i="49"/>
  <c r="T57" i="49"/>
  <c r="Q57" i="49"/>
  <c r="N57" i="49"/>
  <c r="AA57" i="49" s="1"/>
  <c r="K57" i="49"/>
  <c r="H57" i="49"/>
  <c r="Y57" i="49" s="1"/>
  <c r="E57" i="49"/>
  <c r="AC56" i="49"/>
  <c r="AA56" i="49"/>
  <c r="U56" i="49"/>
  <c r="T56" i="49"/>
  <c r="Q56" i="49"/>
  <c r="AB56" i="49" s="1"/>
  <c r="N56" i="49"/>
  <c r="K56" i="49"/>
  <c r="Z56" i="49" s="1"/>
  <c r="H56" i="49"/>
  <c r="Y56" i="49" s="1"/>
  <c r="E56" i="49"/>
  <c r="X56" i="49" s="1"/>
  <c r="AB55" i="49"/>
  <c r="AA55" i="49"/>
  <c r="Z55" i="49"/>
  <c r="X55" i="49"/>
  <c r="U55" i="49"/>
  <c r="T55" i="49"/>
  <c r="AC55" i="49" s="1"/>
  <c r="Q55" i="49"/>
  <c r="N55" i="49"/>
  <c r="K55" i="49"/>
  <c r="H55" i="49"/>
  <c r="Y55" i="49" s="1"/>
  <c r="E55" i="49"/>
  <c r="AC54" i="49"/>
  <c r="AA54" i="49"/>
  <c r="Y54" i="49"/>
  <c r="U54" i="49"/>
  <c r="T54" i="49"/>
  <c r="Q54" i="49"/>
  <c r="AB54" i="49" s="1"/>
  <c r="N54" i="49"/>
  <c r="K54" i="49"/>
  <c r="Z54" i="49" s="1"/>
  <c r="H54" i="49"/>
  <c r="E54" i="49"/>
  <c r="X54" i="49" s="1"/>
  <c r="Z53" i="49"/>
  <c r="U53" i="49"/>
  <c r="T53" i="49"/>
  <c r="AC53" i="49" s="1"/>
  <c r="Q53" i="49"/>
  <c r="AB53" i="49" s="1"/>
  <c r="N53" i="49"/>
  <c r="AA53" i="49" s="1"/>
  <c r="K53" i="49"/>
  <c r="H53" i="49"/>
  <c r="Y53" i="49" s="1"/>
  <c r="E53" i="49"/>
  <c r="X53" i="49" s="1"/>
  <c r="AC52" i="49"/>
  <c r="AA52" i="49"/>
  <c r="Z52" i="49"/>
  <c r="Y52" i="49"/>
  <c r="U52" i="49"/>
  <c r="T52" i="49"/>
  <c r="Q52" i="49"/>
  <c r="AB52" i="49" s="1"/>
  <c r="N52" i="49"/>
  <c r="K52" i="49"/>
  <c r="H52" i="49"/>
  <c r="E52" i="49"/>
  <c r="X52" i="49" s="1"/>
  <c r="AB51" i="49"/>
  <c r="X51" i="49"/>
  <c r="U51" i="49"/>
  <c r="T51" i="49"/>
  <c r="AC51" i="49" s="1"/>
  <c r="Q51" i="49"/>
  <c r="N51" i="49"/>
  <c r="AA51" i="49" s="1"/>
  <c r="K51" i="49"/>
  <c r="Z51" i="49" s="1"/>
  <c r="H51" i="49"/>
  <c r="Y51" i="49" s="1"/>
  <c r="E51" i="49"/>
  <c r="AC50" i="49"/>
  <c r="AB50" i="49"/>
  <c r="Y50" i="49"/>
  <c r="X50" i="49"/>
  <c r="U50" i="49"/>
  <c r="T50" i="49"/>
  <c r="Q50" i="49"/>
  <c r="N50" i="49"/>
  <c r="AA50" i="49" s="1"/>
  <c r="K50" i="49"/>
  <c r="Z50" i="49" s="1"/>
  <c r="H50" i="49"/>
  <c r="E50" i="49"/>
  <c r="AC49" i="49"/>
  <c r="AB49" i="49"/>
  <c r="X49" i="49"/>
  <c r="U49" i="49"/>
  <c r="T49" i="49"/>
  <c r="Q49" i="49"/>
  <c r="N49" i="49"/>
  <c r="AA49" i="49" s="1"/>
  <c r="K49" i="49"/>
  <c r="Z49" i="49" s="1"/>
  <c r="H49" i="49"/>
  <c r="Y49" i="49" s="1"/>
  <c r="E49" i="49"/>
  <c r="AC48" i="49"/>
  <c r="AB48" i="49"/>
  <c r="Y48" i="49"/>
  <c r="U48" i="49"/>
  <c r="T48" i="49"/>
  <c r="Q48" i="49"/>
  <c r="N48" i="49"/>
  <c r="AA48" i="49" s="1"/>
  <c r="K48" i="49"/>
  <c r="Z48" i="49" s="1"/>
  <c r="H48" i="49"/>
  <c r="E48" i="49"/>
  <c r="X48" i="49" s="1"/>
  <c r="Z47" i="49"/>
  <c r="Y47" i="49"/>
  <c r="U47" i="49"/>
  <c r="T47" i="49"/>
  <c r="AC47" i="49" s="1"/>
  <c r="Q47" i="49"/>
  <c r="AB47" i="49" s="1"/>
  <c r="N47" i="49"/>
  <c r="AA47" i="49" s="1"/>
  <c r="K47" i="49"/>
  <c r="H47" i="49"/>
  <c r="E47" i="49"/>
  <c r="X47" i="49" s="1"/>
  <c r="AC46" i="49"/>
  <c r="AA46" i="49"/>
  <c r="Y46" i="49"/>
  <c r="U46" i="49"/>
  <c r="T46" i="49"/>
  <c r="Q46" i="49"/>
  <c r="AB46" i="49" s="1"/>
  <c r="N46" i="49"/>
  <c r="K46" i="49"/>
  <c r="Z46" i="49" s="1"/>
  <c r="H46" i="49"/>
  <c r="E46" i="49"/>
  <c r="X46" i="49" s="1"/>
  <c r="AB45" i="49"/>
  <c r="AA45" i="49"/>
  <c r="X45" i="49"/>
  <c r="U45" i="49"/>
  <c r="T45" i="49"/>
  <c r="AC45" i="49" s="1"/>
  <c r="Q45" i="49"/>
  <c r="N45" i="49"/>
  <c r="K45" i="49"/>
  <c r="Z45" i="49" s="1"/>
  <c r="H45" i="49"/>
  <c r="Y45" i="49" s="1"/>
  <c r="E45" i="49"/>
  <c r="AC44" i="49"/>
  <c r="AB44" i="49"/>
  <c r="AA44" i="49"/>
  <c r="Y44" i="49"/>
  <c r="X44" i="49"/>
  <c r="U44" i="49"/>
  <c r="T44" i="49"/>
  <c r="Q44" i="49"/>
  <c r="N44" i="49"/>
  <c r="K44" i="49"/>
  <c r="Z44" i="49" s="1"/>
  <c r="H44" i="49"/>
  <c r="E44" i="49"/>
  <c r="AB43" i="49"/>
  <c r="Z43" i="49"/>
  <c r="X43" i="49"/>
  <c r="U43" i="49"/>
  <c r="T43" i="49"/>
  <c r="AC43" i="49" s="1"/>
  <c r="Q43" i="49"/>
  <c r="N43" i="49"/>
  <c r="AA43" i="49" s="1"/>
  <c r="K43" i="49"/>
  <c r="H43" i="49"/>
  <c r="Y43" i="49" s="1"/>
  <c r="E43" i="49"/>
  <c r="AA42" i="49"/>
  <c r="Z42" i="49"/>
  <c r="U42" i="49"/>
  <c r="T42" i="49"/>
  <c r="AC42" i="49" s="1"/>
  <c r="Q42" i="49"/>
  <c r="AB42" i="49" s="1"/>
  <c r="N42" i="49"/>
  <c r="K42" i="49"/>
  <c r="H42" i="49"/>
  <c r="Y42" i="49" s="1"/>
  <c r="E42" i="49"/>
  <c r="X42" i="49" s="1"/>
  <c r="AB41" i="49"/>
  <c r="Z41" i="49"/>
  <c r="X41" i="49"/>
  <c r="U41" i="49"/>
  <c r="T41" i="49"/>
  <c r="AC41" i="49" s="1"/>
  <c r="Q41" i="49"/>
  <c r="N41" i="49"/>
  <c r="AA41" i="49" s="1"/>
  <c r="K41" i="49"/>
  <c r="H41" i="49"/>
  <c r="Y41" i="49" s="1"/>
  <c r="E41" i="49"/>
  <c r="AC40" i="49"/>
  <c r="Y40" i="49"/>
  <c r="U40" i="49"/>
  <c r="T40" i="49"/>
  <c r="Q40" i="49"/>
  <c r="AB40" i="49" s="1"/>
  <c r="N40" i="49"/>
  <c r="AA40" i="49" s="1"/>
  <c r="K40" i="49"/>
  <c r="Z40" i="49" s="1"/>
  <c r="H40" i="49"/>
  <c r="E40" i="49"/>
  <c r="X40" i="49" s="1"/>
  <c r="AC39" i="49"/>
  <c r="Z39" i="49"/>
  <c r="Y39" i="49"/>
  <c r="U39" i="49"/>
  <c r="T39" i="49"/>
  <c r="Q39" i="49"/>
  <c r="AB39" i="49" s="1"/>
  <c r="N39" i="49"/>
  <c r="AA39" i="49" s="1"/>
  <c r="K39" i="49"/>
  <c r="H39" i="49"/>
  <c r="E39" i="49"/>
  <c r="X39" i="49" s="1"/>
  <c r="AC38" i="49"/>
  <c r="AA38" i="49"/>
  <c r="Y38" i="49"/>
  <c r="U38" i="49"/>
  <c r="T38" i="49"/>
  <c r="Q38" i="49"/>
  <c r="AB38" i="49" s="1"/>
  <c r="N38" i="49"/>
  <c r="K38" i="49"/>
  <c r="Z38" i="49" s="1"/>
  <c r="H38" i="49"/>
  <c r="E38" i="49"/>
  <c r="X38" i="49" s="1"/>
  <c r="AB37" i="49"/>
  <c r="AA37" i="49"/>
  <c r="X37" i="49"/>
  <c r="U37" i="49"/>
  <c r="T37" i="49"/>
  <c r="AC37" i="49" s="1"/>
  <c r="Q37" i="49"/>
  <c r="N37" i="49"/>
  <c r="K37" i="49"/>
  <c r="Z37" i="49" s="1"/>
  <c r="H37" i="49"/>
  <c r="Y37" i="49" s="1"/>
  <c r="E37" i="49"/>
  <c r="AC36" i="49"/>
  <c r="AB36" i="49"/>
  <c r="AA36" i="49"/>
  <c r="Y36" i="49"/>
  <c r="X36" i="49"/>
  <c r="U36" i="49"/>
  <c r="T36" i="49"/>
  <c r="Q36" i="49"/>
  <c r="N36" i="49"/>
  <c r="K36" i="49"/>
  <c r="Z36" i="49" s="1"/>
  <c r="H36" i="49"/>
  <c r="E36" i="49"/>
  <c r="AB35" i="49"/>
  <c r="Z35" i="49"/>
  <c r="X35" i="49"/>
  <c r="U35" i="49"/>
  <c r="T35" i="49"/>
  <c r="AC35" i="49" s="1"/>
  <c r="Q35" i="49"/>
  <c r="N35" i="49"/>
  <c r="AA35" i="49" s="1"/>
  <c r="K35" i="49"/>
  <c r="H35" i="49"/>
  <c r="Y35" i="49" s="1"/>
  <c r="E35" i="49"/>
  <c r="AA34" i="49"/>
  <c r="Z34" i="49"/>
  <c r="U34" i="49"/>
  <c r="T34" i="49"/>
  <c r="AC34" i="49" s="1"/>
  <c r="Q34" i="49"/>
  <c r="AB34" i="49" s="1"/>
  <c r="N34" i="49"/>
  <c r="K34" i="49"/>
  <c r="H34" i="49"/>
  <c r="Y34" i="49" s="1"/>
  <c r="E34" i="49"/>
  <c r="X34" i="49" s="1"/>
  <c r="AB33" i="49"/>
  <c r="Z33" i="49"/>
  <c r="X33" i="49"/>
  <c r="U33" i="49"/>
  <c r="T33" i="49"/>
  <c r="AC33" i="49" s="1"/>
  <c r="Q33" i="49"/>
  <c r="N33" i="49"/>
  <c r="AA33" i="49" s="1"/>
  <c r="K33" i="49"/>
  <c r="H33" i="49"/>
  <c r="Y33" i="49" s="1"/>
  <c r="E33" i="49"/>
  <c r="AC32" i="49"/>
  <c r="Y32" i="49"/>
  <c r="U32" i="49"/>
  <c r="T32" i="49"/>
  <c r="Q32" i="49"/>
  <c r="AB32" i="49" s="1"/>
  <c r="N32" i="49"/>
  <c r="AA32" i="49" s="1"/>
  <c r="K32" i="49"/>
  <c r="Z32" i="49" s="1"/>
  <c r="H32" i="49"/>
  <c r="E32" i="49"/>
  <c r="X32" i="49" s="1"/>
  <c r="AC31" i="49"/>
  <c r="Z31" i="49"/>
  <c r="Y31" i="49"/>
  <c r="U31" i="49"/>
  <c r="T31" i="49"/>
  <c r="Q31" i="49"/>
  <c r="AB31" i="49" s="1"/>
  <c r="N31" i="49"/>
  <c r="AA31" i="49" s="1"/>
  <c r="K31" i="49"/>
  <c r="H31" i="49"/>
  <c r="E31" i="49"/>
  <c r="X31" i="49" s="1"/>
  <c r="AC30" i="49"/>
  <c r="AA30" i="49"/>
  <c r="Y30" i="49"/>
  <c r="U30" i="49"/>
  <c r="T30" i="49"/>
  <c r="Q30" i="49"/>
  <c r="AB30" i="49" s="1"/>
  <c r="N30" i="49"/>
  <c r="K30" i="49"/>
  <c r="Z30" i="49" s="1"/>
  <c r="H30" i="49"/>
  <c r="E30" i="49"/>
  <c r="X30" i="49" s="1"/>
  <c r="AB29" i="49"/>
  <c r="AA29" i="49"/>
  <c r="X29" i="49"/>
  <c r="U29" i="49"/>
  <c r="T29" i="49"/>
  <c r="AC29" i="49" s="1"/>
  <c r="Q29" i="49"/>
  <c r="N29" i="49"/>
  <c r="K29" i="49"/>
  <c r="Z29" i="49" s="1"/>
  <c r="H29" i="49"/>
  <c r="Y29" i="49" s="1"/>
  <c r="E29" i="49"/>
  <c r="AC28" i="49"/>
  <c r="AB28" i="49"/>
  <c r="AA28" i="49"/>
  <c r="Y28" i="49"/>
  <c r="X28" i="49"/>
  <c r="U28" i="49"/>
  <c r="T28" i="49"/>
  <c r="Q28" i="49"/>
  <c r="N28" i="49"/>
  <c r="K28" i="49"/>
  <c r="Z28" i="49" s="1"/>
  <c r="H28" i="49"/>
  <c r="E28" i="49"/>
  <c r="AB27" i="49"/>
  <c r="Z27" i="49"/>
  <c r="X27" i="49"/>
  <c r="U27" i="49"/>
  <c r="T27" i="49"/>
  <c r="AC27" i="49" s="1"/>
  <c r="Q27" i="49"/>
  <c r="N27" i="49"/>
  <c r="AA27" i="49" s="1"/>
  <c r="K27" i="49"/>
  <c r="H27" i="49"/>
  <c r="Y27" i="49" s="1"/>
  <c r="E27" i="49"/>
  <c r="AA26" i="49"/>
  <c r="Z26" i="49"/>
  <c r="U26" i="49"/>
  <c r="T26" i="49"/>
  <c r="AC26" i="49" s="1"/>
  <c r="Q26" i="49"/>
  <c r="AB26" i="49" s="1"/>
  <c r="N26" i="49"/>
  <c r="K26" i="49"/>
  <c r="H26" i="49"/>
  <c r="Y26" i="49" s="1"/>
  <c r="E26" i="49"/>
  <c r="X26" i="49" s="1"/>
  <c r="AB25" i="49"/>
  <c r="Z25" i="49"/>
  <c r="X25" i="49"/>
  <c r="U25" i="49"/>
  <c r="T25" i="49"/>
  <c r="AC25" i="49" s="1"/>
  <c r="Q25" i="49"/>
  <c r="N25" i="49"/>
  <c r="AA25" i="49" s="1"/>
  <c r="K25" i="49"/>
  <c r="H25" i="49"/>
  <c r="Y25" i="49" s="1"/>
  <c r="E25" i="49"/>
  <c r="AC24" i="49"/>
  <c r="Y24" i="49"/>
  <c r="U24" i="49"/>
  <c r="T24" i="49"/>
  <c r="Q24" i="49"/>
  <c r="AB24" i="49" s="1"/>
  <c r="N24" i="49"/>
  <c r="AA24" i="49" s="1"/>
  <c r="K24" i="49"/>
  <c r="Z24" i="49" s="1"/>
  <c r="H24" i="49"/>
  <c r="E24" i="49"/>
  <c r="X24" i="49" s="1"/>
  <c r="AC23" i="49"/>
  <c r="Z23" i="49"/>
  <c r="Y23" i="49"/>
  <c r="U23" i="49"/>
  <c r="T23" i="49"/>
  <c r="Q23" i="49"/>
  <c r="AB23" i="49" s="1"/>
  <c r="N23" i="49"/>
  <c r="AA23" i="49" s="1"/>
  <c r="K23" i="49"/>
  <c r="H23" i="49"/>
  <c r="E23" i="49"/>
  <c r="X23" i="49" s="1"/>
  <c r="AC22" i="49"/>
  <c r="AA22" i="49"/>
  <c r="Y22" i="49"/>
  <c r="U22" i="49"/>
  <c r="T22" i="49"/>
  <c r="Q22" i="49"/>
  <c r="AB22" i="49" s="1"/>
  <c r="N22" i="49"/>
  <c r="K22" i="49"/>
  <c r="Z22" i="49" s="1"/>
  <c r="H22" i="49"/>
  <c r="E22" i="49"/>
  <c r="X22" i="49" s="1"/>
  <c r="AB21" i="49"/>
  <c r="AA21" i="49"/>
  <c r="X21" i="49"/>
  <c r="U21" i="49"/>
  <c r="T21" i="49"/>
  <c r="AC21" i="49" s="1"/>
  <c r="Q21" i="49"/>
  <c r="N21" i="49"/>
  <c r="K21" i="49"/>
  <c r="Z21" i="49" s="1"/>
  <c r="H21" i="49"/>
  <c r="Y21" i="49" s="1"/>
  <c r="E21" i="49"/>
  <c r="AC20" i="49"/>
  <c r="AB20" i="49"/>
  <c r="AA20" i="49"/>
  <c r="Y20" i="49"/>
  <c r="X20" i="49"/>
  <c r="U20" i="49"/>
  <c r="T20" i="49"/>
  <c r="Q20" i="49"/>
  <c r="N20" i="49"/>
  <c r="K20" i="49"/>
  <c r="Z20" i="49" s="1"/>
  <c r="H20" i="49"/>
  <c r="E20" i="49"/>
  <c r="AB19" i="49"/>
  <c r="Z19" i="49"/>
  <c r="X19" i="49"/>
  <c r="U19" i="49"/>
  <c r="T19" i="49"/>
  <c r="AC19" i="49" s="1"/>
  <c r="Q19" i="49"/>
  <c r="N19" i="49"/>
  <c r="AA19" i="49" s="1"/>
  <c r="K19" i="49"/>
  <c r="H19" i="49"/>
  <c r="Y19" i="49" s="1"/>
  <c r="E19" i="49"/>
  <c r="AA18" i="49"/>
  <c r="Z18" i="49"/>
  <c r="U18" i="49"/>
  <c r="T18" i="49"/>
  <c r="AC18" i="49" s="1"/>
  <c r="Q18" i="49"/>
  <c r="AB18" i="49" s="1"/>
  <c r="N18" i="49"/>
  <c r="K18" i="49"/>
  <c r="H18" i="49"/>
  <c r="Y18" i="49" s="1"/>
  <c r="E18" i="49"/>
  <c r="X18" i="49" s="1"/>
  <c r="AB17" i="49"/>
  <c r="Z17" i="49"/>
  <c r="X17" i="49"/>
  <c r="U17" i="49"/>
  <c r="T17" i="49"/>
  <c r="AC17" i="49" s="1"/>
  <c r="Q17" i="49"/>
  <c r="N17" i="49"/>
  <c r="AA17" i="49" s="1"/>
  <c r="K17" i="49"/>
  <c r="H17" i="49"/>
  <c r="Y17" i="49" s="1"/>
  <c r="E17" i="49"/>
  <c r="AC16" i="49"/>
  <c r="Y16" i="49"/>
  <c r="Y218" i="49" s="1"/>
  <c r="U16" i="49"/>
  <c r="U218" i="49" s="1"/>
  <c r="T16" i="49"/>
  <c r="Q16" i="49"/>
  <c r="AB16" i="49" s="1"/>
  <c r="AB218" i="49" s="1"/>
  <c r="N16" i="49"/>
  <c r="AA16" i="49" s="1"/>
  <c r="AA218" i="49" s="1"/>
  <c r="K16" i="49"/>
  <c r="Z16" i="49" s="1"/>
  <c r="Z218" i="49" s="1"/>
  <c r="H16" i="49"/>
  <c r="E16" i="49"/>
  <c r="X16" i="49" s="1"/>
  <c r="X218" i="49" s="1"/>
  <c r="AC15" i="49"/>
  <c r="Z15" i="49"/>
  <c r="Z217" i="49" s="1"/>
  <c r="Y15" i="49"/>
  <c r="Y217" i="49" s="1"/>
  <c r="U15" i="49"/>
  <c r="U217" i="49" s="1"/>
  <c r="T15" i="49"/>
  <c r="Q15" i="49"/>
  <c r="AB15" i="49" s="1"/>
  <c r="AB217" i="49" s="1"/>
  <c r="N15" i="49"/>
  <c r="AA15" i="49" s="1"/>
  <c r="AA217" i="49" s="1"/>
  <c r="K15" i="49"/>
  <c r="H15" i="49"/>
  <c r="E15" i="49"/>
  <c r="X15" i="49" s="1"/>
  <c r="X217" i="49" s="1"/>
  <c r="AC14" i="49"/>
  <c r="AC216" i="49" s="1"/>
  <c r="AA14" i="49"/>
  <c r="Y14" i="49"/>
  <c r="Y216" i="49" s="1"/>
  <c r="U14" i="49"/>
  <c r="U216" i="49" s="1"/>
  <c r="T14" i="49"/>
  <c r="Q14" i="49"/>
  <c r="AB14" i="49" s="1"/>
  <c r="N14" i="49"/>
  <c r="K14" i="49"/>
  <c r="Z14" i="49" s="1"/>
  <c r="Z216" i="49" s="1"/>
  <c r="H14" i="49"/>
  <c r="E14" i="49"/>
  <c r="X14" i="49" s="1"/>
  <c r="AB13" i="49"/>
  <c r="AB215" i="49" s="1"/>
  <c r="AA13" i="49"/>
  <c r="AA215" i="49" s="1"/>
  <c r="X13" i="49"/>
  <c r="U13" i="49"/>
  <c r="U215" i="49" s="1"/>
  <c r="T13" i="49"/>
  <c r="AC13" i="49" s="1"/>
  <c r="Q13" i="49"/>
  <c r="N13" i="49"/>
  <c r="K13" i="49"/>
  <c r="Z13" i="49" s="1"/>
  <c r="Z215" i="49" s="1"/>
  <c r="H13" i="49"/>
  <c r="Y13" i="49" s="1"/>
  <c r="E13" i="49"/>
  <c r="AB12" i="49"/>
  <c r="AB214" i="49" s="1"/>
  <c r="AA12" i="49"/>
  <c r="AA214" i="49" s="1"/>
  <c r="X12" i="49"/>
  <c r="U12" i="49"/>
  <c r="U214" i="49" s="1"/>
  <c r="T12" i="49"/>
  <c r="AC12" i="49" s="1"/>
  <c r="AC214" i="49" s="1"/>
  <c r="Q12" i="49"/>
  <c r="N12" i="49"/>
  <c r="K12" i="49"/>
  <c r="Z12" i="49" s="1"/>
  <c r="Z214" i="49" s="1"/>
  <c r="H12" i="49"/>
  <c r="Y12" i="49" s="1"/>
  <c r="Y214" i="49" s="1"/>
  <c r="E12" i="49"/>
  <c r="AC11" i="49"/>
  <c r="AB11" i="49"/>
  <c r="AB213" i="49" s="1"/>
  <c r="Y11" i="49"/>
  <c r="X11" i="49"/>
  <c r="X213" i="49" s="1"/>
  <c r="U11" i="49"/>
  <c r="U213" i="49" s="1"/>
  <c r="T11" i="49"/>
  <c r="Q11" i="49"/>
  <c r="N11" i="49"/>
  <c r="AA11" i="49" s="1"/>
  <c r="AA213" i="49" s="1"/>
  <c r="K11" i="49"/>
  <c r="Z11" i="49" s="1"/>
  <c r="Z213" i="49" s="1"/>
  <c r="H11" i="49"/>
  <c r="E11" i="49"/>
  <c r="AC10" i="49"/>
  <c r="Z10" i="49"/>
  <c r="Z212" i="49" s="1"/>
  <c r="Y10" i="49"/>
  <c r="U10" i="49"/>
  <c r="T10" i="49"/>
  <c r="Q10" i="49"/>
  <c r="AB10" i="49" s="1"/>
  <c r="AB212" i="49" s="1"/>
  <c r="N10" i="49"/>
  <c r="AA10" i="49" s="1"/>
  <c r="AA212" i="49" s="1"/>
  <c r="K10" i="49"/>
  <c r="H10" i="49"/>
  <c r="E10" i="49"/>
  <c r="X10" i="49" s="1"/>
  <c r="X212" i="49" s="1"/>
  <c r="AA9" i="49"/>
  <c r="Z9" i="49"/>
  <c r="Z211" i="49" s="1"/>
  <c r="U9" i="49"/>
  <c r="T9" i="49"/>
  <c r="AC9" i="49" s="1"/>
  <c r="AC211" i="49" s="1"/>
  <c r="Q9" i="49"/>
  <c r="AB9" i="49" s="1"/>
  <c r="AB211" i="49" s="1"/>
  <c r="N9" i="49"/>
  <c r="K9" i="49"/>
  <c r="H9" i="49"/>
  <c r="Y9" i="49" s="1"/>
  <c r="Y211" i="49" s="1"/>
  <c r="E9" i="49"/>
  <c r="X9" i="49" s="1"/>
  <c r="X211" i="49" s="1"/>
  <c r="AC208" i="48"/>
  <c r="AB208" i="48"/>
  <c r="Y208" i="48"/>
  <c r="X208" i="48"/>
  <c r="U208" i="48"/>
  <c r="T208" i="48"/>
  <c r="Q208" i="48"/>
  <c r="N208" i="48"/>
  <c r="AA208" i="48" s="1"/>
  <c r="K208" i="48"/>
  <c r="Z208" i="48" s="1"/>
  <c r="H208" i="48"/>
  <c r="E208" i="48"/>
  <c r="AC207" i="48"/>
  <c r="Z207" i="48"/>
  <c r="Y207" i="48"/>
  <c r="U207" i="48"/>
  <c r="T207" i="48"/>
  <c r="Q207" i="48"/>
  <c r="AB207" i="48" s="1"/>
  <c r="N207" i="48"/>
  <c r="AA207" i="48" s="1"/>
  <c r="K207" i="48"/>
  <c r="H207" i="48"/>
  <c r="E207" i="48"/>
  <c r="X207" i="48" s="1"/>
  <c r="AA206" i="48"/>
  <c r="Z206" i="48"/>
  <c r="U206" i="48"/>
  <c r="T206" i="48"/>
  <c r="AC206" i="48" s="1"/>
  <c r="Q206" i="48"/>
  <c r="AB206" i="48" s="1"/>
  <c r="N206" i="48"/>
  <c r="K206" i="48"/>
  <c r="H206" i="48"/>
  <c r="Y206" i="48" s="1"/>
  <c r="E206" i="48"/>
  <c r="X206" i="48" s="1"/>
  <c r="AB205" i="48"/>
  <c r="AA205" i="48"/>
  <c r="X205" i="48"/>
  <c r="U205" i="48"/>
  <c r="T205" i="48"/>
  <c r="AC205" i="48" s="1"/>
  <c r="Q205" i="48"/>
  <c r="N205" i="48"/>
  <c r="K205" i="48"/>
  <c r="Z205" i="48" s="1"/>
  <c r="H205" i="48"/>
  <c r="Y205" i="48" s="1"/>
  <c r="E205" i="48"/>
  <c r="AC204" i="48"/>
  <c r="AB204" i="48"/>
  <c r="Y204" i="48"/>
  <c r="X204" i="48"/>
  <c r="U204" i="48"/>
  <c r="T204" i="48"/>
  <c r="Q204" i="48"/>
  <c r="N204" i="48"/>
  <c r="AA204" i="48" s="1"/>
  <c r="K204" i="48"/>
  <c r="Z204" i="48" s="1"/>
  <c r="H204" i="48"/>
  <c r="E204" i="48"/>
  <c r="AC203" i="48"/>
  <c r="Z203" i="48"/>
  <c r="Y203" i="48"/>
  <c r="U203" i="48"/>
  <c r="T203" i="48"/>
  <c r="Q203" i="48"/>
  <c r="AB203" i="48" s="1"/>
  <c r="N203" i="48"/>
  <c r="AA203" i="48" s="1"/>
  <c r="K203" i="48"/>
  <c r="H203" i="48"/>
  <c r="E203" i="48"/>
  <c r="X203" i="48" s="1"/>
  <c r="AA202" i="48"/>
  <c r="Z202" i="48"/>
  <c r="U202" i="48"/>
  <c r="T202" i="48"/>
  <c r="AC202" i="48" s="1"/>
  <c r="Q202" i="48"/>
  <c r="AB202" i="48" s="1"/>
  <c r="N202" i="48"/>
  <c r="K202" i="48"/>
  <c r="H202" i="48"/>
  <c r="Y202" i="48" s="1"/>
  <c r="E202" i="48"/>
  <c r="X202" i="48" s="1"/>
  <c r="AB201" i="48"/>
  <c r="AA201" i="48"/>
  <c r="X201" i="48"/>
  <c r="U201" i="48"/>
  <c r="T201" i="48"/>
  <c r="AC201" i="48" s="1"/>
  <c r="Q201" i="48"/>
  <c r="N201" i="48"/>
  <c r="K201" i="48"/>
  <c r="Z201" i="48" s="1"/>
  <c r="H201" i="48"/>
  <c r="Y201" i="48" s="1"/>
  <c r="E201" i="48"/>
  <c r="AC200" i="48"/>
  <c r="AB200" i="48"/>
  <c r="Y200" i="48"/>
  <c r="X200" i="48"/>
  <c r="U200" i="48"/>
  <c r="T200" i="48"/>
  <c r="Q200" i="48"/>
  <c r="N200" i="48"/>
  <c r="AA200" i="48" s="1"/>
  <c r="K200" i="48"/>
  <c r="Z200" i="48" s="1"/>
  <c r="H200" i="48"/>
  <c r="E200" i="48"/>
  <c r="AC199" i="48"/>
  <c r="Z199" i="48"/>
  <c r="Y199" i="48"/>
  <c r="U199" i="48"/>
  <c r="T199" i="48"/>
  <c r="Q199" i="48"/>
  <c r="AB199" i="48" s="1"/>
  <c r="N199" i="48"/>
  <c r="AA199" i="48" s="1"/>
  <c r="K199" i="48"/>
  <c r="H199" i="48"/>
  <c r="E199" i="48"/>
  <c r="X199" i="48" s="1"/>
  <c r="AA198" i="48"/>
  <c r="Z198" i="48"/>
  <c r="U198" i="48"/>
  <c r="T198" i="48"/>
  <c r="AC198" i="48" s="1"/>
  <c r="Q198" i="48"/>
  <c r="AB198" i="48" s="1"/>
  <c r="N198" i="48"/>
  <c r="K198" i="48"/>
  <c r="H198" i="48"/>
  <c r="Y198" i="48" s="1"/>
  <c r="E198" i="48"/>
  <c r="X198" i="48" s="1"/>
  <c r="AB197" i="48"/>
  <c r="AA197" i="48"/>
  <c r="X197" i="48"/>
  <c r="U197" i="48"/>
  <c r="T197" i="48"/>
  <c r="AC197" i="48" s="1"/>
  <c r="Q197" i="48"/>
  <c r="N197" i="48"/>
  <c r="K197" i="48"/>
  <c r="Z197" i="48" s="1"/>
  <c r="H197" i="48"/>
  <c r="Y197" i="48" s="1"/>
  <c r="E197" i="48"/>
  <c r="AC196" i="48"/>
  <c r="AB196" i="48"/>
  <c r="Y196" i="48"/>
  <c r="X196" i="48"/>
  <c r="U196" i="48"/>
  <c r="T196" i="48"/>
  <c r="Q196" i="48"/>
  <c r="N196" i="48"/>
  <c r="AA196" i="48" s="1"/>
  <c r="K196" i="48"/>
  <c r="Z196" i="48" s="1"/>
  <c r="H196" i="48"/>
  <c r="E196" i="48"/>
  <c r="AC195" i="48"/>
  <c r="Z195" i="48"/>
  <c r="Y195" i="48"/>
  <c r="U195" i="48"/>
  <c r="T195" i="48"/>
  <c r="Q195" i="48"/>
  <c r="AB195" i="48" s="1"/>
  <c r="N195" i="48"/>
  <c r="AA195" i="48" s="1"/>
  <c r="K195" i="48"/>
  <c r="H195" i="48"/>
  <c r="E195" i="48"/>
  <c r="X195" i="48" s="1"/>
  <c r="AA194" i="48"/>
  <c r="Z194" i="48"/>
  <c r="U194" i="48"/>
  <c r="T194" i="48"/>
  <c r="AC194" i="48" s="1"/>
  <c r="Q194" i="48"/>
  <c r="AB194" i="48" s="1"/>
  <c r="N194" i="48"/>
  <c r="K194" i="48"/>
  <c r="H194" i="48"/>
  <c r="Y194" i="48" s="1"/>
  <c r="E194" i="48"/>
  <c r="X194" i="48" s="1"/>
  <c r="AB193" i="48"/>
  <c r="AA193" i="48"/>
  <c r="X193" i="48"/>
  <c r="U193" i="48"/>
  <c r="T193" i="48"/>
  <c r="AC193" i="48" s="1"/>
  <c r="Q193" i="48"/>
  <c r="N193" i="48"/>
  <c r="K193" i="48"/>
  <c r="Z193" i="48" s="1"/>
  <c r="H193" i="48"/>
  <c r="Y193" i="48" s="1"/>
  <c r="E193" i="48"/>
  <c r="AC192" i="48"/>
  <c r="AB192" i="48"/>
  <c r="Y192" i="48"/>
  <c r="X192" i="48"/>
  <c r="U192" i="48"/>
  <c r="T192" i="48"/>
  <c r="Q192" i="48"/>
  <c r="N192" i="48"/>
  <c r="AA192" i="48" s="1"/>
  <c r="K192" i="48"/>
  <c r="Z192" i="48" s="1"/>
  <c r="H192" i="48"/>
  <c r="E192" i="48"/>
  <c r="AC191" i="48"/>
  <c r="Z191" i="48"/>
  <c r="Y191" i="48"/>
  <c r="U191" i="48"/>
  <c r="T191" i="48"/>
  <c r="Q191" i="48"/>
  <c r="AB191" i="48" s="1"/>
  <c r="N191" i="48"/>
  <c r="AA191" i="48" s="1"/>
  <c r="K191" i="48"/>
  <c r="H191" i="48"/>
  <c r="E191" i="48"/>
  <c r="X191" i="48" s="1"/>
  <c r="AA190" i="48"/>
  <c r="Z190" i="48"/>
  <c r="U190" i="48"/>
  <c r="T190" i="48"/>
  <c r="AC190" i="48" s="1"/>
  <c r="Q190" i="48"/>
  <c r="AB190" i="48" s="1"/>
  <c r="N190" i="48"/>
  <c r="K190" i="48"/>
  <c r="H190" i="48"/>
  <c r="Y190" i="48" s="1"/>
  <c r="E190" i="48"/>
  <c r="X190" i="48" s="1"/>
  <c r="AB189" i="48"/>
  <c r="AA189" i="48"/>
  <c r="X189" i="48"/>
  <c r="U189" i="48"/>
  <c r="T189" i="48"/>
  <c r="AC189" i="48" s="1"/>
  <c r="Q189" i="48"/>
  <c r="N189" i="48"/>
  <c r="K189" i="48"/>
  <c r="Z189" i="48" s="1"/>
  <c r="H189" i="48"/>
  <c r="Y189" i="48" s="1"/>
  <c r="E189" i="48"/>
  <c r="AC188" i="48"/>
  <c r="AB188" i="48"/>
  <c r="Y188" i="48"/>
  <c r="X188" i="48"/>
  <c r="U188" i="48"/>
  <c r="T188" i="48"/>
  <c r="Q188" i="48"/>
  <c r="N188" i="48"/>
  <c r="AA188" i="48" s="1"/>
  <c r="K188" i="48"/>
  <c r="Z188" i="48" s="1"/>
  <c r="H188" i="48"/>
  <c r="E188" i="48"/>
  <c r="AC187" i="48"/>
  <c r="Z187" i="48"/>
  <c r="Y187" i="48"/>
  <c r="U187" i="48"/>
  <c r="T187" i="48"/>
  <c r="Q187" i="48"/>
  <c r="AB187" i="48" s="1"/>
  <c r="N187" i="48"/>
  <c r="AA187" i="48" s="1"/>
  <c r="K187" i="48"/>
  <c r="H187" i="48"/>
  <c r="E187" i="48"/>
  <c r="X187" i="48" s="1"/>
  <c r="AA186" i="48"/>
  <c r="Z186" i="48"/>
  <c r="U186" i="48"/>
  <c r="T186" i="48"/>
  <c r="AC186" i="48" s="1"/>
  <c r="Q186" i="48"/>
  <c r="AB186" i="48" s="1"/>
  <c r="N186" i="48"/>
  <c r="K186" i="48"/>
  <c r="H186" i="48"/>
  <c r="Y186" i="48" s="1"/>
  <c r="E186" i="48"/>
  <c r="X186" i="48" s="1"/>
  <c r="AB185" i="48"/>
  <c r="X185" i="48"/>
  <c r="U185" i="48"/>
  <c r="T185" i="48"/>
  <c r="AC185" i="48" s="1"/>
  <c r="Q185" i="48"/>
  <c r="N185" i="48"/>
  <c r="AA185" i="48" s="1"/>
  <c r="K185" i="48"/>
  <c r="Z185" i="48" s="1"/>
  <c r="H185" i="48"/>
  <c r="Y185" i="48" s="1"/>
  <c r="E185" i="48"/>
  <c r="AC184" i="48"/>
  <c r="AB184" i="48"/>
  <c r="Y184" i="48"/>
  <c r="U184" i="48"/>
  <c r="T184" i="48"/>
  <c r="Q184" i="48"/>
  <c r="N184" i="48"/>
  <c r="AA184" i="48" s="1"/>
  <c r="K184" i="48"/>
  <c r="Z184" i="48" s="1"/>
  <c r="H184" i="48"/>
  <c r="E184" i="48"/>
  <c r="X184" i="48" s="1"/>
  <c r="Z183" i="48"/>
  <c r="Y183" i="48"/>
  <c r="U183" i="48"/>
  <c r="T183" i="48"/>
  <c r="AC183" i="48" s="1"/>
  <c r="Q183" i="48"/>
  <c r="AB183" i="48" s="1"/>
  <c r="N183" i="48"/>
  <c r="AA183" i="48" s="1"/>
  <c r="K183" i="48"/>
  <c r="H183" i="48"/>
  <c r="E183" i="48"/>
  <c r="X183" i="48" s="1"/>
  <c r="AA182" i="48"/>
  <c r="Z182" i="48"/>
  <c r="U182" i="48"/>
  <c r="T182" i="48"/>
  <c r="AC182" i="48" s="1"/>
  <c r="Q182" i="48"/>
  <c r="AB182" i="48" s="1"/>
  <c r="N182" i="48"/>
  <c r="K182" i="48"/>
  <c r="H182" i="48"/>
  <c r="Y182" i="48" s="1"/>
  <c r="E182" i="48"/>
  <c r="X182" i="48" s="1"/>
  <c r="AB181" i="48"/>
  <c r="X181" i="48"/>
  <c r="U181" i="48"/>
  <c r="T181" i="48"/>
  <c r="AC181" i="48" s="1"/>
  <c r="Q181" i="48"/>
  <c r="N181" i="48"/>
  <c r="AA181" i="48" s="1"/>
  <c r="K181" i="48"/>
  <c r="Z181" i="48" s="1"/>
  <c r="H181" i="48"/>
  <c r="Y181" i="48" s="1"/>
  <c r="E181" i="48"/>
  <c r="AC180" i="48"/>
  <c r="AB180" i="48"/>
  <c r="Y180" i="48"/>
  <c r="U180" i="48"/>
  <c r="T180" i="48"/>
  <c r="Q180" i="48"/>
  <c r="N180" i="48"/>
  <c r="AA180" i="48" s="1"/>
  <c r="K180" i="48"/>
  <c r="Z180" i="48" s="1"/>
  <c r="H180" i="48"/>
  <c r="E180" i="48"/>
  <c r="X180" i="48" s="1"/>
  <c r="Z179" i="48"/>
  <c r="Y179" i="48"/>
  <c r="U179" i="48"/>
  <c r="T179" i="48"/>
  <c r="AC179" i="48" s="1"/>
  <c r="Q179" i="48"/>
  <c r="AB179" i="48" s="1"/>
  <c r="N179" i="48"/>
  <c r="AA179" i="48" s="1"/>
  <c r="K179" i="48"/>
  <c r="H179" i="48"/>
  <c r="E179" i="48"/>
  <c r="X179" i="48" s="1"/>
  <c r="AA178" i="48"/>
  <c r="Z178" i="48"/>
  <c r="U178" i="48"/>
  <c r="T178" i="48"/>
  <c r="AC178" i="48" s="1"/>
  <c r="Q178" i="48"/>
  <c r="AB178" i="48" s="1"/>
  <c r="N178" i="48"/>
  <c r="K178" i="48"/>
  <c r="H178" i="48"/>
  <c r="Y178" i="48" s="1"/>
  <c r="E178" i="48"/>
  <c r="X178" i="48" s="1"/>
  <c r="AB177" i="48"/>
  <c r="X177" i="48"/>
  <c r="U177" i="48"/>
  <c r="T177" i="48"/>
  <c r="AC177" i="48" s="1"/>
  <c r="Q177" i="48"/>
  <c r="N177" i="48"/>
  <c r="AA177" i="48" s="1"/>
  <c r="K177" i="48"/>
  <c r="Z177" i="48" s="1"/>
  <c r="H177" i="48"/>
  <c r="Y177" i="48" s="1"/>
  <c r="E177" i="48"/>
  <c r="AC176" i="48"/>
  <c r="AB176" i="48"/>
  <c r="Y176" i="48"/>
  <c r="U176" i="48"/>
  <c r="T176" i="48"/>
  <c r="Q176" i="48"/>
  <c r="N176" i="48"/>
  <c r="AA176" i="48" s="1"/>
  <c r="K176" i="48"/>
  <c r="Z176" i="48" s="1"/>
  <c r="H176" i="48"/>
  <c r="E176" i="48"/>
  <c r="X176" i="48" s="1"/>
  <c r="Z175" i="48"/>
  <c r="Y175" i="48"/>
  <c r="U175" i="48"/>
  <c r="T175" i="48"/>
  <c r="AC175" i="48" s="1"/>
  <c r="Q175" i="48"/>
  <c r="AB175" i="48" s="1"/>
  <c r="N175" i="48"/>
  <c r="AA175" i="48" s="1"/>
  <c r="K175" i="48"/>
  <c r="H175" i="48"/>
  <c r="E175" i="48"/>
  <c r="X175" i="48" s="1"/>
  <c r="AA174" i="48"/>
  <c r="Z174" i="48"/>
  <c r="U174" i="48"/>
  <c r="T174" i="48"/>
  <c r="AC174" i="48" s="1"/>
  <c r="Q174" i="48"/>
  <c r="AB174" i="48" s="1"/>
  <c r="N174" i="48"/>
  <c r="K174" i="48"/>
  <c r="H174" i="48"/>
  <c r="Y174" i="48" s="1"/>
  <c r="E174" i="48"/>
  <c r="X174" i="48" s="1"/>
  <c r="AB173" i="48"/>
  <c r="X173" i="48"/>
  <c r="U173" i="48"/>
  <c r="T173" i="48"/>
  <c r="AC173" i="48" s="1"/>
  <c r="Q173" i="48"/>
  <c r="N173" i="48"/>
  <c r="AA173" i="48" s="1"/>
  <c r="K173" i="48"/>
  <c r="Z173" i="48" s="1"/>
  <c r="H173" i="48"/>
  <c r="Y173" i="48" s="1"/>
  <c r="E173" i="48"/>
  <c r="AC172" i="48"/>
  <c r="AB172" i="48"/>
  <c r="Y172" i="48"/>
  <c r="U172" i="48"/>
  <c r="T172" i="48"/>
  <c r="Q172" i="48"/>
  <c r="N172" i="48"/>
  <c r="AA172" i="48" s="1"/>
  <c r="K172" i="48"/>
  <c r="Z172" i="48" s="1"/>
  <c r="H172" i="48"/>
  <c r="E172" i="48"/>
  <c r="X172" i="48" s="1"/>
  <c r="Z171" i="48"/>
  <c r="Y171" i="48"/>
  <c r="U171" i="48"/>
  <c r="T171" i="48"/>
  <c r="AC171" i="48" s="1"/>
  <c r="Q171" i="48"/>
  <c r="AB171" i="48" s="1"/>
  <c r="N171" i="48"/>
  <c r="AA171" i="48" s="1"/>
  <c r="K171" i="48"/>
  <c r="H171" i="48"/>
  <c r="E171" i="48"/>
  <c r="X171" i="48" s="1"/>
  <c r="AA170" i="48"/>
  <c r="Z170" i="48"/>
  <c r="U170" i="48"/>
  <c r="T170" i="48"/>
  <c r="AC170" i="48" s="1"/>
  <c r="Q170" i="48"/>
  <c r="AB170" i="48" s="1"/>
  <c r="N170" i="48"/>
  <c r="K170" i="48"/>
  <c r="H170" i="48"/>
  <c r="Y170" i="48" s="1"/>
  <c r="E170" i="48"/>
  <c r="X170" i="48" s="1"/>
  <c r="AB169" i="48"/>
  <c r="X169" i="48"/>
  <c r="U169" i="48"/>
  <c r="T169" i="48"/>
  <c r="AC169" i="48" s="1"/>
  <c r="Q169" i="48"/>
  <c r="N169" i="48"/>
  <c r="AA169" i="48" s="1"/>
  <c r="K169" i="48"/>
  <c r="Z169" i="48" s="1"/>
  <c r="H169" i="48"/>
  <c r="Y169" i="48" s="1"/>
  <c r="E169" i="48"/>
  <c r="AC168" i="48"/>
  <c r="AB168" i="48"/>
  <c r="Y168" i="48"/>
  <c r="U168" i="48"/>
  <c r="T168" i="48"/>
  <c r="Q168" i="48"/>
  <c r="N168" i="48"/>
  <c r="AA168" i="48" s="1"/>
  <c r="K168" i="48"/>
  <c r="Z168" i="48" s="1"/>
  <c r="H168" i="48"/>
  <c r="E168" i="48"/>
  <c r="X168" i="48" s="1"/>
  <c r="Z167" i="48"/>
  <c r="Y167" i="48"/>
  <c r="U167" i="48"/>
  <c r="T167" i="48"/>
  <c r="AC167" i="48" s="1"/>
  <c r="Q167" i="48"/>
  <c r="AB167" i="48" s="1"/>
  <c r="N167" i="48"/>
  <c r="AA167" i="48" s="1"/>
  <c r="K167" i="48"/>
  <c r="H167" i="48"/>
  <c r="E167" i="48"/>
  <c r="X167" i="48" s="1"/>
  <c r="AA166" i="48"/>
  <c r="Z166" i="48"/>
  <c r="U166" i="48"/>
  <c r="T166" i="48"/>
  <c r="AC166" i="48" s="1"/>
  <c r="Q166" i="48"/>
  <c r="AB166" i="48" s="1"/>
  <c r="N166" i="48"/>
  <c r="K166" i="48"/>
  <c r="H166" i="48"/>
  <c r="Y166" i="48" s="1"/>
  <c r="E166" i="48"/>
  <c r="X166" i="48" s="1"/>
  <c r="AB165" i="48"/>
  <c r="X165" i="48"/>
  <c r="U165" i="48"/>
  <c r="T165" i="48"/>
  <c r="AC165" i="48" s="1"/>
  <c r="Q165" i="48"/>
  <c r="N165" i="48"/>
  <c r="AA165" i="48" s="1"/>
  <c r="K165" i="48"/>
  <c r="Z165" i="48" s="1"/>
  <c r="H165" i="48"/>
  <c r="Y165" i="48" s="1"/>
  <c r="E165" i="48"/>
  <c r="AC164" i="48"/>
  <c r="AB164" i="48"/>
  <c r="Y164" i="48"/>
  <c r="U164" i="48"/>
  <c r="T164" i="48"/>
  <c r="Q164" i="48"/>
  <c r="N164" i="48"/>
  <c r="AA164" i="48" s="1"/>
  <c r="K164" i="48"/>
  <c r="Z164" i="48" s="1"/>
  <c r="H164" i="48"/>
  <c r="E164" i="48"/>
  <c r="X164" i="48" s="1"/>
  <c r="Z163" i="48"/>
  <c r="Y163" i="48"/>
  <c r="U163" i="48"/>
  <c r="T163" i="48"/>
  <c r="AC163" i="48" s="1"/>
  <c r="Q163" i="48"/>
  <c r="AB163" i="48" s="1"/>
  <c r="N163" i="48"/>
  <c r="AA163" i="48" s="1"/>
  <c r="K163" i="48"/>
  <c r="H163" i="48"/>
  <c r="E163" i="48"/>
  <c r="X163" i="48" s="1"/>
  <c r="AA162" i="48"/>
  <c r="U162" i="48"/>
  <c r="T162" i="48"/>
  <c r="AC162" i="48" s="1"/>
  <c r="Q162" i="48"/>
  <c r="AB162" i="48" s="1"/>
  <c r="N162" i="48"/>
  <c r="K162" i="48"/>
  <c r="Z162" i="48" s="1"/>
  <c r="H162" i="48"/>
  <c r="Y162" i="48" s="1"/>
  <c r="E162" i="48"/>
  <c r="X162" i="48" s="1"/>
  <c r="AB161" i="48"/>
  <c r="AA161" i="48"/>
  <c r="X161" i="48"/>
  <c r="U161" i="48"/>
  <c r="T161" i="48"/>
  <c r="AC161" i="48" s="1"/>
  <c r="Q161" i="48"/>
  <c r="N161" i="48"/>
  <c r="K161" i="48"/>
  <c r="Z161" i="48" s="1"/>
  <c r="H161" i="48"/>
  <c r="Y161" i="48" s="1"/>
  <c r="E161" i="48"/>
  <c r="AC160" i="48"/>
  <c r="AB160" i="48"/>
  <c r="Y160" i="48"/>
  <c r="X160" i="48"/>
  <c r="U160" i="48"/>
  <c r="T160" i="48"/>
  <c r="Q160" i="48"/>
  <c r="N160" i="48"/>
  <c r="AA160" i="48" s="1"/>
  <c r="K160" i="48"/>
  <c r="Z160" i="48" s="1"/>
  <c r="H160" i="48"/>
  <c r="E160" i="48"/>
  <c r="Z159" i="48"/>
  <c r="Y159" i="48"/>
  <c r="U159" i="48"/>
  <c r="T159" i="48"/>
  <c r="AC159" i="48" s="1"/>
  <c r="Q159" i="48"/>
  <c r="AB159" i="48" s="1"/>
  <c r="N159" i="48"/>
  <c r="AA159" i="48" s="1"/>
  <c r="K159" i="48"/>
  <c r="H159" i="48"/>
  <c r="E159" i="48"/>
  <c r="X159" i="48" s="1"/>
  <c r="AA158" i="48"/>
  <c r="U158" i="48"/>
  <c r="T158" i="48"/>
  <c r="AC158" i="48" s="1"/>
  <c r="Q158" i="48"/>
  <c r="AB158" i="48" s="1"/>
  <c r="N158" i="48"/>
  <c r="K158" i="48"/>
  <c r="Z158" i="48" s="1"/>
  <c r="H158" i="48"/>
  <c r="Y158" i="48" s="1"/>
  <c r="E158" i="48"/>
  <c r="X158" i="48" s="1"/>
  <c r="AB157" i="48"/>
  <c r="AA157" i="48"/>
  <c r="X157" i="48"/>
  <c r="U157" i="48"/>
  <c r="T157" i="48"/>
  <c r="AC157" i="48" s="1"/>
  <c r="Q157" i="48"/>
  <c r="N157" i="48"/>
  <c r="K157" i="48"/>
  <c r="Z157" i="48" s="1"/>
  <c r="H157" i="48"/>
  <c r="Y157" i="48" s="1"/>
  <c r="E157" i="48"/>
  <c r="AC156" i="48"/>
  <c r="AB156" i="48"/>
  <c r="Y156" i="48"/>
  <c r="X156" i="48"/>
  <c r="U156" i="48"/>
  <c r="T156" i="48"/>
  <c r="Q156" i="48"/>
  <c r="N156" i="48"/>
  <c r="AA156" i="48" s="1"/>
  <c r="K156" i="48"/>
  <c r="Z156" i="48" s="1"/>
  <c r="H156" i="48"/>
  <c r="E156" i="48"/>
  <c r="Z155" i="48"/>
  <c r="Y155" i="48"/>
  <c r="U155" i="48"/>
  <c r="T155" i="48"/>
  <c r="AC155" i="48" s="1"/>
  <c r="Q155" i="48"/>
  <c r="AB155" i="48" s="1"/>
  <c r="N155" i="48"/>
  <c r="AA155" i="48" s="1"/>
  <c r="K155" i="48"/>
  <c r="H155" i="48"/>
  <c r="E155" i="48"/>
  <c r="X155" i="48" s="1"/>
  <c r="AA154" i="48"/>
  <c r="U154" i="48"/>
  <c r="T154" i="48"/>
  <c r="AC154" i="48" s="1"/>
  <c r="Q154" i="48"/>
  <c r="AB154" i="48" s="1"/>
  <c r="N154" i="48"/>
  <c r="K154" i="48"/>
  <c r="Z154" i="48" s="1"/>
  <c r="H154" i="48"/>
  <c r="Y154" i="48" s="1"/>
  <c r="E154" i="48"/>
  <c r="X154" i="48" s="1"/>
  <c r="AB153" i="48"/>
  <c r="AA153" i="48"/>
  <c r="X153" i="48"/>
  <c r="U153" i="48"/>
  <c r="T153" i="48"/>
  <c r="AC153" i="48" s="1"/>
  <c r="Q153" i="48"/>
  <c r="N153" i="48"/>
  <c r="K153" i="48"/>
  <c r="Z153" i="48" s="1"/>
  <c r="H153" i="48"/>
  <c r="Y153" i="48" s="1"/>
  <c r="E153" i="48"/>
  <c r="AC152" i="48"/>
  <c r="AB152" i="48"/>
  <c r="Y152" i="48"/>
  <c r="X152" i="48"/>
  <c r="U152" i="48"/>
  <c r="T152" i="48"/>
  <c r="Q152" i="48"/>
  <c r="N152" i="48"/>
  <c r="AA152" i="48" s="1"/>
  <c r="K152" i="48"/>
  <c r="Z152" i="48" s="1"/>
  <c r="H152" i="48"/>
  <c r="E152" i="48"/>
  <c r="Z151" i="48"/>
  <c r="Y151" i="48"/>
  <c r="U151" i="48"/>
  <c r="T151" i="48"/>
  <c r="AC151" i="48" s="1"/>
  <c r="Q151" i="48"/>
  <c r="AB151" i="48" s="1"/>
  <c r="N151" i="48"/>
  <c r="AA151" i="48" s="1"/>
  <c r="K151" i="48"/>
  <c r="H151" i="48"/>
  <c r="E151" i="48"/>
  <c r="X151" i="48" s="1"/>
  <c r="AA150" i="48"/>
  <c r="U150" i="48"/>
  <c r="T150" i="48"/>
  <c r="AC150" i="48" s="1"/>
  <c r="Q150" i="48"/>
  <c r="AB150" i="48" s="1"/>
  <c r="N150" i="48"/>
  <c r="K150" i="48"/>
  <c r="Z150" i="48" s="1"/>
  <c r="H150" i="48"/>
  <c r="Y150" i="48" s="1"/>
  <c r="E150" i="48"/>
  <c r="X150" i="48" s="1"/>
  <c r="AB149" i="48"/>
  <c r="AA149" i="48"/>
  <c r="X149" i="48"/>
  <c r="U149" i="48"/>
  <c r="T149" i="48"/>
  <c r="AC149" i="48" s="1"/>
  <c r="Q149" i="48"/>
  <c r="N149" i="48"/>
  <c r="K149" i="48"/>
  <c r="Z149" i="48" s="1"/>
  <c r="H149" i="48"/>
  <c r="Y149" i="48" s="1"/>
  <c r="E149" i="48"/>
  <c r="AC148" i="48"/>
  <c r="AB148" i="48"/>
  <c r="Y148" i="48"/>
  <c r="X148" i="48"/>
  <c r="U148" i="48"/>
  <c r="T148" i="48"/>
  <c r="Q148" i="48"/>
  <c r="N148" i="48"/>
  <c r="AA148" i="48" s="1"/>
  <c r="K148" i="48"/>
  <c r="Z148" i="48" s="1"/>
  <c r="H148" i="48"/>
  <c r="E148" i="48"/>
  <c r="Z147" i="48"/>
  <c r="Y147" i="48"/>
  <c r="U147" i="48"/>
  <c r="T147" i="48"/>
  <c r="AC147" i="48" s="1"/>
  <c r="Q147" i="48"/>
  <c r="AB147" i="48" s="1"/>
  <c r="N147" i="48"/>
  <c r="AA147" i="48" s="1"/>
  <c r="K147" i="48"/>
  <c r="H147" i="48"/>
  <c r="E147" i="48"/>
  <c r="X147" i="48" s="1"/>
  <c r="AA146" i="48"/>
  <c r="U146" i="48"/>
  <c r="T146" i="48"/>
  <c r="AC146" i="48" s="1"/>
  <c r="Q146" i="48"/>
  <c r="AB146" i="48" s="1"/>
  <c r="N146" i="48"/>
  <c r="K146" i="48"/>
  <c r="Z146" i="48" s="1"/>
  <c r="H146" i="48"/>
  <c r="Y146" i="48" s="1"/>
  <c r="E146" i="48"/>
  <c r="X146" i="48" s="1"/>
  <c r="AB145" i="48"/>
  <c r="AA145" i="48"/>
  <c r="X145" i="48"/>
  <c r="U145" i="48"/>
  <c r="T145" i="48"/>
  <c r="AC145" i="48" s="1"/>
  <c r="Q145" i="48"/>
  <c r="N145" i="48"/>
  <c r="K145" i="48"/>
  <c r="Z145" i="48" s="1"/>
  <c r="H145" i="48"/>
  <c r="Y145" i="48" s="1"/>
  <c r="E145" i="48"/>
  <c r="AC144" i="48"/>
  <c r="AB144" i="48"/>
  <c r="Y144" i="48"/>
  <c r="X144" i="48"/>
  <c r="U144" i="48"/>
  <c r="T144" i="48"/>
  <c r="Q144" i="48"/>
  <c r="N144" i="48"/>
  <c r="AA144" i="48" s="1"/>
  <c r="K144" i="48"/>
  <c r="Z144" i="48" s="1"/>
  <c r="H144" i="48"/>
  <c r="E144" i="48"/>
  <c r="Z143" i="48"/>
  <c r="Y143" i="48"/>
  <c r="U143" i="48"/>
  <c r="T143" i="48"/>
  <c r="AC143" i="48" s="1"/>
  <c r="Q143" i="48"/>
  <c r="AB143" i="48" s="1"/>
  <c r="N143" i="48"/>
  <c r="AA143" i="48" s="1"/>
  <c r="K143" i="48"/>
  <c r="H143" i="48"/>
  <c r="E143" i="48"/>
  <c r="X143" i="48" s="1"/>
  <c r="AA142" i="48"/>
  <c r="U142" i="48"/>
  <c r="T142" i="48"/>
  <c r="AC142" i="48" s="1"/>
  <c r="Q142" i="48"/>
  <c r="AB142" i="48" s="1"/>
  <c r="N142" i="48"/>
  <c r="K142" i="48"/>
  <c r="Z142" i="48" s="1"/>
  <c r="H142" i="48"/>
  <c r="Y142" i="48" s="1"/>
  <c r="E142" i="48"/>
  <c r="X142" i="48" s="1"/>
  <c r="AB141" i="48"/>
  <c r="AA141" i="48"/>
  <c r="X141" i="48"/>
  <c r="U141" i="48"/>
  <c r="T141" i="48"/>
  <c r="AC141" i="48" s="1"/>
  <c r="Q141" i="48"/>
  <c r="N141" i="48"/>
  <c r="K141" i="48"/>
  <c r="Z141" i="48" s="1"/>
  <c r="H141" i="48"/>
  <c r="Y141" i="48" s="1"/>
  <c r="E141" i="48"/>
  <c r="AC140" i="48"/>
  <c r="AB140" i="48"/>
  <c r="Y140" i="48"/>
  <c r="X140" i="48"/>
  <c r="U140" i="48"/>
  <c r="T140" i="48"/>
  <c r="Q140" i="48"/>
  <c r="N140" i="48"/>
  <c r="AA140" i="48" s="1"/>
  <c r="K140" i="48"/>
  <c r="Z140" i="48" s="1"/>
  <c r="H140" i="48"/>
  <c r="E140" i="48"/>
  <c r="Z139" i="48"/>
  <c r="Y139" i="48"/>
  <c r="U139" i="48"/>
  <c r="T139" i="48"/>
  <c r="AC139" i="48" s="1"/>
  <c r="Q139" i="48"/>
  <c r="AB139" i="48" s="1"/>
  <c r="N139" i="48"/>
  <c r="AA139" i="48" s="1"/>
  <c r="K139" i="48"/>
  <c r="H139" i="48"/>
  <c r="E139" i="48"/>
  <c r="X139" i="48" s="1"/>
  <c r="AA138" i="48"/>
  <c r="U138" i="48"/>
  <c r="T138" i="48"/>
  <c r="AC138" i="48" s="1"/>
  <c r="Q138" i="48"/>
  <c r="AB138" i="48" s="1"/>
  <c r="N138" i="48"/>
  <c r="K138" i="48"/>
  <c r="Z138" i="48" s="1"/>
  <c r="H138" i="48"/>
  <c r="Y138" i="48" s="1"/>
  <c r="E138" i="48"/>
  <c r="X138" i="48" s="1"/>
  <c r="AB137" i="48"/>
  <c r="AA137" i="48"/>
  <c r="X137" i="48"/>
  <c r="U137" i="48"/>
  <c r="T137" i="48"/>
  <c r="AC137" i="48" s="1"/>
  <c r="Q137" i="48"/>
  <c r="N137" i="48"/>
  <c r="K137" i="48"/>
  <c r="Z137" i="48" s="1"/>
  <c r="H137" i="48"/>
  <c r="Y137" i="48" s="1"/>
  <c r="E137" i="48"/>
  <c r="AC136" i="48"/>
  <c r="AB136" i="48"/>
  <c r="Y136" i="48"/>
  <c r="X136" i="48"/>
  <c r="U136" i="48"/>
  <c r="T136" i="48"/>
  <c r="Q136" i="48"/>
  <c r="N136" i="48"/>
  <c r="AA136" i="48" s="1"/>
  <c r="K136" i="48"/>
  <c r="Z136" i="48" s="1"/>
  <c r="H136" i="48"/>
  <c r="E136" i="48"/>
  <c r="Z135" i="48"/>
  <c r="Y135" i="48"/>
  <c r="U135" i="48"/>
  <c r="T135" i="48"/>
  <c r="AC135" i="48" s="1"/>
  <c r="Q135" i="48"/>
  <c r="AB135" i="48" s="1"/>
  <c r="N135" i="48"/>
  <c r="AA135" i="48" s="1"/>
  <c r="K135" i="48"/>
  <c r="H135" i="48"/>
  <c r="E135" i="48"/>
  <c r="X135" i="48" s="1"/>
  <c r="AC134" i="48"/>
  <c r="AA134" i="48"/>
  <c r="Y134" i="48"/>
  <c r="U134" i="48"/>
  <c r="T134" i="48"/>
  <c r="Q134" i="48"/>
  <c r="AB134" i="48" s="1"/>
  <c r="N134" i="48"/>
  <c r="K134" i="48"/>
  <c r="Z134" i="48" s="1"/>
  <c r="H134" i="48"/>
  <c r="E134" i="48"/>
  <c r="X134" i="48" s="1"/>
  <c r="AB133" i="48"/>
  <c r="AA133" i="48"/>
  <c r="X133" i="48"/>
  <c r="U133" i="48"/>
  <c r="T133" i="48"/>
  <c r="AC133" i="48" s="1"/>
  <c r="Q133" i="48"/>
  <c r="N133" i="48"/>
  <c r="K133" i="48"/>
  <c r="Z133" i="48" s="1"/>
  <c r="H133" i="48"/>
  <c r="Y133" i="48" s="1"/>
  <c r="E133" i="48"/>
  <c r="AC132" i="48"/>
  <c r="AB132" i="48"/>
  <c r="AA132" i="48"/>
  <c r="Y132" i="48"/>
  <c r="X132" i="48"/>
  <c r="U132" i="48"/>
  <c r="T132" i="48"/>
  <c r="Q132" i="48"/>
  <c r="N132" i="48"/>
  <c r="K132" i="48"/>
  <c r="Z132" i="48" s="1"/>
  <c r="H132" i="48"/>
  <c r="E132" i="48"/>
  <c r="AB131" i="48"/>
  <c r="Z131" i="48"/>
  <c r="X131" i="48"/>
  <c r="U131" i="48"/>
  <c r="T131" i="48"/>
  <c r="AC131" i="48" s="1"/>
  <c r="Q131" i="48"/>
  <c r="N131" i="48"/>
  <c r="AA131" i="48" s="1"/>
  <c r="K131" i="48"/>
  <c r="H131" i="48"/>
  <c r="Y131" i="48" s="1"/>
  <c r="E131" i="48"/>
  <c r="AC130" i="48"/>
  <c r="AA130" i="48"/>
  <c r="Z130" i="48"/>
  <c r="U130" i="48"/>
  <c r="T130" i="48"/>
  <c r="Q130" i="48"/>
  <c r="AB130" i="48" s="1"/>
  <c r="N130" i="48"/>
  <c r="K130" i="48"/>
  <c r="H130" i="48"/>
  <c r="Y130" i="48" s="1"/>
  <c r="E130" i="48"/>
  <c r="X130" i="48" s="1"/>
  <c r="AB129" i="48"/>
  <c r="Z129" i="48"/>
  <c r="X129" i="48"/>
  <c r="U129" i="48"/>
  <c r="T129" i="48"/>
  <c r="AC129" i="48" s="1"/>
  <c r="Q129" i="48"/>
  <c r="N129" i="48"/>
  <c r="AA129" i="48" s="1"/>
  <c r="K129" i="48"/>
  <c r="H129" i="48"/>
  <c r="Y129" i="48" s="1"/>
  <c r="E129" i="48"/>
  <c r="AC128" i="48"/>
  <c r="Y128" i="48"/>
  <c r="X128" i="48"/>
  <c r="U128" i="48"/>
  <c r="T128" i="48"/>
  <c r="Q128" i="48"/>
  <c r="AB128" i="48" s="1"/>
  <c r="N128" i="48"/>
  <c r="AA128" i="48" s="1"/>
  <c r="K128" i="48"/>
  <c r="Z128" i="48" s="1"/>
  <c r="H128" i="48"/>
  <c r="E128" i="48"/>
  <c r="AC127" i="48"/>
  <c r="Z127" i="48"/>
  <c r="X127" i="48"/>
  <c r="U127" i="48"/>
  <c r="T127" i="48"/>
  <c r="Q127" i="48"/>
  <c r="AB127" i="48" s="1"/>
  <c r="N127" i="48"/>
  <c r="AA127" i="48" s="1"/>
  <c r="K127" i="48"/>
  <c r="H127" i="48"/>
  <c r="Y127" i="48" s="1"/>
  <c r="E127" i="48"/>
  <c r="AC126" i="48"/>
  <c r="AA126" i="48"/>
  <c r="Y126" i="48"/>
  <c r="U126" i="48"/>
  <c r="T126" i="48"/>
  <c r="Q126" i="48"/>
  <c r="AB126" i="48" s="1"/>
  <c r="N126" i="48"/>
  <c r="K126" i="48"/>
  <c r="Z126" i="48" s="1"/>
  <c r="H126" i="48"/>
  <c r="E126" i="48"/>
  <c r="X126" i="48" s="1"/>
  <c r="AB125" i="48"/>
  <c r="AA125" i="48"/>
  <c r="X125" i="48"/>
  <c r="U125" i="48"/>
  <c r="T125" i="48"/>
  <c r="AC125" i="48" s="1"/>
  <c r="Q125" i="48"/>
  <c r="N125" i="48"/>
  <c r="K125" i="48"/>
  <c r="Z125" i="48" s="1"/>
  <c r="H125" i="48"/>
  <c r="Y125" i="48" s="1"/>
  <c r="E125" i="48"/>
  <c r="AC124" i="48"/>
  <c r="AB124" i="48"/>
  <c r="AA124" i="48"/>
  <c r="Y124" i="48"/>
  <c r="X124" i="48"/>
  <c r="U124" i="48"/>
  <c r="T124" i="48"/>
  <c r="Q124" i="48"/>
  <c r="N124" i="48"/>
  <c r="K124" i="48"/>
  <c r="Z124" i="48" s="1"/>
  <c r="H124" i="48"/>
  <c r="E124" i="48"/>
  <c r="AB123" i="48"/>
  <c r="Z123" i="48"/>
  <c r="X123" i="48"/>
  <c r="U123" i="48"/>
  <c r="T123" i="48"/>
  <c r="AC123" i="48" s="1"/>
  <c r="Q123" i="48"/>
  <c r="N123" i="48"/>
  <c r="AA123" i="48" s="1"/>
  <c r="K123" i="48"/>
  <c r="H123" i="48"/>
  <c r="Y123" i="48" s="1"/>
  <c r="E123" i="48"/>
  <c r="AC122" i="48"/>
  <c r="AA122" i="48"/>
  <c r="Z122" i="48"/>
  <c r="U122" i="48"/>
  <c r="T122" i="48"/>
  <c r="Q122" i="48"/>
  <c r="AB122" i="48" s="1"/>
  <c r="N122" i="48"/>
  <c r="K122" i="48"/>
  <c r="H122" i="48"/>
  <c r="Y122" i="48" s="1"/>
  <c r="E122" i="48"/>
  <c r="X122" i="48" s="1"/>
  <c r="AB121" i="48"/>
  <c r="Z121" i="48"/>
  <c r="X121" i="48"/>
  <c r="U121" i="48"/>
  <c r="T121" i="48"/>
  <c r="AC121" i="48" s="1"/>
  <c r="Q121" i="48"/>
  <c r="N121" i="48"/>
  <c r="AA121" i="48" s="1"/>
  <c r="K121" i="48"/>
  <c r="H121" i="48"/>
  <c r="Y121" i="48" s="1"/>
  <c r="E121" i="48"/>
  <c r="AC120" i="48"/>
  <c r="Y120" i="48"/>
  <c r="X120" i="48"/>
  <c r="U120" i="48"/>
  <c r="T120" i="48"/>
  <c r="Q120" i="48"/>
  <c r="AB120" i="48" s="1"/>
  <c r="N120" i="48"/>
  <c r="AA120" i="48" s="1"/>
  <c r="K120" i="48"/>
  <c r="Z120" i="48" s="1"/>
  <c r="H120" i="48"/>
  <c r="E120" i="48"/>
  <c r="AC119" i="48"/>
  <c r="Z119" i="48"/>
  <c r="X119" i="48"/>
  <c r="U119" i="48"/>
  <c r="T119" i="48"/>
  <c r="Q119" i="48"/>
  <c r="AB119" i="48" s="1"/>
  <c r="N119" i="48"/>
  <c r="AA119" i="48" s="1"/>
  <c r="K119" i="48"/>
  <c r="H119" i="48"/>
  <c r="Y119" i="48" s="1"/>
  <c r="E119" i="48"/>
  <c r="AC118" i="48"/>
  <c r="Y118" i="48"/>
  <c r="U118" i="48"/>
  <c r="T118" i="48"/>
  <c r="Q118" i="48"/>
  <c r="AB118" i="48" s="1"/>
  <c r="N118" i="48"/>
  <c r="AA118" i="48" s="1"/>
  <c r="K118" i="48"/>
  <c r="Z118" i="48" s="1"/>
  <c r="H118" i="48"/>
  <c r="E118" i="48"/>
  <c r="X118" i="48" s="1"/>
  <c r="AB117" i="48"/>
  <c r="Z117" i="48"/>
  <c r="X117" i="48"/>
  <c r="U117" i="48"/>
  <c r="T117" i="48"/>
  <c r="AC117" i="48" s="1"/>
  <c r="Q117" i="48"/>
  <c r="N117" i="48"/>
  <c r="AA117" i="48" s="1"/>
  <c r="K117" i="48"/>
  <c r="H117" i="48"/>
  <c r="Y117" i="48" s="1"/>
  <c r="E117" i="48"/>
  <c r="AC116" i="48"/>
  <c r="AA116" i="48"/>
  <c r="Y116" i="48"/>
  <c r="U116" i="48"/>
  <c r="T116" i="48"/>
  <c r="Q116" i="48"/>
  <c r="AB116" i="48" s="1"/>
  <c r="N116" i="48"/>
  <c r="K116" i="48"/>
  <c r="Z116" i="48" s="1"/>
  <c r="H116" i="48"/>
  <c r="E116" i="48"/>
  <c r="X116" i="48" s="1"/>
  <c r="AB115" i="48"/>
  <c r="Z115" i="48"/>
  <c r="X115" i="48"/>
  <c r="U115" i="48"/>
  <c r="T115" i="48"/>
  <c r="AC115" i="48" s="1"/>
  <c r="Q115" i="48"/>
  <c r="N115" i="48"/>
  <c r="AA115" i="48" s="1"/>
  <c r="K115" i="48"/>
  <c r="H115" i="48"/>
  <c r="Y115" i="48" s="1"/>
  <c r="E115" i="48"/>
  <c r="AC114" i="48"/>
  <c r="AA114" i="48"/>
  <c r="Y114" i="48"/>
  <c r="U114" i="48"/>
  <c r="T114" i="48"/>
  <c r="Q114" i="48"/>
  <c r="AB114" i="48" s="1"/>
  <c r="N114" i="48"/>
  <c r="K114" i="48"/>
  <c r="Z114" i="48" s="1"/>
  <c r="H114" i="48"/>
  <c r="E114" i="48"/>
  <c r="X114" i="48" s="1"/>
  <c r="AB113" i="48"/>
  <c r="Z113" i="48"/>
  <c r="X113" i="48"/>
  <c r="U113" i="48"/>
  <c r="T113" i="48"/>
  <c r="AC113" i="48" s="1"/>
  <c r="Q113" i="48"/>
  <c r="N113" i="48"/>
  <c r="AA113" i="48" s="1"/>
  <c r="K113" i="48"/>
  <c r="H113" i="48"/>
  <c r="Y113" i="48" s="1"/>
  <c r="E113" i="48"/>
  <c r="AC112" i="48"/>
  <c r="AA112" i="48"/>
  <c r="Y112" i="48"/>
  <c r="U112" i="48"/>
  <c r="T112" i="48"/>
  <c r="Q112" i="48"/>
  <c r="AB112" i="48" s="1"/>
  <c r="N112" i="48"/>
  <c r="K112" i="48"/>
  <c r="Z112" i="48" s="1"/>
  <c r="H112" i="48"/>
  <c r="E112" i="48"/>
  <c r="X112" i="48" s="1"/>
  <c r="AB111" i="48"/>
  <c r="Z111" i="48"/>
  <c r="X111" i="48"/>
  <c r="U111" i="48"/>
  <c r="T111" i="48"/>
  <c r="AC111" i="48" s="1"/>
  <c r="Q111" i="48"/>
  <c r="N111" i="48"/>
  <c r="AA111" i="48" s="1"/>
  <c r="K111" i="48"/>
  <c r="H111" i="48"/>
  <c r="Y111" i="48" s="1"/>
  <c r="E111" i="48"/>
  <c r="AC110" i="48"/>
  <c r="AA110" i="48"/>
  <c r="Y110" i="48"/>
  <c r="U110" i="48"/>
  <c r="T110" i="48"/>
  <c r="Q110" i="48"/>
  <c r="AB110" i="48" s="1"/>
  <c r="N110" i="48"/>
  <c r="K110" i="48"/>
  <c r="Z110" i="48" s="1"/>
  <c r="H110" i="48"/>
  <c r="E110" i="48"/>
  <c r="X110" i="48" s="1"/>
  <c r="AB109" i="48"/>
  <c r="Z109" i="48"/>
  <c r="X109" i="48"/>
  <c r="U109" i="48"/>
  <c r="T109" i="48"/>
  <c r="AC109" i="48" s="1"/>
  <c r="Q109" i="48"/>
  <c r="N109" i="48"/>
  <c r="AA109" i="48" s="1"/>
  <c r="K109" i="48"/>
  <c r="H109" i="48"/>
  <c r="Y109" i="48" s="1"/>
  <c r="E109" i="48"/>
  <c r="AC108" i="48"/>
  <c r="AA108" i="48"/>
  <c r="Y108" i="48"/>
  <c r="U108" i="48"/>
  <c r="T108" i="48"/>
  <c r="Q108" i="48"/>
  <c r="AB108" i="48" s="1"/>
  <c r="N108" i="48"/>
  <c r="K108" i="48"/>
  <c r="Z108" i="48" s="1"/>
  <c r="H108" i="48"/>
  <c r="E108" i="48"/>
  <c r="X108" i="48" s="1"/>
  <c r="AB107" i="48"/>
  <c r="Z107" i="48"/>
  <c r="X107" i="48"/>
  <c r="U107" i="48"/>
  <c r="T107" i="48"/>
  <c r="AC107" i="48" s="1"/>
  <c r="Q107" i="48"/>
  <c r="N107" i="48"/>
  <c r="AA107" i="48" s="1"/>
  <c r="K107" i="48"/>
  <c r="H107" i="48"/>
  <c r="Y107" i="48" s="1"/>
  <c r="E107" i="48"/>
  <c r="AC106" i="48"/>
  <c r="AA106" i="48"/>
  <c r="Y106" i="48"/>
  <c r="U106" i="48"/>
  <c r="T106" i="48"/>
  <c r="Q106" i="48"/>
  <c r="AB106" i="48" s="1"/>
  <c r="N106" i="48"/>
  <c r="K106" i="48"/>
  <c r="Z106" i="48" s="1"/>
  <c r="H106" i="48"/>
  <c r="E106" i="48"/>
  <c r="X106" i="48" s="1"/>
  <c r="AB105" i="48"/>
  <c r="Z105" i="48"/>
  <c r="X105" i="48"/>
  <c r="U105" i="48"/>
  <c r="T105" i="48"/>
  <c r="AC105" i="48" s="1"/>
  <c r="Q105" i="48"/>
  <c r="N105" i="48"/>
  <c r="AA105" i="48" s="1"/>
  <c r="K105" i="48"/>
  <c r="H105" i="48"/>
  <c r="Y105" i="48" s="1"/>
  <c r="E105" i="48"/>
  <c r="AC104" i="48"/>
  <c r="AA104" i="48"/>
  <c r="Y104" i="48"/>
  <c r="U104" i="48"/>
  <c r="T104" i="48"/>
  <c r="Q104" i="48"/>
  <c r="AB104" i="48" s="1"/>
  <c r="N104" i="48"/>
  <c r="K104" i="48"/>
  <c r="Z104" i="48" s="1"/>
  <c r="H104" i="48"/>
  <c r="E104" i="48"/>
  <c r="X104" i="48" s="1"/>
  <c r="AB103" i="48"/>
  <c r="Z103" i="48"/>
  <c r="X103" i="48"/>
  <c r="U103" i="48"/>
  <c r="T103" i="48"/>
  <c r="AC103" i="48" s="1"/>
  <c r="Q103" i="48"/>
  <c r="N103" i="48"/>
  <c r="AA103" i="48" s="1"/>
  <c r="K103" i="48"/>
  <c r="H103" i="48"/>
  <c r="Y103" i="48" s="1"/>
  <c r="E103" i="48"/>
  <c r="AC102" i="48"/>
  <c r="AA102" i="48"/>
  <c r="Y102" i="48"/>
  <c r="U102" i="48"/>
  <c r="T102" i="48"/>
  <c r="Q102" i="48"/>
  <c r="AB102" i="48" s="1"/>
  <c r="N102" i="48"/>
  <c r="K102" i="48"/>
  <c r="Z102" i="48" s="1"/>
  <c r="H102" i="48"/>
  <c r="E102" i="48"/>
  <c r="X102" i="48" s="1"/>
  <c r="AB101" i="48"/>
  <c r="Z101" i="48"/>
  <c r="X101" i="48"/>
  <c r="U101" i="48"/>
  <c r="T101" i="48"/>
  <c r="AC101" i="48" s="1"/>
  <c r="Q101" i="48"/>
  <c r="N101" i="48"/>
  <c r="AA101" i="48" s="1"/>
  <c r="K101" i="48"/>
  <c r="H101" i="48"/>
  <c r="Y101" i="48" s="1"/>
  <c r="E101" i="48"/>
  <c r="AC100" i="48"/>
  <c r="AA100" i="48"/>
  <c r="Y100" i="48"/>
  <c r="U100" i="48"/>
  <c r="T100" i="48"/>
  <c r="Q100" i="48"/>
  <c r="AB100" i="48" s="1"/>
  <c r="N100" i="48"/>
  <c r="K100" i="48"/>
  <c r="Z100" i="48" s="1"/>
  <c r="H100" i="48"/>
  <c r="E100" i="48"/>
  <c r="X100" i="48" s="1"/>
  <c r="AB99" i="48"/>
  <c r="Z99" i="48"/>
  <c r="X99" i="48"/>
  <c r="U99" i="48"/>
  <c r="T99" i="48"/>
  <c r="AC99" i="48" s="1"/>
  <c r="Q99" i="48"/>
  <c r="N99" i="48"/>
  <c r="AA99" i="48" s="1"/>
  <c r="K99" i="48"/>
  <c r="H99" i="48"/>
  <c r="Y99" i="48" s="1"/>
  <c r="E99" i="48"/>
  <c r="AC98" i="48"/>
  <c r="AA98" i="48"/>
  <c r="Y98" i="48"/>
  <c r="U98" i="48"/>
  <c r="T98" i="48"/>
  <c r="Q98" i="48"/>
  <c r="AB98" i="48" s="1"/>
  <c r="N98" i="48"/>
  <c r="K98" i="48"/>
  <c r="Z98" i="48" s="1"/>
  <c r="H98" i="48"/>
  <c r="E98" i="48"/>
  <c r="X98" i="48" s="1"/>
  <c r="AB97" i="48"/>
  <c r="Z97" i="48"/>
  <c r="X97" i="48"/>
  <c r="U97" i="48"/>
  <c r="T97" i="48"/>
  <c r="AC97" i="48" s="1"/>
  <c r="Q97" i="48"/>
  <c r="N97" i="48"/>
  <c r="AA97" i="48" s="1"/>
  <c r="K97" i="48"/>
  <c r="H97" i="48"/>
  <c r="Y97" i="48" s="1"/>
  <c r="E97" i="48"/>
  <c r="AC96" i="48"/>
  <c r="AA96" i="48"/>
  <c r="Y96" i="48"/>
  <c r="U96" i="48"/>
  <c r="T96" i="48"/>
  <c r="Q96" i="48"/>
  <c r="AB96" i="48" s="1"/>
  <c r="N96" i="48"/>
  <c r="K96" i="48"/>
  <c r="Z96" i="48" s="1"/>
  <c r="H96" i="48"/>
  <c r="E96" i="48"/>
  <c r="X96" i="48" s="1"/>
  <c r="AB95" i="48"/>
  <c r="Z95" i="48"/>
  <c r="X95" i="48"/>
  <c r="U95" i="48"/>
  <c r="T95" i="48"/>
  <c r="AC95" i="48" s="1"/>
  <c r="Q95" i="48"/>
  <c r="N95" i="48"/>
  <c r="AA95" i="48" s="1"/>
  <c r="K95" i="48"/>
  <c r="H95" i="48"/>
  <c r="Y95" i="48" s="1"/>
  <c r="E95" i="48"/>
  <c r="AC94" i="48"/>
  <c r="AA94" i="48"/>
  <c r="Y94" i="48"/>
  <c r="U94" i="48"/>
  <c r="T94" i="48"/>
  <c r="Q94" i="48"/>
  <c r="AB94" i="48" s="1"/>
  <c r="N94" i="48"/>
  <c r="K94" i="48"/>
  <c r="Z94" i="48" s="1"/>
  <c r="H94" i="48"/>
  <c r="E94" i="48"/>
  <c r="X94" i="48" s="1"/>
  <c r="AB93" i="48"/>
  <c r="Z93" i="48"/>
  <c r="X93" i="48"/>
  <c r="U93" i="48"/>
  <c r="T93" i="48"/>
  <c r="AC93" i="48" s="1"/>
  <c r="Q93" i="48"/>
  <c r="N93" i="48"/>
  <c r="AA93" i="48" s="1"/>
  <c r="K93" i="48"/>
  <c r="H93" i="48"/>
  <c r="Y93" i="48" s="1"/>
  <c r="E93" i="48"/>
  <c r="AC92" i="48"/>
  <c r="AA92" i="48"/>
  <c r="Y92" i="48"/>
  <c r="U92" i="48"/>
  <c r="T92" i="48"/>
  <c r="Q92" i="48"/>
  <c r="AB92" i="48" s="1"/>
  <c r="N92" i="48"/>
  <c r="K92" i="48"/>
  <c r="Z92" i="48" s="1"/>
  <c r="H92" i="48"/>
  <c r="E92" i="48"/>
  <c r="X92" i="48" s="1"/>
  <c r="AB91" i="48"/>
  <c r="Z91" i="48"/>
  <c r="X91" i="48"/>
  <c r="U91" i="48"/>
  <c r="T91" i="48"/>
  <c r="AC91" i="48" s="1"/>
  <c r="Q91" i="48"/>
  <c r="N91" i="48"/>
  <c r="AA91" i="48" s="1"/>
  <c r="K91" i="48"/>
  <c r="H91" i="48"/>
  <c r="Y91" i="48" s="1"/>
  <c r="E91" i="48"/>
  <c r="AC90" i="48"/>
  <c r="AA90" i="48"/>
  <c r="Y90" i="48"/>
  <c r="U90" i="48"/>
  <c r="T90" i="48"/>
  <c r="Q90" i="48"/>
  <c r="AB90" i="48" s="1"/>
  <c r="N90" i="48"/>
  <c r="K90" i="48"/>
  <c r="Z90" i="48" s="1"/>
  <c r="H90" i="48"/>
  <c r="E90" i="48"/>
  <c r="X90" i="48" s="1"/>
  <c r="AB89" i="48"/>
  <c r="Z89" i="48"/>
  <c r="X89" i="48"/>
  <c r="U89" i="48"/>
  <c r="T89" i="48"/>
  <c r="AC89" i="48" s="1"/>
  <c r="Q89" i="48"/>
  <c r="N89" i="48"/>
  <c r="AA89" i="48" s="1"/>
  <c r="K89" i="48"/>
  <c r="H89" i="48"/>
  <c r="Y89" i="48" s="1"/>
  <c r="E89" i="48"/>
  <c r="AC88" i="48"/>
  <c r="AA88" i="48"/>
  <c r="Y88" i="48"/>
  <c r="U88" i="48"/>
  <c r="T88" i="48"/>
  <c r="Q88" i="48"/>
  <c r="AB88" i="48" s="1"/>
  <c r="N88" i="48"/>
  <c r="K88" i="48"/>
  <c r="Z88" i="48" s="1"/>
  <c r="H88" i="48"/>
  <c r="E88" i="48"/>
  <c r="X88" i="48" s="1"/>
  <c r="AB87" i="48"/>
  <c r="Z87" i="48"/>
  <c r="X87" i="48"/>
  <c r="U87" i="48"/>
  <c r="T87" i="48"/>
  <c r="AC87" i="48" s="1"/>
  <c r="Q87" i="48"/>
  <c r="N87" i="48"/>
  <c r="AA87" i="48" s="1"/>
  <c r="K87" i="48"/>
  <c r="H87" i="48"/>
  <c r="Y87" i="48" s="1"/>
  <c r="E87" i="48"/>
  <c r="AC86" i="48"/>
  <c r="AA86" i="48"/>
  <c r="Y86" i="48"/>
  <c r="U86" i="48"/>
  <c r="T86" i="48"/>
  <c r="Q86" i="48"/>
  <c r="AB86" i="48" s="1"/>
  <c r="N86" i="48"/>
  <c r="K86" i="48"/>
  <c r="Z86" i="48" s="1"/>
  <c r="H86" i="48"/>
  <c r="E86" i="48"/>
  <c r="X86" i="48" s="1"/>
  <c r="AB85" i="48"/>
  <c r="Z85" i="48"/>
  <c r="X85" i="48"/>
  <c r="U85" i="48"/>
  <c r="T85" i="48"/>
  <c r="AC85" i="48" s="1"/>
  <c r="Q85" i="48"/>
  <c r="N85" i="48"/>
  <c r="AA85" i="48" s="1"/>
  <c r="K85" i="48"/>
  <c r="H85" i="48"/>
  <c r="Y85" i="48" s="1"/>
  <c r="E85" i="48"/>
  <c r="AC84" i="48"/>
  <c r="AA84" i="48"/>
  <c r="Y84" i="48"/>
  <c r="U84" i="48"/>
  <c r="T84" i="48"/>
  <c r="Q84" i="48"/>
  <c r="AB84" i="48" s="1"/>
  <c r="N84" i="48"/>
  <c r="K84" i="48"/>
  <c r="Z84" i="48" s="1"/>
  <c r="H84" i="48"/>
  <c r="E84" i="48"/>
  <c r="X84" i="48" s="1"/>
  <c r="AB83" i="48"/>
  <c r="Z83" i="48"/>
  <c r="X83" i="48"/>
  <c r="U83" i="48"/>
  <c r="T83" i="48"/>
  <c r="AC83" i="48" s="1"/>
  <c r="Q83" i="48"/>
  <c r="N83" i="48"/>
  <c r="AA83" i="48" s="1"/>
  <c r="K83" i="48"/>
  <c r="H83" i="48"/>
  <c r="Y83" i="48" s="1"/>
  <c r="E83" i="48"/>
  <c r="AC82" i="48"/>
  <c r="AA82" i="48"/>
  <c r="Y82" i="48"/>
  <c r="U82" i="48"/>
  <c r="T82" i="48"/>
  <c r="Q82" i="48"/>
  <c r="AB82" i="48" s="1"/>
  <c r="N82" i="48"/>
  <c r="K82" i="48"/>
  <c r="Z82" i="48" s="1"/>
  <c r="H82" i="48"/>
  <c r="E82" i="48"/>
  <c r="X82" i="48" s="1"/>
  <c r="AB81" i="48"/>
  <c r="Z81" i="48"/>
  <c r="X81" i="48"/>
  <c r="U81" i="48"/>
  <c r="T81" i="48"/>
  <c r="AC81" i="48" s="1"/>
  <c r="Q81" i="48"/>
  <c r="N81" i="48"/>
  <c r="AA81" i="48" s="1"/>
  <c r="K81" i="48"/>
  <c r="H81" i="48"/>
  <c r="Y81" i="48" s="1"/>
  <c r="E81" i="48"/>
  <c r="AC80" i="48"/>
  <c r="AA80" i="48"/>
  <c r="Y80" i="48"/>
  <c r="U80" i="48"/>
  <c r="T80" i="48"/>
  <c r="Q80" i="48"/>
  <c r="AB80" i="48" s="1"/>
  <c r="N80" i="48"/>
  <c r="K80" i="48"/>
  <c r="Z80" i="48" s="1"/>
  <c r="H80" i="48"/>
  <c r="E80" i="48"/>
  <c r="X80" i="48" s="1"/>
  <c r="AB79" i="48"/>
  <c r="Z79" i="48"/>
  <c r="X79" i="48"/>
  <c r="U79" i="48"/>
  <c r="T79" i="48"/>
  <c r="AC79" i="48" s="1"/>
  <c r="Q79" i="48"/>
  <c r="N79" i="48"/>
  <c r="AA79" i="48" s="1"/>
  <c r="K79" i="48"/>
  <c r="H79" i="48"/>
  <c r="Y79" i="48" s="1"/>
  <c r="E79" i="48"/>
  <c r="AC78" i="48"/>
  <c r="AA78" i="48"/>
  <c r="Y78" i="48"/>
  <c r="U78" i="48"/>
  <c r="T78" i="48"/>
  <c r="Q78" i="48"/>
  <c r="AB78" i="48" s="1"/>
  <c r="N78" i="48"/>
  <c r="K78" i="48"/>
  <c r="Z78" i="48" s="1"/>
  <c r="H78" i="48"/>
  <c r="E78" i="48"/>
  <c r="X78" i="48" s="1"/>
  <c r="AB77" i="48"/>
  <c r="Z77" i="48"/>
  <c r="X77" i="48"/>
  <c r="U77" i="48"/>
  <c r="T77" i="48"/>
  <c r="AC77" i="48" s="1"/>
  <c r="Q77" i="48"/>
  <c r="N77" i="48"/>
  <c r="AA77" i="48" s="1"/>
  <c r="K77" i="48"/>
  <c r="H77" i="48"/>
  <c r="Y77" i="48" s="1"/>
  <c r="E77" i="48"/>
  <c r="AC76" i="48"/>
  <c r="AA76" i="48"/>
  <c r="Y76" i="48"/>
  <c r="U76" i="48"/>
  <c r="T76" i="48"/>
  <c r="Q76" i="48"/>
  <c r="AB76" i="48" s="1"/>
  <c r="N76" i="48"/>
  <c r="K76" i="48"/>
  <c r="Z76" i="48" s="1"/>
  <c r="H76" i="48"/>
  <c r="E76" i="48"/>
  <c r="X76" i="48" s="1"/>
  <c r="AB75" i="48"/>
  <c r="Z75" i="48"/>
  <c r="X75" i="48"/>
  <c r="U75" i="48"/>
  <c r="T75" i="48"/>
  <c r="AC75" i="48" s="1"/>
  <c r="Q75" i="48"/>
  <c r="N75" i="48"/>
  <c r="AA75" i="48" s="1"/>
  <c r="K75" i="48"/>
  <c r="H75" i="48"/>
  <c r="Y75" i="48" s="1"/>
  <c r="E75" i="48"/>
  <c r="AC74" i="48"/>
  <c r="AA74" i="48"/>
  <c r="Y74" i="48"/>
  <c r="U74" i="48"/>
  <c r="T74" i="48"/>
  <c r="Q74" i="48"/>
  <c r="AB74" i="48" s="1"/>
  <c r="N74" i="48"/>
  <c r="K74" i="48"/>
  <c r="Z74" i="48" s="1"/>
  <c r="H74" i="48"/>
  <c r="E74" i="48"/>
  <c r="X74" i="48" s="1"/>
  <c r="AB73" i="48"/>
  <c r="Z73" i="48"/>
  <c r="X73" i="48"/>
  <c r="U73" i="48"/>
  <c r="T73" i="48"/>
  <c r="AC73" i="48" s="1"/>
  <c r="Q73" i="48"/>
  <c r="N73" i="48"/>
  <c r="AA73" i="48" s="1"/>
  <c r="K73" i="48"/>
  <c r="H73" i="48"/>
  <c r="Y73" i="48" s="1"/>
  <c r="E73" i="48"/>
  <c r="AC72" i="48"/>
  <c r="AA72" i="48"/>
  <c r="Y72" i="48"/>
  <c r="U72" i="48"/>
  <c r="T72" i="48"/>
  <c r="Q72" i="48"/>
  <c r="AB72" i="48" s="1"/>
  <c r="N72" i="48"/>
  <c r="K72" i="48"/>
  <c r="Z72" i="48" s="1"/>
  <c r="H72" i="48"/>
  <c r="E72" i="48"/>
  <c r="X72" i="48" s="1"/>
  <c r="AB71" i="48"/>
  <c r="Z71" i="48"/>
  <c r="X71" i="48"/>
  <c r="U71" i="48"/>
  <c r="T71" i="48"/>
  <c r="AC71" i="48" s="1"/>
  <c r="Q71" i="48"/>
  <c r="N71" i="48"/>
  <c r="AA71" i="48" s="1"/>
  <c r="K71" i="48"/>
  <c r="H71" i="48"/>
  <c r="Y71" i="48" s="1"/>
  <c r="E71" i="48"/>
  <c r="AC70" i="48"/>
  <c r="AA70" i="48"/>
  <c r="Y70" i="48"/>
  <c r="U70" i="48"/>
  <c r="T70" i="48"/>
  <c r="Q70" i="48"/>
  <c r="AB70" i="48" s="1"/>
  <c r="N70" i="48"/>
  <c r="K70" i="48"/>
  <c r="Z70" i="48" s="1"/>
  <c r="H70" i="48"/>
  <c r="E70" i="48"/>
  <c r="X70" i="48" s="1"/>
  <c r="AB69" i="48"/>
  <c r="Z69" i="48"/>
  <c r="X69" i="48"/>
  <c r="U69" i="48"/>
  <c r="T69" i="48"/>
  <c r="AC69" i="48" s="1"/>
  <c r="Q69" i="48"/>
  <c r="N69" i="48"/>
  <c r="AA69" i="48" s="1"/>
  <c r="K69" i="48"/>
  <c r="H69" i="48"/>
  <c r="Y69" i="48" s="1"/>
  <c r="E69" i="48"/>
  <c r="AC68" i="48"/>
  <c r="AA68" i="48"/>
  <c r="Y68" i="48"/>
  <c r="U68" i="48"/>
  <c r="T68" i="48"/>
  <c r="Q68" i="48"/>
  <c r="AB68" i="48" s="1"/>
  <c r="N68" i="48"/>
  <c r="K68" i="48"/>
  <c r="Z68" i="48" s="1"/>
  <c r="H68" i="48"/>
  <c r="E68" i="48"/>
  <c r="X68" i="48" s="1"/>
  <c r="AB67" i="48"/>
  <c r="Z67" i="48"/>
  <c r="X67" i="48"/>
  <c r="U67" i="48"/>
  <c r="T67" i="48"/>
  <c r="AC67" i="48" s="1"/>
  <c r="Q67" i="48"/>
  <c r="N67" i="48"/>
  <c r="AA67" i="48" s="1"/>
  <c r="K67" i="48"/>
  <c r="H67" i="48"/>
  <c r="Y67" i="48" s="1"/>
  <c r="E67" i="48"/>
  <c r="AC66" i="48"/>
  <c r="AA66" i="48"/>
  <c r="Y66" i="48"/>
  <c r="U66" i="48"/>
  <c r="T66" i="48"/>
  <c r="Q66" i="48"/>
  <c r="AB66" i="48" s="1"/>
  <c r="N66" i="48"/>
  <c r="K66" i="48"/>
  <c r="Z66" i="48" s="1"/>
  <c r="H66" i="48"/>
  <c r="E66" i="48"/>
  <c r="X66" i="48" s="1"/>
  <c r="AB65" i="48"/>
  <c r="Z65" i="48"/>
  <c r="X65" i="48"/>
  <c r="U65" i="48"/>
  <c r="T65" i="48"/>
  <c r="AC65" i="48" s="1"/>
  <c r="Q65" i="48"/>
  <c r="N65" i="48"/>
  <c r="AA65" i="48" s="1"/>
  <c r="K65" i="48"/>
  <c r="H65" i="48"/>
  <c r="Y65" i="48" s="1"/>
  <c r="E65" i="48"/>
  <c r="AC64" i="48"/>
  <c r="AA64" i="48"/>
  <c r="Y64" i="48"/>
  <c r="U64" i="48"/>
  <c r="T64" i="48"/>
  <c r="Q64" i="48"/>
  <c r="AB64" i="48" s="1"/>
  <c r="N64" i="48"/>
  <c r="K64" i="48"/>
  <c r="Z64" i="48" s="1"/>
  <c r="H64" i="48"/>
  <c r="E64" i="48"/>
  <c r="X64" i="48" s="1"/>
  <c r="AB63" i="48"/>
  <c r="Z63" i="48"/>
  <c r="X63" i="48"/>
  <c r="U63" i="48"/>
  <c r="T63" i="48"/>
  <c r="AC63" i="48" s="1"/>
  <c r="Q63" i="48"/>
  <c r="N63" i="48"/>
  <c r="AA63" i="48" s="1"/>
  <c r="K63" i="48"/>
  <c r="H63" i="48"/>
  <c r="Y63" i="48" s="1"/>
  <c r="E63" i="48"/>
  <c r="AC62" i="48"/>
  <c r="AA62" i="48"/>
  <c r="Y62" i="48"/>
  <c r="U62" i="48"/>
  <c r="T62" i="48"/>
  <c r="Q62" i="48"/>
  <c r="AB62" i="48" s="1"/>
  <c r="N62" i="48"/>
  <c r="K62" i="48"/>
  <c r="Z62" i="48" s="1"/>
  <c r="H62" i="48"/>
  <c r="E62" i="48"/>
  <c r="X62" i="48" s="1"/>
  <c r="Z61" i="48"/>
  <c r="Y61" i="48"/>
  <c r="U61" i="48"/>
  <c r="T61" i="48"/>
  <c r="AC61" i="48" s="1"/>
  <c r="Q61" i="48"/>
  <c r="AB61" i="48" s="1"/>
  <c r="N61" i="48"/>
  <c r="AA61" i="48" s="1"/>
  <c r="K61" i="48"/>
  <c r="H61" i="48"/>
  <c r="E61" i="48"/>
  <c r="X61" i="48" s="1"/>
  <c r="AA60" i="48"/>
  <c r="Z60" i="48"/>
  <c r="Y60" i="48"/>
  <c r="U60" i="48"/>
  <c r="T60" i="48"/>
  <c r="AC60" i="48" s="1"/>
  <c r="Q60" i="48"/>
  <c r="AB60" i="48" s="1"/>
  <c r="N60" i="48"/>
  <c r="K60" i="48"/>
  <c r="H60" i="48"/>
  <c r="E60" i="48"/>
  <c r="X60" i="48" s="1"/>
  <c r="AB59" i="48"/>
  <c r="X59" i="48"/>
  <c r="U59" i="48"/>
  <c r="T59" i="48"/>
  <c r="AC59" i="48" s="1"/>
  <c r="Q59" i="48"/>
  <c r="N59" i="48"/>
  <c r="AA59" i="48" s="1"/>
  <c r="K59" i="48"/>
  <c r="Z59" i="48" s="1"/>
  <c r="H59" i="48"/>
  <c r="Y59" i="48" s="1"/>
  <c r="E59" i="48"/>
  <c r="AC58" i="48"/>
  <c r="AB58" i="48"/>
  <c r="Y58" i="48"/>
  <c r="X58" i="48"/>
  <c r="U58" i="48"/>
  <c r="T58" i="48"/>
  <c r="Q58" i="48"/>
  <c r="N58" i="48"/>
  <c r="AA58" i="48" s="1"/>
  <c r="K58" i="48"/>
  <c r="Z58" i="48" s="1"/>
  <c r="H58" i="48"/>
  <c r="E58" i="48"/>
  <c r="AC57" i="48"/>
  <c r="AB57" i="48"/>
  <c r="Z57" i="48"/>
  <c r="Y57" i="48"/>
  <c r="X57" i="48"/>
  <c r="U57" i="48"/>
  <c r="T57" i="48"/>
  <c r="Q57" i="48"/>
  <c r="N57" i="48"/>
  <c r="AA57" i="48" s="1"/>
  <c r="K57" i="48"/>
  <c r="H57" i="48"/>
  <c r="E57" i="48"/>
  <c r="AA56" i="48"/>
  <c r="U56" i="48"/>
  <c r="T56" i="48"/>
  <c r="AC56" i="48" s="1"/>
  <c r="Q56" i="48"/>
  <c r="AB56" i="48" s="1"/>
  <c r="N56" i="48"/>
  <c r="K56" i="48"/>
  <c r="Z56" i="48" s="1"/>
  <c r="H56" i="48"/>
  <c r="Y56" i="48" s="1"/>
  <c r="E56" i="48"/>
  <c r="X56" i="48" s="1"/>
  <c r="AB55" i="48"/>
  <c r="AA55" i="48"/>
  <c r="Z55" i="48"/>
  <c r="X55" i="48"/>
  <c r="U55" i="48"/>
  <c r="T55" i="48"/>
  <c r="AC55" i="48" s="1"/>
  <c r="Q55" i="48"/>
  <c r="N55" i="48"/>
  <c r="K55" i="48"/>
  <c r="H55" i="48"/>
  <c r="Y55" i="48" s="1"/>
  <c r="E55" i="48"/>
  <c r="AC54" i="48"/>
  <c r="AA54" i="48"/>
  <c r="Y54" i="48"/>
  <c r="U54" i="48"/>
  <c r="T54" i="48"/>
  <c r="Q54" i="48"/>
  <c r="AB54" i="48" s="1"/>
  <c r="N54" i="48"/>
  <c r="K54" i="48"/>
  <c r="Z54" i="48" s="1"/>
  <c r="H54" i="48"/>
  <c r="E54" i="48"/>
  <c r="X54" i="48" s="1"/>
  <c r="Z53" i="48"/>
  <c r="Y53" i="48"/>
  <c r="U53" i="48"/>
  <c r="T53" i="48"/>
  <c r="AC53" i="48" s="1"/>
  <c r="Q53" i="48"/>
  <c r="AB53" i="48" s="1"/>
  <c r="N53" i="48"/>
  <c r="AA53" i="48" s="1"/>
  <c r="K53" i="48"/>
  <c r="H53" i="48"/>
  <c r="E53" i="48"/>
  <c r="X53" i="48" s="1"/>
  <c r="AA52" i="48"/>
  <c r="Z52" i="48"/>
  <c r="Y52" i="48"/>
  <c r="U52" i="48"/>
  <c r="T52" i="48"/>
  <c r="AC52" i="48" s="1"/>
  <c r="Q52" i="48"/>
  <c r="AB52" i="48" s="1"/>
  <c r="N52" i="48"/>
  <c r="K52" i="48"/>
  <c r="H52" i="48"/>
  <c r="E52" i="48"/>
  <c r="X52" i="48" s="1"/>
  <c r="AB51" i="48"/>
  <c r="X51" i="48"/>
  <c r="U51" i="48"/>
  <c r="T51" i="48"/>
  <c r="AC51" i="48" s="1"/>
  <c r="Q51" i="48"/>
  <c r="N51" i="48"/>
  <c r="AA51" i="48" s="1"/>
  <c r="K51" i="48"/>
  <c r="Z51" i="48" s="1"/>
  <c r="H51" i="48"/>
  <c r="Y51" i="48" s="1"/>
  <c r="E51" i="48"/>
  <c r="AC50" i="48"/>
  <c r="AB50" i="48"/>
  <c r="Y50" i="48"/>
  <c r="X50" i="48"/>
  <c r="U50" i="48"/>
  <c r="T50" i="48"/>
  <c r="Q50" i="48"/>
  <c r="N50" i="48"/>
  <c r="AA50" i="48" s="1"/>
  <c r="K50" i="48"/>
  <c r="Z50" i="48" s="1"/>
  <c r="H50" i="48"/>
  <c r="E50" i="48"/>
  <c r="AC49" i="48"/>
  <c r="AB49" i="48"/>
  <c r="Z49" i="48"/>
  <c r="X49" i="48"/>
  <c r="U49" i="48"/>
  <c r="T49" i="48"/>
  <c r="Q49" i="48"/>
  <c r="N49" i="48"/>
  <c r="AA49" i="48" s="1"/>
  <c r="K49" i="48"/>
  <c r="H49" i="48"/>
  <c r="Y49" i="48" s="1"/>
  <c r="E49" i="48"/>
  <c r="AA48" i="48"/>
  <c r="U48" i="48"/>
  <c r="T48" i="48"/>
  <c r="AC48" i="48" s="1"/>
  <c r="Q48" i="48"/>
  <c r="AB48" i="48" s="1"/>
  <c r="N48" i="48"/>
  <c r="K48" i="48"/>
  <c r="Z48" i="48" s="1"/>
  <c r="H48" i="48"/>
  <c r="Y48" i="48" s="1"/>
  <c r="E48" i="48"/>
  <c r="X48" i="48" s="1"/>
  <c r="AB47" i="48"/>
  <c r="AA47" i="48"/>
  <c r="Z47" i="48"/>
  <c r="X47" i="48"/>
  <c r="U47" i="48"/>
  <c r="T47" i="48"/>
  <c r="AC47" i="48" s="1"/>
  <c r="Q47" i="48"/>
  <c r="N47" i="48"/>
  <c r="K47" i="48"/>
  <c r="H47" i="48"/>
  <c r="Y47" i="48" s="1"/>
  <c r="E47" i="48"/>
  <c r="AC46" i="48"/>
  <c r="AA46" i="48"/>
  <c r="Y46" i="48"/>
  <c r="U46" i="48"/>
  <c r="T46" i="48"/>
  <c r="Q46" i="48"/>
  <c r="AB46" i="48" s="1"/>
  <c r="N46" i="48"/>
  <c r="K46" i="48"/>
  <c r="Z46" i="48" s="1"/>
  <c r="H46" i="48"/>
  <c r="E46" i="48"/>
  <c r="X46" i="48" s="1"/>
  <c r="Z45" i="48"/>
  <c r="U45" i="48"/>
  <c r="T45" i="48"/>
  <c r="AC45" i="48" s="1"/>
  <c r="Q45" i="48"/>
  <c r="AB45" i="48" s="1"/>
  <c r="N45" i="48"/>
  <c r="AA45" i="48" s="1"/>
  <c r="K45" i="48"/>
  <c r="H45" i="48"/>
  <c r="Y45" i="48" s="1"/>
  <c r="E45" i="48"/>
  <c r="X45" i="48" s="1"/>
  <c r="AC44" i="48"/>
  <c r="AA44" i="48"/>
  <c r="Z44" i="48"/>
  <c r="Y44" i="48"/>
  <c r="U44" i="48"/>
  <c r="T44" i="48"/>
  <c r="Q44" i="48"/>
  <c r="AB44" i="48" s="1"/>
  <c r="N44" i="48"/>
  <c r="K44" i="48"/>
  <c r="H44" i="48"/>
  <c r="E44" i="48"/>
  <c r="X44" i="48" s="1"/>
  <c r="AB43" i="48"/>
  <c r="X43" i="48"/>
  <c r="U43" i="48"/>
  <c r="T43" i="48"/>
  <c r="AC43" i="48" s="1"/>
  <c r="Q43" i="48"/>
  <c r="N43" i="48"/>
  <c r="AA43" i="48" s="1"/>
  <c r="K43" i="48"/>
  <c r="Z43" i="48" s="1"/>
  <c r="H43" i="48"/>
  <c r="Y43" i="48" s="1"/>
  <c r="E43" i="48"/>
  <c r="AC42" i="48"/>
  <c r="AB42" i="48"/>
  <c r="Y42" i="48"/>
  <c r="X42" i="48"/>
  <c r="U42" i="48"/>
  <c r="T42" i="48"/>
  <c r="Q42" i="48"/>
  <c r="N42" i="48"/>
  <c r="AA42" i="48" s="1"/>
  <c r="K42" i="48"/>
  <c r="Z42" i="48" s="1"/>
  <c r="H42" i="48"/>
  <c r="E42" i="48"/>
  <c r="AC41" i="48"/>
  <c r="AB41" i="48"/>
  <c r="Z41" i="48"/>
  <c r="X41" i="48"/>
  <c r="U41" i="48"/>
  <c r="T41" i="48"/>
  <c r="Q41" i="48"/>
  <c r="N41" i="48"/>
  <c r="AA41" i="48" s="1"/>
  <c r="K41" i="48"/>
  <c r="H41" i="48"/>
  <c r="Y41" i="48" s="1"/>
  <c r="E41" i="48"/>
  <c r="AC40" i="48"/>
  <c r="AA40" i="48"/>
  <c r="U40" i="48"/>
  <c r="T40" i="48"/>
  <c r="Q40" i="48"/>
  <c r="AB40" i="48" s="1"/>
  <c r="N40" i="48"/>
  <c r="K40" i="48"/>
  <c r="Z40" i="48" s="1"/>
  <c r="H40" i="48"/>
  <c r="Y40" i="48" s="1"/>
  <c r="E40" i="48"/>
  <c r="X40" i="48" s="1"/>
  <c r="AB39" i="48"/>
  <c r="AA39" i="48"/>
  <c r="Z39" i="48"/>
  <c r="X39" i="48"/>
  <c r="U39" i="48"/>
  <c r="T39" i="48"/>
  <c r="AC39" i="48" s="1"/>
  <c r="Q39" i="48"/>
  <c r="N39" i="48"/>
  <c r="K39" i="48"/>
  <c r="H39" i="48"/>
  <c r="Y39" i="48" s="1"/>
  <c r="E39" i="48"/>
  <c r="AC38" i="48"/>
  <c r="AA38" i="48"/>
  <c r="Y38" i="48"/>
  <c r="U38" i="48"/>
  <c r="T38" i="48"/>
  <c r="Q38" i="48"/>
  <c r="AB38" i="48" s="1"/>
  <c r="N38" i="48"/>
  <c r="K38" i="48"/>
  <c r="Z38" i="48" s="1"/>
  <c r="H38" i="48"/>
  <c r="E38" i="48"/>
  <c r="X38" i="48" s="1"/>
  <c r="Z37" i="48"/>
  <c r="U37" i="48"/>
  <c r="T37" i="48"/>
  <c r="AC37" i="48" s="1"/>
  <c r="Q37" i="48"/>
  <c r="AB37" i="48" s="1"/>
  <c r="N37" i="48"/>
  <c r="AA37" i="48" s="1"/>
  <c r="K37" i="48"/>
  <c r="H37" i="48"/>
  <c r="Y37" i="48" s="1"/>
  <c r="E37" i="48"/>
  <c r="X37" i="48" s="1"/>
  <c r="AC36" i="48"/>
  <c r="AA36" i="48"/>
  <c r="Z36" i="48"/>
  <c r="Y36" i="48"/>
  <c r="U36" i="48"/>
  <c r="T36" i="48"/>
  <c r="Q36" i="48"/>
  <c r="AB36" i="48" s="1"/>
  <c r="N36" i="48"/>
  <c r="K36" i="48"/>
  <c r="H36" i="48"/>
  <c r="E36" i="48"/>
  <c r="X36" i="48" s="1"/>
  <c r="AB35" i="48"/>
  <c r="X35" i="48"/>
  <c r="U35" i="48"/>
  <c r="T35" i="48"/>
  <c r="AC35" i="48" s="1"/>
  <c r="Q35" i="48"/>
  <c r="N35" i="48"/>
  <c r="AA35" i="48" s="1"/>
  <c r="K35" i="48"/>
  <c r="Z35" i="48" s="1"/>
  <c r="H35" i="48"/>
  <c r="Y35" i="48" s="1"/>
  <c r="E35" i="48"/>
  <c r="AC34" i="48"/>
  <c r="AB34" i="48"/>
  <c r="Y34" i="48"/>
  <c r="X34" i="48"/>
  <c r="U34" i="48"/>
  <c r="T34" i="48"/>
  <c r="Q34" i="48"/>
  <c r="N34" i="48"/>
  <c r="AA34" i="48" s="1"/>
  <c r="K34" i="48"/>
  <c r="Z34" i="48" s="1"/>
  <c r="H34" i="48"/>
  <c r="E34" i="48"/>
  <c r="AC33" i="48"/>
  <c r="AB33" i="48"/>
  <c r="Z33" i="48"/>
  <c r="X33" i="48"/>
  <c r="U33" i="48"/>
  <c r="T33" i="48"/>
  <c r="Q33" i="48"/>
  <c r="N33" i="48"/>
  <c r="AA33" i="48" s="1"/>
  <c r="K33" i="48"/>
  <c r="H33" i="48"/>
  <c r="Y33" i="48" s="1"/>
  <c r="E33" i="48"/>
  <c r="AC32" i="48"/>
  <c r="AA32" i="48"/>
  <c r="U32" i="48"/>
  <c r="T32" i="48"/>
  <c r="Q32" i="48"/>
  <c r="AB32" i="48" s="1"/>
  <c r="N32" i="48"/>
  <c r="K32" i="48"/>
  <c r="Z32" i="48" s="1"/>
  <c r="H32" i="48"/>
  <c r="Y32" i="48" s="1"/>
  <c r="E32" i="48"/>
  <c r="X32" i="48" s="1"/>
  <c r="AB31" i="48"/>
  <c r="AA31" i="48"/>
  <c r="Z31" i="48"/>
  <c r="X31" i="48"/>
  <c r="U31" i="48"/>
  <c r="T31" i="48"/>
  <c r="AC31" i="48" s="1"/>
  <c r="Q31" i="48"/>
  <c r="N31" i="48"/>
  <c r="K31" i="48"/>
  <c r="H31" i="48"/>
  <c r="Y31" i="48" s="1"/>
  <c r="E31" i="48"/>
  <c r="AC30" i="48"/>
  <c r="AA30" i="48"/>
  <c r="Y30" i="48"/>
  <c r="U30" i="48"/>
  <c r="T30" i="48"/>
  <c r="Q30" i="48"/>
  <c r="AB30" i="48" s="1"/>
  <c r="N30" i="48"/>
  <c r="K30" i="48"/>
  <c r="Z30" i="48" s="1"/>
  <c r="H30" i="48"/>
  <c r="E30" i="48"/>
  <c r="X30" i="48" s="1"/>
  <c r="Z29" i="48"/>
  <c r="U29" i="48"/>
  <c r="T29" i="48"/>
  <c r="AC29" i="48" s="1"/>
  <c r="Q29" i="48"/>
  <c r="AB29" i="48" s="1"/>
  <c r="N29" i="48"/>
  <c r="AA29" i="48" s="1"/>
  <c r="K29" i="48"/>
  <c r="H29" i="48"/>
  <c r="Y29" i="48" s="1"/>
  <c r="E29" i="48"/>
  <c r="X29" i="48" s="1"/>
  <c r="AC28" i="48"/>
  <c r="AA28" i="48"/>
  <c r="Z28" i="48"/>
  <c r="Y28" i="48"/>
  <c r="U28" i="48"/>
  <c r="T28" i="48"/>
  <c r="Q28" i="48"/>
  <c r="AB28" i="48" s="1"/>
  <c r="N28" i="48"/>
  <c r="K28" i="48"/>
  <c r="H28" i="48"/>
  <c r="E28" i="48"/>
  <c r="X28" i="48" s="1"/>
  <c r="AB27" i="48"/>
  <c r="X27" i="48"/>
  <c r="U27" i="48"/>
  <c r="T27" i="48"/>
  <c r="AC27" i="48" s="1"/>
  <c r="Q27" i="48"/>
  <c r="N27" i="48"/>
  <c r="AA27" i="48" s="1"/>
  <c r="K27" i="48"/>
  <c r="Z27" i="48" s="1"/>
  <c r="H27" i="48"/>
  <c r="Y27" i="48" s="1"/>
  <c r="E27" i="48"/>
  <c r="AC26" i="48"/>
  <c r="Y26" i="48"/>
  <c r="U26" i="48"/>
  <c r="T26" i="48"/>
  <c r="Q26" i="48"/>
  <c r="AB26" i="48" s="1"/>
  <c r="N26" i="48"/>
  <c r="AA26" i="48" s="1"/>
  <c r="K26" i="48"/>
  <c r="Z26" i="48" s="1"/>
  <c r="H26" i="48"/>
  <c r="E26" i="48"/>
  <c r="X26" i="48" s="1"/>
  <c r="Z25" i="48"/>
  <c r="U25" i="48"/>
  <c r="T25" i="48"/>
  <c r="AC25" i="48" s="1"/>
  <c r="Q25" i="48"/>
  <c r="AB25" i="48" s="1"/>
  <c r="N25" i="48"/>
  <c r="AA25" i="48" s="1"/>
  <c r="K25" i="48"/>
  <c r="H25" i="48"/>
  <c r="Y25" i="48" s="1"/>
  <c r="E25" i="48"/>
  <c r="X25" i="48" s="1"/>
  <c r="AA24" i="48"/>
  <c r="U24" i="48"/>
  <c r="T24" i="48"/>
  <c r="AC24" i="48" s="1"/>
  <c r="Q24" i="48"/>
  <c r="AB24" i="48" s="1"/>
  <c r="N24" i="48"/>
  <c r="K24" i="48"/>
  <c r="Z24" i="48" s="1"/>
  <c r="H24" i="48"/>
  <c r="Y24" i="48" s="1"/>
  <c r="E24" i="48"/>
  <c r="X24" i="48" s="1"/>
  <c r="AB23" i="48"/>
  <c r="X23" i="48"/>
  <c r="U23" i="48"/>
  <c r="T23" i="48"/>
  <c r="AC23" i="48" s="1"/>
  <c r="Q23" i="48"/>
  <c r="N23" i="48"/>
  <c r="AA23" i="48" s="1"/>
  <c r="K23" i="48"/>
  <c r="Z23" i="48" s="1"/>
  <c r="H23" i="48"/>
  <c r="Y23" i="48" s="1"/>
  <c r="E23" i="48"/>
  <c r="AC22" i="48"/>
  <c r="Y22" i="48"/>
  <c r="U22" i="48"/>
  <c r="T22" i="48"/>
  <c r="Q22" i="48"/>
  <c r="AB22" i="48" s="1"/>
  <c r="N22" i="48"/>
  <c r="AA22" i="48" s="1"/>
  <c r="K22" i="48"/>
  <c r="Z22" i="48" s="1"/>
  <c r="H22" i="48"/>
  <c r="E22" i="48"/>
  <c r="X22" i="48" s="1"/>
  <c r="Z21" i="48"/>
  <c r="U21" i="48"/>
  <c r="T21" i="48"/>
  <c r="AC21" i="48" s="1"/>
  <c r="Q21" i="48"/>
  <c r="AB21" i="48" s="1"/>
  <c r="N21" i="48"/>
  <c r="AA21" i="48" s="1"/>
  <c r="K21" i="48"/>
  <c r="H21" i="48"/>
  <c r="Y21" i="48" s="1"/>
  <c r="E21" i="48"/>
  <c r="X21" i="48" s="1"/>
  <c r="AA20" i="48"/>
  <c r="U20" i="48"/>
  <c r="T20" i="48"/>
  <c r="AC20" i="48" s="1"/>
  <c r="Q20" i="48"/>
  <c r="AB20" i="48" s="1"/>
  <c r="N20" i="48"/>
  <c r="K20" i="48"/>
  <c r="Z20" i="48" s="1"/>
  <c r="H20" i="48"/>
  <c r="Y20" i="48" s="1"/>
  <c r="E20" i="48"/>
  <c r="X20" i="48" s="1"/>
  <c r="AB19" i="48"/>
  <c r="X19" i="48"/>
  <c r="U19" i="48"/>
  <c r="T19" i="48"/>
  <c r="AC19" i="48" s="1"/>
  <c r="Q19" i="48"/>
  <c r="N19" i="48"/>
  <c r="AA19" i="48" s="1"/>
  <c r="K19" i="48"/>
  <c r="Z19" i="48" s="1"/>
  <c r="H19" i="48"/>
  <c r="Y19" i="48" s="1"/>
  <c r="E19" i="48"/>
  <c r="AC18" i="48"/>
  <c r="Y18" i="48"/>
  <c r="U18" i="48"/>
  <c r="T18" i="48"/>
  <c r="Q18" i="48"/>
  <c r="AB18" i="48" s="1"/>
  <c r="N18" i="48"/>
  <c r="AA18" i="48" s="1"/>
  <c r="K18" i="48"/>
  <c r="Z18" i="48" s="1"/>
  <c r="H18" i="48"/>
  <c r="E18" i="48"/>
  <c r="X18" i="48" s="1"/>
  <c r="Z17" i="48"/>
  <c r="U17" i="48"/>
  <c r="T17" i="48"/>
  <c r="AC17" i="48" s="1"/>
  <c r="Q17" i="48"/>
  <c r="AB17" i="48" s="1"/>
  <c r="N17" i="48"/>
  <c r="AA17" i="48" s="1"/>
  <c r="K17" i="48"/>
  <c r="H17" i="48"/>
  <c r="Y17" i="48" s="1"/>
  <c r="E17" i="48"/>
  <c r="X17" i="48" s="1"/>
  <c r="AA16" i="48"/>
  <c r="AA218" i="48" s="1"/>
  <c r="U16" i="48"/>
  <c r="U218" i="48" s="1"/>
  <c r="T16" i="48"/>
  <c r="AC16" i="48" s="1"/>
  <c r="AC218" i="48" s="1"/>
  <c r="Q16" i="48"/>
  <c r="AB16" i="48" s="1"/>
  <c r="AB218" i="48" s="1"/>
  <c r="N16" i="48"/>
  <c r="K16" i="48"/>
  <c r="Z16" i="48" s="1"/>
  <c r="Z218" i="48" s="1"/>
  <c r="H16" i="48"/>
  <c r="Y16" i="48" s="1"/>
  <c r="Y218" i="48" s="1"/>
  <c r="E16" i="48"/>
  <c r="X16" i="48" s="1"/>
  <c r="X218" i="48" s="1"/>
  <c r="AB15" i="48"/>
  <c r="AB217" i="48" s="1"/>
  <c r="X15" i="48"/>
  <c r="X217" i="48" s="1"/>
  <c r="U15" i="48"/>
  <c r="U217" i="48" s="1"/>
  <c r="T15" i="48"/>
  <c r="AC15" i="48" s="1"/>
  <c r="AC217" i="48" s="1"/>
  <c r="Q15" i="48"/>
  <c r="N15" i="48"/>
  <c r="AA15" i="48" s="1"/>
  <c r="AA217" i="48" s="1"/>
  <c r="K15" i="48"/>
  <c r="Z15" i="48" s="1"/>
  <c r="Z217" i="48" s="1"/>
  <c r="H15" i="48"/>
  <c r="Y15" i="48" s="1"/>
  <c r="Y217" i="48" s="1"/>
  <c r="E15" i="48"/>
  <c r="AC14" i="48"/>
  <c r="AC216" i="48" s="1"/>
  <c r="Y14" i="48"/>
  <c r="Y216" i="48" s="1"/>
  <c r="U14" i="48"/>
  <c r="U216" i="48" s="1"/>
  <c r="T14" i="48"/>
  <c r="Q14" i="48"/>
  <c r="AB14" i="48" s="1"/>
  <c r="AB216" i="48" s="1"/>
  <c r="N14" i="48"/>
  <c r="AA14" i="48" s="1"/>
  <c r="AA216" i="48" s="1"/>
  <c r="K14" i="48"/>
  <c r="Z14" i="48" s="1"/>
  <c r="Z216" i="48" s="1"/>
  <c r="H14" i="48"/>
  <c r="E14" i="48"/>
  <c r="X14" i="48" s="1"/>
  <c r="X216" i="48" s="1"/>
  <c r="Z13" i="48"/>
  <c r="Z215" i="48" s="1"/>
  <c r="U13" i="48"/>
  <c r="U215" i="48" s="1"/>
  <c r="T13" i="48"/>
  <c r="AC13" i="48" s="1"/>
  <c r="AC215" i="48" s="1"/>
  <c r="Q13" i="48"/>
  <c r="AB13" i="48" s="1"/>
  <c r="AB215" i="48" s="1"/>
  <c r="N13" i="48"/>
  <c r="AA13" i="48" s="1"/>
  <c r="AA215" i="48" s="1"/>
  <c r="K13" i="48"/>
  <c r="H13" i="48"/>
  <c r="Y13" i="48" s="1"/>
  <c r="Y215" i="48" s="1"/>
  <c r="E13" i="48"/>
  <c r="X13" i="48" s="1"/>
  <c r="X215" i="48" s="1"/>
  <c r="AA12" i="48"/>
  <c r="AA214" i="48" s="1"/>
  <c r="U12" i="48"/>
  <c r="U214" i="48" s="1"/>
  <c r="T12" i="48"/>
  <c r="AC12" i="48" s="1"/>
  <c r="AC214" i="48" s="1"/>
  <c r="Q12" i="48"/>
  <c r="AB12" i="48" s="1"/>
  <c r="AB214" i="48" s="1"/>
  <c r="N12" i="48"/>
  <c r="K12" i="48"/>
  <c r="Z12" i="48" s="1"/>
  <c r="Z214" i="48" s="1"/>
  <c r="H12" i="48"/>
  <c r="Y12" i="48" s="1"/>
  <c r="Y214" i="48" s="1"/>
  <c r="E12" i="48"/>
  <c r="X12" i="48" s="1"/>
  <c r="X214" i="48" s="1"/>
  <c r="AB11" i="48"/>
  <c r="AB213" i="48" s="1"/>
  <c r="X11" i="48"/>
  <c r="X213" i="48" s="1"/>
  <c r="U11" i="48"/>
  <c r="U213" i="48" s="1"/>
  <c r="T11" i="48"/>
  <c r="AC11" i="48" s="1"/>
  <c r="AC213" i="48" s="1"/>
  <c r="Q11" i="48"/>
  <c r="N11" i="48"/>
  <c r="AA11" i="48" s="1"/>
  <c r="AA213" i="48" s="1"/>
  <c r="K11" i="48"/>
  <c r="Z11" i="48" s="1"/>
  <c r="Z213" i="48" s="1"/>
  <c r="H11" i="48"/>
  <c r="Y11" i="48" s="1"/>
  <c r="Y213" i="48" s="1"/>
  <c r="E11" i="48"/>
  <c r="AC10" i="48"/>
  <c r="AC212" i="48" s="1"/>
  <c r="Y10" i="48"/>
  <c r="Y212" i="48" s="1"/>
  <c r="U10" i="48"/>
  <c r="U212" i="48" s="1"/>
  <c r="T10" i="48"/>
  <c r="Q10" i="48"/>
  <c r="AB10" i="48" s="1"/>
  <c r="AB212" i="48" s="1"/>
  <c r="N10" i="48"/>
  <c r="AA10" i="48" s="1"/>
  <c r="AA212" i="48" s="1"/>
  <c r="K10" i="48"/>
  <c r="Z10" i="48" s="1"/>
  <c r="Z212" i="48" s="1"/>
  <c r="H10" i="48"/>
  <c r="E10" i="48"/>
  <c r="X10" i="48" s="1"/>
  <c r="X212" i="48" s="1"/>
  <c r="Z9" i="48"/>
  <c r="Z211" i="48" s="1"/>
  <c r="U9" i="48"/>
  <c r="U211" i="48" s="1"/>
  <c r="T9" i="48"/>
  <c r="AC9" i="48" s="1"/>
  <c r="AC211" i="48" s="1"/>
  <c r="Q9" i="48"/>
  <c r="AB9" i="48" s="1"/>
  <c r="AB211" i="48" s="1"/>
  <c r="N9" i="48"/>
  <c r="AA9" i="48" s="1"/>
  <c r="AA211" i="48" s="1"/>
  <c r="K9" i="48"/>
  <c r="H9" i="48"/>
  <c r="Y9" i="48" s="1"/>
  <c r="Y211" i="48" s="1"/>
  <c r="E9" i="48"/>
  <c r="X9" i="48" s="1"/>
  <c r="X211" i="48" s="1"/>
  <c r="Z208" i="47"/>
  <c r="U208" i="47"/>
  <c r="T208" i="47"/>
  <c r="AC208" i="47" s="1"/>
  <c r="Q208" i="47"/>
  <c r="AB208" i="47" s="1"/>
  <c r="N208" i="47"/>
  <c r="AA208" i="47" s="1"/>
  <c r="K208" i="47"/>
  <c r="H208" i="47"/>
  <c r="Y208" i="47" s="1"/>
  <c r="E208" i="47"/>
  <c r="X208" i="47" s="1"/>
  <c r="AB207" i="47"/>
  <c r="AA207" i="47"/>
  <c r="X207" i="47"/>
  <c r="U207" i="47"/>
  <c r="T207" i="47"/>
  <c r="AC207" i="47" s="1"/>
  <c r="Q207" i="47"/>
  <c r="N207" i="47"/>
  <c r="K207" i="47"/>
  <c r="Z207" i="47" s="1"/>
  <c r="H207" i="47"/>
  <c r="Y207" i="47" s="1"/>
  <c r="E207" i="47"/>
  <c r="AC206" i="47"/>
  <c r="AB206" i="47"/>
  <c r="Y206" i="47"/>
  <c r="X206" i="47"/>
  <c r="U206" i="47"/>
  <c r="T206" i="47"/>
  <c r="Q206" i="47"/>
  <c r="N206" i="47"/>
  <c r="AA206" i="47" s="1"/>
  <c r="K206" i="47"/>
  <c r="Z206" i="47" s="1"/>
  <c r="H206" i="47"/>
  <c r="E206" i="47"/>
  <c r="AC205" i="47"/>
  <c r="Z205" i="47"/>
  <c r="Y205" i="47"/>
  <c r="U205" i="47"/>
  <c r="T205" i="47"/>
  <c r="Q205" i="47"/>
  <c r="AB205" i="47" s="1"/>
  <c r="N205" i="47"/>
  <c r="AA205" i="47" s="1"/>
  <c r="K205" i="47"/>
  <c r="H205" i="47"/>
  <c r="E205" i="47"/>
  <c r="X205" i="47" s="1"/>
  <c r="AA204" i="47"/>
  <c r="Z204" i="47"/>
  <c r="U204" i="47"/>
  <c r="T204" i="47"/>
  <c r="AC204" i="47" s="1"/>
  <c r="Q204" i="47"/>
  <c r="AB204" i="47" s="1"/>
  <c r="N204" i="47"/>
  <c r="K204" i="47"/>
  <c r="H204" i="47"/>
  <c r="Y204" i="47" s="1"/>
  <c r="E204" i="47"/>
  <c r="X204" i="47" s="1"/>
  <c r="AB203" i="47"/>
  <c r="AA203" i="47"/>
  <c r="X203" i="47"/>
  <c r="U203" i="47"/>
  <c r="T203" i="47"/>
  <c r="AC203" i="47" s="1"/>
  <c r="Q203" i="47"/>
  <c r="N203" i="47"/>
  <c r="K203" i="47"/>
  <c r="Z203" i="47" s="1"/>
  <c r="H203" i="47"/>
  <c r="Y203" i="47" s="1"/>
  <c r="E203" i="47"/>
  <c r="AC202" i="47"/>
  <c r="AB202" i="47"/>
  <c r="Y202" i="47"/>
  <c r="X202" i="47"/>
  <c r="U202" i="47"/>
  <c r="T202" i="47"/>
  <c r="Q202" i="47"/>
  <c r="N202" i="47"/>
  <c r="AA202" i="47" s="1"/>
  <c r="K202" i="47"/>
  <c r="Z202" i="47" s="1"/>
  <c r="H202" i="47"/>
  <c r="E202" i="47"/>
  <c r="AC201" i="47"/>
  <c r="Z201" i="47"/>
  <c r="Y201" i="47"/>
  <c r="U201" i="47"/>
  <c r="T201" i="47"/>
  <c r="Q201" i="47"/>
  <c r="AB201" i="47" s="1"/>
  <c r="N201" i="47"/>
  <c r="AA201" i="47" s="1"/>
  <c r="K201" i="47"/>
  <c r="H201" i="47"/>
  <c r="E201" i="47"/>
  <c r="X201" i="47" s="1"/>
  <c r="AA200" i="47"/>
  <c r="Z200" i="47"/>
  <c r="U200" i="47"/>
  <c r="T200" i="47"/>
  <c r="AC200" i="47" s="1"/>
  <c r="Q200" i="47"/>
  <c r="AB200" i="47" s="1"/>
  <c r="N200" i="47"/>
  <c r="K200" i="47"/>
  <c r="H200" i="47"/>
  <c r="Y200" i="47" s="1"/>
  <c r="E200" i="47"/>
  <c r="X200" i="47" s="1"/>
  <c r="AB199" i="47"/>
  <c r="AA199" i="47"/>
  <c r="X199" i="47"/>
  <c r="U199" i="47"/>
  <c r="T199" i="47"/>
  <c r="AC199" i="47" s="1"/>
  <c r="Q199" i="47"/>
  <c r="N199" i="47"/>
  <c r="K199" i="47"/>
  <c r="Z199" i="47" s="1"/>
  <c r="H199" i="47"/>
  <c r="Y199" i="47" s="1"/>
  <c r="E199" i="47"/>
  <c r="AC198" i="47"/>
  <c r="AB198" i="47"/>
  <c r="Y198" i="47"/>
  <c r="X198" i="47"/>
  <c r="U198" i="47"/>
  <c r="T198" i="47"/>
  <c r="Q198" i="47"/>
  <c r="N198" i="47"/>
  <c r="AA198" i="47" s="1"/>
  <c r="K198" i="47"/>
  <c r="Z198" i="47" s="1"/>
  <c r="H198" i="47"/>
  <c r="E198" i="47"/>
  <c r="AC197" i="47"/>
  <c r="Z197" i="47"/>
  <c r="Y197" i="47"/>
  <c r="U197" i="47"/>
  <c r="T197" i="47"/>
  <c r="Q197" i="47"/>
  <c r="AB197" i="47" s="1"/>
  <c r="N197" i="47"/>
  <c r="AA197" i="47" s="1"/>
  <c r="K197" i="47"/>
  <c r="H197" i="47"/>
  <c r="E197" i="47"/>
  <c r="X197" i="47" s="1"/>
  <c r="AA196" i="47"/>
  <c r="Z196" i="47"/>
  <c r="U196" i="47"/>
  <c r="T196" i="47"/>
  <c r="AC196" i="47" s="1"/>
  <c r="Q196" i="47"/>
  <c r="AB196" i="47" s="1"/>
  <c r="N196" i="47"/>
  <c r="K196" i="47"/>
  <c r="H196" i="47"/>
  <c r="Y196" i="47" s="1"/>
  <c r="E196" i="47"/>
  <c r="X196" i="47" s="1"/>
  <c r="AB195" i="47"/>
  <c r="AA195" i="47"/>
  <c r="X195" i="47"/>
  <c r="U195" i="47"/>
  <c r="T195" i="47"/>
  <c r="AC195" i="47" s="1"/>
  <c r="Q195" i="47"/>
  <c r="N195" i="47"/>
  <c r="K195" i="47"/>
  <c r="Z195" i="47" s="1"/>
  <c r="H195" i="47"/>
  <c r="Y195" i="47" s="1"/>
  <c r="E195" i="47"/>
  <c r="AC194" i="47"/>
  <c r="AB194" i="47"/>
  <c r="Y194" i="47"/>
  <c r="X194" i="47"/>
  <c r="U194" i="47"/>
  <c r="T194" i="47"/>
  <c r="Q194" i="47"/>
  <c r="N194" i="47"/>
  <c r="AA194" i="47" s="1"/>
  <c r="K194" i="47"/>
  <c r="Z194" i="47" s="1"/>
  <c r="H194" i="47"/>
  <c r="E194" i="47"/>
  <c r="AC193" i="47"/>
  <c r="Z193" i="47"/>
  <c r="Y193" i="47"/>
  <c r="U193" i="47"/>
  <c r="T193" i="47"/>
  <c r="Q193" i="47"/>
  <c r="AB193" i="47" s="1"/>
  <c r="N193" i="47"/>
  <c r="AA193" i="47" s="1"/>
  <c r="K193" i="47"/>
  <c r="H193" i="47"/>
  <c r="E193" i="47"/>
  <c r="X193" i="47" s="1"/>
  <c r="AA192" i="47"/>
  <c r="Z192" i="47"/>
  <c r="U192" i="47"/>
  <c r="T192" i="47"/>
  <c r="AC192" i="47" s="1"/>
  <c r="Q192" i="47"/>
  <c r="AB192" i="47" s="1"/>
  <c r="N192" i="47"/>
  <c r="K192" i="47"/>
  <c r="H192" i="47"/>
  <c r="Y192" i="47" s="1"/>
  <c r="E192" i="47"/>
  <c r="X192" i="47" s="1"/>
  <c r="AB191" i="47"/>
  <c r="AA191" i="47"/>
  <c r="X191" i="47"/>
  <c r="U191" i="47"/>
  <c r="T191" i="47"/>
  <c r="AC191" i="47" s="1"/>
  <c r="Q191" i="47"/>
  <c r="N191" i="47"/>
  <c r="K191" i="47"/>
  <c r="Z191" i="47" s="1"/>
  <c r="H191" i="47"/>
  <c r="Y191" i="47" s="1"/>
  <c r="E191" i="47"/>
  <c r="AC190" i="47"/>
  <c r="AB190" i="47"/>
  <c r="Y190" i="47"/>
  <c r="X190" i="47"/>
  <c r="U190" i="47"/>
  <c r="T190" i="47"/>
  <c r="Q190" i="47"/>
  <c r="N190" i="47"/>
  <c r="AA190" i="47" s="1"/>
  <c r="K190" i="47"/>
  <c r="Z190" i="47" s="1"/>
  <c r="H190" i="47"/>
  <c r="E190" i="47"/>
  <c r="AC189" i="47"/>
  <c r="Z189" i="47"/>
  <c r="Y189" i="47"/>
  <c r="U189" i="47"/>
  <c r="T189" i="47"/>
  <c r="Q189" i="47"/>
  <c r="AB189" i="47" s="1"/>
  <c r="N189" i="47"/>
  <c r="AA189" i="47" s="1"/>
  <c r="K189" i="47"/>
  <c r="H189" i="47"/>
  <c r="E189" i="47"/>
  <c r="X189" i="47" s="1"/>
  <c r="AA188" i="47"/>
  <c r="Z188" i="47"/>
  <c r="U188" i="47"/>
  <c r="T188" i="47"/>
  <c r="AC188" i="47" s="1"/>
  <c r="Q188" i="47"/>
  <c r="AB188" i="47" s="1"/>
  <c r="N188" i="47"/>
  <c r="K188" i="47"/>
  <c r="H188" i="47"/>
  <c r="Y188" i="47" s="1"/>
  <c r="E188" i="47"/>
  <c r="X188" i="47" s="1"/>
  <c r="AB187" i="47"/>
  <c r="AA187" i="47"/>
  <c r="X187" i="47"/>
  <c r="U187" i="47"/>
  <c r="T187" i="47"/>
  <c r="AC187" i="47" s="1"/>
  <c r="Q187" i="47"/>
  <c r="N187" i="47"/>
  <c r="K187" i="47"/>
  <c r="Z187" i="47" s="1"/>
  <c r="H187" i="47"/>
  <c r="Y187" i="47" s="1"/>
  <c r="E187" i="47"/>
  <c r="AC186" i="47"/>
  <c r="AB186" i="47"/>
  <c r="Y186" i="47"/>
  <c r="X186" i="47"/>
  <c r="U186" i="47"/>
  <c r="T186" i="47"/>
  <c r="Q186" i="47"/>
  <c r="N186" i="47"/>
  <c r="AA186" i="47" s="1"/>
  <c r="K186" i="47"/>
  <c r="Z186" i="47" s="1"/>
  <c r="H186" i="47"/>
  <c r="E186" i="47"/>
  <c r="AC185" i="47"/>
  <c r="Z185" i="47"/>
  <c r="Y185" i="47"/>
  <c r="U185" i="47"/>
  <c r="T185" i="47"/>
  <c r="Q185" i="47"/>
  <c r="AB185" i="47" s="1"/>
  <c r="N185" i="47"/>
  <c r="AA185" i="47" s="1"/>
  <c r="K185" i="47"/>
  <c r="H185" i="47"/>
  <c r="E185" i="47"/>
  <c r="X185" i="47" s="1"/>
  <c r="AA184" i="47"/>
  <c r="Z184" i="47"/>
  <c r="U184" i="47"/>
  <c r="T184" i="47"/>
  <c r="AC184" i="47" s="1"/>
  <c r="Q184" i="47"/>
  <c r="AB184" i="47" s="1"/>
  <c r="N184" i="47"/>
  <c r="K184" i="47"/>
  <c r="H184" i="47"/>
  <c r="Y184" i="47" s="1"/>
  <c r="E184" i="47"/>
  <c r="X184" i="47" s="1"/>
  <c r="AB183" i="47"/>
  <c r="AA183" i="47"/>
  <c r="X183" i="47"/>
  <c r="U183" i="47"/>
  <c r="T183" i="47"/>
  <c r="AC183" i="47" s="1"/>
  <c r="Q183" i="47"/>
  <c r="N183" i="47"/>
  <c r="K183" i="47"/>
  <c r="Z183" i="47" s="1"/>
  <c r="H183" i="47"/>
  <c r="Y183" i="47" s="1"/>
  <c r="E183" i="47"/>
  <c r="AC182" i="47"/>
  <c r="AB182" i="47"/>
  <c r="Y182" i="47"/>
  <c r="X182" i="47"/>
  <c r="U182" i="47"/>
  <c r="T182" i="47"/>
  <c r="Q182" i="47"/>
  <c r="N182" i="47"/>
  <c r="AA182" i="47" s="1"/>
  <c r="K182" i="47"/>
  <c r="Z182" i="47" s="1"/>
  <c r="H182" i="47"/>
  <c r="E182" i="47"/>
  <c r="AC181" i="47"/>
  <c r="Z181" i="47"/>
  <c r="Y181" i="47"/>
  <c r="U181" i="47"/>
  <c r="T181" i="47"/>
  <c r="Q181" i="47"/>
  <c r="AB181" i="47" s="1"/>
  <c r="N181" i="47"/>
  <c r="AA181" i="47" s="1"/>
  <c r="K181" i="47"/>
  <c r="H181" i="47"/>
  <c r="E181" i="47"/>
  <c r="X181" i="47" s="1"/>
  <c r="AA180" i="47"/>
  <c r="Z180" i="47"/>
  <c r="U180" i="47"/>
  <c r="T180" i="47"/>
  <c r="AC180" i="47" s="1"/>
  <c r="Q180" i="47"/>
  <c r="AB180" i="47" s="1"/>
  <c r="N180" i="47"/>
  <c r="K180" i="47"/>
  <c r="H180" i="47"/>
  <c r="Y180" i="47" s="1"/>
  <c r="E180" i="47"/>
  <c r="X180" i="47" s="1"/>
  <c r="AB179" i="47"/>
  <c r="AA179" i="47"/>
  <c r="X179" i="47"/>
  <c r="U179" i="47"/>
  <c r="T179" i="47"/>
  <c r="AC179" i="47" s="1"/>
  <c r="Q179" i="47"/>
  <c r="N179" i="47"/>
  <c r="K179" i="47"/>
  <c r="Z179" i="47" s="1"/>
  <c r="H179" i="47"/>
  <c r="Y179" i="47" s="1"/>
  <c r="E179" i="47"/>
  <c r="AC178" i="47"/>
  <c r="AB178" i="47"/>
  <c r="Y178" i="47"/>
  <c r="X178" i="47"/>
  <c r="U178" i="47"/>
  <c r="T178" i="47"/>
  <c r="Q178" i="47"/>
  <c r="N178" i="47"/>
  <c r="AA178" i="47" s="1"/>
  <c r="K178" i="47"/>
  <c r="Z178" i="47" s="1"/>
  <c r="H178" i="47"/>
  <c r="E178" i="47"/>
  <c r="AC177" i="47"/>
  <c r="Z177" i="47"/>
  <c r="Y177" i="47"/>
  <c r="U177" i="47"/>
  <c r="T177" i="47"/>
  <c r="Q177" i="47"/>
  <c r="AB177" i="47" s="1"/>
  <c r="N177" i="47"/>
  <c r="AA177" i="47" s="1"/>
  <c r="K177" i="47"/>
  <c r="H177" i="47"/>
  <c r="E177" i="47"/>
  <c r="X177" i="47" s="1"/>
  <c r="AA176" i="47"/>
  <c r="Z176" i="47"/>
  <c r="U176" i="47"/>
  <c r="T176" i="47"/>
  <c r="AC176" i="47" s="1"/>
  <c r="Q176" i="47"/>
  <c r="AB176" i="47" s="1"/>
  <c r="N176" i="47"/>
  <c r="K176" i="47"/>
  <c r="H176" i="47"/>
  <c r="Y176" i="47" s="1"/>
  <c r="E176" i="47"/>
  <c r="X176" i="47" s="1"/>
  <c r="AB175" i="47"/>
  <c r="X175" i="47"/>
  <c r="U175" i="47"/>
  <c r="T175" i="47"/>
  <c r="AC175" i="47" s="1"/>
  <c r="Q175" i="47"/>
  <c r="N175" i="47"/>
  <c r="AA175" i="47" s="1"/>
  <c r="K175" i="47"/>
  <c r="Z175" i="47" s="1"/>
  <c r="H175" i="47"/>
  <c r="Y175" i="47" s="1"/>
  <c r="E175" i="47"/>
  <c r="AC174" i="47"/>
  <c r="AB174" i="47"/>
  <c r="Y174" i="47"/>
  <c r="U174" i="47"/>
  <c r="T174" i="47"/>
  <c r="Q174" i="47"/>
  <c r="N174" i="47"/>
  <c r="AA174" i="47" s="1"/>
  <c r="K174" i="47"/>
  <c r="Z174" i="47" s="1"/>
  <c r="H174" i="47"/>
  <c r="E174" i="47"/>
  <c r="X174" i="47" s="1"/>
  <c r="Z173" i="47"/>
  <c r="Y173" i="47"/>
  <c r="U173" i="47"/>
  <c r="T173" i="47"/>
  <c r="AC173" i="47" s="1"/>
  <c r="Q173" i="47"/>
  <c r="AB173" i="47" s="1"/>
  <c r="N173" i="47"/>
  <c r="AA173" i="47" s="1"/>
  <c r="K173" i="47"/>
  <c r="H173" i="47"/>
  <c r="E173" i="47"/>
  <c r="X173" i="47" s="1"/>
  <c r="AA172" i="47"/>
  <c r="Z172" i="47"/>
  <c r="U172" i="47"/>
  <c r="T172" i="47"/>
  <c r="AC172" i="47" s="1"/>
  <c r="Q172" i="47"/>
  <c r="AB172" i="47" s="1"/>
  <c r="N172" i="47"/>
  <c r="K172" i="47"/>
  <c r="H172" i="47"/>
  <c r="Y172" i="47" s="1"/>
  <c r="E172" i="47"/>
  <c r="X172" i="47" s="1"/>
  <c r="AB171" i="47"/>
  <c r="X171" i="47"/>
  <c r="U171" i="47"/>
  <c r="T171" i="47"/>
  <c r="AC171" i="47" s="1"/>
  <c r="Q171" i="47"/>
  <c r="N171" i="47"/>
  <c r="AA171" i="47" s="1"/>
  <c r="K171" i="47"/>
  <c r="Z171" i="47" s="1"/>
  <c r="H171" i="47"/>
  <c r="Y171" i="47" s="1"/>
  <c r="E171" i="47"/>
  <c r="AC170" i="47"/>
  <c r="AB170" i="47"/>
  <c r="Y170" i="47"/>
  <c r="U170" i="47"/>
  <c r="T170" i="47"/>
  <c r="Q170" i="47"/>
  <c r="N170" i="47"/>
  <c r="AA170" i="47" s="1"/>
  <c r="K170" i="47"/>
  <c r="Z170" i="47" s="1"/>
  <c r="H170" i="47"/>
  <c r="E170" i="47"/>
  <c r="X170" i="47" s="1"/>
  <c r="Z169" i="47"/>
  <c r="Y169" i="47"/>
  <c r="U169" i="47"/>
  <c r="T169" i="47"/>
  <c r="AC169" i="47" s="1"/>
  <c r="Q169" i="47"/>
  <c r="AB169" i="47" s="1"/>
  <c r="N169" i="47"/>
  <c r="AA169" i="47" s="1"/>
  <c r="K169" i="47"/>
  <c r="H169" i="47"/>
  <c r="E169" i="47"/>
  <c r="X169" i="47" s="1"/>
  <c r="AA168" i="47"/>
  <c r="Z168" i="47"/>
  <c r="U168" i="47"/>
  <c r="T168" i="47"/>
  <c r="AC168" i="47" s="1"/>
  <c r="Q168" i="47"/>
  <c r="AB168" i="47" s="1"/>
  <c r="N168" i="47"/>
  <c r="K168" i="47"/>
  <c r="H168" i="47"/>
  <c r="Y168" i="47" s="1"/>
  <c r="E168" i="47"/>
  <c r="X168" i="47" s="1"/>
  <c r="AB167" i="47"/>
  <c r="X167" i="47"/>
  <c r="U167" i="47"/>
  <c r="T167" i="47"/>
  <c r="AC167" i="47" s="1"/>
  <c r="Q167" i="47"/>
  <c r="N167" i="47"/>
  <c r="AA167" i="47" s="1"/>
  <c r="K167" i="47"/>
  <c r="Z167" i="47" s="1"/>
  <c r="H167" i="47"/>
  <c r="Y167" i="47" s="1"/>
  <c r="E167" i="47"/>
  <c r="AC166" i="47"/>
  <c r="AB166" i="47"/>
  <c r="Y166" i="47"/>
  <c r="U166" i="47"/>
  <c r="T166" i="47"/>
  <c r="Q166" i="47"/>
  <c r="N166" i="47"/>
  <c r="AA166" i="47" s="1"/>
  <c r="K166" i="47"/>
  <c r="Z166" i="47" s="1"/>
  <c r="H166" i="47"/>
  <c r="E166" i="47"/>
  <c r="X166" i="47" s="1"/>
  <c r="Z165" i="47"/>
  <c r="Y165" i="47"/>
  <c r="U165" i="47"/>
  <c r="T165" i="47"/>
  <c r="AC165" i="47" s="1"/>
  <c r="Q165" i="47"/>
  <c r="AB165" i="47" s="1"/>
  <c r="N165" i="47"/>
  <c r="AA165" i="47" s="1"/>
  <c r="K165" i="47"/>
  <c r="H165" i="47"/>
  <c r="E165" i="47"/>
  <c r="X165" i="47" s="1"/>
  <c r="AA164" i="47"/>
  <c r="Z164" i="47"/>
  <c r="U164" i="47"/>
  <c r="T164" i="47"/>
  <c r="AC164" i="47" s="1"/>
  <c r="Q164" i="47"/>
  <c r="AB164" i="47" s="1"/>
  <c r="N164" i="47"/>
  <c r="K164" i="47"/>
  <c r="H164" i="47"/>
  <c r="Y164" i="47" s="1"/>
  <c r="E164" i="47"/>
  <c r="X164" i="47" s="1"/>
  <c r="AB163" i="47"/>
  <c r="X163" i="47"/>
  <c r="U163" i="47"/>
  <c r="T163" i="47"/>
  <c r="AC163" i="47" s="1"/>
  <c r="Q163" i="47"/>
  <c r="N163" i="47"/>
  <c r="AA163" i="47" s="1"/>
  <c r="K163" i="47"/>
  <c r="Z163" i="47" s="1"/>
  <c r="H163" i="47"/>
  <c r="Y163" i="47" s="1"/>
  <c r="E163" i="47"/>
  <c r="AB162" i="47"/>
  <c r="U162" i="47"/>
  <c r="T162" i="47"/>
  <c r="AC162" i="47" s="1"/>
  <c r="Q162" i="47"/>
  <c r="N162" i="47"/>
  <c r="AA162" i="47" s="1"/>
  <c r="K162" i="47"/>
  <c r="Z162" i="47" s="1"/>
  <c r="H162" i="47"/>
  <c r="Y162" i="47" s="1"/>
  <c r="E162" i="47"/>
  <c r="X162" i="47" s="1"/>
  <c r="AB161" i="47"/>
  <c r="AA161" i="47"/>
  <c r="X161" i="47"/>
  <c r="U161" i="47"/>
  <c r="T161" i="47"/>
  <c r="AC161" i="47" s="1"/>
  <c r="Q161" i="47"/>
  <c r="N161" i="47"/>
  <c r="K161" i="47"/>
  <c r="Z161" i="47" s="1"/>
  <c r="H161" i="47"/>
  <c r="Y161" i="47" s="1"/>
  <c r="E161" i="47"/>
  <c r="AC160" i="47"/>
  <c r="AB160" i="47"/>
  <c r="Y160" i="47"/>
  <c r="X160" i="47"/>
  <c r="U160" i="47"/>
  <c r="T160" i="47"/>
  <c r="Q160" i="47"/>
  <c r="N160" i="47"/>
  <c r="AA160" i="47" s="1"/>
  <c r="K160" i="47"/>
  <c r="Z160" i="47" s="1"/>
  <c r="H160" i="47"/>
  <c r="E160" i="47"/>
  <c r="AC159" i="47"/>
  <c r="Z159" i="47"/>
  <c r="Y159" i="47"/>
  <c r="U159" i="47"/>
  <c r="T159" i="47"/>
  <c r="Q159" i="47"/>
  <c r="AB159" i="47" s="1"/>
  <c r="N159" i="47"/>
  <c r="AA159" i="47" s="1"/>
  <c r="K159" i="47"/>
  <c r="H159" i="47"/>
  <c r="E159" i="47"/>
  <c r="X159" i="47" s="1"/>
  <c r="AA158" i="47"/>
  <c r="Z158" i="47"/>
  <c r="U158" i="47"/>
  <c r="T158" i="47"/>
  <c r="AC158" i="47" s="1"/>
  <c r="Q158" i="47"/>
  <c r="AB158" i="47" s="1"/>
  <c r="N158" i="47"/>
  <c r="K158" i="47"/>
  <c r="H158" i="47"/>
  <c r="Y158" i="47" s="1"/>
  <c r="E158" i="47"/>
  <c r="X158" i="47" s="1"/>
  <c r="AB157" i="47"/>
  <c r="AA157" i="47"/>
  <c r="X157" i="47"/>
  <c r="U157" i="47"/>
  <c r="T157" i="47"/>
  <c r="AC157" i="47" s="1"/>
  <c r="Q157" i="47"/>
  <c r="N157" i="47"/>
  <c r="K157" i="47"/>
  <c r="Z157" i="47" s="1"/>
  <c r="H157" i="47"/>
  <c r="Y157" i="47" s="1"/>
  <c r="E157" i="47"/>
  <c r="AC156" i="47"/>
  <c r="AB156" i="47"/>
  <c r="Y156" i="47"/>
  <c r="X156" i="47"/>
  <c r="U156" i="47"/>
  <c r="T156" i="47"/>
  <c r="Q156" i="47"/>
  <c r="N156" i="47"/>
  <c r="AA156" i="47" s="1"/>
  <c r="K156" i="47"/>
  <c r="Z156" i="47" s="1"/>
  <c r="H156" i="47"/>
  <c r="E156" i="47"/>
  <c r="AC155" i="47"/>
  <c r="Z155" i="47"/>
  <c r="Y155" i="47"/>
  <c r="U155" i="47"/>
  <c r="T155" i="47"/>
  <c r="Q155" i="47"/>
  <c r="AB155" i="47" s="1"/>
  <c r="N155" i="47"/>
  <c r="AA155" i="47" s="1"/>
  <c r="K155" i="47"/>
  <c r="H155" i="47"/>
  <c r="E155" i="47"/>
  <c r="X155" i="47" s="1"/>
  <c r="AA154" i="47"/>
  <c r="Z154" i="47"/>
  <c r="U154" i="47"/>
  <c r="T154" i="47"/>
  <c r="AC154" i="47" s="1"/>
  <c r="Q154" i="47"/>
  <c r="AB154" i="47" s="1"/>
  <c r="N154" i="47"/>
  <c r="K154" i="47"/>
  <c r="H154" i="47"/>
  <c r="Y154" i="47" s="1"/>
  <c r="E154" i="47"/>
  <c r="X154" i="47" s="1"/>
  <c r="AB153" i="47"/>
  <c r="AA153" i="47"/>
  <c r="X153" i="47"/>
  <c r="U153" i="47"/>
  <c r="T153" i="47"/>
  <c r="AC153" i="47" s="1"/>
  <c r="Q153" i="47"/>
  <c r="N153" i="47"/>
  <c r="K153" i="47"/>
  <c r="Z153" i="47" s="1"/>
  <c r="H153" i="47"/>
  <c r="Y153" i="47" s="1"/>
  <c r="E153" i="47"/>
  <c r="AC152" i="47"/>
  <c r="AB152" i="47"/>
  <c r="Y152" i="47"/>
  <c r="X152" i="47"/>
  <c r="U152" i="47"/>
  <c r="T152" i="47"/>
  <c r="Q152" i="47"/>
  <c r="N152" i="47"/>
  <c r="AA152" i="47" s="1"/>
  <c r="K152" i="47"/>
  <c r="Z152" i="47" s="1"/>
  <c r="H152" i="47"/>
  <c r="E152" i="47"/>
  <c r="AC151" i="47"/>
  <c r="Z151" i="47"/>
  <c r="Y151" i="47"/>
  <c r="U151" i="47"/>
  <c r="T151" i="47"/>
  <c r="Q151" i="47"/>
  <c r="AB151" i="47" s="1"/>
  <c r="N151" i="47"/>
  <c r="AA151" i="47" s="1"/>
  <c r="K151" i="47"/>
  <c r="H151" i="47"/>
  <c r="E151" i="47"/>
  <c r="X151" i="47" s="1"/>
  <c r="AA150" i="47"/>
  <c r="Z150" i="47"/>
  <c r="U150" i="47"/>
  <c r="T150" i="47"/>
  <c r="AC150" i="47" s="1"/>
  <c r="Q150" i="47"/>
  <c r="AB150" i="47" s="1"/>
  <c r="N150" i="47"/>
  <c r="K150" i="47"/>
  <c r="H150" i="47"/>
  <c r="Y150" i="47" s="1"/>
  <c r="E150" i="47"/>
  <c r="X150" i="47" s="1"/>
  <c r="AB149" i="47"/>
  <c r="AA149" i="47"/>
  <c r="X149" i="47"/>
  <c r="U149" i="47"/>
  <c r="T149" i="47"/>
  <c r="AC149" i="47" s="1"/>
  <c r="Q149" i="47"/>
  <c r="N149" i="47"/>
  <c r="K149" i="47"/>
  <c r="Z149" i="47" s="1"/>
  <c r="H149" i="47"/>
  <c r="Y149" i="47" s="1"/>
  <c r="E149" i="47"/>
  <c r="AC148" i="47"/>
  <c r="AB148" i="47"/>
  <c r="Y148" i="47"/>
  <c r="X148" i="47"/>
  <c r="U148" i="47"/>
  <c r="T148" i="47"/>
  <c r="Q148" i="47"/>
  <c r="N148" i="47"/>
  <c r="AA148" i="47" s="1"/>
  <c r="K148" i="47"/>
  <c r="Z148" i="47" s="1"/>
  <c r="H148" i="47"/>
  <c r="E148" i="47"/>
  <c r="AC147" i="47"/>
  <c r="Z147" i="47"/>
  <c r="Y147" i="47"/>
  <c r="U147" i="47"/>
  <c r="T147" i="47"/>
  <c r="Q147" i="47"/>
  <c r="AB147" i="47" s="1"/>
  <c r="N147" i="47"/>
  <c r="AA147" i="47" s="1"/>
  <c r="K147" i="47"/>
  <c r="H147" i="47"/>
  <c r="E147" i="47"/>
  <c r="X147" i="47" s="1"/>
  <c r="AA146" i="47"/>
  <c r="Z146" i="47"/>
  <c r="U146" i="47"/>
  <c r="T146" i="47"/>
  <c r="AC146" i="47" s="1"/>
  <c r="Q146" i="47"/>
  <c r="AB146" i="47" s="1"/>
  <c r="N146" i="47"/>
  <c r="K146" i="47"/>
  <c r="H146" i="47"/>
  <c r="Y146" i="47" s="1"/>
  <c r="E146" i="47"/>
  <c r="X146" i="47" s="1"/>
  <c r="AB145" i="47"/>
  <c r="AA145" i="47"/>
  <c r="X145" i="47"/>
  <c r="U145" i="47"/>
  <c r="T145" i="47"/>
  <c r="AC145" i="47" s="1"/>
  <c r="Q145" i="47"/>
  <c r="N145" i="47"/>
  <c r="K145" i="47"/>
  <c r="Z145" i="47" s="1"/>
  <c r="H145" i="47"/>
  <c r="Y145" i="47" s="1"/>
  <c r="E145" i="47"/>
  <c r="AC144" i="47"/>
  <c r="AB144" i="47"/>
  <c r="Y144" i="47"/>
  <c r="X144" i="47"/>
  <c r="U144" i="47"/>
  <c r="T144" i="47"/>
  <c r="Q144" i="47"/>
  <c r="N144" i="47"/>
  <c r="AA144" i="47" s="1"/>
  <c r="K144" i="47"/>
  <c r="Z144" i="47" s="1"/>
  <c r="H144" i="47"/>
  <c r="E144" i="47"/>
  <c r="AC143" i="47"/>
  <c r="Z143" i="47"/>
  <c r="Y143" i="47"/>
  <c r="U143" i="47"/>
  <c r="T143" i="47"/>
  <c r="Q143" i="47"/>
  <c r="AB143" i="47" s="1"/>
  <c r="N143" i="47"/>
  <c r="AA143" i="47" s="1"/>
  <c r="K143" i="47"/>
  <c r="H143" i="47"/>
  <c r="E143" i="47"/>
  <c r="X143" i="47" s="1"/>
  <c r="AA142" i="47"/>
  <c r="Z142" i="47"/>
  <c r="U142" i="47"/>
  <c r="T142" i="47"/>
  <c r="AC142" i="47" s="1"/>
  <c r="Q142" i="47"/>
  <c r="AB142" i="47" s="1"/>
  <c r="N142" i="47"/>
  <c r="K142" i="47"/>
  <c r="H142" i="47"/>
  <c r="Y142" i="47" s="1"/>
  <c r="E142" i="47"/>
  <c r="X142" i="47" s="1"/>
  <c r="AC141" i="47"/>
  <c r="AB141" i="47"/>
  <c r="AA141" i="47"/>
  <c r="Y141" i="47"/>
  <c r="X141" i="47"/>
  <c r="U141" i="47"/>
  <c r="T141" i="47"/>
  <c r="Q141" i="47"/>
  <c r="N141" i="47"/>
  <c r="K141" i="47"/>
  <c r="Z141" i="47" s="1"/>
  <c r="H141" i="47"/>
  <c r="E141" i="47"/>
  <c r="AC140" i="47"/>
  <c r="AB140" i="47"/>
  <c r="Z140" i="47"/>
  <c r="Y140" i="47"/>
  <c r="X140" i="47"/>
  <c r="U140" i="47"/>
  <c r="T140" i="47"/>
  <c r="Q140" i="47"/>
  <c r="N140" i="47"/>
  <c r="AA140" i="47" s="1"/>
  <c r="K140" i="47"/>
  <c r="H140" i="47"/>
  <c r="E140" i="47"/>
  <c r="AC139" i="47"/>
  <c r="Z139" i="47"/>
  <c r="Y139" i="47"/>
  <c r="U139" i="47"/>
  <c r="T139" i="47"/>
  <c r="Q139" i="47"/>
  <c r="AB139" i="47" s="1"/>
  <c r="N139" i="47"/>
  <c r="AA139" i="47" s="1"/>
  <c r="K139" i="47"/>
  <c r="H139" i="47"/>
  <c r="E139" i="47"/>
  <c r="X139" i="47" s="1"/>
  <c r="AA138" i="47"/>
  <c r="Z138" i="47"/>
  <c r="U138" i="47"/>
  <c r="T138" i="47"/>
  <c r="AC138" i="47" s="1"/>
  <c r="Q138" i="47"/>
  <c r="AB138" i="47" s="1"/>
  <c r="N138" i="47"/>
  <c r="K138" i="47"/>
  <c r="H138" i="47"/>
  <c r="Y138" i="47" s="1"/>
  <c r="E138" i="47"/>
  <c r="X138" i="47" s="1"/>
  <c r="AB137" i="47"/>
  <c r="AA137" i="47"/>
  <c r="Y137" i="47"/>
  <c r="X137" i="47"/>
  <c r="U137" i="47"/>
  <c r="T137" i="47"/>
  <c r="AC137" i="47" s="1"/>
  <c r="Q137" i="47"/>
  <c r="N137" i="47"/>
  <c r="K137" i="47"/>
  <c r="Z137" i="47" s="1"/>
  <c r="H137" i="47"/>
  <c r="E137" i="47"/>
  <c r="AC136" i="47"/>
  <c r="AB136" i="47"/>
  <c r="Y136" i="47"/>
  <c r="X136" i="47"/>
  <c r="U136" i="47"/>
  <c r="T136" i="47"/>
  <c r="Q136" i="47"/>
  <c r="N136" i="47"/>
  <c r="AA136" i="47" s="1"/>
  <c r="K136" i="47"/>
  <c r="Z136" i="47" s="1"/>
  <c r="H136" i="47"/>
  <c r="E136" i="47"/>
  <c r="AC135" i="47"/>
  <c r="Z135" i="47"/>
  <c r="Y135" i="47"/>
  <c r="U135" i="47"/>
  <c r="T135" i="47"/>
  <c r="Q135" i="47"/>
  <c r="AB135" i="47" s="1"/>
  <c r="N135" i="47"/>
  <c r="AA135" i="47" s="1"/>
  <c r="K135" i="47"/>
  <c r="H135" i="47"/>
  <c r="E135" i="47"/>
  <c r="X135" i="47" s="1"/>
  <c r="AA134" i="47"/>
  <c r="Z134" i="47"/>
  <c r="U134" i="47"/>
  <c r="T134" i="47"/>
  <c r="AC134" i="47" s="1"/>
  <c r="Q134" i="47"/>
  <c r="AB134" i="47" s="1"/>
  <c r="N134" i="47"/>
  <c r="K134" i="47"/>
  <c r="H134" i="47"/>
  <c r="Y134" i="47" s="1"/>
  <c r="E134" i="47"/>
  <c r="X134" i="47" s="1"/>
  <c r="AB133" i="47"/>
  <c r="AA133" i="47"/>
  <c r="X133" i="47"/>
  <c r="U133" i="47"/>
  <c r="T133" i="47"/>
  <c r="AC133" i="47" s="1"/>
  <c r="Q133" i="47"/>
  <c r="N133" i="47"/>
  <c r="K133" i="47"/>
  <c r="Z133" i="47" s="1"/>
  <c r="H133" i="47"/>
  <c r="Y133" i="47" s="1"/>
  <c r="E133" i="47"/>
  <c r="AC132" i="47"/>
  <c r="AB132" i="47"/>
  <c r="Y132" i="47"/>
  <c r="X132" i="47"/>
  <c r="U132" i="47"/>
  <c r="T132" i="47"/>
  <c r="Q132" i="47"/>
  <c r="N132" i="47"/>
  <c r="AA132" i="47" s="1"/>
  <c r="K132" i="47"/>
  <c r="Z132" i="47" s="1"/>
  <c r="H132" i="47"/>
  <c r="E132" i="47"/>
  <c r="AC131" i="47"/>
  <c r="Z131" i="47"/>
  <c r="Y131" i="47"/>
  <c r="U131" i="47"/>
  <c r="T131" i="47"/>
  <c r="Q131" i="47"/>
  <c r="AB131" i="47" s="1"/>
  <c r="N131" i="47"/>
  <c r="AA131" i="47" s="1"/>
  <c r="K131" i="47"/>
  <c r="H131" i="47"/>
  <c r="E131" i="47"/>
  <c r="X131" i="47" s="1"/>
  <c r="AA130" i="47"/>
  <c r="Z130" i="47"/>
  <c r="U130" i="47"/>
  <c r="T130" i="47"/>
  <c r="AC130" i="47" s="1"/>
  <c r="Q130" i="47"/>
  <c r="AB130" i="47" s="1"/>
  <c r="N130" i="47"/>
  <c r="K130" i="47"/>
  <c r="H130" i="47"/>
  <c r="Y130" i="47" s="1"/>
  <c r="E130" i="47"/>
  <c r="X130" i="47" s="1"/>
  <c r="AB129" i="47"/>
  <c r="AA129" i="47"/>
  <c r="Y129" i="47"/>
  <c r="X129" i="47"/>
  <c r="U129" i="47"/>
  <c r="T129" i="47"/>
  <c r="AC129" i="47" s="1"/>
  <c r="Q129" i="47"/>
  <c r="N129" i="47"/>
  <c r="K129" i="47"/>
  <c r="Z129" i="47" s="1"/>
  <c r="H129" i="47"/>
  <c r="E129" i="47"/>
  <c r="AC128" i="47"/>
  <c r="AB128" i="47"/>
  <c r="Y128" i="47"/>
  <c r="X128" i="47"/>
  <c r="U128" i="47"/>
  <c r="T128" i="47"/>
  <c r="Q128" i="47"/>
  <c r="N128" i="47"/>
  <c r="AA128" i="47" s="1"/>
  <c r="K128" i="47"/>
  <c r="Z128" i="47" s="1"/>
  <c r="H128" i="47"/>
  <c r="E128" i="47"/>
  <c r="AC127" i="47"/>
  <c r="Z127" i="47"/>
  <c r="Y127" i="47"/>
  <c r="U127" i="47"/>
  <c r="T127" i="47"/>
  <c r="Q127" i="47"/>
  <c r="AB127" i="47" s="1"/>
  <c r="N127" i="47"/>
  <c r="AA127" i="47" s="1"/>
  <c r="K127" i="47"/>
  <c r="H127" i="47"/>
  <c r="E127" i="47"/>
  <c r="X127" i="47" s="1"/>
  <c r="AA126" i="47"/>
  <c r="Z126" i="47"/>
  <c r="U126" i="47"/>
  <c r="T126" i="47"/>
  <c r="AC126" i="47" s="1"/>
  <c r="Q126" i="47"/>
  <c r="AB126" i="47" s="1"/>
  <c r="N126" i="47"/>
  <c r="K126" i="47"/>
  <c r="H126" i="47"/>
  <c r="Y126" i="47" s="1"/>
  <c r="E126" i="47"/>
  <c r="X126" i="47" s="1"/>
  <c r="AB125" i="47"/>
  <c r="AA125" i="47"/>
  <c r="X125" i="47"/>
  <c r="U125" i="47"/>
  <c r="T125" i="47"/>
  <c r="AC125" i="47" s="1"/>
  <c r="Q125" i="47"/>
  <c r="N125" i="47"/>
  <c r="K125" i="47"/>
  <c r="Z125" i="47" s="1"/>
  <c r="H125" i="47"/>
  <c r="Y125" i="47" s="1"/>
  <c r="E125" i="47"/>
  <c r="AC124" i="47"/>
  <c r="Y124" i="47"/>
  <c r="X124" i="47"/>
  <c r="U124" i="47"/>
  <c r="T124" i="47"/>
  <c r="Q124" i="47"/>
  <c r="AB124" i="47" s="1"/>
  <c r="N124" i="47"/>
  <c r="AA124" i="47" s="1"/>
  <c r="K124" i="47"/>
  <c r="Z124" i="47" s="1"/>
  <c r="H124" i="47"/>
  <c r="E124" i="47"/>
  <c r="Z123" i="47"/>
  <c r="U123" i="47"/>
  <c r="T123" i="47"/>
  <c r="AC123" i="47" s="1"/>
  <c r="Q123" i="47"/>
  <c r="AB123" i="47" s="1"/>
  <c r="N123" i="47"/>
  <c r="AA123" i="47" s="1"/>
  <c r="K123" i="47"/>
  <c r="H123" i="47"/>
  <c r="Y123" i="47" s="1"/>
  <c r="E123" i="47"/>
  <c r="X123" i="47" s="1"/>
  <c r="AA122" i="47"/>
  <c r="U122" i="47"/>
  <c r="T122" i="47"/>
  <c r="AC122" i="47" s="1"/>
  <c r="Q122" i="47"/>
  <c r="AB122" i="47" s="1"/>
  <c r="N122" i="47"/>
  <c r="K122" i="47"/>
  <c r="Z122" i="47" s="1"/>
  <c r="H122" i="47"/>
  <c r="Y122" i="47" s="1"/>
  <c r="E122" i="47"/>
  <c r="X122" i="47" s="1"/>
  <c r="AB121" i="47"/>
  <c r="X121" i="47"/>
  <c r="U121" i="47"/>
  <c r="T121" i="47"/>
  <c r="AC121" i="47" s="1"/>
  <c r="Q121" i="47"/>
  <c r="N121" i="47"/>
  <c r="AA121" i="47" s="1"/>
  <c r="K121" i="47"/>
  <c r="Z121" i="47" s="1"/>
  <c r="H121" i="47"/>
  <c r="Y121" i="47" s="1"/>
  <c r="E121" i="47"/>
  <c r="AC120" i="47"/>
  <c r="Y120" i="47"/>
  <c r="X120" i="47"/>
  <c r="U120" i="47"/>
  <c r="T120" i="47"/>
  <c r="Q120" i="47"/>
  <c r="AB120" i="47" s="1"/>
  <c r="N120" i="47"/>
  <c r="AA120" i="47" s="1"/>
  <c r="K120" i="47"/>
  <c r="Z120" i="47" s="1"/>
  <c r="H120" i="47"/>
  <c r="E120" i="47"/>
  <c r="Z119" i="47"/>
  <c r="U119" i="47"/>
  <c r="T119" i="47"/>
  <c r="AC119" i="47" s="1"/>
  <c r="Q119" i="47"/>
  <c r="AB119" i="47" s="1"/>
  <c r="N119" i="47"/>
  <c r="AA119" i="47" s="1"/>
  <c r="K119" i="47"/>
  <c r="H119" i="47"/>
  <c r="Y119" i="47" s="1"/>
  <c r="E119" i="47"/>
  <c r="X119" i="47" s="1"/>
  <c r="AA118" i="47"/>
  <c r="U118" i="47"/>
  <c r="T118" i="47"/>
  <c r="AC118" i="47" s="1"/>
  <c r="Q118" i="47"/>
  <c r="AB118" i="47" s="1"/>
  <c r="N118" i="47"/>
  <c r="K118" i="47"/>
  <c r="Z118" i="47" s="1"/>
  <c r="H118" i="47"/>
  <c r="Y118" i="47" s="1"/>
  <c r="E118" i="47"/>
  <c r="X118" i="47" s="1"/>
  <c r="AB117" i="47"/>
  <c r="X117" i="47"/>
  <c r="U117" i="47"/>
  <c r="T117" i="47"/>
  <c r="AC117" i="47" s="1"/>
  <c r="Q117" i="47"/>
  <c r="N117" i="47"/>
  <c r="AA117" i="47" s="1"/>
  <c r="K117" i="47"/>
  <c r="Z117" i="47" s="1"/>
  <c r="H117" i="47"/>
  <c r="Y117" i="47" s="1"/>
  <c r="E117" i="47"/>
  <c r="AC116" i="47"/>
  <c r="Y116" i="47"/>
  <c r="X116" i="47"/>
  <c r="U116" i="47"/>
  <c r="T116" i="47"/>
  <c r="Q116" i="47"/>
  <c r="AB116" i="47" s="1"/>
  <c r="N116" i="47"/>
  <c r="AA116" i="47" s="1"/>
  <c r="K116" i="47"/>
  <c r="Z116" i="47" s="1"/>
  <c r="H116" i="47"/>
  <c r="E116" i="47"/>
  <c r="Z115" i="47"/>
  <c r="U115" i="47"/>
  <c r="T115" i="47"/>
  <c r="AC115" i="47" s="1"/>
  <c r="Q115" i="47"/>
  <c r="AB115" i="47" s="1"/>
  <c r="N115" i="47"/>
  <c r="AA115" i="47" s="1"/>
  <c r="K115" i="47"/>
  <c r="H115" i="47"/>
  <c r="Y115" i="47" s="1"/>
  <c r="E115" i="47"/>
  <c r="X115" i="47" s="1"/>
  <c r="AA114" i="47"/>
  <c r="U114" i="47"/>
  <c r="T114" i="47"/>
  <c r="AC114" i="47" s="1"/>
  <c r="Q114" i="47"/>
  <c r="AB114" i="47" s="1"/>
  <c r="N114" i="47"/>
  <c r="K114" i="47"/>
  <c r="Z114" i="47" s="1"/>
  <c r="H114" i="47"/>
  <c r="Y114" i="47" s="1"/>
  <c r="E114" i="47"/>
  <c r="X114" i="47" s="1"/>
  <c r="AB113" i="47"/>
  <c r="X113" i="47"/>
  <c r="U113" i="47"/>
  <c r="T113" i="47"/>
  <c r="AC113" i="47" s="1"/>
  <c r="Q113" i="47"/>
  <c r="N113" i="47"/>
  <c r="AA113" i="47" s="1"/>
  <c r="K113" i="47"/>
  <c r="Z113" i="47" s="1"/>
  <c r="H113" i="47"/>
  <c r="Y113" i="47" s="1"/>
  <c r="E113" i="47"/>
  <c r="AC112" i="47"/>
  <c r="Y112" i="47"/>
  <c r="X112" i="47"/>
  <c r="U112" i="47"/>
  <c r="T112" i="47"/>
  <c r="Q112" i="47"/>
  <c r="AB112" i="47" s="1"/>
  <c r="N112" i="47"/>
  <c r="AA112" i="47" s="1"/>
  <c r="K112" i="47"/>
  <c r="Z112" i="47" s="1"/>
  <c r="H112" i="47"/>
  <c r="E112" i="47"/>
  <c r="Z111" i="47"/>
  <c r="U111" i="47"/>
  <c r="T111" i="47"/>
  <c r="AC111" i="47" s="1"/>
  <c r="Q111" i="47"/>
  <c r="AB111" i="47" s="1"/>
  <c r="N111" i="47"/>
  <c r="AA111" i="47" s="1"/>
  <c r="K111" i="47"/>
  <c r="H111" i="47"/>
  <c r="Y111" i="47" s="1"/>
  <c r="E111" i="47"/>
  <c r="X111" i="47" s="1"/>
  <c r="AB110" i="47"/>
  <c r="AA110" i="47"/>
  <c r="Z110" i="47"/>
  <c r="X110" i="47"/>
  <c r="U110" i="47"/>
  <c r="T110" i="47"/>
  <c r="AC110" i="47" s="1"/>
  <c r="Q110" i="47"/>
  <c r="N110" i="47"/>
  <c r="K110" i="47"/>
  <c r="H110" i="47"/>
  <c r="Y110" i="47" s="1"/>
  <c r="E110" i="47"/>
  <c r="AC109" i="47"/>
  <c r="AB109" i="47"/>
  <c r="AA109" i="47"/>
  <c r="Y109" i="47"/>
  <c r="X109" i="47"/>
  <c r="U109" i="47"/>
  <c r="T109" i="47"/>
  <c r="Q109" i="47"/>
  <c r="N109" i="47"/>
  <c r="K109" i="47"/>
  <c r="Z109" i="47" s="1"/>
  <c r="H109" i="47"/>
  <c r="E109" i="47"/>
  <c r="AC108" i="47"/>
  <c r="AB108" i="47"/>
  <c r="Z108" i="47"/>
  <c r="Y108" i="47"/>
  <c r="X108" i="47"/>
  <c r="U108" i="47"/>
  <c r="T108" i="47"/>
  <c r="Q108" i="47"/>
  <c r="N108" i="47"/>
  <c r="AA108" i="47" s="1"/>
  <c r="K108" i="47"/>
  <c r="H108" i="47"/>
  <c r="E108" i="47"/>
  <c r="AC107" i="47"/>
  <c r="AA107" i="47"/>
  <c r="Z107" i="47"/>
  <c r="Y107" i="47"/>
  <c r="U107" i="47"/>
  <c r="T107" i="47"/>
  <c r="Q107" i="47"/>
  <c r="AB107" i="47" s="1"/>
  <c r="N107" i="47"/>
  <c r="K107" i="47"/>
  <c r="H107" i="47"/>
  <c r="E107" i="47"/>
  <c r="X107" i="47" s="1"/>
  <c r="AB106" i="47"/>
  <c r="AA106" i="47"/>
  <c r="Z106" i="47"/>
  <c r="X106" i="47"/>
  <c r="U106" i="47"/>
  <c r="T106" i="47"/>
  <c r="AC106" i="47" s="1"/>
  <c r="Q106" i="47"/>
  <c r="N106" i="47"/>
  <c r="K106" i="47"/>
  <c r="H106" i="47"/>
  <c r="Y106" i="47" s="1"/>
  <c r="E106" i="47"/>
  <c r="AC105" i="47"/>
  <c r="AB105" i="47"/>
  <c r="AA105" i="47"/>
  <c r="Y105" i="47"/>
  <c r="X105" i="47"/>
  <c r="U105" i="47"/>
  <c r="T105" i="47"/>
  <c r="Q105" i="47"/>
  <c r="N105" i="47"/>
  <c r="K105" i="47"/>
  <c r="Z105" i="47" s="1"/>
  <c r="H105" i="47"/>
  <c r="E105" i="47"/>
  <c r="AC104" i="47"/>
  <c r="AB104" i="47"/>
  <c r="Z104" i="47"/>
  <c r="Y104" i="47"/>
  <c r="X104" i="47"/>
  <c r="U104" i="47"/>
  <c r="T104" i="47"/>
  <c r="Q104" i="47"/>
  <c r="N104" i="47"/>
  <c r="AA104" i="47" s="1"/>
  <c r="K104" i="47"/>
  <c r="H104" i="47"/>
  <c r="E104" i="47"/>
  <c r="AC103" i="47"/>
  <c r="AA103" i="47"/>
  <c r="Z103" i="47"/>
  <c r="Y103" i="47"/>
  <c r="U103" i="47"/>
  <c r="T103" i="47"/>
  <c r="Q103" i="47"/>
  <c r="AB103" i="47" s="1"/>
  <c r="N103" i="47"/>
  <c r="K103" i="47"/>
  <c r="H103" i="47"/>
  <c r="E103" i="47"/>
  <c r="X103" i="47" s="1"/>
  <c r="AB102" i="47"/>
  <c r="AA102" i="47"/>
  <c r="Z102" i="47"/>
  <c r="X102" i="47"/>
  <c r="U102" i="47"/>
  <c r="T102" i="47"/>
  <c r="AC102" i="47" s="1"/>
  <c r="Q102" i="47"/>
  <c r="N102" i="47"/>
  <c r="K102" i="47"/>
  <c r="H102" i="47"/>
  <c r="Y102" i="47" s="1"/>
  <c r="E102" i="47"/>
  <c r="AC101" i="47"/>
  <c r="AB101" i="47"/>
  <c r="AA101" i="47"/>
  <c r="Y101" i="47"/>
  <c r="X101" i="47"/>
  <c r="U101" i="47"/>
  <c r="T101" i="47"/>
  <c r="Q101" i="47"/>
  <c r="N101" i="47"/>
  <c r="K101" i="47"/>
  <c r="Z101" i="47" s="1"/>
  <c r="H101" i="47"/>
  <c r="E101" i="47"/>
  <c r="AC100" i="47"/>
  <c r="AB100" i="47"/>
  <c r="Z100" i="47"/>
  <c r="Y100" i="47"/>
  <c r="X100" i="47"/>
  <c r="U100" i="47"/>
  <c r="T100" i="47"/>
  <c r="Q100" i="47"/>
  <c r="N100" i="47"/>
  <c r="AA100" i="47" s="1"/>
  <c r="K100" i="47"/>
  <c r="H100" i="47"/>
  <c r="E100" i="47"/>
  <c r="AC99" i="47"/>
  <c r="AA99" i="47"/>
  <c r="Z99" i="47"/>
  <c r="Y99" i="47"/>
  <c r="U99" i="47"/>
  <c r="T99" i="47"/>
  <c r="Q99" i="47"/>
  <c r="AB99" i="47" s="1"/>
  <c r="N99" i="47"/>
  <c r="K99" i="47"/>
  <c r="H99" i="47"/>
  <c r="E99" i="47"/>
  <c r="X99" i="47" s="1"/>
  <c r="AA98" i="47"/>
  <c r="Z98" i="47"/>
  <c r="U98" i="47"/>
  <c r="T98" i="47"/>
  <c r="AC98" i="47" s="1"/>
  <c r="Q98" i="47"/>
  <c r="AB98" i="47" s="1"/>
  <c r="N98" i="47"/>
  <c r="K98" i="47"/>
  <c r="H98" i="47"/>
  <c r="Y98" i="47" s="1"/>
  <c r="E98" i="47"/>
  <c r="X98" i="47" s="1"/>
  <c r="AB97" i="47"/>
  <c r="AA97" i="47"/>
  <c r="X97" i="47"/>
  <c r="U97" i="47"/>
  <c r="T97" i="47"/>
  <c r="AC97" i="47" s="1"/>
  <c r="Q97" i="47"/>
  <c r="N97" i="47"/>
  <c r="K97" i="47"/>
  <c r="Z97" i="47" s="1"/>
  <c r="H97" i="47"/>
  <c r="Y97" i="47" s="1"/>
  <c r="E97" i="47"/>
  <c r="AC96" i="47"/>
  <c r="AB96" i="47"/>
  <c r="Y96" i="47"/>
  <c r="X96" i="47"/>
  <c r="U96" i="47"/>
  <c r="T96" i="47"/>
  <c r="Q96" i="47"/>
  <c r="N96" i="47"/>
  <c r="AA96" i="47" s="1"/>
  <c r="K96" i="47"/>
  <c r="Z96" i="47" s="1"/>
  <c r="H96" i="47"/>
  <c r="E96" i="47"/>
  <c r="AC95" i="47"/>
  <c r="Z95" i="47"/>
  <c r="Y95" i="47"/>
  <c r="U95" i="47"/>
  <c r="T95" i="47"/>
  <c r="Q95" i="47"/>
  <c r="AB95" i="47" s="1"/>
  <c r="N95" i="47"/>
  <c r="AA95" i="47" s="1"/>
  <c r="K95" i="47"/>
  <c r="H95" i="47"/>
  <c r="E95" i="47"/>
  <c r="X95" i="47" s="1"/>
  <c r="AA94" i="47"/>
  <c r="Z94" i="47"/>
  <c r="U94" i="47"/>
  <c r="T94" i="47"/>
  <c r="AC94" i="47" s="1"/>
  <c r="Q94" i="47"/>
  <c r="AB94" i="47" s="1"/>
  <c r="N94" i="47"/>
  <c r="K94" i="47"/>
  <c r="H94" i="47"/>
  <c r="Y94" i="47" s="1"/>
  <c r="E94" i="47"/>
  <c r="X94" i="47" s="1"/>
  <c r="AB93" i="47"/>
  <c r="AA93" i="47"/>
  <c r="X93" i="47"/>
  <c r="U93" i="47"/>
  <c r="T93" i="47"/>
  <c r="AC93" i="47" s="1"/>
  <c r="Q93" i="47"/>
  <c r="N93" i="47"/>
  <c r="K93" i="47"/>
  <c r="Z93" i="47" s="1"/>
  <c r="H93" i="47"/>
  <c r="Y93" i="47" s="1"/>
  <c r="E93" i="47"/>
  <c r="AC92" i="47"/>
  <c r="AB92" i="47"/>
  <c r="Z92" i="47"/>
  <c r="Y92" i="47"/>
  <c r="X92" i="47"/>
  <c r="U92" i="47"/>
  <c r="T92" i="47"/>
  <c r="Q92" i="47"/>
  <c r="N92" i="47"/>
  <c r="AA92" i="47" s="1"/>
  <c r="K92" i="47"/>
  <c r="H92" i="47"/>
  <c r="E92" i="47"/>
  <c r="AC91" i="47"/>
  <c r="AA91" i="47"/>
  <c r="Z91" i="47"/>
  <c r="Y91" i="47"/>
  <c r="U91" i="47"/>
  <c r="T91" i="47"/>
  <c r="Q91" i="47"/>
  <c r="AB91" i="47" s="1"/>
  <c r="N91" i="47"/>
  <c r="K91" i="47"/>
  <c r="H91" i="47"/>
  <c r="E91" i="47"/>
  <c r="X91" i="47" s="1"/>
  <c r="AB90" i="47"/>
  <c r="AA90" i="47"/>
  <c r="Z90" i="47"/>
  <c r="X90" i="47"/>
  <c r="U90" i="47"/>
  <c r="T90" i="47"/>
  <c r="AC90" i="47" s="1"/>
  <c r="Q90" i="47"/>
  <c r="N90" i="47"/>
  <c r="K90" i="47"/>
  <c r="H90" i="47"/>
  <c r="Y90" i="47" s="1"/>
  <c r="E90" i="47"/>
  <c r="AC89" i="47"/>
  <c r="AB89" i="47"/>
  <c r="AA89" i="47"/>
  <c r="Y89" i="47"/>
  <c r="X89" i="47"/>
  <c r="U89" i="47"/>
  <c r="T89" i="47"/>
  <c r="Q89" i="47"/>
  <c r="N89" i="47"/>
  <c r="K89" i="47"/>
  <c r="Z89" i="47" s="1"/>
  <c r="H89" i="47"/>
  <c r="E89" i="47"/>
  <c r="AC88" i="47"/>
  <c r="AB88" i="47"/>
  <c r="Z88" i="47"/>
  <c r="Y88" i="47"/>
  <c r="X88" i="47"/>
  <c r="U88" i="47"/>
  <c r="T88" i="47"/>
  <c r="Q88" i="47"/>
  <c r="N88" i="47"/>
  <c r="AA88" i="47" s="1"/>
  <c r="K88" i="47"/>
  <c r="H88" i="47"/>
  <c r="E88" i="47"/>
  <c r="AC87" i="47"/>
  <c r="AA87" i="47"/>
  <c r="Z87" i="47"/>
  <c r="Y87" i="47"/>
  <c r="U87" i="47"/>
  <c r="T87" i="47"/>
  <c r="Q87" i="47"/>
  <c r="AB87" i="47" s="1"/>
  <c r="N87" i="47"/>
  <c r="K87" i="47"/>
  <c r="H87" i="47"/>
  <c r="E87" i="47"/>
  <c r="X87" i="47" s="1"/>
  <c r="AB86" i="47"/>
  <c r="AA86" i="47"/>
  <c r="Z86" i="47"/>
  <c r="X86" i="47"/>
  <c r="U86" i="47"/>
  <c r="T86" i="47"/>
  <c r="AC86" i="47" s="1"/>
  <c r="Q86" i="47"/>
  <c r="N86" i="47"/>
  <c r="K86" i="47"/>
  <c r="H86" i="47"/>
  <c r="Y86" i="47" s="1"/>
  <c r="E86" i="47"/>
  <c r="AC85" i="47"/>
  <c r="AB85" i="47"/>
  <c r="AA85" i="47"/>
  <c r="Y85" i="47"/>
  <c r="X85" i="47"/>
  <c r="U85" i="47"/>
  <c r="T85" i="47"/>
  <c r="Q85" i="47"/>
  <c r="N85" i="47"/>
  <c r="K85" i="47"/>
  <c r="Z85" i="47" s="1"/>
  <c r="H85" i="47"/>
  <c r="E85" i="47"/>
  <c r="AC84" i="47"/>
  <c r="AB84" i="47"/>
  <c r="Z84" i="47"/>
  <c r="Y84" i="47"/>
  <c r="X84" i="47"/>
  <c r="U84" i="47"/>
  <c r="T84" i="47"/>
  <c r="Q84" i="47"/>
  <c r="N84" i="47"/>
  <c r="AA84" i="47" s="1"/>
  <c r="K84" i="47"/>
  <c r="H84" i="47"/>
  <c r="E84" i="47"/>
  <c r="AC83" i="47"/>
  <c r="AA83" i="47"/>
  <c r="Z83" i="47"/>
  <c r="Y83" i="47"/>
  <c r="U83" i="47"/>
  <c r="T83" i="47"/>
  <c r="Q83" i="47"/>
  <c r="AB83" i="47" s="1"/>
  <c r="N83" i="47"/>
  <c r="K83" i="47"/>
  <c r="H83" i="47"/>
  <c r="E83" i="47"/>
  <c r="X83" i="47" s="1"/>
  <c r="AB82" i="47"/>
  <c r="AA82" i="47"/>
  <c r="Z82" i="47"/>
  <c r="X82" i="47"/>
  <c r="U82" i="47"/>
  <c r="T82" i="47"/>
  <c r="AC82" i="47" s="1"/>
  <c r="Q82" i="47"/>
  <c r="N82" i="47"/>
  <c r="K82" i="47"/>
  <c r="H82" i="47"/>
  <c r="Y82" i="47" s="1"/>
  <c r="E82" i="47"/>
  <c r="AC81" i="47"/>
  <c r="AB81" i="47"/>
  <c r="AA81" i="47"/>
  <c r="Y81" i="47"/>
  <c r="X81" i="47"/>
  <c r="U81" i="47"/>
  <c r="T81" i="47"/>
  <c r="Q81" i="47"/>
  <c r="N81" i="47"/>
  <c r="K81" i="47"/>
  <c r="Z81" i="47" s="1"/>
  <c r="H81" i="47"/>
  <c r="E81" i="47"/>
  <c r="AC80" i="47"/>
  <c r="AB80" i="47"/>
  <c r="Z80" i="47"/>
  <c r="Y80" i="47"/>
  <c r="X80" i="47"/>
  <c r="U80" i="47"/>
  <c r="T80" i="47"/>
  <c r="Q80" i="47"/>
  <c r="N80" i="47"/>
  <c r="AA80" i="47" s="1"/>
  <c r="K80" i="47"/>
  <c r="H80" i="47"/>
  <c r="E80" i="47"/>
  <c r="AC79" i="47"/>
  <c r="AA79" i="47"/>
  <c r="Z79" i="47"/>
  <c r="Y79" i="47"/>
  <c r="U79" i="47"/>
  <c r="T79" i="47"/>
  <c r="Q79" i="47"/>
  <c r="AB79" i="47" s="1"/>
  <c r="N79" i="47"/>
  <c r="K79" i="47"/>
  <c r="H79" i="47"/>
  <c r="E79" i="47"/>
  <c r="X79" i="47" s="1"/>
  <c r="AB78" i="47"/>
  <c r="AA78" i="47"/>
  <c r="Z78" i="47"/>
  <c r="X78" i="47"/>
  <c r="U78" i="47"/>
  <c r="T78" i="47"/>
  <c r="AC78" i="47" s="1"/>
  <c r="Q78" i="47"/>
  <c r="N78" i="47"/>
  <c r="K78" i="47"/>
  <c r="H78" i="47"/>
  <c r="Y78" i="47" s="1"/>
  <c r="E78" i="47"/>
  <c r="AC77" i="47"/>
  <c r="AB77" i="47"/>
  <c r="AA77" i="47"/>
  <c r="Y77" i="47"/>
  <c r="X77" i="47"/>
  <c r="U77" i="47"/>
  <c r="T77" i="47"/>
  <c r="Q77" i="47"/>
  <c r="N77" i="47"/>
  <c r="K77" i="47"/>
  <c r="Z77" i="47" s="1"/>
  <c r="H77" i="47"/>
  <c r="E77" i="47"/>
  <c r="AC76" i="47"/>
  <c r="AB76" i="47"/>
  <c r="Z76" i="47"/>
  <c r="Y76" i="47"/>
  <c r="X76" i="47"/>
  <c r="U76" i="47"/>
  <c r="T76" i="47"/>
  <c r="Q76" i="47"/>
  <c r="N76" i="47"/>
  <c r="AA76" i="47" s="1"/>
  <c r="K76" i="47"/>
  <c r="H76" i="47"/>
  <c r="E76" i="47"/>
  <c r="AC75" i="47"/>
  <c r="AA75" i="47"/>
  <c r="Z75" i="47"/>
  <c r="Y75" i="47"/>
  <c r="U75" i="47"/>
  <c r="T75" i="47"/>
  <c r="Q75" i="47"/>
  <c r="AB75" i="47" s="1"/>
  <c r="N75" i="47"/>
  <c r="K75" i="47"/>
  <c r="H75" i="47"/>
  <c r="E75" i="47"/>
  <c r="X75" i="47" s="1"/>
  <c r="AA74" i="47"/>
  <c r="Z74" i="47"/>
  <c r="U74" i="47"/>
  <c r="T74" i="47"/>
  <c r="AC74" i="47" s="1"/>
  <c r="Q74" i="47"/>
  <c r="AB74" i="47" s="1"/>
  <c r="N74" i="47"/>
  <c r="K74" i="47"/>
  <c r="H74" i="47"/>
  <c r="Y74" i="47" s="1"/>
  <c r="E74" i="47"/>
  <c r="X74" i="47" s="1"/>
  <c r="AB73" i="47"/>
  <c r="AA73" i="47"/>
  <c r="X73" i="47"/>
  <c r="U73" i="47"/>
  <c r="T73" i="47"/>
  <c r="AC73" i="47" s="1"/>
  <c r="Q73" i="47"/>
  <c r="N73" i="47"/>
  <c r="K73" i="47"/>
  <c r="Z73" i="47" s="1"/>
  <c r="H73" i="47"/>
  <c r="Y73" i="47" s="1"/>
  <c r="E73" i="47"/>
  <c r="AC72" i="47"/>
  <c r="AB72" i="47"/>
  <c r="Y72" i="47"/>
  <c r="X72" i="47"/>
  <c r="U72" i="47"/>
  <c r="T72" i="47"/>
  <c r="Q72" i="47"/>
  <c r="N72" i="47"/>
  <c r="AA72" i="47" s="1"/>
  <c r="K72" i="47"/>
  <c r="Z72" i="47" s="1"/>
  <c r="H72" i="47"/>
  <c r="E72" i="47"/>
  <c r="AC71" i="47"/>
  <c r="Z71" i="47"/>
  <c r="Y71" i="47"/>
  <c r="U71" i="47"/>
  <c r="T71" i="47"/>
  <c r="Q71" i="47"/>
  <c r="AB71" i="47" s="1"/>
  <c r="N71" i="47"/>
  <c r="AA71" i="47" s="1"/>
  <c r="K71" i="47"/>
  <c r="H71" i="47"/>
  <c r="E71" i="47"/>
  <c r="X71" i="47" s="1"/>
  <c r="AA70" i="47"/>
  <c r="Z70" i="47"/>
  <c r="U70" i="47"/>
  <c r="T70" i="47"/>
  <c r="AC70" i="47" s="1"/>
  <c r="Q70" i="47"/>
  <c r="AB70" i="47" s="1"/>
  <c r="N70" i="47"/>
  <c r="K70" i="47"/>
  <c r="H70" i="47"/>
  <c r="Y70" i="47" s="1"/>
  <c r="E70" i="47"/>
  <c r="X70" i="47" s="1"/>
  <c r="AB69" i="47"/>
  <c r="AA69" i="47"/>
  <c r="X69" i="47"/>
  <c r="U69" i="47"/>
  <c r="T69" i="47"/>
  <c r="AC69" i="47" s="1"/>
  <c r="Q69" i="47"/>
  <c r="N69" i="47"/>
  <c r="K69" i="47"/>
  <c r="Z69" i="47" s="1"/>
  <c r="H69" i="47"/>
  <c r="Y69" i="47" s="1"/>
  <c r="E69" i="47"/>
  <c r="AC68" i="47"/>
  <c r="AB68" i="47"/>
  <c r="Y68" i="47"/>
  <c r="X68" i="47"/>
  <c r="U68" i="47"/>
  <c r="T68" i="47"/>
  <c r="Q68" i="47"/>
  <c r="N68" i="47"/>
  <c r="AA68" i="47" s="1"/>
  <c r="K68" i="47"/>
  <c r="Z68" i="47" s="1"/>
  <c r="H68" i="47"/>
  <c r="E68" i="47"/>
  <c r="AC67" i="47"/>
  <c r="Z67" i="47"/>
  <c r="Y67" i="47"/>
  <c r="U67" i="47"/>
  <c r="T67" i="47"/>
  <c r="Q67" i="47"/>
  <c r="AB67" i="47" s="1"/>
  <c r="N67" i="47"/>
  <c r="AA67" i="47" s="1"/>
  <c r="K67" i="47"/>
  <c r="H67" i="47"/>
  <c r="E67" i="47"/>
  <c r="X67" i="47" s="1"/>
  <c r="AA66" i="47"/>
  <c r="Z66" i="47"/>
  <c r="U66" i="47"/>
  <c r="T66" i="47"/>
  <c r="AC66" i="47" s="1"/>
  <c r="Q66" i="47"/>
  <c r="AB66" i="47" s="1"/>
  <c r="N66" i="47"/>
  <c r="K66" i="47"/>
  <c r="H66" i="47"/>
  <c r="Y66" i="47" s="1"/>
  <c r="E66" i="47"/>
  <c r="X66" i="47" s="1"/>
  <c r="AB65" i="47"/>
  <c r="AA65" i="47"/>
  <c r="X65" i="47"/>
  <c r="U65" i="47"/>
  <c r="T65" i="47"/>
  <c r="AC65" i="47" s="1"/>
  <c r="Q65" i="47"/>
  <c r="N65" i="47"/>
  <c r="K65" i="47"/>
  <c r="Z65" i="47" s="1"/>
  <c r="H65" i="47"/>
  <c r="Y65" i="47" s="1"/>
  <c r="E65" i="47"/>
  <c r="AC64" i="47"/>
  <c r="AB64" i="47"/>
  <c r="Y64" i="47"/>
  <c r="X64" i="47"/>
  <c r="U64" i="47"/>
  <c r="T64" i="47"/>
  <c r="Q64" i="47"/>
  <c r="N64" i="47"/>
  <c r="AA64" i="47" s="1"/>
  <c r="K64" i="47"/>
  <c r="Z64" i="47" s="1"/>
  <c r="H64" i="47"/>
  <c r="E64" i="47"/>
  <c r="AC63" i="47"/>
  <c r="Z63" i="47"/>
  <c r="Y63" i="47"/>
  <c r="U63" i="47"/>
  <c r="T63" i="47"/>
  <c r="Q63" i="47"/>
  <c r="AB63" i="47" s="1"/>
  <c r="N63" i="47"/>
  <c r="AA63" i="47" s="1"/>
  <c r="K63" i="47"/>
  <c r="H63" i="47"/>
  <c r="E63" i="47"/>
  <c r="X63" i="47" s="1"/>
  <c r="AA62" i="47"/>
  <c r="Z62" i="47"/>
  <c r="U62" i="47"/>
  <c r="T62" i="47"/>
  <c r="AC62" i="47" s="1"/>
  <c r="Q62" i="47"/>
  <c r="AB62" i="47" s="1"/>
  <c r="N62" i="47"/>
  <c r="K62" i="47"/>
  <c r="H62" i="47"/>
  <c r="Y62" i="47" s="1"/>
  <c r="E62" i="47"/>
  <c r="X62" i="47" s="1"/>
  <c r="AB61" i="47"/>
  <c r="AA61" i="47"/>
  <c r="X61" i="47"/>
  <c r="U61" i="47"/>
  <c r="T61" i="47"/>
  <c r="AC61" i="47" s="1"/>
  <c r="Q61" i="47"/>
  <c r="N61" i="47"/>
  <c r="K61" i="47"/>
  <c r="Z61" i="47" s="1"/>
  <c r="H61" i="47"/>
  <c r="Y61" i="47" s="1"/>
  <c r="E61" i="47"/>
  <c r="AC60" i="47"/>
  <c r="AB60" i="47"/>
  <c r="Y60" i="47"/>
  <c r="X60" i="47"/>
  <c r="U60" i="47"/>
  <c r="T60" i="47"/>
  <c r="Q60" i="47"/>
  <c r="N60" i="47"/>
  <c r="AA60" i="47" s="1"/>
  <c r="K60" i="47"/>
  <c r="Z60" i="47" s="1"/>
  <c r="H60" i="47"/>
  <c r="E60" i="47"/>
  <c r="AC59" i="47"/>
  <c r="Z59" i="47"/>
  <c r="Y59" i="47"/>
  <c r="U59" i="47"/>
  <c r="T59" i="47"/>
  <c r="Q59" i="47"/>
  <c r="AB59" i="47" s="1"/>
  <c r="N59" i="47"/>
  <c r="AA59" i="47" s="1"/>
  <c r="K59" i="47"/>
  <c r="H59" i="47"/>
  <c r="E59" i="47"/>
  <c r="X59" i="47" s="1"/>
  <c r="AA58" i="47"/>
  <c r="Z58" i="47"/>
  <c r="U58" i="47"/>
  <c r="T58" i="47"/>
  <c r="AC58" i="47" s="1"/>
  <c r="Q58" i="47"/>
  <c r="AB58" i="47" s="1"/>
  <c r="N58" i="47"/>
  <c r="K58" i="47"/>
  <c r="H58" i="47"/>
  <c r="Y58" i="47" s="1"/>
  <c r="E58" i="47"/>
  <c r="X58" i="47" s="1"/>
  <c r="AB57" i="47"/>
  <c r="AA57" i="47"/>
  <c r="X57" i="47"/>
  <c r="U57" i="47"/>
  <c r="T57" i="47"/>
  <c r="AC57" i="47" s="1"/>
  <c r="Q57" i="47"/>
  <c r="N57" i="47"/>
  <c r="K57" i="47"/>
  <c r="Z57" i="47" s="1"/>
  <c r="H57" i="47"/>
  <c r="Y57" i="47" s="1"/>
  <c r="E57" i="47"/>
  <c r="AC56" i="47"/>
  <c r="AB56" i="47"/>
  <c r="Y56" i="47"/>
  <c r="X56" i="47"/>
  <c r="U56" i="47"/>
  <c r="T56" i="47"/>
  <c r="Q56" i="47"/>
  <c r="N56" i="47"/>
  <c r="AA56" i="47" s="1"/>
  <c r="K56" i="47"/>
  <c r="Z56" i="47" s="1"/>
  <c r="H56" i="47"/>
  <c r="E56" i="47"/>
  <c r="AC55" i="47"/>
  <c r="Z55" i="47"/>
  <c r="Y55" i="47"/>
  <c r="U55" i="47"/>
  <c r="T55" i="47"/>
  <c r="Q55" i="47"/>
  <c r="AB55" i="47" s="1"/>
  <c r="N55" i="47"/>
  <c r="AA55" i="47" s="1"/>
  <c r="K55" i="47"/>
  <c r="H55" i="47"/>
  <c r="E55" i="47"/>
  <c r="X55" i="47" s="1"/>
  <c r="AA54" i="47"/>
  <c r="Z54" i="47"/>
  <c r="U54" i="47"/>
  <c r="T54" i="47"/>
  <c r="AC54" i="47" s="1"/>
  <c r="Q54" i="47"/>
  <c r="AB54" i="47" s="1"/>
  <c r="N54" i="47"/>
  <c r="K54" i="47"/>
  <c r="H54" i="47"/>
  <c r="Y54" i="47" s="1"/>
  <c r="E54" i="47"/>
  <c r="X54" i="47" s="1"/>
  <c r="AB53" i="47"/>
  <c r="AA53" i="47"/>
  <c r="X53" i="47"/>
  <c r="U53" i="47"/>
  <c r="T53" i="47"/>
  <c r="AC53" i="47" s="1"/>
  <c r="Q53" i="47"/>
  <c r="N53" i="47"/>
  <c r="K53" i="47"/>
  <c r="Z53" i="47" s="1"/>
  <c r="H53" i="47"/>
  <c r="Y53" i="47" s="1"/>
  <c r="E53" i="47"/>
  <c r="AC52" i="47"/>
  <c r="AB52" i="47"/>
  <c r="Y52" i="47"/>
  <c r="X52" i="47"/>
  <c r="U52" i="47"/>
  <c r="T52" i="47"/>
  <c r="Q52" i="47"/>
  <c r="N52" i="47"/>
  <c r="AA52" i="47" s="1"/>
  <c r="K52" i="47"/>
  <c r="Z52" i="47" s="1"/>
  <c r="H52" i="47"/>
  <c r="E52" i="47"/>
  <c r="AC51" i="47"/>
  <c r="Z51" i="47"/>
  <c r="Y51" i="47"/>
  <c r="U51" i="47"/>
  <c r="T51" i="47"/>
  <c r="Q51" i="47"/>
  <c r="AB51" i="47" s="1"/>
  <c r="N51" i="47"/>
  <c r="AA51" i="47" s="1"/>
  <c r="K51" i="47"/>
  <c r="H51" i="47"/>
  <c r="E51" i="47"/>
  <c r="X51" i="47" s="1"/>
  <c r="AA50" i="47"/>
  <c r="Z50" i="47"/>
  <c r="U50" i="47"/>
  <c r="T50" i="47"/>
  <c r="AC50" i="47" s="1"/>
  <c r="Q50" i="47"/>
  <c r="AB50" i="47" s="1"/>
  <c r="N50" i="47"/>
  <c r="K50" i="47"/>
  <c r="H50" i="47"/>
  <c r="Y50" i="47" s="1"/>
  <c r="E50" i="47"/>
  <c r="X50" i="47" s="1"/>
  <c r="AB49" i="47"/>
  <c r="AA49" i="47"/>
  <c r="X49" i="47"/>
  <c r="U49" i="47"/>
  <c r="T49" i="47"/>
  <c r="AC49" i="47" s="1"/>
  <c r="Q49" i="47"/>
  <c r="N49" i="47"/>
  <c r="K49" i="47"/>
  <c r="Z49" i="47" s="1"/>
  <c r="H49" i="47"/>
  <c r="Y49" i="47" s="1"/>
  <c r="E49" i="47"/>
  <c r="AC48" i="47"/>
  <c r="AB48" i="47"/>
  <c r="Y48" i="47"/>
  <c r="X48" i="47"/>
  <c r="U48" i="47"/>
  <c r="T48" i="47"/>
  <c r="Q48" i="47"/>
  <c r="N48" i="47"/>
  <c r="AA48" i="47" s="1"/>
  <c r="K48" i="47"/>
  <c r="Z48" i="47" s="1"/>
  <c r="H48" i="47"/>
  <c r="E48" i="47"/>
  <c r="AC47" i="47"/>
  <c r="Z47" i="47"/>
  <c r="Y47" i="47"/>
  <c r="U47" i="47"/>
  <c r="T47" i="47"/>
  <c r="Q47" i="47"/>
  <c r="AB47" i="47" s="1"/>
  <c r="N47" i="47"/>
  <c r="AA47" i="47" s="1"/>
  <c r="K47" i="47"/>
  <c r="H47" i="47"/>
  <c r="E47" i="47"/>
  <c r="X47" i="47" s="1"/>
  <c r="AA46" i="47"/>
  <c r="Z46" i="47"/>
  <c r="U46" i="47"/>
  <c r="T46" i="47"/>
  <c r="AC46" i="47" s="1"/>
  <c r="Q46" i="47"/>
  <c r="AB46" i="47" s="1"/>
  <c r="N46" i="47"/>
  <c r="K46" i="47"/>
  <c r="H46" i="47"/>
  <c r="Y46" i="47" s="1"/>
  <c r="E46" i="47"/>
  <c r="X46" i="47" s="1"/>
  <c r="AB45" i="47"/>
  <c r="AA45" i="47"/>
  <c r="X45" i="47"/>
  <c r="U45" i="47"/>
  <c r="T45" i="47"/>
  <c r="AC45" i="47" s="1"/>
  <c r="Q45" i="47"/>
  <c r="N45" i="47"/>
  <c r="K45" i="47"/>
  <c r="Z45" i="47" s="1"/>
  <c r="H45" i="47"/>
  <c r="Y45" i="47" s="1"/>
  <c r="E45" i="47"/>
  <c r="AC44" i="47"/>
  <c r="AB44" i="47"/>
  <c r="Y44" i="47"/>
  <c r="X44" i="47"/>
  <c r="U44" i="47"/>
  <c r="T44" i="47"/>
  <c r="Q44" i="47"/>
  <c r="N44" i="47"/>
  <c r="AA44" i="47" s="1"/>
  <c r="K44" i="47"/>
  <c r="Z44" i="47" s="1"/>
  <c r="H44" i="47"/>
  <c r="E44" i="47"/>
  <c r="AC43" i="47"/>
  <c r="Z43" i="47"/>
  <c r="Y43" i="47"/>
  <c r="U43" i="47"/>
  <c r="T43" i="47"/>
  <c r="Q43" i="47"/>
  <c r="AB43" i="47" s="1"/>
  <c r="N43" i="47"/>
  <c r="AA43" i="47" s="1"/>
  <c r="K43" i="47"/>
  <c r="H43" i="47"/>
  <c r="E43" i="47"/>
  <c r="X43" i="47" s="1"/>
  <c r="AA42" i="47"/>
  <c r="Z42" i="47"/>
  <c r="U42" i="47"/>
  <c r="T42" i="47"/>
  <c r="AC42" i="47" s="1"/>
  <c r="Q42" i="47"/>
  <c r="AB42" i="47" s="1"/>
  <c r="N42" i="47"/>
  <c r="K42" i="47"/>
  <c r="H42" i="47"/>
  <c r="Y42" i="47" s="1"/>
  <c r="E42" i="47"/>
  <c r="X42" i="47" s="1"/>
  <c r="AB41" i="47"/>
  <c r="X41" i="47"/>
  <c r="U41" i="47"/>
  <c r="T41" i="47"/>
  <c r="AC41" i="47" s="1"/>
  <c r="Q41" i="47"/>
  <c r="N41" i="47"/>
  <c r="AA41" i="47" s="1"/>
  <c r="K41" i="47"/>
  <c r="Z41" i="47" s="1"/>
  <c r="H41" i="47"/>
  <c r="Y41" i="47" s="1"/>
  <c r="E41" i="47"/>
  <c r="AC40" i="47"/>
  <c r="AB40" i="47"/>
  <c r="Y40" i="47"/>
  <c r="X40" i="47"/>
  <c r="U40" i="47"/>
  <c r="T40" i="47"/>
  <c r="Q40" i="47"/>
  <c r="N40" i="47"/>
  <c r="AA40" i="47" s="1"/>
  <c r="K40" i="47"/>
  <c r="Z40" i="47" s="1"/>
  <c r="H40" i="47"/>
  <c r="E40" i="47"/>
  <c r="Z39" i="47"/>
  <c r="U39" i="47"/>
  <c r="T39" i="47"/>
  <c r="AC39" i="47" s="1"/>
  <c r="Q39" i="47"/>
  <c r="AB39" i="47" s="1"/>
  <c r="N39" i="47"/>
  <c r="AA39" i="47" s="1"/>
  <c r="K39" i="47"/>
  <c r="H39" i="47"/>
  <c r="Y39" i="47" s="1"/>
  <c r="E39" i="47"/>
  <c r="X39" i="47" s="1"/>
  <c r="AA38" i="47"/>
  <c r="U38" i="47"/>
  <c r="T38" i="47"/>
  <c r="AC38" i="47" s="1"/>
  <c r="Q38" i="47"/>
  <c r="AB38" i="47" s="1"/>
  <c r="N38" i="47"/>
  <c r="K38" i="47"/>
  <c r="Z38" i="47" s="1"/>
  <c r="H38" i="47"/>
  <c r="Y38" i="47" s="1"/>
  <c r="E38" i="47"/>
  <c r="X38" i="47" s="1"/>
  <c r="AB37" i="47"/>
  <c r="X37" i="47"/>
  <c r="U37" i="47"/>
  <c r="T37" i="47"/>
  <c r="AC37" i="47" s="1"/>
  <c r="Q37" i="47"/>
  <c r="N37" i="47"/>
  <c r="AA37" i="47" s="1"/>
  <c r="K37" i="47"/>
  <c r="Z37" i="47" s="1"/>
  <c r="H37" i="47"/>
  <c r="Y37" i="47" s="1"/>
  <c r="E37" i="47"/>
  <c r="AC36" i="47"/>
  <c r="AB36" i="47"/>
  <c r="Y36" i="47"/>
  <c r="X36" i="47"/>
  <c r="U36" i="47"/>
  <c r="T36" i="47"/>
  <c r="Q36" i="47"/>
  <c r="N36" i="47"/>
  <c r="AA36" i="47" s="1"/>
  <c r="K36" i="47"/>
  <c r="Z36" i="47" s="1"/>
  <c r="H36" i="47"/>
  <c r="E36" i="47"/>
  <c r="Z35" i="47"/>
  <c r="U35" i="47"/>
  <c r="T35" i="47"/>
  <c r="AC35" i="47" s="1"/>
  <c r="Q35" i="47"/>
  <c r="AB35" i="47" s="1"/>
  <c r="N35" i="47"/>
  <c r="AA35" i="47" s="1"/>
  <c r="K35" i="47"/>
  <c r="H35" i="47"/>
  <c r="Y35" i="47" s="1"/>
  <c r="E35" i="47"/>
  <c r="X35" i="47" s="1"/>
  <c r="AA34" i="47"/>
  <c r="U34" i="47"/>
  <c r="T34" i="47"/>
  <c r="AC34" i="47" s="1"/>
  <c r="Q34" i="47"/>
  <c r="AB34" i="47" s="1"/>
  <c r="N34" i="47"/>
  <c r="K34" i="47"/>
  <c r="Z34" i="47" s="1"/>
  <c r="H34" i="47"/>
  <c r="Y34" i="47" s="1"/>
  <c r="E34" i="47"/>
  <c r="X34" i="47" s="1"/>
  <c r="AB33" i="47"/>
  <c r="X33" i="47"/>
  <c r="U33" i="47"/>
  <c r="T33" i="47"/>
  <c r="AC33" i="47" s="1"/>
  <c r="Q33" i="47"/>
  <c r="N33" i="47"/>
  <c r="AA33" i="47" s="1"/>
  <c r="K33" i="47"/>
  <c r="Z33" i="47" s="1"/>
  <c r="H33" i="47"/>
  <c r="Y33" i="47" s="1"/>
  <c r="E33" i="47"/>
  <c r="AC32" i="47"/>
  <c r="AB32" i="47"/>
  <c r="Y32" i="47"/>
  <c r="X32" i="47"/>
  <c r="U32" i="47"/>
  <c r="T32" i="47"/>
  <c r="Q32" i="47"/>
  <c r="N32" i="47"/>
  <c r="AA32" i="47" s="1"/>
  <c r="K32" i="47"/>
  <c r="Z32" i="47" s="1"/>
  <c r="H32" i="47"/>
  <c r="E32" i="47"/>
  <c r="Z31" i="47"/>
  <c r="Y31" i="47"/>
  <c r="U31" i="47"/>
  <c r="T31" i="47"/>
  <c r="AC31" i="47" s="1"/>
  <c r="Q31" i="47"/>
  <c r="AB31" i="47" s="1"/>
  <c r="N31" i="47"/>
  <c r="AA31" i="47" s="1"/>
  <c r="K31" i="47"/>
  <c r="H31" i="47"/>
  <c r="E31" i="47"/>
  <c r="X31" i="47" s="1"/>
  <c r="AA30" i="47"/>
  <c r="U30" i="47"/>
  <c r="T30" i="47"/>
  <c r="AC30" i="47" s="1"/>
  <c r="Q30" i="47"/>
  <c r="AB30" i="47" s="1"/>
  <c r="N30" i="47"/>
  <c r="K30" i="47"/>
  <c r="Z30" i="47" s="1"/>
  <c r="H30" i="47"/>
  <c r="Y30" i="47" s="1"/>
  <c r="E30" i="47"/>
  <c r="X30" i="47" s="1"/>
  <c r="AB29" i="47"/>
  <c r="X29" i="47"/>
  <c r="U29" i="47"/>
  <c r="T29" i="47"/>
  <c r="AC29" i="47" s="1"/>
  <c r="Q29" i="47"/>
  <c r="N29" i="47"/>
  <c r="AA29" i="47" s="1"/>
  <c r="K29" i="47"/>
  <c r="Z29" i="47" s="1"/>
  <c r="H29" i="47"/>
  <c r="Y29" i="47" s="1"/>
  <c r="E29" i="47"/>
  <c r="AC28" i="47"/>
  <c r="AB28" i="47"/>
  <c r="Y28" i="47"/>
  <c r="X28" i="47"/>
  <c r="U28" i="47"/>
  <c r="T28" i="47"/>
  <c r="Q28" i="47"/>
  <c r="N28" i="47"/>
  <c r="AA28" i="47" s="1"/>
  <c r="K28" i="47"/>
  <c r="Z28" i="47" s="1"/>
  <c r="H28" i="47"/>
  <c r="E28" i="47"/>
  <c r="Z27" i="47"/>
  <c r="Y27" i="47"/>
  <c r="U27" i="47"/>
  <c r="T27" i="47"/>
  <c r="AC27" i="47" s="1"/>
  <c r="Q27" i="47"/>
  <c r="AB27" i="47" s="1"/>
  <c r="N27" i="47"/>
  <c r="AA27" i="47" s="1"/>
  <c r="K27" i="47"/>
  <c r="H27" i="47"/>
  <c r="E27" i="47"/>
  <c r="X27" i="47" s="1"/>
  <c r="AA26" i="47"/>
  <c r="Z26" i="47"/>
  <c r="U26" i="47"/>
  <c r="T26" i="47"/>
  <c r="AC26" i="47" s="1"/>
  <c r="Q26" i="47"/>
  <c r="AB26" i="47" s="1"/>
  <c r="N26" i="47"/>
  <c r="K26" i="47"/>
  <c r="H26" i="47"/>
  <c r="Y26" i="47" s="1"/>
  <c r="E26" i="47"/>
  <c r="X26" i="47" s="1"/>
  <c r="AB25" i="47"/>
  <c r="AA25" i="47"/>
  <c r="X25" i="47"/>
  <c r="U25" i="47"/>
  <c r="T25" i="47"/>
  <c r="AC25" i="47" s="1"/>
  <c r="Q25" i="47"/>
  <c r="N25" i="47"/>
  <c r="K25" i="47"/>
  <c r="Z25" i="47" s="1"/>
  <c r="H25" i="47"/>
  <c r="Y25" i="47" s="1"/>
  <c r="E25" i="47"/>
  <c r="AC24" i="47"/>
  <c r="AB24" i="47"/>
  <c r="Y24" i="47"/>
  <c r="X24" i="47"/>
  <c r="U24" i="47"/>
  <c r="T24" i="47"/>
  <c r="Q24" i="47"/>
  <c r="N24" i="47"/>
  <c r="AA24" i="47" s="1"/>
  <c r="K24" i="47"/>
  <c r="Z24" i="47" s="1"/>
  <c r="H24" i="47"/>
  <c r="E24" i="47"/>
  <c r="AC23" i="47"/>
  <c r="Z23" i="47"/>
  <c r="Y23" i="47"/>
  <c r="U23" i="47"/>
  <c r="T23" i="47"/>
  <c r="Q23" i="47"/>
  <c r="AB23" i="47" s="1"/>
  <c r="N23" i="47"/>
  <c r="AA23" i="47" s="1"/>
  <c r="K23" i="47"/>
  <c r="H23" i="47"/>
  <c r="E23" i="47"/>
  <c r="X23" i="47" s="1"/>
  <c r="AA22" i="47"/>
  <c r="Z22" i="47"/>
  <c r="U22" i="47"/>
  <c r="T22" i="47"/>
  <c r="AC22" i="47" s="1"/>
  <c r="Q22" i="47"/>
  <c r="AB22" i="47" s="1"/>
  <c r="N22" i="47"/>
  <c r="K22" i="47"/>
  <c r="H22" i="47"/>
  <c r="Y22" i="47" s="1"/>
  <c r="E22" i="47"/>
  <c r="X22" i="47" s="1"/>
  <c r="AB21" i="47"/>
  <c r="AA21" i="47"/>
  <c r="X21" i="47"/>
  <c r="U21" i="47"/>
  <c r="T21" i="47"/>
  <c r="AC21" i="47" s="1"/>
  <c r="Q21" i="47"/>
  <c r="N21" i="47"/>
  <c r="K21" i="47"/>
  <c r="Z21" i="47" s="1"/>
  <c r="H21" i="47"/>
  <c r="Y21" i="47" s="1"/>
  <c r="E21" i="47"/>
  <c r="AC20" i="47"/>
  <c r="AB20" i="47"/>
  <c r="Y20" i="47"/>
  <c r="X20" i="47"/>
  <c r="U20" i="47"/>
  <c r="T20" i="47"/>
  <c r="Q20" i="47"/>
  <c r="N20" i="47"/>
  <c r="AA20" i="47" s="1"/>
  <c r="K20" i="47"/>
  <c r="Z20" i="47" s="1"/>
  <c r="H20" i="47"/>
  <c r="E20" i="47"/>
  <c r="AC19" i="47"/>
  <c r="Z19" i="47"/>
  <c r="Y19" i="47"/>
  <c r="U19" i="47"/>
  <c r="T19" i="47"/>
  <c r="Q19" i="47"/>
  <c r="AB19" i="47" s="1"/>
  <c r="N19" i="47"/>
  <c r="AA19" i="47" s="1"/>
  <c r="K19" i="47"/>
  <c r="H19" i="47"/>
  <c r="E19" i="47"/>
  <c r="X19" i="47" s="1"/>
  <c r="AA18" i="47"/>
  <c r="Z18" i="47"/>
  <c r="U18" i="47"/>
  <c r="T18" i="47"/>
  <c r="AC18" i="47" s="1"/>
  <c r="Q18" i="47"/>
  <c r="AB18" i="47" s="1"/>
  <c r="N18" i="47"/>
  <c r="K18" i="47"/>
  <c r="H18" i="47"/>
  <c r="Y18" i="47" s="1"/>
  <c r="E18" i="47"/>
  <c r="X18" i="47" s="1"/>
  <c r="AB17" i="47"/>
  <c r="AA17" i="47"/>
  <c r="X17" i="47"/>
  <c r="U17" i="47"/>
  <c r="T17" i="47"/>
  <c r="AC17" i="47" s="1"/>
  <c r="Q17" i="47"/>
  <c r="N17" i="47"/>
  <c r="K17" i="47"/>
  <c r="Z17" i="47" s="1"/>
  <c r="H17" i="47"/>
  <c r="Y17" i="47" s="1"/>
  <c r="E17" i="47"/>
  <c r="AC16" i="47"/>
  <c r="AB16" i="47"/>
  <c r="AB218" i="47" s="1"/>
  <c r="Y16" i="47"/>
  <c r="Y218" i="47" s="1"/>
  <c r="X16" i="47"/>
  <c r="X218" i="47" s="1"/>
  <c r="U16" i="47"/>
  <c r="U218" i="47" s="1"/>
  <c r="T16" i="47"/>
  <c r="Q16" i="47"/>
  <c r="N16" i="47"/>
  <c r="AA16" i="47" s="1"/>
  <c r="AA218" i="47" s="1"/>
  <c r="K16" i="47"/>
  <c r="Z16" i="47" s="1"/>
  <c r="Z218" i="47" s="1"/>
  <c r="H16" i="47"/>
  <c r="E16" i="47"/>
  <c r="AC15" i="47"/>
  <c r="Z15" i="47"/>
  <c r="Y15" i="47"/>
  <c r="U15" i="47"/>
  <c r="U217" i="47" s="1"/>
  <c r="T15" i="47"/>
  <c r="Q15" i="47"/>
  <c r="AB15" i="47" s="1"/>
  <c r="AB217" i="47" s="1"/>
  <c r="N15" i="47"/>
  <c r="AA15" i="47" s="1"/>
  <c r="AA217" i="47" s="1"/>
  <c r="K15" i="47"/>
  <c r="H15" i="47"/>
  <c r="E15" i="47"/>
  <c r="X15" i="47" s="1"/>
  <c r="X217" i="47" s="1"/>
  <c r="AA14" i="47"/>
  <c r="AA216" i="47" s="1"/>
  <c r="Z14" i="47"/>
  <c r="U14" i="47"/>
  <c r="U216" i="47" s="1"/>
  <c r="T14" i="47"/>
  <c r="AC14" i="47" s="1"/>
  <c r="AC216" i="47" s="1"/>
  <c r="Q14" i="47"/>
  <c r="AB14" i="47" s="1"/>
  <c r="AB216" i="47" s="1"/>
  <c r="N14" i="47"/>
  <c r="K14" i="47"/>
  <c r="H14" i="47"/>
  <c r="Y14" i="47" s="1"/>
  <c r="Y216" i="47" s="1"/>
  <c r="E14" i="47"/>
  <c r="X14" i="47" s="1"/>
  <c r="X216" i="47" s="1"/>
  <c r="AB13" i="47"/>
  <c r="AB215" i="47" s="1"/>
  <c r="AA13" i="47"/>
  <c r="X13" i="47"/>
  <c r="X215" i="47" s="1"/>
  <c r="U13" i="47"/>
  <c r="U215" i="47" s="1"/>
  <c r="T13" i="47"/>
  <c r="AC13" i="47" s="1"/>
  <c r="AC215" i="47" s="1"/>
  <c r="Q13" i="47"/>
  <c r="N13" i="47"/>
  <c r="K13" i="47"/>
  <c r="Z13" i="47" s="1"/>
  <c r="Z215" i="47" s="1"/>
  <c r="H13" i="47"/>
  <c r="Y13" i="47" s="1"/>
  <c r="Y215" i="47" s="1"/>
  <c r="E13" i="47"/>
  <c r="AC12" i="47"/>
  <c r="AC214" i="47" s="1"/>
  <c r="AB12" i="47"/>
  <c r="AB214" i="47" s="1"/>
  <c r="Y12" i="47"/>
  <c r="Y214" i="47" s="1"/>
  <c r="X12" i="47"/>
  <c r="X214" i="47" s="1"/>
  <c r="U12" i="47"/>
  <c r="U214" i="47" s="1"/>
  <c r="T12" i="47"/>
  <c r="Q12" i="47"/>
  <c r="N12" i="47"/>
  <c r="AA12" i="47" s="1"/>
  <c r="AA214" i="47" s="1"/>
  <c r="K12" i="47"/>
  <c r="Z12" i="47" s="1"/>
  <c r="Z214" i="47" s="1"/>
  <c r="H12" i="47"/>
  <c r="E12" i="47"/>
  <c r="AC11" i="47"/>
  <c r="Z11" i="47"/>
  <c r="Z213" i="47" s="1"/>
  <c r="Y11" i="47"/>
  <c r="U11" i="47"/>
  <c r="U213" i="47" s="1"/>
  <c r="T11" i="47"/>
  <c r="Q11" i="47"/>
  <c r="AB11" i="47" s="1"/>
  <c r="AB213" i="47" s="1"/>
  <c r="N11" i="47"/>
  <c r="AA11" i="47" s="1"/>
  <c r="AA213" i="47" s="1"/>
  <c r="K11" i="47"/>
  <c r="H11" i="47"/>
  <c r="E11" i="47"/>
  <c r="X11" i="47" s="1"/>
  <c r="X213" i="47" s="1"/>
  <c r="AA10" i="47"/>
  <c r="AA212" i="47" s="1"/>
  <c r="Z10" i="47"/>
  <c r="U10" i="47"/>
  <c r="U212" i="47" s="1"/>
  <c r="T10" i="47"/>
  <c r="AC10" i="47" s="1"/>
  <c r="AC212" i="47" s="1"/>
  <c r="Q10" i="47"/>
  <c r="AB10" i="47" s="1"/>
  <c r="AB212" i="47" s="1"/>
  <c r="N10" i="47"/>
  <c r="K10" i="47"/>
  <c r="H10" i="47"/>
  <c r="Y10" i="47" s="1"/>
  <c r="Y212" i="47" s="1"/>
  <c r="E10" i="47"/>
  <c r="X10" i="47" s="1"/>
  <c r="X212" i="47" s="1"/>
  <c r="AB9" i="47"/>
  <c r="AB211" i="47" s="1"/>
  <c r="AA9" i="47"/>
  <c r="X9" i="47"/>
  <c r="X211" i="47" s="1"/>
  <c r="U9" i="47"/>
  <c r="U211" i="47" s="1"/>
  <c r="T9" i="47"/>
  <c r="AC9" i="47" s="1"/>
  <c r="AC211" i="47" s="1"/>
  <c r="Q9" i="47"/>
  <c r="N9" i="47"/>
  <c r="K9" i="47"/>
  <c r="Z9" i="47" s="1"/>
  <c r="Z211" i="47" s="1"/>
  <c r="H9" i="47"/>
  <c r="Y9" i="47" s="1"/>
  <c r="Y211" i="47" s="1"/>
  <c r="E9" i="47"/>
  <c r="AB211" i="51" l="1"/>
  <c r="AA212" i="51"/>
  <c r="Y214" i="51"/>
  <c r="Z217" i="51"/>
  <c r="X212" i="50"/>
  <c r="Z214" i="50"/>
  <c r="X217" i="50"/>
  <c r="AB217" i="50"/>
  <c r="AA218" i="50"/>
  <c r="AC212" i="49"/>
  <c r="U211" i="49"/>
  <c r="AA211" i="49"/>
  <c r="Y213" i="49"/>
  <c r="AC213" i="49"/>
  <c r="X214" i="49"/>
  <c r="X215" i="49"/>
  <c r="X216" i="49"/>
  <c r="AB216" i="49"/>
  <c r="U212" i="49"/>
  <c r="AA216" i="49"/>
  <c r="Y212" i="49"/>
  <c r="Y215" i="49"/>
  <c r="AC215" i="49"/>
  <c r="AC217" i="49"/>
  <c r="AC218" i="49"/>
  <c r="AA211" i="47"/>
  <c r="Z212" i="47"/>
  <c r="Y213" i="47"/>
  <c r="AC213" i="47"/>
  <c r="AA215" i="47"/>
  <c r="Z216" i="47"/>
  <c r="Y217" i="47"/>
  <c r="AC217" i="47"/>
  <c r="Z217" i="47"/>
  <c r="AC218" i="47"/>
  <c r="U216" i="46"/>
  <c r="T216" i="46"/>
  <c r="AC216" i="46" s="1"/>
  <c r="Q216" i="46"/>
  <c r="AB216" i="46" s="1"/>
  <c r="N216" i="46"/>
  <c r="AA216" i="46" s="1"/>
  <c r="K216" i="46"/>
  <c r="Z216" i="46" s="1"/>
  <c r="H216" i="46"/>
  <c r="Y216" i="46" s="1"/>
  <c r="E216" i="46"/>
  <c r="X216" i="46" s="1"/>
  <c r="Y215" i="46"/>
  <c r="U215" i="46"/>
  <c r="T215" i="46"/>
  <c r="AC215" i="46" s="1"/>
  <c r="Q215" i="46"/>
  <c r="AB215" i="46" s="1"/>
  <c r="N215" i="46"/>
  <c r="AA215" i="46" s="1"/>
  <c r="K215" i="46"/>
  <c r="Z215" i="46" s="1"/>
  <c r="H215" i="46"/>
  <c r="E215" i="46"/>
  <c r="X215" i="46" s="1"/>
  <c r="Z214" i="46"/>
  <c r="U214" i="46"/>
  <c r="T214" i="46"/>
  <c r="AC214" i="46" s="1"/>
  <c r="Q214" i="46"/>
  <c r="AB214" i="46" s="1"/>
  <c r="N214" i="46"/>
  <c r="AA214" i="46" s="1"/>
  <c r="K214" i="46"/>
  <c r="H214" i="46"/>
  <c r="Y214" i="46" s="1"/>
  <c r="E214" i="46"/>
  <c r="X214" i="46" s="1"/>
  <c r="U213" i="46"/>
  <c r="T213" i="46"/>
  <c r="AC213" i="46" s="1"/>
  <c r="Q213" i="46"/>
  <c r="AB213" i="46" s="1"/>
  <c r="N213" i="46"/>
  <c r="AA213" i="46" s="1"/>
  <c r="K213" i="46"/>
  <c r="Z213" i="46" s="1"/>
  <c r="H213" i="46"/>
  <c r="Y213" i="46" s="1"/>
  <c r="E213" i="46"/>
  <c r="X213" i="46" s="1"/>
  <c r="Y212" i="46"/>
  <c r="U212" i="46"/>
  <c r="T212" i="46"/>
  <c r="AC212" i="46" s="1"/>
  <c r="Q212" i="46"/>
  <c r="AB212" i="46" s="1"/>
  <c r="N212" i="46"/>
  <c r="AA212" i="46" s="1"/>
  <c r="K212" i="46"/>
  <c r="Z212" i="46" s="1"/>
  <c r="H212" i="46"/>
  <c r="E212" i="46"/>
  <c r="X212" i="46" s="1"/>
  <c r="Y211" i="46"/>
  <c r="U211" i="46"/>
  <c r="T211" i="46"/>
  <c r="AC211" i="46" s="1"/>
  <c r="Q211" i="46"/>
  <c r="AB211" i="46" s="1"/>
  <c r="N211" i="46"/>
  <c r="AA211" i="46" s="1"/>
  <c r="K211" i="46"/>
  <c r="Z211" i="46" s="1"/>
  <c r="H211" i="46"/>
  <c r="E211" i="46"/>
  <c r="X211" i="46" s="1"/>
  <c r="Z210" i="46"/>
  <c r="U210" i="46"/>
  <c r="T210" i="46"/>
  <c r="AC210" i="46" s="1"/>
  <c r="Q210" i="46"/>
  <c r="AB210" i="46" s="1"/>
  <c r="N210" i="46"/>
  <c r="AA210" i="46" s="1"/>
  <c r="K210" i="46"/>
  <c r="H210" i="46"/>
  <c r="Y210" i="46" s="1"/>
  <c r="E210" i="46"/>
  <c r="X210" i="46" s="1"/>
  <c r="U209" i="46"/>
  <c r="T209" i="46"/>
  <c r="AC209" i="46" s="1"/>
  <c r="Q209" i="46"/>
  <c r="AB209" i="46" s="1"/>
  <c r="N209" i="46"/>
  <c r="AA209" i="46" s="1"/>
  <c r="K209" i="46"/>
  <c r="Z209" i="46" s="1"/>
  <c r="H209" i="46"/>
  <c r="Y209" i="46" s="1"/>
  <c r="E209" i="46"/>
  <c r="X209" i="46" s="1"/>
  <c r="E97" i="46"/>
  <c r="H97" i="46"/>
  <c r="K97" i="46"/>
  <c r="N97" i="46"/>
  <c r="Q97" i="46"/>
  <c r="E98" i="46"/>
  <c r="H98" i="46"/>
  <c r="K98" i="46"/>
  <c r="N98" i="46"/>
  <c r="Q98" i="46"/>
  <c r="E99" i="46"/>
  <c r="H99" i="46"/>
  <c r="K99" i="46"/>
  <c r="N99" i="46"/>
  <c r="Q99" i="46"/>
  <c r="E100" i="46"/>
  <c r="H100" i="46"/>
  <c r="K100" i="46"/>
  <c r="N100" i="46"/>
  <c r="Q100" i="46"/>
  <c r="E101" i="46"/>
  <c r="H101" i="46"/>
  <c r="K101" i="46"/>
  <c r="N101" i="46"/>
  <c r="Q101" i="46"/>
  <c r="E102" i="46"/>
  <c r="H102" i="46"/>
  <c r="K102" i="46"/>
  <c r="N102" i="46"/>
  <c r="Q102" i="46"/>
  <c r="E103" i="46"/>
  <c r="H103" i="46"/>
  <c r="K103" i="46"/>
  <c r="N103" i="46"/>
  <c r="Q103" i="46"/>
  <c r="E104" i="46"/>
  <c r="H104" i="46"/>
  <c r="K104" i="46"/>
  <c r="N104" i="46"/>
  <c r="Q104" i="46"/>
  <c r="E25" i="45"/>
  <c r="H25" i="45"/>
  <c r="E26" i="45"/>
  <c r="H26" i="45"/>
  <c r="E27" i="45"/>
  <c r="H27" i="45"/>
  <c r="E28" i="45"/>
  <c r="H28" i="45"/>
  <c r="E29" i="45"/>
  <c r="H29" i="45"/>
  <c r="E30" i="45"/>
  <c r="H30" i="45"/>
  <c r="E31" i="45"/>
  <c r="H31" i="45"/>
  <c r="E32" i="45"/>
  <c r="H32" i="45"/>
  <c r="E33" i="45"/>
  <c r="H33" i="45"/>
  <c r="E34" i="45"/>
  <c r="H34" i="45"/>
  <c r="E35" i="45"/>
  <c r="H35" i="45"/>
  <c r="E36" i="45"/>
  <c r="H36" i="45"/>
  <c r="E37" i="45"/>
  <c r="H37" i="45"/>
  <c r="E38" i="45"/>
  <c r="H38" i="45"/>
  <c r="E39" i="45"/>
  <c r="H39" i="45"/>
  <c r="E40" i="45"/>
  <c r="H40" i="45"/>
  <c r="E9" i="45"/>
  <c r="H9" i="45"/>
  <c r="K9" i="45"/>
  <c r="N9" i="45"/>
  <c r="Q9" i="45"/>
  <c r="E10" i="45"/>
  <c r="H10" i="45"/>
  <c r="K10" i="45"/>
  <c r="N10" i="45"/>
  <c r="Q10" i="45"/>
  <c r="E11" i="45"/>
  <c r="H11" i="45"/>
  <c r="K11" i="45"/>
  <c r="N11" i="45"/>
  <c r="Q11" i="45"/>
  <c r="E12" i="45"/>
  <c r="H12" i="45"/>
  <c r="K12" i="45"/>
  <c r="N12" i="45"/>
  <c r="Q12" i="45"/>
  <c r="E13" i="45"/>
  <c r="H13" i="45"/>
  <c r="K13" i="45"/>
  <c r="N13" i="45"/>
  <c r="Q13" i="45"/>
  <c r="E14" i="45"/>
  <c r="H14" i="45"/>
  <c r="K14" i="45"/>
  <c r="N14" i="45"/>
  <c r="Q14" i="45"/>
  <c r="E15" i="45"/>
  <c r="H15" i="45"/>
  <c r="K15" i="45"/>
  <c r="N15" i="45"/>
  <c r="Q15" i="45"/>
  <c r="E16" i="45"/>
  <c r="H16" i="45"/>
  <c r="K16" i="45"/>
  <c r="N16" i="45"/>
  <c r="Q16" i="45"/>
  <c r="U208" i="46" l="1"/>
  <c r="T208" i="46"/>
  <c r="AC208" i="46" s="1"/>
  <c r="Q208" i="46"/>
  <c r="AB208" i="46" s="1"/>
  <c r="N208" i="46"/>
  <c r="AA208" i="46" s="1"/>
  <c r="K208" i="46"/>
  <c r="Z208" i="46" s="1"/>
  <c r="H208" i="46"/>
  <c r="Y208" i="46" s="1"/>
  <c r="E208" i="46"/>
  <c r="X208" i="46" s="1"/>
  <c r="X207" i="46"/>
  <c r="U207" i="46"/>
  <c r="T207" i="46"/>
  <c r="AC207" i="46" s="1"/>
  <c r="Q207" i="46"/>
  <c r="AB207" i="46" s="1"/>
  <c r="N207" i="46"/>
  <c r="AA207" i="46" s="1"/>
  <c r="K207" i="46"/>
  <c r="Z207" i="46" s="1"/>
  <c r="H207" i="46"/>
  <c r="Y207" i="46" s="1"/>
  <c r="E207" i="46"/>
  <c r="Y206" i="46"/>
  <c r="U206" i="46"/>
  <c r="T206" i="46"/>
  <c r="AC206" i="46" s="1"/>
  <c r="Q206" i="46"/>
  <c r="AB206" i="46" s="1"/>
  <c r="N206" i="46"/>
  <c r="AA206" i="46" s="1"/>
  <c r="K206" i="46"/>
  <c r="Z206" i="46" s="1"/>
  <c r="H206" i="46"/>
  <c r="E206" i="46"/>
  <c r="X206" i="46" s="1"/>
  <c r="U205" i="46"/>
  <c r="T205" i="46"/>
  <c r="AC205" i="46" s="1"/>
  <c r="Q205" i="46"/>
  <c r="AB205" i="46" s="1"/>
  <c r="N205" i="46"/>
  <c r="AA205" i="46" s="1"/>
  <c r="K205" i="46"/>
  <c r="Z205" i="46" s="1"/>
  <c r="H205" i="46"/>
  <c r="Y205" i="46" s="1"/>
  <c r="E205" i="46"/>
  <c r="X205" i="46" s="1"/>
  <c r="Y204" i="46"/>
  <c r="U204" i="46"/>
  <c r="T204" i="46"/>
  <c r="AC204" i="46" s="1"/>
  <c r="Q204" i="46"/>
  <c r="AB204" i="46" s="1"/>
  <c r="N204" i="46"/>
  <c r="AA204" i="46" s="1"/>
  <c r="K204" i="46"/>
  <c r="Z204" i="46" s="1"/>
  <c r="H204" i="46"/>
  <c r="E204" i="46"/>
  <c r="X204" i="46" s="1"/>
  <c r="U203" i="46"/>
  <c r="T203" i="46"/>
  <c r="AC203" i="46" s="1"/>
  <c r="Q203" i="46"/>
  <c r="AB203" i="46" s="1"/>
  <c r="N203" i="46"/>
  <c r="AA203" i="46" s="1"/>
  <c r="K203" i="46"/>
  <c r="Z203" i="46" s="1"/>
  <c r="H203" i="46"/>
  <c r="Y203" i="46" s="1"/>
  <c r="E203" i="46"/>
  <c r="X203" i="46" s="1"/>
  <c r="U202" i="46"/>
  <c r="T202" i="46"/>
  <c r="AC202" i="46" s="1"/>
  <c r="Q202" i="46"/>
  <c r="AB202" i="46" s="1"/>
  <c r="N202" i="46"/>
  <c r="AA202" i="46" s="1"/>
  <c r="K202" i="46"/>
  <c r="Z202" i="46" s="1"/>
  <c r="H202" i="46"/>
  <c r="Y202" i="46" s="1"/>
  <c r="E202" i="46"/>
  <c r="X202" i="46" s="1"/>
  <c r="X201" i="46"/>
  <c r="U201" i="46"/>
  <c r="T201" i="46"/>
  <c r="AC201" i="46" s="1"/>
  <c r="Q201" i="46"/>
  <c r="AB201" i="46" s="1"/>
  <c r="N201" i="46"/>
  <c r="AA201" i="46" s="1"/>
  <c r="K201" i="46"/>
  <c r="Z201" i="46" s="1"/>
  <c r="H201" i="46"/>
  <c r="Y201" i="46" s="1"/>
  <c r="E201" i="46"/>
  <c r="Y200" i="46"/>
  <c r="U200" i="46"/>
  <c r="T200" i="46"/>
  <c r="AC200" i="46" s="1"/>
  <c r="Q200" i="46"/>
  <c r="AB200" i="46" s="1"/>
  <c r="N200" i="46"/>
  <c r="AA200" i="46" s="1"/>
  <c r="K200" i="46"/>
  <c r="Z200" i="46" s="1"/>
  <c r="H200" i="46"/>
  <c r="E200" i="46"/>
  <c r="X200" i="46" s="1"/>
  <c r="U199" i="46"/>
  <c r="T199" i="46"/>
  <c r="AC199" i="46" s="1"/>
  <c r="Q199" i="46"/>
  <c r="AB199" i="46" s="1"/>
  <c r="N199" i="46"/>
  <c r="AA199" i="46" s="1"/>
  <c r="K199" i="46"/>
  <c r="Z199" i="46" s="1"/>
  <c r="H199" i="46"/>
  <c r="Y199" i="46" s="1"/>
  <c r="E199" i="46"/>
  <c r="X199" i="46" s="1"/>
  <c r="U198" i="46"/>
  <c r="T198" i="46"/>
  <c r="AC198" i="46" s="1"/>
  <c r="Q198" i="46"/>
  <c r="AB198" i="46" s="1"/>
  <c r="N198" i="46"/>
  <c r="AA198" i="46" s="1"/>
  <c r="K198" i="46"/>
  <c r="Z198" i="46" s="1"/>
  <c r="H198" i="46"/>
  <c r="Y198" i="46" s="1"/>
  <c r="E198" i="46"/>
  <c r="X198" i="46" s="1"/>
  <c r="X197" i="46"/>
  <c r="U197" i="46"/>
  <c r="T197" i="46"/>
  <c r="AC197" i="46" s="1"/>
  <c r="Q197" i="46"/>
  <c r="AB197" i="46" s="1"/>
  <c r="N197" i="46"/>
  <c r="AA197" i="46" s="1"/>
  <c r="K197" i="46"/>
  <c r="Z197" i="46" s="1"/>
  <c r="H197" i="46"/>
  <c r="Y197" i="46" s="1"/>
  <c r="E197" i="46"/>
  <c r="U196" i="46"/>
  <c r="T196" i="46"/>
  <c r="AC196" i="46" s="1"/>
  <c r="Q196" i="46"/>
  <c r="AB196" i="46" s="1"/>
  <c r="N196" i="46"/>
  <c r="AA196" i="46" s="1"/>
  <c r="K196" i="46"/>
  <c r="Z196" i="46" s="1"/>
  <c r="H196" i="46"/>
  <c r="Y196" i="46" s="1"/>
  <c r="E196" i="46"/>
  <c r="X196" i="46" s="1"/>
  <c r="X195" i="46"/>
  <c r="U195" i="46"/>
  <c r="T195" i="46"/>
  <c r="AC195" i="46" s="1"/>
  <c r="Q195" i="46"/>
  <c r="AB195" i="46" s="1"/>
  <c r="N195" i="46"/>
  <c r="AA195" i="46" s="1"/>
  <c r="K195" i="46"/>
  <c r="Z195" i="46" s="1"/>
  <c r="H195" i="46"/>
  <c r="Y195" i="46" s="1"/>
  <c r="E195" i="46"/>
  <c r="Y194" i="46"/>
  <c r="U194" i="46"/>
  <c r="T194" i="46"/>
  <c r="AC194" i="46" s="1"/>
  <c r="Q194" i="46"/>
  <c r="AB194" i="46" s="1"/>
  <c r="N194" i="46"/>
  <c r="AA194" i="46" s="1"/>
  <c r="K194" i="46"/>
  <c r="Z194" i="46" s="1"/>
  <c r="H194" i="46"/>
  <c r="E194" i="46"/>
  <c r="X194" i="46" s="1"/>
  <c r="U193" i="46"/>
  <c r="T193" i="46"/>
  <c r="AC193" i="46" s="1"/>
  <c r="Q193" i="46"/>
  <c r="AB193" i="46" s="1"/>
  <c r="N193" i="46"/>
  <c r="AA193" i="46" s="1"/>
  <c r="K193" i="46"/>
  <c r="Z193" i="46" s="1"/>
  <c r="H193" i="46"/>
  <c r="Y193" i="46" s="1"/>
  <c r="E193" i="46"/>
  <c r="X193" i="46" s="1"/>
  <c r="Y192" i="46"/>
  <c r="U192" i="46"/>
  <c r="T192" i="46"/>
  <c r="AC192" i="46" s="1"/>
  <c r="Q192" i="46"/>
  <c r="AB192" i="46" s="1"/>
  <c r="N192" i="46"/>
  <c r="AA192" i="46" s="1"/>
  <c r="K192" i="46"/>
  <c r="Z192" i="46" s="1"/>
  <c r="H192" i="46"/>
  <c r="E192" i="46"/>
  <c r="X192" i="46" s="1"/>
  <c r="U191" i="46"/>
  <c r="T191" i="46"/>
  <c r="AC191" i="46" s="1"/>
  <c r="Q191" i="46"/>
  <c r="AB191" i="46" s="1"/>
  <c r="N191" i="46"/>
  <c r="AA191" i="46" s="1"/>
  <c r="K191" i="46"/>
  <c r="Z191" i="46" s="1"/>
  <c r="H191" i="46"/>
  <c r="Y191" i="46" s="1"/>
  <c r="E191" i="46"/>
  <c r="X191" i="46" s="1"/>
  <c r="U190" i="46"/>
  <c r="T190" i="46"/>
  <c r="AC190" i="46" s="1"/>
  <c r="Q190" i="46"/>
  <c r="AB190" i="46" s="1"/>
  <c r="N190" i="46"/>
  <c r="AA190" i="46" s="1"/>
  <c r="K190" i="46"/>
  <c r="Z190" i="46" s="1"/>
  <c r="H190" i="46"/>
  <c r="Y190" i="46" s="1"/>
  <c r="E190" i="46"/>
  <c r="X190" i="46" s="1"/>
  <c r="X189" i="46"/>
  <c r="U189" i="46"/>
  <c r="T189" i="46"/>
  <c r="AC189" i="46" s="1"/>
  <c r="Q189" i="46"/>
  <c r="AB189" i="46" s="1"/>
  <c r="N189" i="46"/>
  <c r="AA189" i="46" s="1"/>
  <c r="K189" i="46"/>
  <c r="Z189" i="46" s="1"/>
  <c r="H189" i="46"/>
  <c r="Y189" i="46" s="1"/>
  <c r="E189" i="46"/>
  <c r="U188" i="46"/>
  <c r="T188" i="46"/>
  <c r="AC188" i="46" s="1"/>
  <c r="Q188" i="46"/>
  <c r="AB188" i="46" s="1"/>
  <c r="N188" i="46"/>
  <c r="AA188" i="46" s="1"/>
  <c r="K188" i="46"/>
  <c r="Z188" i="46" s="1"/>
  <c r="H188" i="46"/>
  <c r="Y188" i="46" s="1"/>
  <c r="E188" i="46"/>
  <c r="X188" i="46" s="1"/>
  <c r="X187" i="46"/>
  <c r="U187" i="46"/>
  <c r="T187" i="46"/>
  <c r="AC187" i="46" s="1"/>
  <c r="Q187" i="46"/>
  <c r="AB187" i="46" s="1"/>
  <c r="N187" i="46"/>
  <c r="AA187" i="46" s="1"/>
  <c r="K187" i="46"/>
  <c r="Z187" i="46" s="1"/>
  <c r="H187" i="46"/>
  <c r="Y187" i="46" s="1"/>
  <c r="E187" i="46"/>
  <c r="Y186" i="46"/>
  <c r="U186" i="46"/>
  <c r="T186" i="46"/>
  <c r="AC186" i="46" s="1"/>
  <c r="Q186" i="46"/>
  <c r="AB186" i="46" s="1"/>
  <c r="N186" i="46"/>
  <c r="AA186" i="46" s="1"/>
  <c r="K186" i="46"/>
  <c r="Z186" i="46" s="1"/>
  <c r="H186" i="46"/>
  <c r="E186" i="46"/>
  <c r="X186" i="46" s="1"/>
  <c r="U185" i="46"/>
  <c r="T185" i="46"/>
  <c r="AC185" i="46" s="1"/>
  <c r="Q185" i="46"/>
  <c r="AB185" i="46" s="1"/>
  <c r="N185" i="46"/>
  <c r="AA185" i="46" s="1"/>
  <c r="K185" i="46"/>
  <c r="Z185" i="46" s="1"/>
  <c r="H185" i="46"/>
  <c r="Y185" i="46" s="1"/>
  <c r="E185" i="46"/>
  <c r="X185" i="46" s="1"/>
  <c r="U184" i="46"/>
  <c r="T184" i="46"/>
  <c r="AC184" i="46" s="1"/>
  <c r="Q184" i="46"/>
  <c r="AB184" i="46" s="1"/>
  <c r="N184" i="46"/>
  <c r="AA184" i="46" s="1"/>
  <c r="K184" i="46"/>
  <c r="Z184" i="46" s="1"/>
  <c r="H184" i="46"/>
  <c r="Y184" i="46" s="1"/>
  <c r="E184" i="46"/>
  <c r="X184" i="46" s="1"/>
  <c r="U183" i="46"/>
  <c r="T183" i="46"/>
  <c r="AC183" i="46" s="1"/>
  <c r="Q183" i="46"/>
  <c r="AB183" i="46" s="1"/>
  <c r="N183" i="46"/>
  <c r="AA183" i="46" s="1"/>
  <c r="K183" i="46"/>
  <c r="Z183" i="46" s="1"/>
  <c r="H183" i="46"/>
  <c r="Y183" i="46" s="1"/>
  <c r="E183" i="46"/>
  <c r="X183" i="46" s="1"/>
  <c r="Y182" i="46"/>
  <c r="U182" i="46"/>
  <c r="T182" i="46"/>
  <c r="AC182" i="46" s="1"/>
  <c r="Q182" i="46"/>
  <c r="AB182" i="46" s="1"/>
  <c r="N182" i="46"/>
  <c r="AA182" i="46" s="1"/>
  <c r="K182" i="46"/>
  <c r="Z182" i="46" s="1"/>
  <c r="H182" i="46"/>
  <c r="E182" i="46"/>
  <c r="X182" i="46" s="1"/>
  <c r="U181" i="46"/>
  <c r="T181" i="46"/>
  <c r="AC181" i="46" s="1"/>
  <c r="Q181" i="46"/>
  <c r="AB181" i="46" s="1"/>
  <c r="N181" i="46"/>
  <c r="AA181" i="46" s="1"/>
  <c r="K181" i="46"/>
  <c r="Z181" i="46" s="1"/>
  <c r="H181" i="46"/>
  <c r="Y181" i="46" s="1"/>
  <c r="E181" i="46"/>
  <c r="X181" i="46" s="1"/>
  <c r="Y180" i="46"/>
  <c r="U180" i="46"/>
  <c r="T180" i="46"/>
  <c r="AC180" i="46" s="1"/>
  <c r="Q180" i="46"/>
  <c r="AB180" i="46" s="1"/>
  <c r="N180" i="46"/>
  <c r="AA180" i="46" s="1"/>
  <c r="K180" i="46"/>
  <c r="Z180" i="46" s="1"/>
  <c r="H180" i="46"/>
  <c r="E180" i="46"/>
  <c r="X180" i="46" s="1"/>
  <c r="AB179" i="46"/>
  <c r="U179" i="46"/>
  <c r="T179" i="46"/>
  <c r="AC179" i="46" s="1"/>
  <c r="Q179" i="46"/>
  <c r="N179" i="46"/>
  <c r="AA179" i="46" s="1"/>
  <c r="K179" i="46"/>
  <c r="Z179" i="46" s="1"/>
  <c r="H179" i="46"/>
  <c r="Y179" i="46" s="1"/>
  <c r="E179" i="46"/>
  <c r="X179" i="46" s="1"/>
  <c r="Y178" i="46"/>
  <c r="U178" i="46"/>
  <c r="T178" i="46"/>
  <c r="AC178" i="46" s="1"/>
  <c r="Q178" i="46"/>
  <c r="AB178" i="46" s="1"/>
  <c r="N178" i="46"/>
  <c r="AA178" i="46" s="1"/>
  <c r="K178" i="46"/>
  <c r="Z178" i="46" s="1"/>
  <c r="H178" i="46"/>
  <c r="E178" i="46"/>
  <c r="X178" i="46" s="1"/>
  <c r="AB177" i="46"/>
  <c r="U177" i="46"/>
  <c r="T177" i="46"/>
  <c r="AC177" i="46" s="1"/>
  <c r="Q177" i="46"/>
  <c r="N177" i="46"/>
  <c r="AA177" i="46" s="1"/>
  <c r="K177" i="46"/>
  <c r="Z177" i="46" s="1"/>
  <c r="H177" i="46"/>
  <c r="Y177" i="46" s="1"/>
  <c r="E177" i="46"/>
  <c r="X177" i="46" s="1"/>
  <c r="Y176" i="46"/>
  <c r="U176" i="46"/>
  <c r="T176" i="46"/>
  <c r="AC176" i="46" s="1"/>
  <c r="Q176" i="46"/>
  <c r="AB176" i="46" s="1"/>
  <c r="N176" i="46"/>
  <c r="AA176" i="46" s="1"/>
  <c r="K176" i="46"/>
  <c r="Z176" i="46" s="1"/>
  <c r="H176" i="46"/>
  <c r="E176" i="46"/>
  <c r="X176" i="46" s="1"/>
  <c r="U175" i="46"/>
  <c r="T175" i="46"/>
  <c r="AC175" i="46" s="1"/>
  <c r="Q175" i="46"/>
  <c r="AB175" i="46" s="1"/>
  <c r="N175" i="46"/>
  <c r="AA175" i="46" s="1"/>
  <c r="K175" i="46"/>
  <c r="Z175" i="46" s="1"/>
  <c r="H175" i="46"/>
  <c r="Y175" i="46" s="1"/>
  <c r="E175" i="46"/>
  <c r="X175" i="46" s="1"/>
  <c r="Y174" i="46"/>
  <c r="U174" i="46"/>
  <c r="T174" i="46"/>
  <c r="AC174" i="46" s="1"/>
  <c r="Q174" i="46"/>
  <c r="AB174" i="46" s="1"/>
  <c r="N174" i="46"/>
  <c r="AA174" i="46" s="1"/>
  <c r="K174" i="46"/>
  <c r="Z174" i="46" s="1"/>
  <c r="H174" i="46"/>
  <c r="E174" i="46"/>
  <c r="X174" i="46" s="1"/>
  <c r="U173" i="46"/>
  <c r="T173" i="46"/>
  <c r="AC173" i="46" s="1"/>
  <c r="Q173" i="46"/>
  <c r="AB173" i="46" s="1"/>
  <c r="N173" i="46"/>
  <c r="AA173" i="46" s="1"/>
  <c r="K173" i="46"/>
  <c r="Z173" i="46" s="1"/>
  <c r="H173" i="46"/>
  <c r="Y173" i="46" s="1"/>
  <c r="E173" i="46"/>
  <c r="X173" i="46" s="1"/>
  <c r="U172" i="46"/>
  <c r="T172" i="46"/>
  <c r="AC172" i="46" s="1"/>
  <c r="Q172" i="46"/>
  <c r="AB172" i="46" s="1"/>
  <c r="N172" i="46"/>
  <c r="AA172" i="46" s="1"/>
  <c r="K172" i="46"/>
  <c r="Z172" i="46" s="1"/>
  <c r="H172" i="46"/>
  <c r="Y172" i="46" s="1"/>
  <c r="E172" i="46"/>
  <c r="X172" i="46" s="1"/>
  <c r="X171" i="46"/>
  <c r="U171" i="46"/>
  <c r="T171" i="46"/>
  <c r="AC171" i="46" s="1"/>
  <c r="Q171" i="46"/>
  <c r="AB171" i="46" s="1"/>
  <c r="N171" i="46"/>
  <c r="AA171" i="46" s="1"/>
  <c r="K171" i="46"/>
  <c r="Z171" i="46" s="1"/>
  <c r="H171" i="46"/>
  <c r="Y171" i="46" s="1"/>
  <c r="E171" i="46"/>
  <c r="U170" i="46"/>
  <c r="T170" i="46"/>
  <c r="AC170" i="46" s="1"/>
  <c r="Q170" i="46"/>
  <c r="AB170" i="46" s="1"/>
  <c r="N170" i="46"/>
  <c r="AA170" i="46" s="1"/>
  <c r="K170" i="46"/>
  <c r="Z170" i="46" s="1"/>
  <c r="H170" i="46"/>
  <c r="Y170" i="46" s="1"/>
  <c r="E170" i="46"/>
  <c r="X170" i="46" s="1"/>
  <c r="X169" i="46"/>
  <c r="U169" i="46"/>
  <c r="T169" i="46"/>
  <c r="AC169" i="46" s="1"/>
  <c r="Q169" i="46"/>
  <c r="AB169" i="46" s="1"/>
  <c r="N169" i="46"/>
  <c r="AA169" i="46" s="1"/>
  <c r="K169" i="46"/>
  <c r="Z169" i="46" s="1"/>
  <c r="H169" i="46"/>
  <c r="Y169" i="46" s="1"/>
  <c r="E169" i="46"/>
  <c r="U168" i="46"/>
  <c r="T168" i="46"/>
  <c r="AC168" i="46" s="1"/>
  <c r="Q168" i="46"/>
  <c r="AB168" i="46" s="1"/>
  <c r="N168" i="46"/>
  <c r="AA168" i="46" s="1"/>
  <c r="K168" i="46"/>
  <c r="Z168" i="46" s="1"/>
  <c r="H168" i="46"/>
  <c r="Y168" i="46" s="1"/>
  <c r="E168" i="46"/>
  <c r="X168" i="46" s="1"/>
  <c r="U167" i="46"/>
  <c r="T167" i="46"/>
  <c r="AC167" i="46" s="1"/>
  <c r="Q167" i="46"/>
  <c r="AB167" i="46" s="1"/>
  <c r="N167" i="46"/>
  <c r="AA167" i="46" s="1"/>
  <c r="K167" i="46"/>
  <c r="Z167" i="46" s="1"/>
  <c r="H167" i="46"/>
  <c r="Y167" i="46" s="1"/>
  <c r="E167" i="46"/>
  <c r="X167" i="46" s="1"/>
  <c r="U166" i="46"/>
  <c r="T166" i="46"/>
  <c r="AC166" i="46" s="1"/>
  <c r="Q166" i="46"/>
  <c r="AB166" i="46" s="1"/>
  <c r="N166" i="46"/>
  <c r="AA166" i="46" s="1"/>
  <c r="K166" i="46"/>
  <c r="Z166" i="46" s="1"/>
  <c r="H166" i="46"/>
  <c r="Y166" i="46" s="1"/>
  <c r="E166" i="46"/>
  <c r="X166" i="46" s="1"/>
  <c r="U165" i="46"/>
  <c r="T165" i="46"/>
  <c r="AC165" i="46" s="1"/>
  <c r="Q165" i="46"/>
  <c r="AB165" i="46" s="1"/>
  <c r="N165" i="46"/>
  <c r="AA165" i="46" s="1"/>
  <c r="K165" i="46"/>
  <c r="Z165" i="46" s="1"/>
  <c r="H165" i="46"/>
  <c r="Y165" i="46" s="1"/>
  <c r="E165" i="46"/>
  <c r="X165" i="46" s="1"/>
  <c r="U164" i="46"/>
  <c r="T164" i="46"/>
  <c r="AC164" i="46" s="1"/>
  <c r="Q164" i="46"/>
  <c r="AB164" i="46" s="1"/>
  <c r="N164" i="46"/>
  <c r="AA164" i="46" s="1"/>
  <c r="K164" i="46"/>
  <c r="Z164" i="46" s="1"/>
  <c r="H164" i="46"/>
  <c r="Y164" i="46" s="1"/>
  <c r="E164" i="46"/>
  <c r="X164" i="46" s="1"/>
  <c r="U163" i="46"/>
  <c r="T163" i="46"/>
  <c r="AC163" i="46" s="1"/>
  <c r="Q163" i="46"/>
  <c r="AB163" i="46" s="1"/>
  <c r="N163" i="46"/>
  <c r="AA163" i="46" s="1"/>
  <c r="K163" i="46"/>
  <c r="Z163" i="46" s="1"/>
  <c r="H163" i="46"/>
  <c r="Y163" i="46" s="1"/>
  <c r="E163" i="46"/>
  <c r="X163" i="46" s="1"/>
  <c r="Y162" i="46"/>
  <c r="U162" i="46"/>
  <c r="T162" i="46"/>
  <c r="AC162" i="46" s="1"/>
  <c r="Q162" i="46"/>
  <c r="AB162" i="46" s="1"/>
  <c r="N162" i="46"/>
  <c r="AA162" i="46" s="1"/>
  <c r="K162" i="46"/>
  <c r="Z162" i="46" s="1"/>
  <c r="H162" i="46"/>
  <c r="E162" i="46"/>
  <c r="X162" i="46" s="1"/>
  <c r="AC161" i="46"/>
  <c r="U161" i="46"/>
  <c r="T161" i="46"/>
  <c r="Q161" i="46"/>
  <c r="AB161" i="46" s="1"/>
  <c r="N161" i="46"/>
  <c r="AA161" i="46" s="1"/>
  <c r="K161" i="46"/>
  <c r="Z161" i="46" s="1"/>
  <c r="H161" i="46"/>
  <c r="Y161" i="46" s="1"/>
  <c r="E161" i="46"/>
  <c r="X161" i="46" s="1"/>
  <c r="AA160" i="46"/>
  <c r="U160" i="46"/>
  <c r="T160" i="46"/>
  <c r="AC160" i="46" s="1"/>
  <c r="Q160" i="46"/>
  <c r="AB160" i="46" s="1"/>
  <c r="N160" i="46"/>
  <c r="K160" i="46"/>
  <c r="Z160" i="46" s="1"/>
  <c r="H160" i="46"/>
  <c r="Y160" i="46" s="1"/>
  <c r="E160" i="46"/>
  <c r="X160" i="46" s="1"/>
  <c r="U159" i="46"/>
  <c r="T159" i="46"/>
  <c r="AC159" i="46" s="1"/>
  <c r="Q159" i="46"/>
  <c r="AB159" i="46" s="1"/>
  <c r="N159" i="46"/>
  <c r="AA159" i="46" s="1"/>
  <c r="K159" i="46"/>
  <c r="Z159" i="46" s="1"/>
  <c r="H159" i="46"/>
  <c r="Y159" i="46" s="1"/>
  <c r="E159" i="46"/>
  <c r="X159" i="46" s="1"/>
  <c r="U158" i="46"/>
  <c r="T158" i="46"/>
  <c r="AC158" i="46" s="1"/>
  <c r="Q158" i="46"/>
  <c r="AB158" i="46" s="1"/>
  <c r="N158" i="46"/>
  <c r="AA158" i="46" s="1"/>
  <c r="K158" i="46"/>
  <c r="Z158" i="46" s="1"/>
  <c r="H158" i="46"/>
  <c r="Y158" i="46" s="1"/>
  <c r="E158" i="46"/>
  <c r="X158" i="46" s="1"/>
  <c r="U157" i="46"/>
  <c r="T157" i="46"/>
  <c r="AC157" i="46" s="1"/>
  <c r="Q157" i="46"/>
  <c r="AB157" i="46" s="1"/>
  <c r="N157" i="46"/>
  <c r="AA157" i="46" s="1"/>
  <c r="K157" i="46"/>
  <c r="Z157" i="46" s="1"/>
  <c r="H157" i="46"/>
  <c r="Y157" i="46" s="1"/>
  <c r="E157" i="46"/>
  <c r="X157" i="46" s="1"/>
  <c r="X156" i="46"/>
  <c r="U156" i="46"/>
  <c r="T156" i="46"/>
  <c r="AC156" i="46" s="1"/>
  <c r="Q156" i="46"/>
  <c r="AB156" i="46" s="1"/>
  <c r="N156" i="46"/>
  <c r="AA156" i="46" s="1"/>
  <c r="K156" i="46"/>
  <c r="Z156" i="46" s="1"/>
  <c r="H156" i="46"/>
  <c r="Y156" i="46" s="1"/>
  <c r="E156" i="46"/>
  <c r="AC155" i="46"/>
  <c r="AB155" i="46"/>
  <c r="X155" i="46"/>
  <c r="U155" i="46"/>
  <c r="T155" i="46"/>
  <c r="Q155" i="46"/>
  <c r="N155" i="46"/>
  <c r="AA155" i="46" s="1"/>
  <c r="K155" i="46"/>
  <c r="Z155" i="46" s="1"/>
  <c r="H155" i="46"/>
  <c r="Y155" i="46" s="1"/>
  <c r="E155" i="46"/>
  <c r="AB154" i="46"/>
  <c r="U154" i="46"/>
  <c r="T154" i="46"/>
  <c r="AC154" i="46" s="1"/>
  <c r="Q154" i="46"/>
  <c r="N154" i="46"/>
  <c r="AA154" i="46" s="1"/>
  <c r="K154" i="46"/>
  <c r="Z154" i="46" s="1"/>
  <c r="H154" i="46"/>
  <c r="Y154" i="46" s="1"/>
  <c r="E154" i="46"/>
  <c r="X154" i="46" s="1"/>
  <c r="U153" i="46"/>
  <c r="T153" i="46"/>
  <c r="AC153" i="46" s="1"/>
  <c r="Q153" i="46"/>
  <c r="AB153" i="46" s="1"/>
  <c r="N153" i="46"/>
  <c r="AA153" i="46" s="1"/>
  <c r="K153" i="46"/>
  <c r="Z153" i="46" s="1"/>
  <c r="H153" i="46"/>
  <c r="Y153" i="46" s="1"/>
  <c r="E153" i="46"/>
  <c r="X153" i="46" s="1"/>
  <c r="Z152" i="46"/>
  <c r="U152" i="46"/>
  <c r="T152" i="46"/>
  <c r="AC152" i="46" s="1"/>
  <c r="Q152" i="46"/>
  <c r="AB152" i="46" s="1"/>
  <c r="N152" i="46"/>
  <c r="AA152" i="46" s="1"/>
  <c r="K152" i="46"/>
  <c r="H152" i="46"/>
  <c r="Y152" i="46" s="1"/>
  <c r="E152" i="46"/>
  <c r="X152" i="46" s="1"/>
  <c r="U151" i="46"/>
  <c r="T151" i="46"/>
  <c r="AC151" i="46" s="1"/>
  <c r="Q151" i="46"/>
  <c r="AB151" i="46" s="1"/>
  <c r="N151" i="46"/>
  <c r="AA151" i="46" s="1"/>
  <c r="K151" i="46"/>
  <c r="Z151" i="46" s="1"/>
  <c r="H151" i="46"/>
  <c r="Y151" i="46" s="1"/>
  <c r="E151" i="46"/>
  <c r="X151" i="46" s="1"/>
  <c r="Z150" i="46"/>
  <c r="U150" i="46"/>
  <c r="T150" i="46"/>
  <c r="AC150" i="46" s="1"/>
  <c r="Q150" i="46"/>
  <c r="AB150" i="46" s="1"/>
  <c r="N150" i="46"/>
  <c r="AA150" i="46" s="1"/>
  <c r="K150" i="46"/>
  <c r="H150" i="46"/>
  <c r="Y150" i="46" s="1"/>
  <c r="E150" i="46"/>
  <c r="X150" i="46" s="1"/>
  <c r="Z149" i="46"/>
  <c r="Y149" i="46"/>
  <c r="U149" i="46"/>
  <c r="T149" i="46"/>
  <c r="AC149" i="46" s="1"/>
  <c r="Q149" i="46"/>
  <c r="AB149" i="46" s="1"/>
  <c r="N149" i="46"/>
  <c r="AA149" i="46" s="1"/>
  <c r="K149" i="46"/>
  <c r="H149" i="46"/>
  <c r="E149" i="46"/>
  <c r="X149" i="46" s="1"/>
  <c r="U148" i="46"/>
  <c r="T148" i="46"/>
  <c r="AC148" i="46" s="1"/>
  <c r="Q148" i="46"/>
  <c r="AB148" i="46" s="1"/>
  <c r="N148" i="46"/>
  <c r="AA148" i="46" s="1"/>
  <c r="K148" i="46"/>
  <c r="Z148" i="46" s="1"/>
  <c r="H148" i="46"/>
  <c r="Y148" i="46" s="1"/>
  <c r="E148" i="46"/>
  <c r="X148" i="46" s="1"/>
  <c r="X147" i="46"/>
  <c r="U147" i="46"/>
  <c r="T147" i="46"/>
  <c r="AC147" i="46" s="1"/>
  <c r="Q147" i="46"/>
  <c r="AB147" i="46" s="1"/>
  <c r="N147" i="46"/>
  <c r="AA147" i="46" s="1"/>
  <c r="K147" i="46"/>
  <c r="Z147" i="46" s="1"/>
  <c r="H147" i="46"/>
  <c r="Y147" i="46" s="1"/>
  <c r="E147" i="46"/>
  <c r="Z146" i="46"/>
  <c r="U146" i="46"/>
  <c r="T146" i="46"/>
  <c r="AC146" i="46" s="1"/>
  <c r="Q146" i="46"/>
  <c r="AB146" i="46" s="1"/>
  <c r="N146" i="46"/>
  <c r="AA146" i="46" s="1"/>
  <c r="K146" i="46"/>
  <c r="H146" i="46"/>
  <c r="Y146" i="46" s="1"/>
  <c r="E146" i="46"/>
  <c r="X146" i="46" s="1"/>
  <c r="U145" i="46"/>
  <c r="T145" i="46"/>
  <c r="AC145" i="46" s="1"/>
  <c r="Q145" i="46"/>
  <c r="AB145" i="46" s="1"/>
  <c r="N145" i="46"/>
  <c r="AA145" i="46" s="1"/>
  <c r="K145" i="46"/>
  <c r="Z145" i="46" s="1"/>
  <c r="H145" i="46"/>
  <c r="Y145" i="46" s="1"/>
  <c r="E145" i="46"/>
  <c r="X145" i="46" s="1"/>
  <c r="X144" i="46"/>
  <c r="U144" i="46"/>
  <c r="T144" i="46"/>
  <c r="AC144" i="46" s="1"/>
  <c r="Q144" i="46"/>
  <c r="AB144" i="46" s="1"/>
  <c r="N144" i="46"/>
  <c r="AA144" i="46" s="1"/>
  <c r="K144" i="46"/>
  <c r="Z144" i="46" s="1"/>
  <c r="H144" i="46"/>
  <c r="Y144" i="46" s="1"/>
  <c r="E144" i="46"/>
  <c r="X143" i="46"/>
  <c r="U143" i="46"/>
  <c r="T143" i="46"/>
  <c r="AC143" i="46" s="1"/>
  <c r="Q143" i="46"/>
  <c r="AB143" i="46" s="1"/>
  <c r="N143" i="46"/>
  <c r="AA143" i="46" s="1"/>
  <c r="K143" i="46"/>
  <c r="Z143" i="46" s="1"/>
  <c r="H143" i="46"/>
  <c r="Y143" i="46" s="1"/>
  <c r="E143" i="46"/>
  <c r="X142" i="46"/>
  <c r="U142" i="46"/>
  <c r="T142" i="46"/>
  <c r="AC142" i="46" s="1"/>
  <c r="Q142" i="46"/>
  <c r="AB142" i="46" s="1"/>
  <c r="N142" i="46"/>
  <c r="AA142" i="46" s="1"/>
  <c r="K142" i="46"/>
  <c r="Z142" i="46" s="1"/>
  <c r="H142" i="46"/>
  <c r="Y142" i="46" s="1"/>
  <c r="E142" i="46"/>
  <c r="U141" i="46"/>
  <c r="T141" i="46"/>
  <c r="AC141" i="46" s="1"/>
  <c r="Q141" i="46"/>
  <c r="AB141" i="46" s="1"/>
  <c r="N141" i="46"/>
  <c r="AA141" i="46" s="1"/>
  <c r="K141" i="46"/>
  <c r="Z141" i="46" s="1"/>
  <c r="H141" i="46"/>
  <c r="Y141" i="46" s="1"/>
  <c r="E141" i="46"/>
  <c r="X141" i="46" s="1"/>
  <c r="X140" i="46"/>
  <c r="U140" i="46"/>
  <c r="T140" i="46"/>
  <c r="AC140" i="46" s="1"/>
  <c r="Q140" i="46"/>
  <c r="AB140" i="46" s="1"/>
  <c r="N140" i="46"/>
  <c r="AA140" i="46" s="1"/>
  <c r="K140" i="46"/>
  <c r="Z140" i="46" s="1"/>
  <c r="H140" i="46"/>
  <c r="Y140" i="46" s="1"/>
  <c r="E140" i="46"/>
  <c r="Y139" i="46"/>
  <c r="U139" i="46"/>
  <c r="T139" i="46"/>
  <c r="AC139" i="46" s="1"/>
  <c r="Q139" i="46"/>
  <c r="AB139" i="46" s="1"/>
  <c r="N139" i="46"/>
  <c r="AA139" i="46" s="1"/>
  <c r="K139" i="46"/>
  <c r="Z139" i="46" s="1"/>
  <c r="H139" i="46"/>
  <c r="E139" i="46"/>
  <c r="X139" i="46" s="1"/>
  <c r="X138" i="46"/>
  <c r="U138" i="46"/>
  <c r="T138" i="46"/>
  <c r="AC138" i="46" s="1"/>
  <c r="Q138" i="46"/>
  <c r="AB138" i="46" s="1"/>
  <c r="N138" i="46"/>
  <c r="AA138" i="46" s="1"/>
  <c r="K138" i="46"/>
  <c r="Z138" i="46" s="1"/>
  <c r="H138" i="46"/>
  <c r="Y138" i="46" s="1"/>
  <c r="E138" i="46"/>
  <c r="AC137" i="46"/>
  <c r="U137" i="46"/>
  <c r="T137" i="46"/>
  <c r="Q137" i="46"/>
  <c r="AB137" i="46" s="1"/>
  <c r="N137" i="46"/>
  <c r="AA137" i="46" s="1"/>
  <c r="K137" i="46"/>
  <c r="Z137" i="46" s="1"/>
  <c r="H137" i="46"/>
  <c r="Y137" i="46" s="1"/>
  <c r="E137" i="46"/>
  <c r="X137" i="46" s="1"/>
  <c r="U136" i="46"/>
  <c r="T136" i="46"/>
  <c r="AC136" i="46" s="1"/>
  <c r="Q136" i="46"/>
  <c r="AB136" i="46" s="1"/>
  <c r="N136" i="46"/>
  <c r="AA136" i="46" s="1"/>
  <c r="K136" i="46"/>
  <c r="Z136" i="46" s="1"/>
  <c r="H136" i="46"/>
  <c r="Y136" i="46" s="1"/>
  <c r="E136" i="46"/>
  <c r="X136" i="46" s="1"/>
  <c r="X135" i="46"/>
  <c r="U135" i="46"/>
  <c r="T135" i="46"/>
  <c r="AC135" i="46" s="1"/>
  <c r="Q135" i="46"/>
  <c r="AB135" i="46" s="1"/>
  <c r="N135" i="46"/>
  <c r="AA135" i="46" s="1"/>
  <c r="K135" i="46"/>
  <c r="Z135" i="46" s="1"/>
  <c r="H135" i="46"/>
  <c r="Y135" i="46" s="1"/>
  <c r="E135" i="46"/>
  <c r="U134" i="46"/>
  <c r="T134" i="46"/>
  <c r="AC134" i="46" s="1"/>
  <c r="Q134" i="46"/>
  <c r="AB134" i="46" s="1"/>
  <c r="N134" i="46"/>
  <c r="AA134" i="46" s="1"/>
  <c r="K134" i="46"/>
  <c r="Z134" i="46" s="1"/>
  <c r="H134" i="46"/>
  <c r="Y134" i="46" s="1"/>
  <c r="E134" i="46"/>
  <c r="X134" i="46" s="1"/>
  <c r="U133" i="46"/>
  <c r="T133" i="46"/>
  <c r="AC133" i="46" s="1"/>
  <c r="Q133" i="46"/>
  <c r="AB133" i="46" s="1"/>
  <c r="N133" i="46"/>
  <c r="AA133" i="46" s="1"/>
  <c r="K133" i="46"/>
  <c r="Z133" i="46" s="1"/>
  <c r="H133" i="46"/>
  <c r="Y133" i="46" s="1"/>
  <c r="E133" i="46"/>
  <c r="X133" i="46" s="1"/>
  <c r="X132" i="46"/>
  <c r="U132" i="46"/>
  <c r="T132" i="46"/>
  <c r="AC132" i="46" s="1"/>
  <c r="Q132" i="46"/>
  <c r="AB132" i="46" s="1"/>
  <c r="N132" i="46"/>
  <c r="AA132" i="46" s="1"/>
  <c r="K132" i="46"/>
  <c r="Z132" i="46" s="1"/>
  <c r="H132" i="46"/>
  <c r="Y132" i="46" s="1"/>
  <c r="E132" i="46"/>
  <c r="X131" i="46"/>
  <c r="U131" i="46"/>
  <c r="T131" i="46"/>
  <c r="AC131" i="46" s="1"/>
  <c r="Q131" i="46"/>
  <c r="AB131" i="46" s="1"/>
  <c r="N131" i="46"/>
  <c r="AA131" i="46" s="1"/>
  <c r="K131" i="46"/>
  <c r="Z131" i="46" s="1"/>
  <c r="H131" i="46"/>
  <c r="Y131" i="46" s="1"/>
  <c r="E131" i="46"/>
  <c r="U130" i="46"/>
  <c r="T130" i="46"/>
  <c r="AC130" i="46" s="1"/>
  <c r="Q130" i="46"/>
  <c r="AB130" i="46" s="1"/>
  <c r="N130" i="46"/>
  <c r="AA130" i="46" s="1"/>
  <c r="K130" i="46"/>
  <c r="Z130" i="46" s="1"/>
  <c r="H130" i="46"/>
  <c r="Y130" i="46" s="1"/>
  <c r="E130" i="46"/>
  <c r="X130" i="46" s="1"/>
  <c r="U129" i="46"/>
  <c r="T129" i="46"/>
  <c r="AC129" i="46" s="1"/>
  <c r="Q129" i="46"/>
  <c r="AB129" i="46" s="1"/>
  <c r="N129" i="46"/>
  <c r="AA129" i="46" s="1"/>
  <c r="K129" i="46"/>
  <c r="Z129" i="46" s="1"/>
  <c r="H129" i="46"/>
  <c r="Y129" i="46" s="1"/>
  <c r="E129" i="46"/>
  <c r="X129" i="46" s="1"/>
  <c r="U128" i="46"/>
  <c r="T128" i="46"/>
  <c r="AC128" i="46" s="1"/>
  <c r="Q128" i="46"/>
  <c r="AB128" i="46" s="1"/>
  <c r="N128" i="46"/>
  <c r="AA128" i="46" s="1"/>
  <c r="K128" i="46"/>
  <c r="Z128" i="46" s="1"/>
  <c r="H128" i="46"/>
  <c r="Y128" i="46" s="1"/>
  <c r="E128" i="46"/>
  <c r="X128" i="46" s="1"/>
  <c r="U127" i="46"/>
  <c r="T127" i="46"/>
  <c r="AC127" i="46" s="1"/>
  <c r="Q127" i="46"/>
  <c r="AB127" i="46" s="1"/>
  <c r="N127" i="46"/>
  <c r="AA127" i="46" s="1"/>
  <c r="K127" i="46"/>
  <c r="Z127" i="46" s="1"/>
  <c r="H127" i="46"/>
  <c r="Y127" i="46" s="1"/>
  <c r="E127" i="46"/>
  <c r="X127" i="46" s="1"/>
  <c r="U126" i="46"/>
  <c r="T126" i="46"/>
  <c r="AC126" i="46" s="1"/>
  <c r="Q126" i="46"/>
  <c r="AB126" i="46" s="1"/>
  <c r="N126" i="46"/>
  <c r="AA126" i="46" s="1"/>
  <c r="K126" i="46"/>
  <c r="Z126" i="46" s="1"/>
  <c r="H126" i="46"/>
  <c r="Y126" i="46" s="1"/>
  <c r="E126" i="46"/>
  <c r="X126" i="46" s="1"/>
  <c r="U125" i="46"/>
  <c r="T125" i="46"/>
  <c r="AC125" i="46" s="1"/>
  <c r="Q125" i="46"/>
  <c r="AB125" i="46" s="1"/>
  <c r="N125" i="46"/>
  <c r="AA125" i="46" s="1"/>
  <c r="K125" i="46"/>
  <c r="Z125" i="46" s="1"/>
  <c r="H125" i="46"/>
  <c r="Y125" i="46" s="1"/>
  <c r="E125" i="46"/>
  <c r="X125" i="46" s="1"/>
  <c r="U124" i="46"/>
  <c r="T124" i="46"/>
  <c r="AC124" i="46" s="1"/>
  <c r="Q124" i="46"/>
  <c r="AB124" i="46" s="1"/>
  <c r="N124" i="46"/>
  <c r="AA124" i="46" s="1"/>
  <c r="K124" i="46"/>
  <c r="Z124" i="46" s="1"/>
  <c r="H124" i="46"/>
  <c r="Y124" i="46" s="1"/>
  <c r="E124" i="46"/>
  <c r="X124" i="46" s="1"/>
  <c r="X123" i="46"/>
  <c r="U123" i="46"/>
  <c r="T123" i="46"/>
  <c r="AC123" i="46" s="1"/>
  <c r="Q123" i="46"/>
  <c r="AB123" i="46" s="1"/>
  <c r="N123" i="46"/>
  <c r="AA123" i="46" s="1"/>
  <c r="K123" i="46"/>
  <c r="Z123" i="46" s="1"/>
  <c r="H123" i="46"/>
  <c r="Y123" i="46" s="1"/>
  <c r="E123" i="46"/>
  <c r="U122" i="46"/>
  <c r="T122" i="46"/>
  <c r="AC122" i="46" s="1"/>
  <c r="Q122" i="46"/>
  <c r="AB122" i="46" s="1"/>
  <c r="N122" i="46"/>
  <c r="AA122" i="46" s="1"/>
  <c r="K122" i="46"/>
  <c r="Z122" i="46" s="1"/>
  <c r="H122" i="46"/>
  <c r="Y122" i="46" s="1"/>
  <c r="E122" i="46"/>
  <c r="X122" i="46" s="1"/>
  <c r="AC121" i="46"/>
  <c r="U121" i="46"/>
  <c r="T121" i="46"/>
  <c r="Q121" i="46"/>
  <c r="AB121" i="46" s="1"/>
  <c r="N121" i="46"/>
  <c r="AA121" i="46" s="1"/>
  <c r="K121" i="46"/>
  <c r="Z121" i="46" s="1"/>
  <c r="H121" i="46"/>
  <c r="Y121" i="46" s="1"/>
  <c r="E121" i="46"/>
  <c r="X121" i="46" s="1"/>
  <c r="U120" i="46"/>
  <c r="T120" i="46"/>
  <c r="AC120" i="46" s="1"/>
  <c r="Q120" i="46"/>
  <c r="AB120" i="46" s="1"/>
  <c r="N120" i="46"/>
  <c r="AA120" i="46" s="1"/>
  <c r="K120" i="46"/>
  <c r="Z120" i="46" s="1"/>
  <c r="H120" i="46"/>
  <c r="Y120" i="46" s="1"/>
  <c r="E120" i="46"/>
  <c r="X120" i="46" s="1"/>
  <c r="U119" i="46"/>
  <c r="T119" i="46"/>
  <c r="AC119" i="46" s="1"/>
  <c r="Q119" i="46"/>
  <c r="AB119" i="46" s="1"/>
  <c r="N119" i="46"/>
  <c r="AA119" i="46" s="1"/>
  <c r="K119" i="46"/>
  <c r="Z119" i="46" s="1"/>
  <c r="H119" i="46"/>
  <c r="Y119" i="46" s="1"/>
  <c r="E119" i="46"/>
  <c r="X119" i="46" s="1"/>
  <c r="U118" i="46"/>
  <c r="T118" i="46"/>
  <c r="AC118" i="46" s="1"/>
  <c r="Q118" i="46"/>
  <c r="AB118" i="46" s="1"/>
  <c r="N118" i="46"/>
  <c r="AA118" i="46" s="1"/>
  <c r="K118" i="46"/>
  <c r="Z118" i="46" s="1"/>
  <c r="H118" i="46"/>
  <c r="Y118" i="46" s="1"/>
  <c r="E118" i="46"/>
  <c r="X118" i="46" s="1"/>
  <c r="U117" i="46"/>
  <c r="T117" i="46"/>
  <c r="AC117" i="46" s="1"/>
  <c r="Q117" i="46"/>
  <c r="AB117" i="46" s="1"/>
  <c r="N117" i="46"/>
  <c r="AA117" i="46" s="1"/>
  <c r="K117" i="46"/>
  <c r="Z117" i="46" s="1"/>
  <c r="H117" i="46"/>
  <c r="Y117" i="46" s="1"/>
  <c r="E117" i="46"/>
  <c r="X117" i="46" s="1"/>
  <c r="X116" i="46"/>
  <c r="U116" i="46"/>
  <c r="T116" i="46"/>
  <c r="AC116" i="46" s="1"/>
  <c r="Q116" i="46"/>
  <c r="AB116" i="46" s="1"/>
  <c r="N116" i="46"/>
  <c r="AA116" i="46" s="1"/>
  <c r="K116" i="46"/>
  <c r="Z116" i="46" s="1"/>
  <c r="H116" i="46"/>
  <c r="Y116" i="46" s="1"/>
  <c r="E116" i="46"/>
  <c r="U115" i="46"/>
  <c r="T115" i="46"/>
  <c r="AC115" i="46" s="1"/>
  <c r="Q115" i="46"/>
  <c r="AB115" i="46" s="1"/>
  <c r="N115" i="46"/>
  <c r="AA115" i="46" s="1"/>
  <c r="K115" i="46"/>
  <c r="Z115" i="46" s="1"/>
  <c r="H115" i="46"/>
  <c r="Y115" i="46" s="1"/>
  <c r="E115" i="46"/>
  <c r="X115" i="46" s="1"/>
  <c r="X114" i="46"/>
  <c r="U114" i="46"/>
  <c r="T114" i="46"/>
  <c r="AC114" i="46" s="1"/>
  <c r="Q114" i="46"/>
  <c r="AB114" i="46" s="1"/>
  <c r="N114" i="46"/>
  <c r="AA114" i="46" s="1"/>
  <c r="K114" i="46"/>
  <c r="Z114" i="46" s="1"/>
  <c r="H114" i="46"/>
  <c r="Y114" i="46" s="1"/>
  <c r="E114" i="46"/>
  <c r="AC113" i="46"/>
  <c r="U113" i="46"/>
  <c r="T113" i="46"/>
  <c r="Q113" i="46"/>
  <c r="AB113" i="46" s="1"/>
  <c r="N113" i="46"/>
  <c r="AA113" i="46" s="1"/>
  <c r="K113" i="46"/>
  <c r="Z113" i="46" s="1"/>
  <c r="H113" i="46"/>
  <c r="Y113" i="46" s="1"/>
  <c r="E113" i="46"/>
  <c r="X113" i="46" s="1"/>
  <c r="Z112" i="46"/>
  <c r="U112" i="46"/>
  <c r="T112" i="46"/>
  <c r="AC112" i="46" s="1"/>
  <c r="Q112" i="46"/>
  <c r="AB112" i="46" s="1"/>
  <c r="N112" i="46"/>
  <c r="AA112" i="46" s="1"/>
  <c r="K112" i="46"/>
  <c r="H112" i="46"/>
  <c r="Y112" i="46" s="1"/>
  <c r="E112" i="46"/>
  <c r="X112" i="46" s="1"/>
  <c r="AC111" i="46"/>
  <c r="Y111" i="46"/>
  <c r="U111" i="46"/>
  <c r="T111" i="46"/>
  <c r="Q111" i="46"/>
  <c r="AB111" i="46" s="1"/>
  <c r="N111" i="46"/>
  <c r="AA111" i="46" s="1"/>
  <c r="K111" i="46"/>
  <c r="Z111" i="46" s="1"/>
  <c r="H111" i="46"/>
  <c r="E111" i="46"/>
  <c r="X111" i="46" s="1"/>
  <c r="Z110" i="46"/>
  <c r="U110" i="46"/>
  <c r="T110" i="46"/>
  <c r="AC110" i="46" s="1"/>
  <c r="Q110" i="46"/>
  <c r="AB110" i="46" s="1"/>
  <c r="N110" i="46"/>
  <c r="AA110" i="46" s="1"/>
  <c r="K110" i="46"/>
  <c r="H110" i="46"/>
  <c r="Y110" i="46" s="1"/>
  <c r="E110" i="46"/>
  <c r="X110" i="46" s="1"/>
  <c r="U109" i="46"/>
  <c r="T109" i="46"/>
  <c r="AC109" i="46" s="1"/>
  <c r="Q109" i="46"/>
  <c r="AB109" i="46" s="1"/>
  <c r="N109" i="46"/>
  <c r="AA109" i="46" s="1"/>
  <c r="K109" i="46"/>
  <c r="Z109" i="46" s="1"/>
  <c r="H109" i="46"/>
  <c r="Y109" i="46" s="1"/>
  <c r="E109" i="46"/>
  <c r="X109" i="46" s="1"/>
  <c r="U108" i="46"/>
  <c r="T108" i="46"/>
  <c r="AC108" i="46" s="1"/>
  <c r="Q108" i="46"/>
  <c r="AB108" i="46" s="1"/>
  <c r="N108" i="46"/>
  <c r="AA108" i="46" s="1"/>
  <c r="K108" i="46"/>
  <c r="Z108" i="46" s="1"/>
  <c r="H108" i="46"/>
  <c r="Y108" i="46" s="1"/>
  <c r="E108" i="46"/>
  <c r="X108" i="46" s="1"/>
  <c r="U107" i="46"/>
  <c r="T107" i="46"/>
  <c r="AC107" i="46" s="1"/>
  <c r="Q107" i="46"/>
  <c r="AB107" i="46" s="1"/>
  <c r="N107" i="46"/>
  <c r="AA107" i="46" s="1"/>
  <c r="K107" i="46"/>
  <c r="Z107" i="46" s="1"/>
  <c r="H107" i="46"/>
  <c r="Y107" i="46" s="1"/>
  <c r="E107" i="46"/>
  <c r="X107" i="46" s="1"/>
  <c r="X106" i="46"/>
  <c r="U106" i="46"/>
  <c r="T106" i="46"/>
  <c r="AC106" i="46" s="1"/>
  <c r="Q106" i="46"/>
  <c r="AB106" i="46" s="1"/>
  <c r="N106" i="46"/>
  <c r="AA106" i="46" s="1"/>
  <c r="K106" i="46"/>
  <c r="Z106" i="46" s="1"/>
  <c r="H106" i="46"/>
  <c r="Y106" i="46" s="1"/>
  <c r="E106" i="46"/>
  <c r="Z105" i="46"/>
  <c r="U105" i="46"/>
  <c r="T105" i="46"/>
  <c r="AC105" i="46" s="1"/>
  <c r="Q105" i="46"/>
  <c r="AB105" i="46" s="1"/>
  <c r="N105" i="46"/>
  <c r="AA105" i="46" s="1"/>
  <c r="K105" i="46"/>
  <c r="H105" i="46"/>
  <c r="Y105" i="46" s="1"/>
  <c r="E105" i="46"/>
  <c r="X105" i="46" s="1"/>
  <c r="AA104" i="46"/>
  <c r="Y104" i="46"/>
  <c r="U104" i="46"/>
  <c r="T104" i="46"/>
  <c r="AC104" i="46" s="1"/>
  <c r="AB104" i="46"/>
  <c r="Z104" i="46"/>
  <c r="X104" i="46"/>
  <c r="AB103" i="46"/>
  <c r="Z103" i="46"/>
  <c r="X103" i="46"/>
  <c r="U103" i="46"/>
  <c r="T103" i="46"/>
  <c r="AC103" i="46" s="1"/>
  <c r="AA103" i="46"/>
  <c r="Y103" i="46"/>
  <c r="AA102" i="46"/>
  <c r="Y102" i="46"/>
  <c r="U102" i="46"/>
  <c r="T102" i="46"/>
  <c r="AC102" i="46" s="1"/>
  <c r="AB102" i="46"/>
  <c r="Z102" i="46"/>
  <c r="X102" i="46"/>
  <c r="AB101" i="46"/>
  <c r="Z101" i="46"/>
  <c r="X101" i="46"/>
  <c r="U101" i="46"/>
  <c r="T101" i="46"/>
  <c r="AC101" i="46" s="1"/>
  <c r="AA101" i="46"/>
  <c r="Y101" i="46"/>
  <c r="AA100" i="46"/>
  <c r="Y100" i="46"/>
  <c r="U100" i="46"/>
  <c r="T100" i="46"/>
  <c r="AC100" i="46" s="1"/>
  <c r="AB100" i="46"/>
  <c r="Z100" i="46"/>
  <c r="X100" i="46"/>
  <c r="AB99" i="46"/>
  <c r="Z99" i="46"/>
  <c r="X99" i="46"/>
  <c r="U99" i="46"/>
  <c r="T99" i="46"/>
  <c r="AC99" i="46" s="1"/>
  <c r="AA99" i="46"/>
  <c r="Y99" i="46"/>
  <c r="AA98" i="46"/>
  <c r="Y98" i="46"/>
  <c r="U98" i="46"/>
  <c r="T98" i="46"/>
  <c r="AC98" i="46" s="1"/>
  <c r="AB98" i="46"/>
  <c r="Z98" i="46"/>
  <c r="X98" i="46"/>
  <c r="AB97" i="46"/>
  <c r="Z97" i="46"/>
  <c r="X97" i="46"/>
  <c r="U97" i="46"/>
  <c r="T97" i="46"/>
  <c r="AC97" i="46" s="1"/>
  <c r="AA97" i="46"/>
  <c r="Y97" i="46"/>
  <c r="U96" i="46"/>
  <c r="T96" i="46"/>
  <c r="AC96" i="46" s="1"/>
  <c r="Q96" i="46"/>
  <c r="AB96" i="46" s="1"/>
  <c r="N96" i="46"/>
  <c r="AA96" i="46" s="1"/>
  <c r="K96" i="46"/>
  <c r="Z96" i="46" s="1"/>
  <c r="H96" i="46"/>
  <c r="Y96" i="46" s="1"/>
  <c r="E96" i="46"/>
  <c r="X96" i="46" s="1"/>
  <c r="Z95" i="46"/>
  <c r="U95" i="46"/>
  <c r="T95" i="46"/>
  <c r="AC95" i="46" s="1"/>
  <c r="Q95" i="46"/>
  <c r="AB95" i="46" s="1"/>
  <c r="N95" i="46"/>
  <c r="AA95" i="46" s="1"/>
  <c r="K95" i="46"/>
  <c r="H95" i="46"/>
  <c r="Y95" i="46" s="1"/>
  <c r="E95" i="46"/>
  <c r="X95" i="46" s="1"/>
  <c r="U94" i="46"/>
  <c r="T94" i="46"/>
  <c r="AC94" i="46" s="1"/>
  <c r="Q94" i="46"/>
  <c r="AB94" i="46" s="1"/>
  <c r="N94" i="46"/>
  <c r="AA94" i="46" s="1"/>
  <c r="K94" i="46"/>
  <c r="Z94" i="46" s="1"/>
  <c r="H94" i="46"/>
  <c r="Y94" i="46" s="1"/>
  <c r="E94" i="46"/>
  <c r="X94" i="46" s="1"/>
  <c r="U93" i="46"/>
  <c r="T93" i="46"/>
  <c r="AC93" i="46" s="1"/>
  <c r="Q93" i="46"/>
  <c r="AB93" i="46" s="1"/>
  <c r="N93" i="46"/>
  <c r="AA93" i="46" s="1"/>
  <c r="K93" i="46"/>
  <c r="Z93" i="46" s="1"/>
  <c r="H93" i="46"/>
  <c r="Y93" i="46" s="1"/>
  <c r="E93" i="46"/>
  <c r="X93" i="46" s="1"/>
  <c r="U92" i="46"/>
  <c r="T92" i="46"/>
  <c r="AC92" i="46" s="1"/>
  <c r="Q92" i="46"/>
  <c r="AB92" i="46" s="1"/>
  <c r="N92" i="46"/>
  <c r="AA92" i="46" s="1"/>
  <c r="K92" i="46"/>
  <c r="Z92" i="46" s="1"/>
  <c r="H92" i="46"/>
  <c r="Y92" i="46" s="1"/>
  <c r="E92" i="46"/>
  <c r="X92" i="46" s="1"/>
  <c r="U91" i="46"/>
  <c r="T91" i="46"/>
  <c r="AC91" i="46" s="1"/>
  <c r="Q91" i="46"/>
  <c r="AB91" i="46" s="1"/>
  <c r="N91" i="46"/>
  <c r="AA91" i="46" s="1"/>
  <c r="K91" i="46"/>
  <c r="Z91" i="46" s="1"/>
  <c r="H91" i="46"/>
  <c r="Y91" i="46" s="1"/>
  <c r="E91" i="46"/>
  <c r="X91" i="46" s="1"/>
  <c r="U90" i="46"/>
  <c r="T90" i="46"/>
  <c r="AC90" i="46" s="1"/>
  <c r="Q90" i="46"/>
  <c r="AB90" i="46" s="1"/>
  <c r="N90" i="46"/>
  <c r="AA90" i="46" s="1"/>
  <c r="K90" i="46"/>
  <c r="Z90" i="46" s="1"/>
  <c r="H90" i="46"/>
  <c r="Y90" i="46" s="1"/>
  <c r="E90" i="46"/>
  <c r="X90" i="46" s="1"/>
  <c r="Z89" i="46"/>
  <c r="U89" i="46"/>
  <c r="T89" i="46"/>
  <c r="AC89" i="46" s="1"/>
  <c r="Q89" i="46"/>
  <c r="AB89" i="46" s="1"/>
  <c r="N89" i="46"/>
  <c r="AA89" i="46" s="1"/>
  <c r="K89" i="46"/>
  <c r="H89" i="46"/>
  <c r="Y89" i="46" s="1"/>
  <c r="E89" i="46"/>
  <c r="X89" i="46" s="1"/>
  <c r="U88" i="46"/>
  <c r="T88" i="46"/>
  <c r="AC88" i="46" s="1"/>
  <c r="Q88" i="46"/>
  <c r="AB88" i="46" s="1"/>
  <c r="N88" i="46"/>
  <c r="AA88" i="46" s="1"/>
  <c r="K88" i="46"/>
  <c r="Z88" i="46" s="1"/>
  <c r="H88" i="46"/>
  <c r="Y88" i="46" s="1"/>
  <c r="E88" i="46"/>
  <c r="X88" i="46" s="1"/>
  <c r="U87" i="46"/>
  <c r="T87" i="46"/>
  <c r="AC87" i="46" s="1"/>
  <c r="Q87" i="46"/>
  <c r="AB87" i="46" s="1"/>
  <c r="N87" i="46"/>
  <c r="AA87" i="46" s="1"/>
  <c r="K87" i="46"/>
  <c r="Z87" i="46" s="1"/>
  <c r="H87" i="46"/>
  <c r="Y87" i="46" s="1"/>
  <c r="E87" i="46"/>
  <c r="X87" i="46" s="1"/>
  <c r="U86" i="46"/>
  <c r="T86" i="46"/>
  <c r="AC86" i="46" s="1"/>
  <c r="Q86" i="46"/>
  <c r="AB86" i="46" s="1"/>
  <c r="N86" i="46"/>
  <c r="AA86" i="46" s="1"/>
  <c r="K86" i="46"/>
  <c r="Z86" i="46" s="1"/>
  <c r="H86" i="46"/>
  <c r="Y86" i="46" s="1"/>
  <c r="E86" i="46"/>
  <c r="X86" i="46" s="1"/>
  <c r="U85" i="46"/>
  <c r="T85" i="46"/>
  <c r="AC85" i="46" s="1"/>
  <c r="Q85" i="46"/>
  <c r="AB85" i="46" s="1"/>
  <c r="N85" i="46"/>
  <c r="AA85" i="46" s="1"/>
  <c r="K85" i="46"/>
  <c r="Z85" i="46" s="1"/>
  <c r="H85" i="46"/>
  <c r="Y85" i="46" s="1"/>
  <c r="E85" i="46"/>
  <c r="X85" i="46" s="1"/>
  <c r="U84" i="46"/>
  <c r="T84" i="46"/>
  <c r="AC84" i="46" s="1"/>
  <c r="Q84" i="46"/>
  <c r="AB84" i="46" s="1"/>
  <c r="N84" i="46"/>
  <c r="AA84" i="46" s="1"/>
  <c r="K84" i="46"/>
  <c r="Z84" i="46" s="1"/>
  <c r="H84" i="46"/>
  <c r="Y84" i="46" s="1"/>
  <c r="E84" i="46"/>
  <c r="X84" i="46" s="1"/>
  <c r="Z83" i="46"/>
  <c r="U83" i="46"/>
  <c r="T83" i="46"/>
  <c r="AC83" i="46" s="1"/>
  <c r="Q83" i="46"/>
  <c r="AB83" i="46" s="1"/>
  <c r="N83" i="46"/>
  <c r="AA83" i="46" s="1"/>
  <c r="K83" i="46"/>
  <c r="H83" i="46"/>
  <c r="Y83" i="46" s="1"/>
  <c r="E83" i="46"/>
  <c r="X83" i="46" s="1"/>
  <c r="Y82" i="46"/>
  <c r="U82" i="46"/>
  <c r="T82" i="46"/>
  <c r="AC82" i="46" s="1"/>
  <c r="Q82" i="46"/>
  <c r="AB82" i="46" s="1"/>
  <c r="N82" i="46"/>
  <c r="AA82" i="46" s="1"/>
  <c r="K82" i="46"/>
  <c r="Z82" i="46" s="1"/>
  <c r="H82" i="46"/>
  <c r="E82" i="46"/>
  <c r="X82" i="46" s="1"/>
  <c r="Z81" i="46"/>
  <c r="U81" i="46"/>
  <c r="T81" i="46"/>
  <c r="AC81" i="46" s="1"/>
  <c r="Q81" i="46"/>
  <c r="AB81" i="46" s="1"/>
  <c r="N81" i="46"/>
  <c r="AA81" i="46" s="1"/>
  <c r="K81" i="46"/>
  <c r="H81" i="46"/>
  <c r="Y81" i="46" s="1"/>
  <c r="E81" i="46"/>
  <c r="X81" i="46" s="1"/>
  <c r="U80" i="46"/>
  <c r="T80" i="46"/>
  <c r="AC80" i="46" s="1"/>
  <c r="Q80" i="46"/>
  <c r="AB80" i="46" s="1"/>
  <c r="N80" i="46"/>
  <c r="AA80" i="46" s="1"/>
  <c r="K80" i="46"/>
  <c r="Z80" i="46" s="1"/>
  <c r="H80" i="46"/>
  <c r="Y80" i="46" s="1"/>
  <c r="E80" i="46"/>
  <c r="X80" i="46" s="1"/>
  <c r="Z79" i="46"/>
  <c r="U79" i="46"/>
  <c r="T79" i="46"/>
  <c r="AC79" i="46" s="1"/>
  <c r="Q79" i="46"/>
  <c r="AB79" i="46" s="1"/>
  <c r="N79" i="46"/>
  <c r="AA79" i="46" s="1"/>
  <c r="K79" i="46"/>
  <c r="H79" i="46"/>
  <c r="Y79" i="46" s="1"/>
  <c r="E79" i="46"/>
  <c r="X79" i="46" s="1"/>
  <c r="U78" i="46"/>
  <c r="T78" i="46"/>
  <c r="AC78" i="46" s="1"/>
  <c r="Q78" i="46"/>
  <c r="AB78" i="46" s="1"/>
  <c r="N78" i="46"/>
  <c r="AA78" i="46" s="1"/>
  <c r="K78" i="46"/>
  <c r="Z78" i="46" s="1"/>
  <c r="H78" i="46"/>
  <c r="Y78" i="46" s="1"/>
  <c r="E78" i="46"/>
  <c r="X78" i="46" s="1"/>
  <c r="U77" i="46"/>
  <c r="T77" i="46"/>
  <c r="AC77" i="46" s="1"/>
  <c r="Q77" i="46"/>
  <c r="AB77" i="46" s="1"/>
  <c r="N77" i="46"/>
  <c r="AA77" i="46" s="1"/>
  <c r="K77" i="46"/>
  <c r="Z77" i="46" s="1"/>
  <c r="H77" i="46"/>
  <c r="Y77" i="46" s="1"/>
  <c r="E77" i="46"/>
  <c r="X77" i="46" s="1"/>
  <c r="U76" i="46"/>
  <c r="T76" i="46"/>
  <c r="AC76" i="46" s="1"/>
  <c r="Q76" i="46"/>
  <c r="AB76" i="46" s="1"/>
  <c r="N76" i="46"/>
  <c r="AA76" i="46" s="1"/>
  <c r="K76" i="46"/>
  <c r="Z76" i="46" s="1"/>
  <c r="H76" i="46"/>
  <c r="Y76" i="46" s="1"/>
  <c r="E76" i="46"/>
  <c r="X76" i="46" s="1"/>
  <c r="U75" i="46"/>
  <c r="T75" i="46"/>
  <c r="AC75" i="46" s="1"/>
  <c r="Q75" i="46"/>
  <c r="AB75" i="46" s="1"/>
  <c r="N75" i="46"/>
  <c r="AA75" i="46" s="1"/>
  <c r="K75" i="46"/>
  <c r="Z75" i="46" s="1"/>
  <c r="H75" i="46"/>
  <c r="Y75" i="46" s="1"/>
  <c r="E75" i="46"/>
  <c r="X75" i="46" s="1"/>
  <c r="U74" i="46"/>
  <c r="T74" i="46"/>
  <c r="AC74" i="46" s="1"/>
  <c r="Q74" i="46"/>
  <c r="AB74" i="46" s="1"/>
  <c r="N74" i="46"/>
  <c r="AA74" i="46" s="1"/>
  <c r="K74" i="46"/>
  <c r="Z74" i="46" s="1"/>
  <c r="H74" i="46"/>
  <c r="Y74" i="46" s="1"/>
  <c r="E74" i="46"/>
  <c r="X74" i="46" s="1"/>
  <c r="U73" i="46"/>
  <c r="T73" i="46"/>
  <c r="AC73" i="46" s="1"/>
  <c r="Q73" i="46"/>
  <c r="AB73" i="46" s="1"/>
  <c r="N73" i="46"/>
  <c r="AA73" i="46" s="1"/>
  <c r="K73" i="46"/>
  <c r="Z73" i="46" s="1"/>
  <c r="H73" i="46"/>
  <c r="Y73" i="46" s="1"/>
  <c r="E73" i="46"/>
  <c r="X73" i="46" s="1"/>
  <c r="U72" i="46"/>
  <c r="T72" i="46"/>
  <c r="AC72" i="46" s="1"/>
  <c r="Q72" i="46"/>
  <c r="AB72" i="46" s="1"/>
  <c r="N72" i="46"/>
  <c r="AA72" i="46" s="1"/>
  <c r="K72" i="46"/>
  <c r="Z72" i="46" s="1"/>
  <c r="H72" i="46"/>
  <c r="Y72" i="46" s="1"/>
  <c r="E72" i="46"/>
  <c r="X72" i="46" s="1"/>
  <c r="U71" i="46"/>
  <c r="T71" i="46"/>
  <c r="AC71" i="46" s="1"/>
  <c r="Q71" i="46"/>
  <c r="AB71" i="46" s="1"/>
  <c r="N71" i="46"/>
  <c r="AA71" i="46" s="1"/>
  <c r="K71" i="46"/>
  <c r="Z71" i="46" s="1"/>
  <c r="H71" i="46"/>
  <c r="Y71" i="46" s="1"/>
  <c r="E71" i="46"/>
  <c r="X71" i="46" s="1"/>
  <c r="U70" i="46"/>
  <c r="T70" i="46"/>
  <c r="AC70" i="46" s="1"/>
  <c r="Q70" i="46"/>
  <c r="AB70" i="46" s="1"/>
  <c r="N70" i="46"/>
  <c r="AA70" i="46" s="1"/>
  <c r="K70" i="46"/>
  <c r="Z70" i="46" s="1"/>
  <c r="H70" i="46"/>
  <c r="Y70" i="46" s="1"/>
  <c r="E70" i="46"/>
  <c r="X70" i="46" s="1"/>
  <c r="Z69" i="46"/>
  <c r="U69" i="46"/>
  <c r="T69" i="46"/>
  <c r="AC69" i="46" s="1"/>
  <c r="Q69" i="46"/>
  <c r="AB69" i="46" s="1"/>
  <c r="N69" i="46"/>
  <c r="AA69" i="46" s="1"/>
  <c r="K69" i="46"/>
  <c r="H69" i="46"/>
  <c r="Y69" i="46" s="1"/>
  <c r="E69" i="46"/>
  <c r="X69" i="46" s="1"/>
  <c r="U68" i="46"/>
  <c r="T68" i="46"/>
  <c r="AC68" i="46" s="1"/>
  <c r="Q68" i="46"/>
  <c r="AB68" i="46" s="1"/>
  <c r="N68" i="46"/>
  <c r="AA68" i="46" s="1"/>
  <c r="K68" i="46"/>
  <c r="Z68" i="46" s="1"/>
  <c r="H68" i="46"/>
  <c r="Y68" i="46" s="1"/>
  <c r="E68" i="46"/>
  <c r="X68" i="46" s="1"/>
  <c r="U67" i="46"/>
  <c r="T67" i="46"/>
  <c r="AC67" i="46" s="1"/>
  <c r="Q67" i="46"/>
  <c r="AB67" i="46" s="1"/>
  <c r="N67" i="46"/>
  <c r="AA67" i="46" s="1"/>
  <c r="K67" i="46"/>
  <c r="Z67" i="46" s="1"/>
  <c r="H67" i="46"/>
  <c r="Y67" i="46" s="1"/>
  <c r="E67" i="46"/>
  <c r="X67" i="46" s="1"/>
  <c r="AC66" i="46"/>
  <c r="Y66" i="46"/>
  <c r="U66" i="46"/>
  <c r="T66" i="46"/>
  <c r="Q66" i="46"/>
  <c r="AB66" i="46" s="1"/>
  <c r="N66" i="46"/>
  <c r="AA66" i="46" s="1"/>
  <c r="K66" i="46"/>
  <c r="Z66" i="46" s="1"/>
  <c r="H66" i="46"/>
  <c r="E66" i="46"/>
  <c r="X66" i="46" s="1"/>
  <c r="Z65" i="46"/>
  <c r="U65" i="46"/>
  <c r="T65" i="46"/>
  <c r="AC65" i="46" s="1"/>
  <c r="Q65" i="46"/>
  <c r="AB65" i="46" s="1"/>
  <c r="N65" i="46"/>
  <c r="AA65" i="46" s="1"/>
  <c r="K65" i="46"/>
  <c r="H65" i="46"/>
  <c r="Y65" i="46" s="1"/>
  <c r="E65" i="46"/>
  <c r="X65" i="46" s="1"/>
  <c r="U64" i="46"/>
  <c r="T64" i="46"/>
  <c r="AC64" i="46" s="1"/>
  <c r="Q64" i="46"/>
  <c r="AB64" i="46" s="1"/>
  <c r="N64" i="46"/>
  <c r="AA64" i="46" s="1"/>
  <c r="K64" i="46"/>
  <c r="Z64" i="46" s="1"/>
  <c r="H64" i="46"/>
  <c r="Y64" i="46" s="1"/>
  <c r="E64" i="46"/>
  <c r="X64" i="46" s="1"/>
  <c r="X63" i="46"/>
  <c r="U63" i="46"/>
  <c r="T63" i="46"/>
  <c r="AC63" i="46" s="1"/>
  <c r="Q63" i="46"/>
  <c r="AB63" i="46" s="1"/>
  <c r="N63" i="46"/>
  <c r="AA63" i="46" s="1"/>
  <c r="K63" i="46"/>
  <c r="Z63" i="46" s="1"/>
  <c r="H63" i="46"/>
  <c r="Y63" i="46" s="1"/>
  <c r="E63" i="46"/>
  <c r="AC62" i="46"/>
  <c r="X62" i="46"/>
  <c r="U62" i="46"/>
  <c r="T62" i="46"/>
  <c r="Q62" i="46"/>
  <c r="AB62" i="46" s="1"/>
  <c r="N62" i="46"/>
  <c r="AA62" i="46" s="1"/>
  <c r="K62" i="46"/>
  <c r="Z62" i="46" s="1"/>
  <c r="H62" i="46"/>
  <c r="Y62" i="46" s="1"/>
  <c r="E62" i="46"/>
  <c r="Z61" i="46"/>
  <c r="U61" i="46"/>
  <c r="T61" i="46"/>
  <c r="AC61" i="46" s="1"/>
  <c r="Q61" i="46"/>
  <c r="AB61" i="46" s="1"/>
  <c r="N61" i="46"/>
  <c r="AA61" i="46" s="1"/>
  <c r="K61" i="46"/>
  <c r="H61" i="46"/>
  <c r="Y61" i="46" s="1"/>
  <c r="E61" i="46"/>
  <c r="X61" i="46" s="1"/>
  <c r="U60" i="46"/>
  <c r="T60" i="46"/>
  <c r="AC60" i="46" s="1"/>
  <c r="Q60" i="46"/>
  <c r="AB60" i="46" s="1"/>
  <c r="N60" i="46"/>
  <c r="AA60" i="46" s="1"/>
  <c r="K60" i="46"/>
  <c r="Z60" i="46" s="1"/>
  <c r="H60" i="46"/>
  <c r="Y60" i="46" s="1"/>
  <c r="E60" i="46"/>
  <c r="X60" i="46" s="1"/>
  <c r="X59" i="46"/>
  <c r="U59" i="46"/>
  <c r="T59" i="46"/>
  <c r="AC59" i="46" s="1"/>
  <c r="Q59" i="46"/>
  <c r="AB59" i="46" s="1"/>
  <c r="N59" i="46"/>
  <c r="AA59" i="46" s="1"/>
  <c r="K59" i="46"/>
  <c r="Z59" i="46" s="1"/>
  <c r="H59" i="46"/>
  <c r="Y59" i="46" s="1"/>
  <c r="E59" i="46"/>
  <c r="U58" i="46"/>
  <c r="T58" i="46"/>
  <c r="AC58" i="46" s="1"/>
  <c r="Q58" i="46"/>
  <c r="AB58" i="46" s="1"/>
  <c r="N58" i="46"/>
  <c r="AA58" i="46" s="1"/>
  <c r="K58" i="46"/>
  <c r="Z58" i="46" s="1"/>
  <c r="H58" i="46"/>
  <c r="Y58" i="46" s="1"/>
  <c r="E58" i="46"/>
  <c r="X58" i="46" s="1"/>
  <c r="Z57" i="46"/>
  <c r="U57" i="46"/>
  <c r="T57" i="46"/>
  <c r="AC57" i="46" s="1"/>
  <c r="Q57" i="46"/>
  <c r="AB57" i="46" s="1"/>
  <c r="N57" i="46"/>
  <c r="AA57" i="46" s="1"/>
  <c r="K57" i="46"/>
  <c r="H57" i="46"/>
  <c r="Y57" i="46" s="1"/>
  <c r="E57" i="46"/>
  <c r="X57" i="46" s="1"/>
  <c r="U56" i="46"/>
  <c r="T56" i="46"/>
  <c r="AC56" i="46" s="1"/>
  <c r="Q56" i="46"/>
  <c r="AB56" i="46" s="1"/>
  <c r="N56" i="46"/>
  <c r="AA56" i="46" s="1"/>
  <c r="K56" i="46"/>
  <c r="Z56" i="46" s="1"/>
  <c r="H56" i="46"/>
  <c r="Y56" i="46" s="1"/>
  <c r="E56" i="46"/>
  <c r="X56" i="46" s="1"/>
  <c r="X55" i="46"/>
  <c r="U55" i="46"/>
  <c r="T55" i="46"/>
  <c r="AC55" i="46" s="1"/>
  <c r="Q55" i="46"/>
  <c r="AB55" i="46" s="1"/>
  <c r="N55" i="46"/>
  <c r="AA55" i="46" s="1"/>
  <c r="K55" i="46"/>
  <c r="Z55" i="46" s="1"/>
  <c r="H55" i="46"/>
  <c r="Y55" i="46" s="1"/>
  <c r="E55" i="46"/>
  <c r="AB54" i="46"/>
  <c r="U54" i="46"/>
  <c r="T54" i="46"/>
  <c r="AC54" i="46" s="1"/>
  <c r="Q54" i="46"/>
  <c r="N54" i="46"/>
  <c r="AA54" i="46" s="1"/>
  <c r="K54" i="46"/>
  <c r="Z54" i="46" s="1"/>
  <c r="H54" i="46"/>
  <c r="Y54" i="46" s="1"/>
  <c r="E54" i="46"/>
  <c r="X54" i="46" s="1"/>
  <c r="Z53" i="46"/>
  <c r="Y53" i="46"/>
  <c r="U53" i="46"/>
  <c r="T53" i="46"/>
  <c r="AC53" i="46" s="1"/>
  <c r="Q53" i="46"/>
  <c r="AB53" i="46" s="1"/>
  <c r="N53" i="46"/>
  <c r="AA53" i="46" s="1"/>
  <c r="K53" i="46"/>
  <c r="H53" i="46"/>
  <c r="E53" i="46"/>
  <c r="X53" i="46" s="1"/>
  <c r="AA52" i="46"/>
  <c r="U52" i="46"/>
  <c r="T52" i="46"/>
  <c r="AC52" i="46" s="1"/>
  <c r="Q52" i="46"/>
  <c r="AB52" i="46" s="1"/>
  <c r="N52" i="46"/>
  <c r="K52" i="46"/>
  <c r="Z52" i="46" s="1"/>
  <c r="H52" i="46"/>
  <c r="Y52" i="46" s="1"/>
  <c r="E52" i="46"/>
  <c r="X52" i="46" s="1"/>
  <c r="X51" i="46"/>
  <c r="U51" i="46"/>
  <c r="T51" i="46"/>
  <c r="AC51" i="46" s="1"/>
  <c r="Q51" i="46"/>
  <c r="AB51" i="46" s="1"/>
  <c r="N51" i="46"/>
  <c r="AA51" i="46" s="1"/>
  <c r="K51" i="46"/>
  <c r="Z51" i="46" s="1"/>
  <c r="H51" i="46"/>
  <c r="Y51" i="46" s="1"/>
  <c r="E51" i="46"/>
  <c r="AB50" i="46"/>
  <c r="U50" i="46"/>
  <c r="T50" i="46"/>
  <c r="AC50" i="46" s="1"/>
  <c r="Q50" i="46"/>
  <c r="N50" i="46"/>
  <c r="AA50" i="46" s="1"/>
  <c r="K50" i="46"/>
  <c r="Z50" i="46" s="1"/>
  <c r="H50" i="46"/>
  <c r="Y50" i="46" s="1"/>
  <c r="E50" i="46"/>
  <c r="X50" i="46" s="1"/>
  <c r="Y49" i="46"/>
  <c r="U49" i="46"/>
  <c r="T49" i="46"/>
  <c r="AC49" i="46" s="1"/>
  <c r="Q49" i="46"/>
  <c r="AB49" i="46" s="1"/>
  <c r="N49" i="46"/>
  <c r="AA49" i="46" s="1"/>
  <c r="K49" i="46"/>
  <c r="Z49" i="46" s="1"/>
  <c r="H49" i="46"/>
  <c r="E49" i="46"/>
  <c r="X49" i="46" s="1"/>
  <c r="U48" i="46"/>
  <c r="T48" i="46"/>
  <c r="AC48" i="46" s="1"/>
  <c r="Q48" i="46"/>
  <c r="AB48" i="46" s="1"/>
  <c r="N48" i="46"/>
  <c r="AA48" i="46" s="1"/>
  <c r="K48" i="46"/>
  <c r="Z48" i="46" s="1"/>
  <c r="H48" i="46"/>
  <c r="Y48" i="46" s="1"/>
  <c r="E48" i="46"/>
  <c r="X48" i="46" s="1"/>
  <c r="X47" i="46"/>
  <c r="U47" i="46"/>
  <c r="T47" i="46"/>
  <c r="AC47" i="46" s="1"/>
  <c r="Q47" i="46"/>
  <c r="AB47" i="46" s="1"/>
  <c r="N47" i="46"/>
  <c r="AA47" i="46" s="1"/>
  <c r="K47" i="46"/>
  <c r="Z47" i="46" s="1"/>
  <c r="H47" i="46"/>
  <c r="Y47" i="46" s="1"/>
  <c r="E47" i="46"/>
  <c r="AC46" i="46"/>
  <c r="Y46" i="46"/>
  <c r="U46" i="46"/>
  <c r="T46" i="46"/>
  <c r="Q46" i="46"/>
  <c r="AB46" i="46" s="1"/>
  <c r="N46" i="46"/>
  <c r="AA46" i="46" s="1"/>
  <c r="K46" i="46"/>
  <c r="Z46" i="46" s="1"/>
  <c r="H46" i="46"/>
  <c r="E46" i="46"/>
  <c r="X46" i="46" s="1"/>
  <c r="Z45" i="46"/>
  <c r="U45" i="46"/>
  <c r="T45" i="46"/>
  <c r="AC45" i="46" s="1"/>
  <c r="Q45" i="46"/>
  <c r="AB45" i="46" s="1"/>
  <c r="N45" i="46"/>
  <c r="AA45" i="46" s="1"/>
  <c r="K45" i="46"/>
  <c r="H45" i="46"/>
  <c r="Y45" i="46" s="1"/>
  <c r="E45" i="46"/>
  <c r="X45" i="46" s="1"/>
  <c r="Z44" i="46"/>
  <c r="U44" i="46"/>
  <c r="T44" i="46"/>
  <c r="AC44" i="46" s="1"/>
  <c r="Q44" i="46"/>
  <c r="AB44" i="46" s="1"/>
  <c r="N44" i="46"/>
  <c r="AA44" i="46" s="1"/>
  <c r="K44" i="46"/>
  <c r="H44" i="46"/>
  <c r="Y44" i="46" s="1"/>
  <c r="E44" i="46"/>
  <c r="X44" i="46" s="1"/>
  <c r="U43" i="46"/>
  <c r="T43" i="46"/>
  <c r="AC43" i="46" s="1"/>
  <c r="Q43" i="46"/>
  <c r="AB43" i="46" s="1"/>
  <c r="N43" i="46"/>
  <c r="AA43" i="46" s="1"/>
  <c r="K43" i="46"/>
  <c r="Z43" i="46" s="1"/>
  <c r="H43" i="46"/>
  <c r="Y43" i="46" s="1"/>
  <c r="E43" i="46"/>
  <c r="X43" i="46" s="1"/>
  <c r="U42" i="46"/>
  <c r="T42" i="46"/>
  <c r="AC42" i="46" s="1"/>
  <c r="Q42" i="46"/>
  <c r="AB42" i="46" s="1"/>
  <c r="N42" i="46"/>
  <c r="AA42" i="46" s="1"/>
  <c r="K42" i="46"/>
  <c r="Z42" i="46" s="1"/>
  <c r="H42" i="46"/>
  <c r="Y42" i="46" s="1"/>
  <c r="E42" i="46"/>
  <c r="X42" i="46" s="1"/>
  <c r="U41" i="46"/>
  <c r="T41" i="46"/>
  <c r="AC41" i="46" s="1"/>
  <c r="Q41" i="46"/>
  <c r="AB41" i="46" s="1"/>
  <c r="N41" i="46"/>
  <c r="AA41" i="46" s="1"/>
  <c r="K41" i="46"/>
  <c r="Z41" i="46" s="1"/>
  <c r="H41" i="46"/>
  <c r="Y41" i="46" s="1"/>
  <c r="E41" i="46"/>
  <c r="X41" i="46" s="1"/>
  <c r="U40" i="46"/>
  <c r="T40" i="46"/>
  <c r="AC40" i="46" s="1"/>
  <c r="Q40" i="46"/>
  <c r="AB40" i="46" s="1"/>
  <c r="N40" i="46"/>
  <c r="AA40" i="46" s="1"/>
  <c r="K40" i="46"/>
  <c r="Z40" i="46" s="1"/>
  <c r="H40" i="46"/>
  <c r="Y40" i="46" s="1"/>
  <c r="E40" i="46"/>
  <c r="X40" i="46" s="1"/>
  <c r="U39" i="46"/>
  <c r="T39" i="46"/>
  <c r="AC39" i="46" s="1"/>
  <c r="Q39" i="46"/>
  <c r="AB39" i="46" s="1"/>
  <c r="N39" i="46"/>
  <c r="AA39" i="46" s="1"/>
  <c r="K39" i="46"/>
  <c r="Z39" i="46" s="1"/>
  <c r="H39" i="46"/>
  <c r="Y39" i="46" s="1"/>
  <c r="E39" i="46"/>
  <c r="X39" i="46" s="1"/>
  <c r="U38" i="46"/>
  <c r="T38" i="46"/>
  <c r="AC38" i="46" s="1"/>
  <c r="Q38" i="46"/>
  <c r="AB38" i="46" s="1"/>
  <c r="N38" i="46"/>
  <c r="AA38" i="46" s="1"/>
  <c r="K38" i="46"/>
  <c r="Z38" i="46" s="1"/>
  <c r="H38" i="46"/>
  <c r="Y38" i="46" s="1"/>
  <c r="E38" i="46"/>
  <c r="X38" i="46" s="1"/>
  <c r="U37" i="46"/>
  <c r="T37" i="46"/>
  <c r="AC37" i="46" s="1"/>
  <c r="Q37" i="46"/>
  <c r="AB37" i="46" s="1"/>
  <c r="N37" i="46"/>
  <c r="AA37" i="46" s="1"/>
  <c r="K37" i="46"/>
  <c r="Z37" i="46" s="1"/>
  <c r="H37" i="46"/>
  <c r="Y37" i="46" s="1"/>
  <c r="E37" i="46"/>
  <c r="X37" i="46" s="1"/>
  <c r="Z36" i="46"/>
  <c r="U36" i="46"/>
  <c r="T36" i="46"/>
  <c r="AC36" i="46" s="1"/>
  <c r="Q36" i="46"/>
  <c r="AB36" i="46" s="1"/>
  <c r="N36" i="46"/>
  <c r="AA36" i="46" s="1"/>
  <c r="K36" i="46"/>
  <c r="H36" i="46"/>
  <c r="Y36" i="46" s="1"/>
  <c r="E36" i="46"/>
  <c r="X36" i="46" s="1"/>
  <c r="U35" i="46"/>
  <c r="T35" i="46"/>
  <c r="AC35" i="46" s="1"/>
  <c r="Q35" i="46"/>
  <c r="AB35" i="46" s="1"/>
  <c r="N35" i="46"/>
  <c r="AA35" i="46" s="1"/>
  <c r="K35" i="46"/>
  <c r="Z35" i="46" s="1"/>
  <c r="H35" i="46"/>
  <c r="Y35" i="46" s="1"/>
  <c r="E35" i="46"/>
  <c r="X35" i="46" s="1"/>
  <c r="U34" i="46"/>
  <c r="T34" i="46"/>
  <c r="AC34" i="46" s="1"/>
  <c r="Q34" i="46"/>
  <c r="AB34" i="46" s="1"/>
  <c r="N34" i="46"/>
  <c r="AA34" i="46" s="1"/>
  <c r="K34" i="46"/>
  <c r="Z34" i="46" s="1"/>
  <c r="H34" i="46"/>
  <c r="Y34" i="46" s="1"/>
  <c r="E34" i="46"/>
  <c r="X34" i="46" s="1"/>
  <c r="Z33" i="46"/>
  <c r="U33" i="46"/>
  <c r="T33" i="46"/>
  <c r="AC33" i="46" s="1"/>
  <c r="Q33" i="46"/>
  <c r="AB33" i="46" s="1"/>
  <c r="N33" i="46"/>
  <c r="AA33" i="46" s="1"/>
  <c r="K33" i="46"/>
  <c r="H33" i="46"/>
  <c r="Y33" i="46" s="1"/>
  <c r="E33" i="46"/>
  <c r="X33" i="46" s="1"/>
  <c r="U32" i="46"/>
  <c r="T32" i="46"/>
  <c r="AC32" i="46" s="1"/>
  <c r="Q32" i="46"/>
  <c r="AB32" i="46" s="1"/>
  <c r="N32" i="46"/>
  <c r="AA32" i="46" s="1"/>
  <c r="K32" i="46"/>
  <c r="Z32" i="46" s="1"/>
  <c r="H32" i="46"/>
  <c r="Y32" i="46" s="1"/>
  <c r="E32" i="46"/>
  <c r="X32" i="46" s="1"/>
  <c r="U31" i="46"/>
  <c r="T31" i="46"/>
  <c r="AC31" i="46" s="1"/>
  <c r="Q31" i="46"/>
  <c r="AB31" i="46" s="1"/>
  <c r="N31" i="46"/>
  <c r="AA31" i="46" s="1"/>
  <c r="K31" i="46"/>
  <c r="Z31" i="46" s="1"/>
  <c r="H31" i="46"/>
  <c r="Y31" i="46" s="1"/>
  <c r="E31" i="46"/>
  <c r="X31" i="46" s="1"/>
  <c r="U30" i="46"/>
  <c r="T30" i="46"/>
  <c r="AC30" i="46" s="1"/>
  <c r="Q30" i="46"/>
  <c r="AB30" i="46" s="1"/>
  <c r="N30" i="46"/>
  <c r="AA30" i="46" s="1"/>
  <c r="K30" i="46"/>
  <c r="Z30" i="46" s="1"/>
  <c r="H30" i="46"/>
  <c r="Y30" i="46" s="1"/>
  <c r="E30" i="46"/>
  <c r="X30" i="46" s="1"/>
  <c r="U29" i="46"/>
  <c r="T29" i="46"/>
  <c r="AC29" i="46" s="1"/>
  <c r="Q29" i="46"/>
  <c r="AB29" i="46" s="1"/>
  <c r="N29" i="46"/>
  <c r="AA29" i="46" s="1"/>
  <c r="K29" i="46"/>
  <c r="Z29" i="46" s="1"/>
  <c r="H29" i="46"/>
  <c r="Y29" i="46" s="1"/>
  <c r="E29" i="46"/>
  <c r="X29" i="46" s="1"/>
  <c r="U28" i="46"/>
  <c r="T28" i="46"/>
  <c r="AC28" i="46" s="1"/>
  <c r="Q28" i="46"/>
  <c r="AB28" i="46" s="1"/>
  <c r="N28" i="46"/>
  <c r="AA28" i="46" s="1"/>
  <c r="K28" i="46"/>
  <c r="Z28" i="46" s="1"/>
  <c r="H28" i="46"/>
  <c r="Y28" i="46" s="1"/>
  <c r="E28" i="46"/>
  <c r="X28" i="46" s="1"/>
  <c r="U27" i="46"/>
  <c r="T27" i="46"/>
  <c r="AC27" i="46" s="1"/>
  <c r="Q27" i="46"/>
  <c r="AB27" i="46" s="1"/>
  <c r="N27" i="46"/>
  <c r="AA27" i="46" s="1"/>
  <c r="K27" i="46"/>
  <c r="Z27" i="46" s="1"/>
  <c r="H27" i="46"/>
  <c r="Y27" i="46" s="1"/>
  <c r="E27" i="46"/>
  <c r="X27" i="46" s="1"/>
  <c r="U26" i="46"/>
  <c r="T26" i="46"/>
  <c r="AC26" i="46" s="1"/>
  <c r="Q26" i="46"/>
  <c r="AB26" i="46" s="1"/>
  <c r="N26" i="46"/>
  <c r="AA26" i="46" s="1"/>
  <c r="K26" i="46"/>
  <c r="Z26" i="46" s="1"/>
  <c r="H26" i="46"/>
  <c r="Y26" i="46" s="1"/>
  <c r="E26" i="46"/>
  <c r="X26" i="46" s="1"/>
  <c r="U25" i="46"/>
  <c r="T25" i="46"/>
  <c r="AC25" i="46" s="1"/>
  <c r="Q25" i="46"/>
  <c r="AB25" i="46" s="1"/>
  <c r="N25" i="46"/>
  <c r="AA25" i="46" s="1"/>
  <c r="K25" i="46"/>
  <c r="Z25" i="46" s="1"/>
  <c r="H25" i="46"/>
  <c r="Y25" i="46" s="1"/>
  <c r="E25" i="46"/>
  <c r="X25" i="46" s="1"/>
  <c r="U24" i="46"/>
  <c r="T24" i="46"/>
  <c r="AC24" i="46" s="1"/>
  <c r="Q24" i="46"/>
  <c r="AB24" i="46" s="1"/>
  <c r="N24" i="46"/>
  <c r="AA24" i="46" s="1"/>
  <c r="K24" i="46"/>
  <c r="Z24" i="46" s="1"/>
  <c r="H24" i="46"/>
  <c r="Y24" i="46" s="1"/>
  <c r="E24" i="46"/>
  <c r="X24" i="46" s="1"/>
  <c r="U23" i="46"/>
  <c r="T23" i="46"/>
  <c r="AC23" i="46" s="1"/>
  <c r="Q23" i="46"/>
  <c r="AB23" i="46" s="1"/>
  <c r="N23" i="46"/>
  <c r="AA23" i="46" s="1"/>
  <c r="K23" i="46"/>
  <c r="Z23" i="46" s="1"/>
  <c r="H23" i="46"/>
  <c r="Y23" i="46" s="1"/>
  <c r="E23" i="46"/>
  <c r="X23" i="46" s="1"/>
  <c r="U22" i="46"/>
  <c r="T22" i="46"/>
  <c r="AC22" i="46" s="1"/>
  <c r="Q22" i="46"/>
  <c r="AB22" i="46" s="1"/>
  <c r="N22" i="46"/>
  <c r="AA22" i="46" s="1"/>
  <c r="K22" i="46"/>
  <c r="Z22" i="46" s="1"/>
  <c r="H22" i="46"/>
  <c r="Y22" i="46" s="1"/>
  <c r="E22" i="46"/>
  <c r="X22" i="46" s="1"/>
  <c r="U21" i="46"/>
  <c r="T21" i="46"/>
  <c r="AC21" i="46" s="1"/>
  <c r="Q21" i="46"/>
  <c r="AB21" i="46" s="1"/>
  <c r="N21" i="46"/>
  <c r="AA21" i="46" s="1"/>
  <c r="K21" i="46"/>
  <c r="Z21" i="46" s="1"/>
  <c r="H21" i="46"/>
  <c r="Y21" i="46" s="1"/>
  <c r="E21" i="46"/>
  <c r="X21" i="46" s="1"/>
  <c r="U20" i="46"/>
  <c r="T20" i="46"/>
  <c r="AC20" i="46" s="1"/>
  <c r="Q20" i="46"/>
  <c r="AB20" i="46" s="1"/>
  <c r="N20" i="46"/>
  <c r="AA20" i="46" s="1"/>
  <c r="K20" i="46"/>
  <c r="Z20" i="46" s="1"/>
  <c r="H20" i="46"/>
  <c r="Y20" i="46" s="1"/>
  <c r="E20" i="46"/>
  <c r="X20" i="46" s="1"/>
  <c r="U19" i="46"/>
  <c r="T19" i="46"/>
  <c r="AC19" i="46" s="1"/>
  <c r="Q19" i="46"/>
  <c r="AB19" i="46" s="1"/>
  <c r="N19" i="46"/>
  <c r="AA19" i="46" s="1"/>
  <c r="K19" i="46"/>
  <c r="Z19" i="46" s="1"/>
  <c r="H19" i="46"/>
  <c r="Y19" i="46" s="1"/>
  <c r="E19" i="46"/>
  <c r="X19" i="46" s="1"/>
  <c r="U18" i="46"/>
  <c r="T18" i="46"/>
  <c r="AC18" i="46" s="1"/>
  <c r="Q18" i="46"/>
  <c r="AB18" i="46" s="1"/>
  <c r="N18" i="46"/>
  <c r="AA18" i="46" s="1"/>
  <c r="K18" i="46"/>
  <c r="Z18" i="46" s="1"/>
  <c r="H18" i="46"/>
  <c r="Y18" i="46" s="1"/>
  <c r="E18" i="46"/>
  <c r="X18" i="46" s="1"/>
  <c r="U17" i="46"/>
  <c r="T17" i="46"/>
  <c r="AC17" i="46" s="1"/>
  <c r="Q17" i="46"/>
  <c r="AB17" i="46" s="1"/>
  <c r="N17" i="46"/>
  <c r="AA17" i="46" s="1"/>
  <c r="K17" i="46"/>
  <c r="Z17" i="46" s="1"/>
  <c r="H17" i="46"/>
  <c r="Y17" i="46" s="1"/>
  <c r="E17" i="46"/>
  <c r="X17" i="46" s="1"/>
  <c r="U16" i="46"/>
  <c r="T16" i="46"/>
  <c r="AC16" i="46" s="1"/>
  <c r="Q16" i="46"/>
  <c r="AB16" i="46" s="1"/>
  <c r="N16" i="46"/>
  <c r="AA16" i="46" s="1"/>
  <c r="K16" i="46"/>
  <c r="Z16" i="46" s="1"/>
  <c r="H16" i="46"/>
  <c r="Y16" i="46" s="1"/>
  <c r="E16" i="46"/>
  <c r="X16" i="46" s="1"/>
  <c r="U15" i="46"/>
  <c r="U225" i="46" s="1"/>
  <c r="T15" i="46"/>
  <c r="AC15" i="46" s="1"/>
  <c r="Q15" i="46"/>
  <c r="AB15" i="46" s="1"/>
  <c r="N15" i="46"/>
  <c r="AA15" i="46" s="1"/>
  <c r="K15" i="46"/>
  <c r="Z15" i="46" s="1"/>
  <c r="H15" i="46"/>
  <c r="Y15" i="46" s="1"/>
  <c r="E15" i="46"/>
  <c r="X15" i="46" s="1"/>
  <c r="U14" i="46"/>
  <c r="U224" i="46" s="1"/>
  <c r="T14" i="46"/>
  <c r="AC14" i="46" s="1"/>
  <c r="Q14" i="46"/>
  <c r="AB14" i="46" s="1"/>
  <c r="N14" i="46"/>
  <c r="AA14" i="46" s="1"/>
  <c r="K14" i="46"/>
  <c r="Z14" i="46" s="1"/>
  <c r="H14" i="46"/>
  <c r="Y14" i="46" s="1"/>
  <c r="E14" i="46"/>
  <c r="X14" i="46" s="1"/>
  <c r="Y13" i="46"/>
  <c r="U13" i="46"/>
  <c r="U223" i="46" s="1"/>
  <c r="T13" i="46"/>
  <c r="AC13" i="46" s="1"/>
  <c r="Q13" i="46"/>
  <c r="AB13" i="46" s="1"/>
  <c r="N13" i="46"/>
  <c r="AA13" i="46" s="1"/>
  <c r="K13" i="46"/>
  <c r="Z13" i="46" s="1"/>
  <c r="H13" i="46"/>
  <c r="E13" i="46"/>
  <c r="X13" i="46" s="1"/>
  <c r="U12" i="46"/>
  <c r="U222" i="46" s="1"/>
  <c r="T12" i="46"/>
  <c r="AC12" i="46" s="1"/>
  <c r="Q12" i="46"/>
  <c r="AB12" i="46" s="1"/>
  <c r="N12" i="46"/>
  <c r="AA12" i="46" s="1"/>
  <c r="K12" i="46"/>
  <c r="Z12" i="46" s="1"/>
  <c r="H12" i="46"/>
  <c r="Y12" i="46" s="1"/>
  <c r="E12" i="46"/>
  <c r="X12" i="46" s="1"/>
  <c r="U11" i="46"/>
  <c r="U221" i="46" s="1"/>
  <c r="T11" i="46"/>
  <c r="AC11" i="46" s="1"/>
  <c r="Q11" i="46"/>
  <c r="AB11" i="46" s="1"/>
  <c r="N11" i="46"/>
  <c r="AA11" i="46" s="1"/>
  <c r="K11" i="46"/>
  <c r="Z11" i="46" s="1"/>
  <c r="H11" i="46"/>
  <c r="Y11" i="46" s="1"/>
  <c r="E11" i="46"/>
  <c r="X11" i="46" s="1"/>
  <c r="X10" i="46"/>
  <c r="U10" i="46"/>
  <c r="U220" i="46" s="1"/>
  <c r="T10" i="46"/>
  <c r="AC10" i="46" s="1"/>
  <c r="Q10" i="46"/>
  <c r="AB10" i="46" s="1"/>
  <c r="N10" i="46"/>
  <c r="AA10" i="46" s="1"/>
  <c r="K10" i="46"/>
  <c r="Z10" i="46" s="1"/>
  <c r="H10" i="46"/>
  <c r="Y10" i="46" s="1"/>
  <c r="E10" i="46"/>
  <c r="U9" i="46"/>
  <c r="U219" i="46" s="1"/>
  <c r="T9" i="46"/>
  <c r="AC9" i="46" s="1"/>
  <c r="Q9" i="46"/>
  <c r="AB9" i="46" s="1"/>
  <c r="N9" i="46"/>
  <c r="AA9" i="46" s="1"/>
  <c r="K9" i="46"/>
  <c r="Z9" i="46" s="1"/>
  <c r="H9" i="46"/>
  <c r="Y9" i="46" s="1"/>
  <c r="E9" i="46"/>
  <c r="X9" i="46" s="1"/>
  <c r="Z225" i="46" l="1"/>
  <c r="U226" i="46"/>
  <c r="Z219" i="46"/>
  <c r="Y221" i="46"/>
  <c r="X222" i="46"/>
  <c r="AA219" i="46"/>
  <c r="Y225" i="46"/>
  <c r="AC221" i="46"/>
  <c r="AC225" i="46"/>
  <c r="Z224" i="46"/>
  <c r="AB222" i="46"/>
  <c r="Z220" i="46"/>
  <c r="AA223" i="46"/>
  <c r="X226" i="46"/>
  <c r="AB226" i="46"/>
  <c r="AA220" i="46"/>
  <c r="AB219" i="46"/>
  <c r="X221" i="46"/>
  <c r="X223" i="46"/>
  <c r="AA224" i="46"/>
  <c r="Z221" i="46"/>
  <c r="Y226" i="46"/>
  <c r="AC226" i="46"/>
  <c r="AB223" i="46"/>
  <c r="Y222" i="46"/>
  <c r="AC222" i="46"/>
  <c r="Y224" i="46"/>
  <c r="AC224" i="46"/>
  <c r="AC220" i="46"/>
  <c r="Z223" i="46"/>
  <c r="X225" i="46"/>
  <c r="Y220" i="46"/>
  <c r="X220" i="46"/>
  <c r="AB220" i="46"/>
  <c r="AA221" i="46"/>
  <c r="AC223" i="46"/>
  <c r="Z226" i="46"/>
  <c r="AB221" i="46"/>
  <c r="AA225" i="46"/>
  <c r="AA226" i="46"/>
  <c r="AC219" i="46"/>
  <c r="Z222" i="46"/>
  <c r="Y223" i="46"/>
  <c r="AB225" i="46"/>
  <c r="Y219" i="46"/>
  <c r="AA222" i="46"/>
  <c r="X224" i="46"/>
  <c r="AB224" i="46"/>
  <c r="X219" i="46"/>
  <c r="U200" i="45"/>
  <c r="T200" i="45"/>
  <c r="AC200" i="45" s="1"/>
  <c r="Q200" i="45"/>
  <c r="AB200" i="45" s="1"/>
  <c r="N200" i="45"/>
  <c r="AA200" i="45" s="1"/>
  <c r="K200" i="45"/>
  <c r="Z200" i="45" s="1"/>
  <c r="H200" i="45"/>
  <c r="Y200" i="45" s="1"/>
  <c r="E200" i="45"/>
  <c r="X200" i="45" s="1"/>
  <c r="U199" i="45"/>
  <c r="T199" i="45"/>
  <c r="AC199" i="45" s="1"/>
  <c r="Q199" i="45"/>
  <c r="AB199" i="45" s="1"/>
  <c r="N199" i="45"/>
  <c r="AA199" i="45" s="1"/>
  <c r="K199" i="45"/>
  <c r="Z199" i="45" s="1"/>
  <c r="H199" i="45"/>
  <c r="Y199" i="45" s="1"/>
  <c r="E199" i="45"/>
  <c r="X199" i="45" s="1"/>
  <c r="Y198" i="45"/>
  <c r="U198" i="45"/>
  <c r="T198" i="45"/>
  <c r="AC198" i="45" s="1"/>
  <c r="Q198" i="45"/>
  <c r="AB198" i="45" s="1"/>
  <c r="N198" i="45"/>
  <c r="AA198" i="45" s="1"/>
  <c r="K198" i="45"/>
  <c r="Z198" i="45" s="1"/>
  <c r="H198" i="45"/>
  <c r="E198" i="45"/>
  <c r="X198" i="45" s="1"/>
  <c r="U197" i="45"/>
  <c r="T197" i="45"/>
  <c r="AC197" i="45" s="1"/>
  <c r="Q197" i="45"/>
  <c r="AB197" i="45" s="1"/>
  <c r="N197" i="45"/>
  <c r="AA197" i="45" s="1"/>
  <c r="K197" i="45"/>
  <c r="Z197" i="45" s="1"/>
  <c r="H197" i="45"/>
  <c r="Y197" i="45" s="1"/>
  <c r="E197" i="45"/>
  <c r="X197" i="45" s="1"/>
  <c r="U196" i="45"/>
  <c r="T196" i="45"/>
  <c r="AC196" i="45" s="1"/>
  <c r="Q196" i="45"/>
  <c r="AB196" i="45" s="1"/>
  <c r="N196" i="45"/>
  <c r="AA196" i="45" s="1"/>
  <c r="K196" i="45"/>
  <c r="Z196" i="45" s="1"/>
  <c r="H196" i="45"/>
  <c r="Y196" i="45" s="1"/>
  <c r="E196" i="45"/>
  <c r="X196" i="45" s="1"/>
  <c r="U195" i="45"/>
  <c r="T195" i="45"/>
  <c r="AC195" i="45" s="1"/>
  <c r="Q195" i="45"/>
  <c r="AB195" i="45" s="1"/>
  <c r="N195" i="45"/>
  <c r="AA195" i="45" s="1"/>
  <c r="K195" i="45"/>
  <c r="Z195" i="45" s="1"/>
  <c r="H195" i="45"/>
  <c r="Y195" i="45" s="1"/>
  <c r="E195" i="45"/>
  <c r="X195" i="45" s="1"/>
  <c r="U194" i="45"/>
  <c r="T194" i="45"/>
  <c r="AC194" i="45" s="1"/>
  <c r="Q194" i="45"/>
  <c r="AB194" i="45" s="1"/>
  <c r="N194" i="45"/>
  <c r="AA194" i="45" s="1"/>
  <c r="K194" i="45"/>
  <c r="Z194" i="45" s="1"/>
  <c r="H194" i="45"/>
  <c r="Y194" i="45" s="1"/>
  <c r="E194" i="45"/>
  <c r="X194" i="45" s="1"/>
  <c r="U193" i="45"/>
  <c r="T193" i="45"/>
  <c r="AC193" i="45" s="1"/>
  <c r="Q193" i="45"/>
  <c r="AB193" i="45" s="1"/>
  <c r="N193" i="45"/>
  <c r="AA193" i="45" s="1"/>
  <c r="K193" i="45"/>
  <c r="Z193" i="45" s="1"/>
  <c r="H193" i="45"/>
  <c r="Y193" i="45" s="1"/>
  <c r="E193" i="45"/>
  <c r="X193" i="45" s="1"/>
  <c r="U192" i="45"/>
  <c r="T192" i="45"/>
  <c r="AC192" i="45" s="1"/>
  <c r="Q192" i="45"/>
  <c r="AB192" i="45" s="1"/>
  <c r="N192" i="45"/>
  <c r="AA192" i="45" s="1"/>
  <c r="K192" i="45"/>
  <c r="Z192" i="45" s="1"/>
  <c r="H192" i="45"/>
  <c r="Y192" i="45" s="1"/>
  <c r="E192" i="45"/>
  <c r="X192" i="45" s="1"/>
  <c r="U191" i="45"/>
  <c r="T191" i="45"/>
  <c r="AC191" i="45" s="1"/>
  <c r="Q191" i="45"/>
  <c r="AB191" i="45" s="1"/>
  <c r="N191" i="45"/>
  <c r="AA191" i="45" s="1"/>
  <c r="K191" i="45"/>
  <c r="Z191" i="45" s="1"/>
  <c r="H191" i="45"/>
  <c r="Y191" i="45" s="1"/>
  <c r="E191" i="45"/>
  <c r="X191" i="45" s="1"/>
  <c r="U190" i="45"/>
  <c r="T190" i="45"/>
  <c r="AC190" i="45" s="1"/>
  <c r="Q190" i="45"/>
  <c r="AB190" i="45" s="1"/>
  <c r="N190" i="45"/>
  <c r="AA190" i="45" s="1"/>
  <c r="K190" i="45"/>
  <c r="Z190" i="45" s="1"/>
  <c r="H190" i="45"/>
  <c r="Y190" i="45" s="1"/>
  <c r="E190" i="45"/>
  <c r="X190" i="45" s="1"/>
  <c r="U189" i="45"/>
  <c r="T189" i="45"/>
  <c r="AC189" i="45" s="1"/>
  <c r="Q189" i="45"/>
  <c r="AB189" i="45" s="1"/>
  <c r="N189" i="45"/>
  <c r="AA189" i="45" s="1"/>
  <c r="K189" i="45"/>
  <c r="Z189" i="45" s="1"/>
  <c r="H189" i="45"/>
  <c r="Y189" i="45" s="1"/>
  <c r="E189" i="45"/>
  <c r="X189" i="45" s="1"/>
  <c r="U188" i="45"/>
  <c r="T188" i="45"/>
  <c r="AC188" i="45" s="1"/>
  <c r="Q188" i="45"/>
  <c r="AB188" i="45" s="1"/>
  <c r="N188" i="45"/>
  <c r="AA188" i="45" s="1"/>
  <c r="K188" i="45"/>
  <c r="Z188" i="45" s="1"/>
  <c r="H188" i="45"/>
  <c r="Y188" i="45" s="1"/>
  <c r="E188" i="45"/>
  <c r="X188" i="45" s="1"/>
  <c r="U187" i="45"/>
  <c r="T187" i="45"/>
  <c r="AC187" i="45" s="1"/>
  <c r="Q187" i="45"/>
  <c r="AB187" i="45" s="1"/>
  <c r="N187" i="45"/>
  <c r="AA187" i="45" s="1"/>
  <c r="K187" i="45"/>
  <c r="Z187" i="45" s="1"/>
  <c r="H187" i="45"/>
  <c r="Y187" i="45" s="1"/>
  <c r="E187" i="45"/>
  <c r="X187" i="45" s="1"/>
  <c r="U186" i="45"/>
  <c r="T186" i="45"/>
  <c r="AC186" i="45" s="1"/>
  <c r="Q186" i="45"/>
  <c r="AB186" i="45" s="1"/>
  <c r="N186" i="45"/>
  <c r="AA186" i="45" s="1"/>
  <c r="K186" i="45"/>
  <c r="Z186" i="45" s="1"/>
  <c r="H186" i="45"/>
  <c r="Y186" i="45" s="1"/>
  <c r="E186" i="45"/>
  <c r="X186" i="45" s="1"/>
  <c r="U185" i="45"/>
  <c r="T185" i="45"/>
  <c r="AC185" i="45" s="1"/>
  <c r="Q185" i="45"/>
  <c r="AB185" i="45" s="1"/>
  <c r="N185" i="45"/>
  <c r="AA185" i="45" s="1"/>
  <c r="K185" i="45"/>
  <c r="Z185" i="45" s="1"/>
  <c r="H185" i="45"/>
  <c r="Y185" i="45" s="1"/>
  <c r="E185" i="45"/>
  <c r="X185" i="45" s="1"/>
  <c r="U184" i="45"/>
  <c r="T184" i="45"/>
  <c r="AC184" i="45" s="1"/>
  <c r="Q184" i="45"/>
  <c r="AB184" i="45" s="1"/>
  <c r="N184" i="45"/>
  <c r="AA184" i="45" s="1"/>
  <c r="K184" i="45"/>
  <c r="Z184" i="45" s="1"/>
  <c r="H184" i="45"/>
  <c r="Y184" i="45" s="1"/>
  <c r="E184" i="45"/>
  <c r="X184" i="45" s="1"/>
  <c r="Z183" i="45"/>
  <c r="U183" i="45"/>
  <c r="T183" i="45"/>
  <c r="AC183" i="45" s="1"/>
  <c r="Q183" i="45"/>
  <c r="AB183" i="45" s="1"/>
  <c r="N183" i="45"/>
  <c r="AA183" i="45" s="1"/>
  <c r="K183" i="45"/>
  <c r="H183" i="45"/>
  <c r="Y183" i="45" s="1"/>
  <c r="E183" i="45"/>
  <c r="X183" i="45" s="1"/>
  <c r="U182" i="45"/>
  <c r="T182" i="45"/>
  <c r="AC182" i="45" s="1"/>
  <c r="Q182" i="45"/>
  <c r="AB182" i="45" s="1"/>
  <c r="N182" i="45"/>
  <c r="AA182" i="45" s="1"/>
  <c r="K182" i="45"/>
  <c r="Z182" i="45" s="1"/>
  <c r="H182" i="45"/>
  <c r="Y182" i="45" s="1"/>
  <c r="E182" i="45"/>
  <c r="X182" i="45" s="1"/>
  <c r="AB181" i="45"/>
  <c r="U181" i="45"/>
  <c r="T181" i="45"/>
  <c r="AC181" i="45" s="1"/>
  <c r="Q181" i="45"/>
  <c r="N181" i="45"/>
  <c r="AA181" i="45" s="1"/>
  <c r="K181" i="45"/>
  <c r="Z181" i="45" s="1"/>
  <c r="H181" i="45"/>
  <c r="Y181" i="45" s="1"/>
  <c r="E181" i="45"/>
  <c r="X181" i="45" s="1"/>
  <c r="U180" i="45"/>
  <c r="T180" i="45"/>
  <c r="AC180" i="45" s="1"/>
  <c r="Q180" i="45"/>
  <c r="AB180" i="45" s="1"/>
  <c r="N180" i="45"/>
  <c r="AA180" i="45" s="1"/>
  <c r="K180" i="45"/>
  <c r="Z180" i="45" s="1"/>
  <c r="H180" i="45"/>
  <c r="Y180" i="45" s="1"/>
  <c r="E180" i="45"/>
  <c r="X180" i="45" s="1"/>
  <c r="U179" i="45"/>
  <c r="T179" i="45"/>
  <c r="AC179" i="45" s="1"/>
  <c r="Q179" i="45"/>
  <c r="AB179" i="45" s="1"/>
  <c r="N179" i="45"/>
  <c r="AA179" i="45" s="1"/>
  <c r="K179" i="45"/>
  <c r="Z179" i="45" s="1"/>
  <c r="H179" i="45"/>
  <c r="Y179" i="45" s="1"/>
  <c r="E179" i="45"/>
  <c r="X179" i="45" s="1"/>
  <c r="U178" i="45"/>
  <c r="T178" i="45"/>
  <c r="AC178" i="45" s="1"/>
  <c r="Q178" i="45"/>
  <c r="AB178" i="45" s="1"/>
  <c r="N178" i="45"/>
  <c r="AA178" i="45" s="1"/>
  <c r="K178" i="45"/>
  <c r="Z178" i="45" s="1"/>
  <c r="H178" i="45"/>
  <c r="Y178" i="45" s="1"/>
  <c r="E178" i="45"/>
  <c r="X178" i="45" s="1"/>
  <c r="U177" i="45"/>
  <c r="T177" i="45"/>
  <c r="AC177" i="45" s="1"/>
  <c r="Q177" i="45"/>
  <c r="AB177" i="45" s="1"/>
  <c r="N177" i="45"/>
  <c r="AA177" i="45" s="1"/>
  <c r="K177" i="45"/>
  <c r="Z177" i="45" s="1"/>
  <c r="H177" i="45"/>
  <c r="Y177" i="45" s="1"/>
  <c r="E177" i="45"/>
  <c r="X177" i="45" s="1"/>
  <c r="U176" i="45"/>
  <c r="T176" i="45"/>
  <c r="AC176" i="45" s="1"/>
  <c r="Q176" i="45"/>
  <c r="AB176" i="45" s="1"/>
  <c r="N176" i="45"/>
  <c r="AA176" i="45" s="1"/>
  <c r="K176" i="45"/>
  <c r="Z176" i="45" s="1"/>
  <c r="H176" i="45"/>
  <c r="Y176" i="45" s="1"/>
  <c r="E176" i="45"/>
  <c r="X176" i="45" s="1"/>
  <c r="U175" i="45"/>
  <c r="T175" i="45"/>
  <c r="AC175" i="45" s="1"/>
  <c r="Q175" i="45"/>
  <c r="AB175" i="45" s="1"/>
  <c r="N175" i="45"/>
  <c r="AA175" i="45" s="1"/>
  <c r="K175" i="45"/>
  <c r="Z175" i="45" s="1"/>
  <c r="H175" i="45"/>
  <c r="Y175" i="45" s="1"/>
  <c r="E175" i="45"/>
  <c r="X175" i="45" s="1"/>
  <c r="U174" i="45"/>
  <c r="T174" i="45"/>
  <c r="AC174" i="45" s="1"/>
  <c r="Q174" i="45"/>
  <c r="AB174" i="45" s="1"/>
  <c r="N174" i="45"/>
  <c r="AA174" i="45" s="1"/>
  <c r="K174" i="45"/>
  <c r="Z174" i="45" s="1"/>
  <c r="H174" i="45"/>
  <c r="Y174" i="45" s="1"/>
  <c r="E174" i="45"/>
  <c r="X174" i="45" s="1"/>
  <c r="X173" i="45"/>
  <c r="U173" i="45"/>
  <c r="T173" i="45"/>
  <c r="AC173" i="45" s="1"/>
  <c r="Q173" i="45"/>
  <c r="AB173" i="45" s="1"/>
  <c r="N173" i="45"/>
  <c r="AA173" i="45" s="1"/>
  <c r="K173" i="45"/>
  <c r="Z173" i="45" s="1"/>
  <c r="H173" i="45"/>
  <c r="Y173" i="45" s="1"/>
  <c r="E173" i="45"/>
  <c r="Y172" i="45"/>
  <c r="U172" i="45"/>
  <c r="T172" i="45"/>
  <c r="AC172" i="45" s="1"/>
  <c r="Q172" i="45"/>
  <c r="AB172" i="45" s="1"/>
  <c r="N172" i="45"/>
  <c r="AA172" i="45" s="1"/>
  <c r="K172" i="45"/>
  <c r="Z172" i="45" s="1"/>
  <c r="H172" i="45"/>
  <c r="E172" i="45"/>
  <c r="X172" i="45" s="1"/>
  <c r="U171" i="45"/>
  <c r="T171" i="45"/>
  <c r="AC171" i="45" s="1"/>
  <c r="Q171" i="45"/>
  <c r="AB171" i="45" s="1"/>
  <c r="N171" i="45"/>
  <c r="AA171" i="45" s="1"/>
  <c r="K171" i="45"/>
  <c r="Z171" i="45" s="1"/>
  <c r="H171" i="45"/>
  <c r="Y171" i="45" s="1"/>
  <c r="E171" i="45"/>
  <c r="X171" i="45" s="1"/>
  <c r="U170" i="45"/>
  <c r="T170" i="45"/>
  <c r="AC170" i="45" s="1"/>
  <c r="Q170" i="45"/>
  <c r="AB170" i="45" s="1"/>
  <c r="N170" i="45"/>
  <c r="AA170" i="45" s="1"/>
  <c r="K170" i="45"/>
  <c r="Z170" i="45" s="1"/>
  <c r="H170" i="45"/>
  <c r="Y170" i="45" s="1"/>
  <c r="E170" i="45"/>
  <c r="X170" i="45" s="1"/>
  <c r="U169" i="45"/>
  <c r="T169" i="45"/>
  <c r="AC169" i="45" s="1"/>
  <c r="Q169" i="45"/>
  <c r="AB169" i="45" s="1"/>
  <c r="N169" i="45"/>
  <c r="AA169" i="45" s="1"/>
  <c r="K169" i="45"/>
  <c r="Z169" i="45" s="1"/>
  <c r="H169" i="45"/>
  <c r="Y169" i="45" s="1"/>
  <c r="E169" i="45"/>
  <c r="X169" i="45" s="1"/>
  <c r="U168" i="45"/>
  <c r="T168" i="45"/>
  <c r="AC168" i="45" s="1"/>
  <c r="Q168" i="45"/>
  <c r="AB168" i="45" s="1"/>
  <c r="N168" i="45"/>
  <c r="AA168" i="45" s="1"/>
  <c r="K168" i="45"/>
  <c r="Z168" i="45" s="1"/>
  <c r="H168" i="45"/>
  <c r="Y168" i="45" s="1"/>
  <c r="E168" i="45"/>
  <c r="X168" i="45" s="1"/>
  <c r="U167" i="45"/>
  <c r="T167" i="45"/>
  <c r="AC167" i="45" s="1"/>
  <c r="Q167" i="45"/>
  <c r="AB167" i="45" s="1"/>
  <c r="N167" i="45"/>
  <c r="AA167" i="45" s="1"/>
  <c r="K167" i="45"/>
  <c r="Z167" i="45" s="1"/>
  <c r="H167" i="45"/>
  <c r="Y167" i="45" s="1"/>
  <c r="E167" i="45"/>
  <c r="X167" i="45" s="1"/>
  <c r="U166" i="45"/>
  <c r="T166" i="45"/>
  <c r="AC166" i="45" s="1"/>
  <c r="Q166" i="45"/>
  <c r="AB166" i="45" s="1"/>
  <c r="N166" i="45"/>
  <c r="AA166" i="45" s="1"/>
  <c r="K166" i="45"/>
  <c r="Z166" i="45" s="1"/>
  <c r="H166" i="45"/>
  <c r="Y166" i="45" s="1"/>
  <c r="E166" i="45"/>
  <c r="X166" i="45" s="1"/>
  <c r="U165" i="45"/>
  <c r="T165" i="45"/>
  <c r="AC165" i="45" s="1"/>
  <c r="Q165" i="45"/>
  <c r="AB165" i="45" s="1"/>
  <c r="N165" i="45"/>
  <c r="AA165" i="45" s="1"/>
  <c r="K165" i="45"/>
  <c r="Z165" i="45" s="1"/>
  <c r="H165" i="45"/>
  <c r="Y165" i="45" s="1"/>
  <c r="E165" i="45"/>
  <c r="X165" i="45" s="1"/>
  <c r="U164" i="45"/>
  <c r="T164" i="45"/>
  <c r="AC164" i="45" s="1"/>
  <c r="Q164" i="45"/>
  <c r="AB164" i="45" s="1"/>
  <c r="N164" i="45"/>
  <c r="AA164" i="45" s="1"/>
  <c r="K164" i="45"/>
  <c r="Z164" i="45" s="1"/>
  <c r="H164" i="45"/>
  <c r="Y164" i="45" s="1"/>
  <c r="E164" i="45"/>
  <c r="X164" i="45" s="1"/>
  <c r="U163" i="45"/>
  <c r="T163" i="45"/>
  <c r="AC163" i="45" s="1"/>
  <c r="Q163" i="45"/>
  <c r="AB163" i="45" s="1"/>
  <c r="N163" i="45"/>
  <c r="AA163" i="45" s="1"/>
  <c r="K163" i="45"/>
  <c r="Z163" i="45" s="1"/>
  <c r="H163" i="45"/>
  <c r="Y163" i="45" s="1"/>
  <c r="E163" i="45"/>
  <c r="X163" i="45" s="1"/>
  <c r="U162" i="45"/>
  <c r="T162" i="45"/>
  <c r="AC162" i="45" s="1"/>
  <c r="Q162" i="45"/>
  <c r="AB162" i="45" s="1"/>
  <c r="N162" i="45"/>
  <c r="AA162" i="45" s="1"/>
  <c r="K162" i="45"/>
  <c r="Z162" i="45" s="1"/>
  <c r="H162" i="45"/>
  <c r="Y162" i="45" s="1"/>
  <c r="E162" i="45"/>
  <c r="X162" i="45" s="1"/>
  <c r="U161" i="45"/>
  <c r="T161" i="45"/>
  <c r="AC161" i="45" s="1"/>
  <c r="Q161" i="45"/>
  <c r="AB161" i="45" s="1"/>
  <c r="N161" i="45"/>
  <c r="AA161" i="45" s="1"/>
  <c r="K161" i="45"/>
  <c r="Z161" i="45" s="1"/>
  <c r="H161" i="45"/>
  <c r="Y161" i="45" s="1"/>
  <c r="E161" i="45"/>
  <c r="X161" i="45" s="1"/>
  <c r="U160" i="45"/>
  <c r="T160" i="45"/>
  <c r="AC160" i="45" s="1"/>
  <c r="Q160" i="45"/>
  <c r="AB160" i="45" s="1"/>
  <c r="N160" i="45"/>
  <c r="AA160" i="45" s="1"/>
  <c r="K160" i="45"/>
  <c r="Z160" i="45" s="1"/>
  <c r="H160" i="45"/>
  <c r="Y160" i="45" s="1"/>
  <c r="E160" i="45"/>
  <c r="X160" i="45" s="1"/>
  <c r="U159" i="45"/>
  <c r="T159" i="45"/>
  <c r="AC159" i="45" s="1"/>
  <c r="Q159" i="45"/>
  <c r="AB159" i="45" s="1"/>
  <c r="N159" i="45"/>
  <c r="AA159" i="45" s="1"/>
  <c r="K159" i="45"/>
  <c r="Z159" i="45" s="1"/>
  <c r="H159" i="45"/>
  <c r="Y159" i="45" s="1"/>
  <c r="E159" i="45"/>
  <c r="X159" i="45" s="1"/>
  <c r="U158" i="45"/>
  <c r="T158" i="45"/>
  <c r="AC158" i="45" s="1"/>
  <c r="Q158" i="45"/>
  <c r="AB158" i="45" s="1"/>
  <c r="N158" i="45"/>
  <c r="AA158" i="45" s="1"/>
  <c r="K158" i="45"/>
  <c r="Z158" i="45" s="1"/>
  <c r="H158" i="45"/>
  <c r="Y158" i="45" s="1"/>
  <c r="E158" i="45"/>
  <c r="X158" i="45" s="1"/>
  <c r="U157" i="45"/>
  <c r="T157" i="45"/>
  <c r="AC157" i="45" s="1"/>
  <c r="Q157" i="45"/>
  <c r="AB157" i="45" s="1"/>
  <c r="N157" i="45"/>
  <c r="AA157" i="45" s="1"/>
  <c r="K157" i="45"/>
  <c r="Z157" i="45" s="1"/>
  <c r="H157" i="45"/>
  <c r="Y157" i="45" s="1"/>
  <c r="E157" i="45"/>
  <c r="X157" i="45" s="1"/>
  <c r="U156" i="45"/>
  <c r="T156" i="45"/>
  <c r="AC156" i="45" s="1"/>
  <c r="Q156" i="45"/>
  <c r="AB156" i="45" s="1"/>
  <c r="N156" i="45"/>
  <c r="AA156" i="45" s="1"/>
  <c r="K156" i="45"/>
  <c r="Z156" i="45" s="1"/>
  <c r="H156" i="45"/>
  <c r="Y156" i="45" s="1"/>
  <c r="E156" i="45"/>
  <c r="X156" i="45" s="1"/>
  <c r="U155" i="45"/>
  <c r="T155" i="45"/>
  <c r="AC155" i="45" s="1"/>
  <c r="Q155" i="45"/>
  <c r="AB155" i="45" s="1"/>
  <c r="N155" i="45"/>
  <c r="AA155" i="45" s="1"/>
  <c r="K155" i="45"/>
  <c r="Z155" i="45" s="1"/>
  <c r="H155" i="45"/>
  <c r="Y155" i="45" s="1"/>
  <c r="E155" i="45"/>
  <c r="X155" i="45" s="1"/>
  <c r="U154" i="45"/>
  <c r="T154" i="45"/>
  <c r="AC154" i="45" s="1"/>
  <c r="Q154" i="45"/>
  <c r="AB154" i="45" s="1"/>
  <c r="N154" i="45"/>
  <c r="AA154" i="45" s="1"/>
  <c r="K154" i="45"/>
  <c r="Z154" i="45" s="1"/>
  <c r="H154" i="45"/>
  <c r="Y154" i="45" s="1"/>
  <c r="E154" i="45"/>
  <c r="X154" i="45" s="1"/>
  <c r="Z153" i="45"/>
  <c r="U153" i="45"/>
  <c r="T153" i="45"/>
  <c r="AC153" i="45" s="1"/>
  <c r="Q153" i="45"/>
  <c r="AB153" i="45" s="1"/>
  <c r="N153" i="45"/>
  <c r="AA153" i="45" s="1"/>
  <c r="K153" i="45"/>
  <c r="H153" i="45"/>
  <c r="Y153" i="45" s="1"/>
  <c r="E153" i="45"/>
  <c r="X153" i="45" s="1"/>
  <c r="U152" i="45"/>
  <c r="T152" i="45"/>
  <c r="AC152" i="45" s="1"/>
  <c r="Q152" i="45"/>
  <c r="AB152" i="45" s="1"/>
  <c r="N152" i="45"/>
  <c r="AA152" i="45" s="1"/>
  <c r="K152" i="45"/>
  <c r="Z152" i="45" s="1"/>
  <c r="H152" i="45"/>
  <c r="Y152" i="45" s="1"/>
  <c r="E152" i="45"/>
  <c r="X152" i="45" s="1"/>
  <c r="U151" i="45"/>
  <c r="T151" i="45"/>
  <c r="AC151" i="45" s="1"/>
  <c r="Q151" i="45"/>
  <c r="AB151" i="45" s="1"/>
  <c r="N151" i="45"/>
  <c r="AA151" i="45" s="1"/>
  <c r="K151" i="45"/>
  <c r="Z151" i="45" s="1"/>
  <c r="H151" i="45"/>
  <c r="Y151" i="45" s="1"/>
  <c r="E151" i="45"/>
  <c r="X151" i="45" s="1"/>
  <c r="Y150" i="45"/>
  <c r="U150" i="45"/>
  <c r="T150" i="45"/>
  <c r="AC150" i="45" s="1"/>
  <c r="Q150" i="45"/>
  <c r="AB150" i="45" s="1"/>
  <c r="N150" i="45"/>
  <c r="AA150" i="45" s="1"/>
  <c r="K150" i="45"/>
  <c r="Z150" i="45" s="1"/>
  <c r="H150" i="45"/>
  <c r="E150" i="45"/>
  <c r="X150" i="45" s="1"/>
  <c r="AC149" i="45"/>
  <c r="Y149" i="45"/>
  <c r="U149" i="45"/>
  <c r="T149" i="45"/>
  <c r="Q149" i="45"/>
  <c r="AB149" i="45" s="1"/>
  <c r="N149" i="45"/>
  <c r="AA149" i="45" s="1"/>
  <c r="K149" i="45"/>
  <c r="Z149" i="45" s="1"/>
  <c r="H149" i="45"/>
  <c r="E149" i="45"/>
  <c r="X149" i="45" s="1"/>
  <c r="U148" i="45"/>
  <c r="T148" i="45"/>
  <c r="AC148" i="45" s="1"/>
  <c r="Q148" i="45"/>
  <c r="AB148" i="45" s="1"/>
  <c r="N148" i="45"/>
  <c r="AA148" i="45" s="1"/>
  <c r="K148" i="45"/>
  <c r="Z148" i="45" s="1"/>
  <c r="H148" i="45"/>
  <c r="Y148" i="45" s="1"/>
  <c r="E148" i="45"/>
  <c r="X148" i="45" s="1"/>
  <c r="U147" i="45"/>
  <c r="T147" i="45"/>
  <c r="AC147" i="45" s="1"/>
  <c r="Q147" i="45"/>
  <c r="AB147" i="45" s="1"/>
  <c r="N147" i="45"/>
  <c r="AA147" i="45" s="1"/>
  <c r="K147" i="45"/>
  <c r="Z147" i="45" s="1"/>
  <c r="H147" i="45"/>
  <c r="Y147" i="45" s="1"/>
  <c r="E147" i="45"/>
  <c r="X147" i="45" s="1"/>
  <c r="U146" i="45"/>
  <c r="T146" i="45"/>
  <c r="AC146" i="45" s="1"/>
  <c r="Q146" i="45"/>
  <c r="AB146" i="45" s="1"/>
  <c r="N146" i="45"/>
  <c r="AA146" i="45" s="1"/>
  <c r="K146" i="45"/>
  <c r="Z146" i="45" s="1"/>
  <c r="H146" i="45"/>
  <c r="Y146" i="45" s="1"/>
  <c r="E146" i="45"/>
  <c r="X146" i="45" s="1"/>
  <c r="AC145" i="45"/>
  <c r="U145" i="45"/>
  <c r="T145" i="45"/>
  <c r="Q145" i="45"/>
  <c r="AB145" i="45" s="1"/>
  <c r="N145" i="45"/>
  <c r="AA145" i="45" s="1"/>
  <c r="K145" i="45"/>
  <c r="Z145" i="45" s="1"/>
  <c r="H145" i="45"/>
  <c r="Y145" i="45" s="1"/>
  <c r="E145" i="45"/>
  <c r="X145" i="45" s="1"/>
  <c r="U144" i="45"/>
  <c r="T144" i="45"/>
  <c r="AC144" i="45" s="1"/>
  <c r="Q144" i="45"/>
  <c r="AB144" i="45" s="1"/>
  <c r="N144" i="45"/>
  <c r="AA144" i="45" s="1"/>
  <c r="K144" i="45"/>
  <c r="Z144" i="45" s="1"/>
  <c r="H144" i="45"/>
  <c r="Y144" i="45" s="1"/>
  <c r="E144" i="45"/>
  <c r="X144" i="45" s="1"/>
  <c r="U143" i="45"/>
  <c r="T143" i="45"/>
  <c r="AC143" i="45" s="1"/>
  <c r="Q143" i="45"/>
  <c r="AB143" i="45" s="1"/>
  <c r="N143" i="45"/>
  <c r="AA143" i="45" s="1"/>
  <c r="K143" i="45"/>
  <c r="Z143" i="45" s="1"/>
  <c r="H143" i="45"/>
  <c r="Y143" i="45" s="1"/>
  <c r="E143" i="45"/>
  <c r="X143" i="45" s="1"/>
  <c r="U142" i="45"/>
  <c r="T142" i="45"/>
  <c r="AC142" i="45" s="1"/>
  <c r="Q142" i="45"/>
  <c r="AB142" i="45" s="1"/>
  <c r="N142" i="45"/>
  <c r="AA142" i="45" s="1"/>
  <c r="K142" i="45"/>
  <c r="Z142" i="45" s="1"/>
  <c r="H142" i="45"/>
  <c r="Y142" i="45" s="1"/>
  <c r="E142" i="45"/>
  <c r="X142" i="45" s="1"/>
  <c r="U141" i="45"/>
  <c r="T141" i="45"/>
  <c r="AC141" i="45" s="1"/>
  <c r="Q141" i="45"/>
  <c r="AB141" i="45" s="1"/>
  <c r="N141" i="45"/>
  <c r="AA141" i="45" s="1"/>
  <c r="K141" i="45"/>
  <c r="Z141" i="45" s="1"/>
  <c r="H141" i="45"/>
  <c r="Y141" i="45" s="1"/>
  <c r="E141" i="45"/>
  <c r="X141" i="45" s="1"/>
  <c r="AB140" i="45"/>
  <c r="U140" i="45"/>
  <c r="T140" i="45"/>
  <c r="AC140" i="45" s="1"/>
  <c r="Q140" i="45"/>
  <c r="N140" i="45"/>
  <c r="AA140" i="45" s="1"/>
  <c r="K140" i="45"/>
  <c r="Z140" i="45" s="1"/>
  <c r="H140" i="45"/>
  <c r="Y140" i="45" s="1"/>
  <c r="E140" i="45"/>
  <c r="X140" i="45" s="1"/>
  <c r="U139" i="45"/>
  <c r="T139" i="45"/>
  <c r="AC139" i="45" s="1"/>
  <c r="Q139" i="45"/>
  <c r="AB139" i="45" s="1"/>
  <c r="N139" i="45"/>
  <c r="AA139" i="45" s="1"/>
  <c r="K139" i="45"/>
  <c r="Z139" i="45" s="1"/>
  <c r="H139" i="45"/>
  <c r="Y139" i="45" s="1"/>
  <c r="E139" i="45"/>
  <c r="X139" i="45" s="1"/>
  <c r="U138" i="45"/>
  <c r="T138" i="45"/>
  <c r="AC138" i="45" s="1"/>
  <c r="Q138" i="45"/>
  <c r="AB138" i="45" s="1"/>
  <c r="N138" i="45"/>
  <c r="AA138" i="45" s="1"/>
  <c r="K138" i="45"/>
  <c r="Z138" i="45" s="1"/>
  <c r="H138" i="45"/>
  <c r="Y138" i="45" s="1"/>
  <c r="E138" i="45"/>
  <c r="X138" i="45" s="1"/>
  <c r="U137" i="45"/>
  <c r="T137" i="45"/>
  <c r="AC137" i="45" s="1"/>
  <c r="Q137" i="45"/>
  <c r="AB137" i="45" s="1"/>
  <c r="N137" i="45"/>
  <c r="AA137" i="45" s="1"/>
  <c r="K137" i="45"/>
  <c r="Z137" i="45" s="1"/>
  <c r="H137" i="45"/>
  <c r="Y137" i="45" s="1"/>
  <c r="E137" i="45"/>
  <c r="X137" i="45" s="1"/>
  <c r="U136" i="45"/>
  <c r="T136" i="45"/>
  <c r="AC136" i="45" s="1"/>
  <c r="Q136" i="45"/>
  <c r="AB136" i="45" s="1"/>
  <c r="N136" i="45"/>
  <c r="AA136" i="45" s="1"/>
  <c r="K136" i="45"/>
  <c r="Z136" i="45" s="1"/>
  <c r="H136" i="45"/>
  <c r="Y136" i="45" s="1"/>
  <c r="E136" i="45"/>
  <c r="X136" i="45" s="1"/>
  <c r="U135" i="45"/>
  <c r="T135" i="45"/>
  <c r="AC135" i="45" s="1"/>
  <c r="Q135" i="45"/>
  <c r="AB135" i="45" s="1"/>
  <c r="N135" i="45"/>
  <c r="AA135" i="45" s="1"/>
  <c r="K135" i="45"/>
  <c r="Z135" i="45" s="1"/>
  <c r="H135" i="45"/>
  <c r="Y135" i="45" s="1"/>
  <c r="E135" i="45"/>
  <c r="X135" i="45" s="1"/>
  <c r="U134" i="45"/>
  <c r="T134" i="45"/>
  <c r="AC134" i="45" s="1"/>
  <c r="Q134" i="45"/>
  <c r="AB134" i="45" s="1"/>
  <c r="N134" i="45"/>
  <c r="AA134" i="45" s="1"/>
  <c r="K134" i="45"/>
  <c r="Z134" i="45" s="1"/>
  <c r="H134" i="45"/>
  <c r="Y134" i="45" s="1"/>
  <c r="E134" i="45"/>
  <c r="X134" i="45" s="1"/>
  <c r="U133" i="45"/>
  <c r="T133" i="45"/>
  <c r="AC133" i="45" s="1"/>
  <c r="Q133" i="45"/>
  <c r="AB133" i="45" s="1"/>
  <c r="N133" i="45"/>
  <c r="AA133" i="45" s="1"/>
  <c r="K133" i="45"/>
  <c r="Z133" i="45" s="1"/>
  <c r="H133" i="45"/>
  <c r="Y133" i="45" s="1"/>
  <c r="E133" i="45"/>
  <c r="X133" i="45" s="1"/>
  <c r="U132" i="45"/>
  <c r="T132" i="45"/>
  <c r="AC132" i="45" s="1"/>
  <c r="Q132" i="45"/>
  <c r="AB132" i="45" s="1"/>
  <c r="N132" i="45"/>
  <c r="AA132" i="45" s="1"/>
  <c r="K132" i="45"/>
  <c r="Z132" i="45" s="1"/>
  <c r="H132" i="45"/>
  <c r="Y132" i="45" s="1"/>
  <c r="E132" i="45"/>
  <c r="X132" i="45" s="1"/>
  <c r="U131" i="45"/>
  <c r="T131" i="45"/>
  <c r="AC131" i="45" s="1"/>
  <c r="Q131" i="45"/>
  <c r="AB131" i="45" s="1"/>
  <c r="N131" i="45"/>
  <c r="AA131" i="45" s="1"/>
  <c r="K131" i="45"/>
  <c r="Z131" i="45" s="1"/>
  <c r="H131" i="45"/>
  <c r="Y131" i="45" s="1"/>
  <c r="E131" i="45"/>
  <c r="X131" i="45" s="1"/>
  <c r="U130" i="45"/>
  <c r="T130" i="45"/>
  <c r="AC130" i="45" s="1"/>
  <c r="Q130" i="45"/>
  <c r="AB130" i="45" s="1"/>
  <c r="N130" i="45"/>
  <c r="AA130" i="45" s="1"/>
  <c r="K130" i="45"/>
  <c r="Z130" i="45" s="1"/>
  <c r="H130" i="45"/>
  <c r="Y130" i="45" s="1"/>
  <c r="E130" i="45"/>
  <c r="X130" i="45" s="1"/>
  <c r="U129" i="45"/>
  <c r="T129" i="45"/>
  <c r="AC129" i="45" s="1"/>
  <c r="Q129" i="45"/>
  <c r="AB129" i="45" s="1"/>
  <c r="N129" i="45"/>
  <c r="AA129" i="45" s="1"/>
  <c r="K129" i="45"/>
  <c r="Z129" i="45" s="1"/>
  <c r="H129" i="45"/>
  <c r="Y129" i="45" s="1"/>
  <c r="E129" i="45"/>
  <c r="X129" i="45" s="1"/>
  <c r="U128" i="45"/>
  <c r="T128" i="45"/>
  <c r="AC128" i="45" s="1"/>
  <c r="Q128" i="45"/>
  <c r="AB128" i="45" s="1"/>
  <c r="N128" i="45"/>
  <c r="AA128" i="45" s="1"/>
  <c r="K128" i="45"/>
  <c r="Z128" i="45" s="1"/>
  <c r="H128" i="45"/>
  <c r="Y128" i="45" s="1"/>
  <c r="E128" i="45"/>
  <c r="X128" i="45" s="1"/>
  <c r="U127" i="45"/>
  <c r="T127" i="45"/>
  <c r="AC127" i="45" s="1"/>
  <c r="Q127" i="45"/>
  <c r="AB127" i="45" s="1"/>
  <c r="N127" i="45"/>
  <c r="AA127" i="45" s="1"/>
  <c r="K127" i="45"/>
  <c r="Z127" i="45" s="1"/>
  <c r="H127" i="45"/>
  <c r="Y127" i="45" s="1"/>
  <c r="E127" i="45"/>
  <c r="X127" i="45" s="1"/>
  <c r="U126" i="45"/>
  <c r="T126" i="45"/>
  <c r="AC126" i="45" s="1"/>
  <c r="Q126" i="45"/>
  <c r="AB126" i="45" s="1"/>
  <c r="N126" i="45"/>
  <c r="AA126" i="45" s="1"/>
  <c r="K126" i="45"/>
  <c r="Z126" i="45" s="1"/>
  <c r="H126" i="45"/>
  <c r="Y126" i="45" s="1"/>
  <c r="E126" i="45"/>
  <c r="X126" i="45" s="1"/>
  <c r="U125" i="45"/>
  <c r="T125" i="45"/>
  <c r="AC125" i="45" s="1"/>
  <c r="Q125" i="45"/>
  <c r="AB125" i="45" s="1"/>
  <c r="N125" i="45"/>
  <c r="AA125" i="45" s="1"/>
  <c r="K125" i="45"/>
  <c r="Z125" i="45" s="1"/>
  <c r="H125" i="45"/>
  <c r="Y125" i="45" s="1"/>
  <c r="E125" i="45"/>
  <c r="X125" i="45" s="1"/>
  <c r="U124" i="45"/>
  <c r="T124" i="45"/>
  <c r="AC124" i="45" s="1"/>
  <c r="Q124" i="45"/>
  <c r="AB124" i="45" s="1"/>
  <c r="N124" i="45"/>
  <c r="AA124" i="45" s="1"/>
  <c r="K124" i="45"/>
  <c r="Z124" i="45" s="1"/>
  <c r="H124" i="45"/>
  <c r="Y124" i="45" s="1"/>
  <c r="E124" i="45"/>
  <c r="X124" i="45" s="1"/>
  <c r="U123" i="45"/>
  <c r="T123" i="45"/>
  <c r="AC123" i="45" s="1"/>
  <c r="Q123" i="45"/>
  <c r="AB123" i="45" s="1"/>
  <c r="N123" i="45"/>
  <c r="AA123" i="45" s="1"/>
  <c r="K123" i="45"/>
  <c r="Z123" i="45" s="1"/>
  <c r="H123" i="45"/>
  <c r="Y123" i="45" s="1"/>
  <c r="E123" i="45"/>
  <c r="X123" i="45" s="1"/>
  <c r="X122" i="45"/>
  <c r="U122" i="45"/>
  <c r="T122" i="45"/>
  <c r="AC122" i="45" s="1"/>
  <c r="Q122" i="45"/>
  <c r="AB122" i="45" s="1"/>
  <c r="N122" i="45"/>
  <c r="AA122" i="45" s="1"/>
  <c r="K122" i="45"/>
  <c r="Z122" i="45" s="1"/>
  <c r="H122" i="45"/>
  <c r="Y122" i="45" s="1"/>
  <c r="E122" i="45"/>
  <c r="U121" i="45"/>
  <c r="T121" i="45"/>
  <c r="AC121" i="45" s="1"/>
  <c r="Q121" i="45"/>
  <c r="AB121" i="45" s="1"/>
  <c r="N121" i="45"/>
  <c r="AA121" i="45" s="1"/>
  <c r="K121" i="45"/>
  <c r="Z121" i="45" s="1"/>
  <c r="H121" i="45"/>
  <c r="Y121" i="45" s="1"/>
  <c r="E121" i="45"/>
  <c r="X121" i="45" s="1"/>
  <c r="U120" i="45"/>
  <c r="T120" i="45"/>
  <c r="AC120" i="45" s="1"/>
  <c r="Q120" i="45"/>
  <c r="AB120" i="45" s="1"/>
  <c r="N120" i="45"/>
  <c r="AA120" i="45" s="1"/>
  <c r="K120" i="45"/>
  <c r="Z120" i="45" s="1"/>
  <c r="H120" i="45"/>
  <c r="Y120" i="45" s="1"/>
  <c r="E120" i="45"/>
  <c r="X120" i="45" s="1"/>
  <c r="U119" i="45"/>
  <c r="T119" i="45"/>
  <c r="AC119" i="45" s="1"/>
  <c r="Q119" i="45"/>
  <c r="AB119" i="45" s="1"/>
  <c r="N119" i="45"/>
  <c r="AA119" i="45" s="1"/>
  <c r="K119" i="45"/>
  <c r="Z119" i="45" s="1"/>
  <c r="H119" i="45"/>
  <c r="Y119" i="45" s="1"/>
  <c r="E119" i="45"/>
  <c r="X119" i="45" s="1"/>
  <c r="U118" i="45"/>
  <c r="T118" i="45"/>
  <c r="AC118" i="45" s="1"/>
  <c r="Q118" i="45"/>
  <c r="AB118" i="45" s="1"/>
  <c r="N118" i="45"/>
  <c r="AA118" i="45" s="1"/>
  <c r="K118" i="45"/>
  <c r="Z118" i="45" s="1"/>
  <c r="H118" i="45"/>
  <c r="Y118" i="45" s="1"/>
  <c r="E118" i="45"/>
  <c r="X118" i="45" s="1"/>
  <c r="U117" i="45"/>
  <c r="T117" i="45"/>
  <c r="AC117" i="45" s="1"/>
  <c r="Q117" i="45"/>
  <c r="AB117" i="45" s="1"/>
  <c r="N117" i="45"/>
  <c r="AA117" i="45" s="1"/>
  <c r="K117" i="45"/>
  <c r="Z117" i="45" s="1"/>
  <c r="H117" i="45"/>
  <c r="Y117" i="45" s="1"/>
  <c r="E117" i="45"/>
  <c r="X117" i="45" s="1"/>
  <c r="U116" i="45"/>
  <c r="T116" i="45"/>
  <c r="AC116" i="45" s="1"/>
  <c r="Q116" i="45"/>
  <c r="AB116" i="45" s="1"/>
  <c r="N116" i="45"/>
  <c r="AA116" i="45" s="1"/>
  <c r="K116" i="45"/>
  <c r="Z116" i="45" s="1"/>
  <c r="H116" i="45"/>
  <c r="Y116" i="45" s="1"/>
  <c r="E116" i="45"/>
  <c r="X116" i="45" s="1"/>
  <c r="U115" i="45"/>
  <c r="T115" i="45"/>
  <c r="AC115" i="45" s="1"/>
  <c r="Q115" i="45"/>
  <c r="AB115" i="45" s="1"/>
  <c r="N115" i="45"/>
  <c r="AA115" i="45" s="1"/>
  <c r="K115" i="45"/>
  <c r="Z115" i="45" s="1"/>
  <c r="H115" i="45"/>
  <c r="Y115" i="45" s="1"/>
  <c r="E115" i="45"/>
  <c r="X115" i="45" s="1"/>
  <c r="U114" i="45"/>
  <c r="T114" i="45"/>
  <c r="AC114" i="45" s="1"/>
  <c r="Q114" i="45"/>
  <c r="AB114" i="45" s="1"/>
  <c r="N114" i="45"/>
  <c r="AA114" i="45" s="1"/>
  <c r="K114" i="45"/>
  <c r="Z114" i="45" s="1"/>
  <c r="H114" i="45"/>
  <c r="Y114" i="45" s="1"/>
  <c r="E114" i="45"/>
  <c r="X114" i="45" s="1"/>
  <c r="U113" i="45"/>
  <c r="T113" i="45"/>
  <c r="AC113" i="45" s="1"/>
  <c r="Q113" i="45"/>
  <c r="AB113" i="45" s="1"/>
  <c r="N113" i="45"/>
  <c r="AA113" i="45" s="1"/>
  <c r="K113" i="45"/>
  <c r="Z113" i="45" s="1"/>
  <c r="H113" i="45"/>
  <c r="Y113" i="45" s="1"/>
  <c r="E113" i="45"/>
  <c r="X113" i="45" s="1"/>
  <c r="U112" i="45"/>
  <c r="T112" i="45"/>
  <c r="AC112" i="45" s="1"/>
  <c r="Q112" i="45"/>
  <c r="AB112" i="45" s="1"/>
  <c r="N112" i="45"/>
  <c r="AA112" i="45" s="1"/>
  <c r="K112" i="45"/>
  <c r="Z112" i="45" s="1"/>
  <c r="H112" i="45"/>
  <c r="Y112" i="45" s="1"/>
  <c r="E112" i="45"/>
  <c r="X112" i="45" s="1"/>
  <c r="U111" i="45"/>
  <c r="T111" i="45"/>
  <c r="AC111" i="45" s="1"/>
  <c r="Q111" i="45"/>
  <c r="AB111" i="45" s="1"/>
  <c r="N111" i="45"/>
  <c r="AA111" i="45" s="1"/>
  <c r="K111" i="45"/>
  <c r="Z111" i="45" s="1"/>
  <c r="H111" i="45"/>
  <c r="Y111" i="45" s="1"/>
  <c r="E111" i="45"/>
  <c r="X111" i="45" s="1"/>
  <c r="U110" i="45"/>
  <c r="T110" i="45"/>
  <c r="AC110" i="45" s="1"/>
  <c r="Q110" i="45"/>
  <c r="AB110" i="45" s="1"/>
  <c r="N110" i="45"/>
  <c r="AA110" i="45" s="1"/>
  <c r="K110" i="45"/>
  <c r="Z110" i="45" s="1"/>
  <c r="H110" i="45"/>
  <c r="Y110" i="45" s="1"/>
  <c r="E110" i="45"/>
  <c r="X110" i="45" s="1"/>
  <c r="U109" i="45"/>
  <c r="T109" i="45"/>
  <c r="AC109" i="45" s="1"/>
  <c r="Q109" i="45"/>
  <c r="AB109" i="45" s="1"/>
  <c r="N109" i="45"/>
  <c r="AA109" i="45" s="1"/>
  <c r="K109" i="45"/>
  <c r="Z109" i="45" s="1"/>
  <c r="H109" i="45"/>
  <c r="Y109" i="45" s="1"/>
  <c r="E109" i="45"/>
  <c r="X109" i="45" s="1"/>
  <c r="U108" i="45"/>
  <c r="T108" i="45"/>
  <c r="AC108" i="45" s="1"/>
  <c r="Q108" i="45"/>
  <c r="AB108" i="45" s="1"/>
  <c r="N108" i="45"/>
  <c r="AA108" i="45" s="1"/>
  <c r="K108" i="45"/>
  <c r="Z108" i="45" s="1"/>
  <c r="H108" i="45"/>
  <c r="Y108" i="45" s="1"/>
  <c r="E108" i="45"/>
  <c r="X108" i="45" s="1"/>
  <c r="U107" i="45"/>
  <c r="T107" i="45"/>
  <c r="AC107" i="45" s="1"/>
  <c r="Q107" i="45"/>
  <c r="AB107" i="45" s="1"/>
  <c r="N107" i="45"/>
  <c r="AA107" i="45" s="1"/>
  <c r="K107" i="45"/>
  <c r="Z107" i="45" s="1"/>
  <c r="H107" i="45"/>
  <c r="Y107" i="45" s="1"/>
  <c r="E107" i="45"/>
  <c r="X107" i="45" s="1"/>
  <c r="U106" i="45"/>
  <c r="T106" i="45"/>
  <c r="AC106" i="45" s="1"/>
  <c r="Q106" i="45"/>
  <c r="AB106" i="45" s="1"/>
  <c r="N106" i="45"/>
  <c r="AA106" i="45" s="1"/>
  <c r="K106" i="45"/>
  <c r="Z106" i="45" s="1"/>
  <c r="H106" i="45"/>
  <c r="Y106" i="45" s="1"/>
  <c r="E106" i="45"/>
  <c r="X106" i="45" s="1"/>
  <c r="U105" i="45"/>
  <c r="T105" i="45"/>
  <c r="AC105" i="45" s="1"/>
  <c r="Q105" i="45"/>
  <c r="AB105" i="45" s="1"/>
  <c r="N105" i="45"/>
  <c r="AA105" i="45" s="1"/>
  <c r="K105" i="45"/>
  <c r="Z105" i="45" s="1"/>
  <c r="H105" i="45"/>
  <c r="Y105" i="45" s="1"/>
  <c r="E105" i="45"/>
  <c r="X105" i="45" s="1"/>
  <c r="U104" i="45"/>
  <c r="T104" i="45"/>
  <c r="AC104" i="45" s="1"/>
  <c r="Q104" i="45"/>
  <c r="AB104" i="45" s="1"/>
  <c r="N104" i="45"/>
  <c r="AA104" i="45" s="1"/>
  <c r="K104" i="45"/>
  <c r="Z104" i="45" s="1"/>
  <c r="H104" i="45"/>
  <c r="Y104" i="45" s="1"/>
  <c r="E104" i="45"/>
  <c r="X104" i="45" s="1"/>
  <c r="U103" i="45"/>
  <c r="T103" i="45"/>
  <c r="AC103" i="45" s="1"/>
  <c r="Q103" i="45"/>
  <c r="AB103" i="45" s="1"/>
  <c r="N103" i="45"/>
  <c r="AA103" i="45" s="1"/>
  <c r="K103" i="45"/>
  <c r="Z103" i="45" s="1"/>
  <c r="H103" i="45"/>
  <c r="Y103" i="45" s="1"/>
  <c r="E103" i="45"/>
  <c r="X103" i="45" s="1"/>
  <c r="U102" i="45"/>
  <c r="T102" i="45"/>
  <c r="AC102" i="45" s="1"/>
  <c r="Q102" i="45"/>
  <c r="AB102" i="45" s="1"/>
  <c r="N102" i="45"/>
  <c r="AA102" i="45" s="1"/>
  <c r="K102" i="45"/>
  <c r="Z102" i="45" s="1"/>
  <c r="H102" i="45"/>
  <c r="Y102" i="45" s="1"/>
  <c r="E102" i="45"/>
  <c r="X102" i="45" s="1"/>
  <c r="U101" i="45"/>
  <c r="T101" i="45"/>
  <c r="AC101" i="45" s="1"/>
  <c r="Q101" i="45"/>
  <c r="AB101" i="45" s="1"/>
  <c r="N101" i="45"/>
  <c r="AA101" i="45" s="1"/>
  <c r="K101" i="45"/>
  <c r="Z101" i="45" s="1"/>
  <c r="H101" i="45"/>
  <c r="Y101" i="45" s="1"/>
  <c r="E101" i="45"/>
  <c r="X101" i="45" s="1"/>
  <c r="U100" i="45"/>
  <c r="T100" i="45"/>
  <c r="AC100" i="45" s="1"/>
  <c r="Q100" i="45"/>
  <c r="AB100" i="45" s="1"/>
  <c r="N100" i="45"/>
  <c r="AA100" i="45" s="1"/>
  <c r="K100" i="45"/>
  <c r="Z100" i="45" s="1"/>
  <c r="H100" i="45"/>
  <c r="Y100" i="45" s="1"/>
  <c r="E100" i="45"/>
  <c r="X100" i="45" s="1"/>
  <c r="U99" i="45"/>
  <c r="T99" i="45"/>
  <c r="AC99" i="45" s="1"/>
  <c r="Q99" i="45"/>
  <c r="AB99" i="45" s="1"/>
  <c r="N99" i="45"/>
  <c r="AA99" i="45" s="1"/>
  <c r="K99" i="45"/>
  <c r="Z99" i="45" s="1"/>
  <c r="H99" i="45"/>
  <c r="Y99" i="45" s="1"/>
  <c r="E99" i="45"/>
  <c r="X99" i="45" s="1"/>
  <c r="U98" i="45"/>
  <c r="T98" i="45"/>
  <c r="AC98" i="45" s="1"/>
  <c r="Q98" i="45"/>
  <c r="AB98" i="45" s="1"/>
  <c r="N98" i="45"/>
  <c r="AA98" i="45" s="1"/>
  <c r="K98" i="45"/>
  <c r="Z98" i="45" s="1"/>
  <c r="H98" i="45"/>
  <c r="Y98" i="45" s="1"/>
  <c r="E98" i="45"/>
  <c r="X98" i="45" s="1"/>
  <c r="U97" i="45"/>
  <c r="T97" i="45"/>
  <c r="AC97" i="45" s="1"/>
  <c r="Q97" i="45"/>
  <c r="AB97" i="45" s="1"/>
  <c r="N97" i="45"/>
  <c r="AA97" i="45" s="1"/>
  <c r="K97" i="45"/>
  <c r="Z97" i="45" s="1"/>
  <c r="H97" i="45"/>
  <c r="Y97" i="45" s="1"/>
  <c r="E97" i="45"/>
  <c r="X97" i="45" s="1"/>
  <c r="AC96" i="45"/>
  <c r="U96" i="45"/>
  <c r="T96" i="45"/>
  <c r="Q96" i="45"/>
  <c r="AB96" i="45" s="1"/>
  <c r="N96" i="45"/>
  <c r="AA96" i="45" s="1"/>
  <c r="K96" i="45"/>
  <c r="Z96" i="45" s="1"/>
  <c r="H96" i="45"/>
  <c r="Y96" i="45" s="1"/>
  <c r="E96" i="45"/>
  <c r="X96" i="45" s="1"/>
  <c r="Z95" i="45"/>
  <c r="U95" i="45"/>
  <c r="T95" i="45"/>
  <c r="AC95" i="45" s="1"/>
  <c r="Q95" i="45"/>
  <c r="AB95" i="45" s="1"/>
  <c r="N95" i="45"/>
  <c r="AA95" i="45" s="1"/>
  <c r="K95" i="45"/>
  <c r="H95" i="45"/>
  <c r="Y95" i="45" s="1"/>
  <c r="E95" i="45"/>
  <c r="X95" i="45" s="1"/>
  <c r="AC94" i="45"/>
  <c r="U94" i="45"/>
  <c r="T94" i="45"/>
  <c r="Q94" i="45"/>
  <c r="AB94" i="45" s="1"/>
  <c r="N94" i="45"/>
  <c r="AA94" i="45" s="1"/>
  <c r="K94" i="45"/>
  <c r="Z94" i="45" s="1"/>
  <c r="H94" i="45"/>
  <c r="Y94" i="45" s="1"/>
  <c r="E94" i="45"/>
  <c r="X94" i="45" s="1"/>
  <c r="Z93" i="45"/>
  <c r="U93" i="45"/>
  <c r="T93" i="45"/>
  <c r="AC93" i="45" s="1"/>
  <c r="Q93" i="45"/>
  <c r="AB93" i="45" s="1"/>
  <c r="N93" i="45"/>
  <c r="AA93" i="45" s="1"/>
  <c r="K93" i="45"/>
  <c r="H93" i="45"/>
  <c r="Y93" i="45" s="1"/>
  <c r="E93" i="45"/>
  <c r="X93" i="45" s="1"/>
  <c r="U92" i="45"/>
  <c r="T92" i="45"/>
  <c r="AC92" i="45" s="1"/>
  <c r="Q92" i="45"/>
  <c r="AB92" i="45" s="1"/>
  <c r="N92" i="45"/>
  <c r="AA92" i="45" s="1"/>
  <c r="K92" i="45"/>
  <c r="Z92" i="45" s="1"/>
  <c r="H92" i="45"/>
  <c r="Y92" i="45" s="1"/>
  <c r="E92" i="45"/>
  <c r="X92" i="45" s="1"/>
  <c r="U91" i="45"/>
  <c r="T91" i="45"/>
  <c r="AC91" i="45" s="1"/>
  <c r="Q91" i="45"/>
  <c r="AB91" i="45" s="1"/>
  <c r="N91" i="45"/>
  <c r="AA91" i="45" s="1"/>
  <c r="K91" i="45"/>
  <c r="Z91" i="45" s="1"/>
  <c r="H91" i="45"/>
  <c r="Y91" i="45" s="1"/>
  <c r="E91" i="45"/>
  <c r="X91" i="45" s="1"/>
  <c r="U90" i="45"/>
  <c r="T90" i="45"/>
  <c r="AC90" i="45" s="1"/>
  <c r="Q90" i="45"/>
  <c r="AB90" i="45" s="1"/>
  <c r="N90" i="45"/>
  <c r="AA90" i="45" s="1"/>
  <c r="K90" i="45"/>
  <c r="Z90" i="45" s="1"/>
  <c r="H90" i="45"/>
  <c r="Y90" i="45" s="1"/>
  <c r="E90" i="45"/>
  <c r="X90" i="45" s="1"/>
  <c r="U89" i="45"/>
  <c r="T89" i="45"/>
  <c r="AC89" i="45" s="1"/>
  <c r="Q89" i="45"/>
  <c r="AB89" i="45" s="1"/>
  <c r="N89" i="45"/>
  <c r="AA89" i="45" s="1"/>
  <c r="K89" i="45"/>
  <c r="Z89" i="45" s="1"/>
  <c r="H89" i="45"/>
  <c r="Y89" i="45" s="1"/>
  <c r="E89" i="45"/>
  <c r="X89" i="45" s="1"/>
  <c r="U88" i="45"/>
  <c r="T88" i="45"/>
  <c r="AC88" i="45" s="1"/>
  <c r="Q88" i="45"/>
  <c r="AB88" i="45" s="1"/>
  <c r="N88" i="45"/>
  <c r="AA88" i="45" s="1"/>
  <c r="K88" i="45"/>
  <c r="Z88" i="45" s="1"/>
  <c r="H88" i="45"/>
  <c r="Y88" i="45" s="1"/>
  <c r="E88" i="45"/>
  <c r="X88" i="45" s="1"/>
  <c r="U87" i="45"/>
  <c r="T87" i="45"/>
  <c r="AC87" i="45" s="1"/>
  <c r="Q87" i="45"/>
  <c r="AB87" i="45" s="1"/>
  <c r="N87" i="45"/>
  <c r="AA87" i="45" s="1"/>
  <c r="K87" i="45"/>
  <c r="Z87" i="45" s="1"/>
  <c r="H87" i="45"/>
  <c r="Y87" i="45" s="1"/>
  <c r="E87" i="45"/>
  <c r="X87" i="45" s="1"/>
  <c r="U86" i="45"/>
  <c r="T86" i="45"/>
  <c r="AC86" i="45" s="1"/>
  <c r="Q86" i="45"/>
  <c r="AB86" i="45" s="1"/>
  <c r="N86" i="45"/>
  <c r="AA86" i="45" s="1"/>
  <c r="K86" i="45"/>
  <c r="Z86" i="45" s="1"/>
  <c r="H86" i="45"/>
  <c r="Y86" i="45" s="1"/>
  <c r="E86" i="45"/>
  <c r="X86" i="45" s="1"/>
  <c r="U85" i="45"/>
  <c r="T85" i="45"/>
  <c r="AC85" i="45" s="1"/>
  <c r="Q85" i="45"/>
  <c r="AB85" i="45" s="1"/>
  <c r="N85" i="45"/>
  <c r="AA85" i="45" s="1"/>
  <c r="K85" i="45"/>
  <c r="Z85" i="45" s="1"/>
  <c r="H85" i="45"/>
  <c r="Y85" i="45" s="1"/>
  <c r="E85" i="45"/>
  <c r="X85" i="45" s="1"/>
  <c r="U84" i="45"/>
  <c r="T84" i="45"/>
  <c r="AC84" i="45" s="1"/>
  <c r="Q84" i="45"/>
  <c r="AB84" i="45" s="1"/>
  <c r="N84" i="45"/>
  <c r="AA84" i="45" s="1"/>
  <c r="K84" i="45"/>
  <c r="Z84" i="45" s="1"/>
  <c r="H84" i="45"/>
  <c r="Y84" i="45" s="1"/>
  <c r="E84" i="45"/>
  <c r="X84" i="45" s="1"/>
  <c r="U83" i="45"/>
  <c r="T83" i="45"/>
  <c r="AC83" i="45" s="1"/>
  <c r="Q83" i="45"/>
  <c r="AB83" i="45" s="1"/>
  <c r="N83" i="45"/>
  <c r="AA83" i="45" s="1"/>
  <c r="K83" i="45"/>
  <c r="Z83" i="45" s="1"/>
  <c r="H83" i="45"/>
  <c r="Y83" i="45" s="1"/>
  <c r="E83" i="45"/>
  <c r="X83" i="45" s="1"/>
  <c r="U82" i="45"/>
  <c r="T82" i="45"/>
  <c r="AC82" i="45" s="1"/>
  <c r="Q82" i="45"/>
  <c r="AB82" i="45" s="1"/>
  <c r="N82" i="45"/>
  <c r="AA82" i="45" s="1"/>
  <c r="K82" i="45"/>
  <c r="Z82" i="45" s="1"/>
  <c r="H82" i="45"/>
  <c r="Y82" i="45" s="1"/>
  <c r="E82" i="45"/>
  <c r="X82" i="45" s="1"/>
  <c r="U81" i="45"/>
  <c r="T81" i="45"/>
  <c r="AC81" i="45" s="1"/>
  <c r="Q81" i="45"/>
  <c r="AB81" i="45" s="1"/>
  <c r="N81" i="45"/>
  <c r="AA81" i="45" s="1"/>
  <c r="K81" i="45"/>
  <c r="Z81" i="45" s="1"/>
  <c r="H81" i="45"/>
  <c r="Y81" i="45" s="1"/>
  <c r="E81" i="45"/>
  <c r="X81" i="45" s="1"/>
  <c r="U80" i="45"/>
  <c r="T80" i="45"/>
  <c r="AC80" i="45" s="1"/>
  <c r="Q80" i="45"/>
  <c r="AB80" i="45" s="1"/>
  <c r="N80" i="45"/>
  <c r="AA80" i="45" s="1"/>
  <c r="K80" i="45"/>
  <c r="Z80" i="45" s="1"/>
  <c r="H80" i="45"/>
  <c r="Y80" i="45" s="1"/>
  <c r="E80" i="45"/>
  <c r="X80" i="45" s="1"/>
  <c r="U79" i="45"/>
  <c r="T79" i="45"/>
  <c r="AC79" i="45" s="1"/>
  <c r="Q79" i="45"/>
  <c r="AB79" i="45" s="1"/>
  <c r="N79" i="45"/>
  <c r="AA79" i="45" s="1"/>
  <c r="K79" i="45"/>
  <c r="Z79" i="45" s="1"/>
  <c r="H79" i="45"/>
  <c r="Y79" i="45" s="1"/>
  <c r="E79" i="45"/>
  <c r="X79" i="45" s="1"/>
  <c r="U78" i="45"/>
  <c r="T78" i="45"/>
  <c r="AC78" i="45" s="1"/>
  <c r="Q78" i="45"/>
  <c r="AB78" i="45" s="1"/>
  <c r="N78" i="45"/>
  <c r="AA78" i="45" s="1"/>
  <c r="K78" i="45"/>
  <c r="Z78" i="45" s="1"/>
  <c r="H78" i="45"/>
  <c r="Y78" i="45" s="1"/>
  <c r="E78" i="45"/>
  <c r="X78" i="45" s="1"/>
  <c r="U77" i="45"/>
  <c r="T77" i="45"/>
  <c r="AC77" i="45" s="1"/>
  <c r="Q77" i="45"/>
  <c r="AB77" i="45" s="1"/>
  <c r="N77" i="45"/>
  <c r="AA77" i="45" s="1"/>
  <c r="K77" i="45"/>
  <c r="Z77" i="45" s="1"/>
  <c r="H77" i="45"/>
  <c r="Y77" i="45" s="1"/>
  <c r="E77" i="45"/>
  <c r="X77" i="45" s="1"/>
  <c r="U76" i="45"/>
  <c r="T76" i="45"/>
  <c r="AC76" i="45" s="1"/>
  <c r="Q76" i="45"/>
  <c r="AB76" i="45" s="1"/>
  <c r="N76" i="45"/>
  <c r="AA76" i="45" s="1"/>
  <c r="K76" i="45"/>
  <c r="Z76" i="45" s="1"/>
  <c r="H76" i="45"/>
  <c r="Y76" i="45" s="1"/>
  <c r="E76" i="45"/>
  <c r="X76" i="45" s="1"/>
  <c r="U75" i="45"/>
  <c r="T75" i="45"/>
  <c r="AC75" i="45" s="1"/>
  <c r="Q75" i="45"/>
  <c r="AB75" i="45" s="1"/>
  <c r="N75" i="45"/>
  <c r="AA75" i="45" s="1"/>
  <c r="K75" i="45"/>
  <c r="Z75" i="45" s="1"/>
  <c r="H75" i="45"/>
  <c r="Y75" i="45" s="1"/>
  <c r="E75" i="45"/>
  <c r="X75" i="45" s="1"/>
  <c r="U74" i="45"/>
  <c r="T74" i="45"/>
  <c r="AC74" i="45" s="1"/>
  <c r="Q74" i="45"/>
  <c r="AB74" i="45" s="1"/>
  <c r="N74" i="45"/>
  <c r="AA74" i="45" s="1"/>
  <c r="K74" i="45"/>
  <c r="Z74" i="45" s="1"/>
  <c r="H74" i="45"/>
  <c r="Y74" i="45" s="1"/>
  <c r="E74" i="45"/>
  <c r="X74" i="45" s="1"/>
  <c r="U73" i="45"/>
  <c r="T73" i="45"/>
  <c r="AC73" i="45" s="1"/>
  <c r="Q73" i="45"/>
  <c r="AB73" i="45" s="1"/>
  <c r="N73" i="45"/>
  <c r="AA73" i="45" s="1"/>
  <c r="K73" i="45"/>
  <c r="Z73" i="45" s="1"/>
  <c r="H73" i="45"/>
  <c r="Y73" i="45" s="1"/>
  <c r="E73" i="45"/>
  <c r="X73" i="45" s="1"/>
  <c r="U72" i="45"/>
  <c r="T72" i="45"/>
  <c r="AC72" i="45" s="1"/>
  <c r="Q72" i="45"/>
  <c r="AB72" i="45" s="1"/>
  <c r="N72" i="45"/>
  <c r="AA72" i="45" s="1"/>
  <c r="K72" i="45"/>
  <c r="Z72" i="45" s="1"/>
  <c r="H72" i="45"/>
  <c r="Y72" i="45" s="1"/>
  <c r="E72" i="45"/>
  <c r="X72" i="45" s="1"/>
  <c r="U71" i="45"/>
  <c r="T71" i="45"/>
  <c r="AC71" i="45" s="1"/>
  <c r="Q71" i="45"/>
  <c r="AB71" i="45" s="1"/>
  <c r="N71" i="45"/>
  <c r="AA71" i="45" s="1"/>
  <c r="K71" i="45"/>
  <c r="Z71" i="45" s="1"/>
  <c r="H71" i="45"/>
  <c r="Y71" i="45" s="1"/>
  <c r="E71" i="45"/>
  <c r="X71" i="45" s="1"/>
  <c r="U70" i="45"/>
  <c r="T70" i="45"/>
  <c r="AC70" i="45" s="1"/>
  <c r="Q70" i="45"/>
  <c r="AB70" i="45" s="1"/>
  <c r="N70" i="45"/>
  <c r="AA70" i="45" s="1"/>
  <c r="K70" i="45"/>
  <c r="Z70" i="45" s="1"/>
  <c r="H70" i="45"/>
  <c r="Y70" i="45" s="1"/>
  <c r="E70" i="45"/>
  <c r="X70" i="45" s="1"/>
  <c r="Z69" i="45"/>
  <c r="U69" i="45"/>
  <c r="T69" i="45"/>
  <c r="AC69" i="45" s="1"/>
  <c r="Q69" i="45"/>
  <c r="AB69" i="45" s="1"/>
  <c r="N69" i="45"/>
  <c r="AA69" i="45" s="1"/>
  <c r="K69" i="45"/>
  <c r="H69" i="45"/>
  <c r="Y69" i="45" s="1"/>
  <c r="E69" i="45"/>
  <c r="X69" i="45" s="1"/>
  <c r="U68" i="45"/>
  <c r="T68" i="45"/>
  <c r="AC68" i="45" s="1"/>
  <c r="Q68" i="45"/>
  <c r="AB68" i="45" s="1"/>
  <c r="N68" i="45"/>
  <c r="AA68" i="45" s="1"/>
  <c r="K68" i="45"/>
  <c r="Z68" i="45" s="1"/>
  <c r="H68" i="45"/>
  <c r="Y68" i="45" s="1"/>
  <c r="E68" i="45"/>
  <c r="X68" i="45" s="1"/>
  <c r="U67" i="45"/>
  <c r="T67" i="45"/>
  <c r="AC67" i="45" s="1"/>
  <c r="Q67" i="45"/>
  <c r="AB67" i="45" s="1"/>
  <c r="N67" i="45"/>
  <c r="AA67" i="45" s="1"/>
  <c r="K67" i="45"/>
  <c r="Z67" i="45" s="1"/>
  <c r="H67" i="45"/>
  <c r="Y67" i="45" s="1"/>
  <c r="E67" i="45"/>
  <c r="X67" i="45" s="1"/>
  <c r="U66" i="45"/>
  <c r="T66" i="45"/>
  <c r="AC66" i="45" s="1"/>
  <c r="Q66" i="45"/>
  <c r="AB66" i="45" s="1"/>
  <c r="N66" i="45"/>
  <c r="AA66" i="45" s="1"/>
  <c r="K66" i="45"/>
  <c r="Z66" i="45" s="1"/>
  <c r="H66" i="45"/>
  <c r="Y66" i="45" s="1"/>
  <c r="E66" i="45"/>
  <c r="X66" i="45" s="1"/>
  <c r="U65" i="45"/>
  <c r="T65" i="45"/>
  <c r="AC65" i="45" s="1"/>
  <c r="Q65" i="45"/>
  <c r="AB65" i="45" s="1"/>
  <c r="N65" i="45"/>
  <c r="AA65" i="45" s="1"/>
  <c r="K65" i="45"/>
  <c r="Z65" i="45" s="1"/>
  <c r="H65" i="45"/>
  <c r="Y65" i="45" s="1"/>
  <c r="E65" i="45"/>
  <c r="X65" i="45" s="1"/>
  <c r="U64" i="45"/>
  <c r="T64" i="45"/>
  <c r="AC64" i="45" s="1"/>
  <c r="Q64" i="45"/>
  <c r="AB64" i="45" s="1"/>
  <c r="N64" i="45"/>
  <c r="AA64" i="45" s="1"/>
  <c r="K64" i="45"/>
  <c r="Z64" i="45" s="1"/>
  <c r="H64" i="45"/>
  <c r="Y64" i="45" s="1"/>
  <c r="E64" i="45"/>
  <c r="X64" i="45" s="1"/>
  <c r="U63" i="45"/>
  <c r="T63" i="45"/>
  <c r="AC63" i="45" s="1"/>
  <c r="Q63" i="45"/>
  <c r="AB63" i="45" s="1"/>
  <c r="N63" i="45"/>
  <c r="AA63" i="45" s="1"/>
  <c r="K63" i="45"/>
  <c r="Z63" i="45" s="1"/>
  <c r="H63" i="45"/>
  <c r="Y63" i="45" s="1"/>
  <c r="E63" i="45"/>
  <c r="X63" i="45" s="1"/>
  <c r="U62" i="45"/>
  <c r="T62" i="45"/>
  <c r="AC62" i="45" s="1"/>
  <c r="Q62" i="45"/>
  <c r="AB62" i="45" s="1"/>
  <c r="N62" i="45"/>
  <c r="AA62" i="45" s="1"/>
  <c r="K62" i="45"/>
  <c r="Z62" i="45" s="1"/>
  <c r="H62" i="45"/>
  <c r="Y62" i="45" s="1"/>
  <c r="E62" i="45"/>
  <c r="X62" i="45" s="1"/>
  <c r="U61" i="45"/>
  <c r="T61" i="45"/>
  <c r="AC61" i="45" s="1"/>
  <c r="Q61" i="45"/>
  <c r="AB61" i="45" s="1"/>
  <c r="N61" i="45"/>
  <c r="AA61" i="45" s="1"/>
  <c r="K61" i="45"/>
  <c r="Z61" i="45" s="1"/>
  <c r="H61" i="45"/>
  <c r="Y61" i="45" s="1"/>
  <c r="E61" i="45"/>
  <c r="X61" i="45" s="1"/>
  <c r="U60" i="45"/>
  <c r="T60" i="45"/>
  <c r="AC60" i="45" s="1"/>
  <c r="Q60" i="45"/>
  <c r="AB60" i="45" s="1"/>
  <c r="N60" i="45"/>
  <c r="AA60" i="45" s="1"/>
  <c r="K60" i="45"/>
  <c r="Z60" i="45" s="1"/>
  <c r="H60" i="45"/>
  <c r="Y60" i="45" s="1"/>
  <c r="E60" i="45"/>
  <c r="X60" i="45" s="1"/>
  <c r="U59" i="45"/>
  <c r="T59" i="45"/>
  <c r="AC59" i="45" s="1"/>
  <c r="Q59" i="45"/>
  <c r="AB59" i="45" s="1"/>
  <c r="N59" i="45"/>
  <c r="AA59" i="45" s="1"/>
  <c r="K59" i="45"/>
  <c r="Z59" i="45" s="1"/>
  <c r="H59" i="45"/>
  <c r="Y59" i="45" s="1"/>
  <c r="E59" i="45"/>
  <c r="X59" i="45" s="1"/>
  <c r="U58" i="45"/>
  <c r="T58" i="45"/>
  <c r="AC58" i="45" s="1"/>
  <c r="Q58" i="45"/>
  <c r="AB58" i="45" s="1"/>
  <c r="N58" i="45"/>
  <c r="AA58" i="45" s="1"/>
  <c r="K58" i="45"/>
  <c r="Z58" i="45" s="1"/>
  <c r="H58" i="45"/>
  <c r="Y58" i="45" s="1"/>
  <c r="E58" i="45"/>
  <c r="X58" i="45" s="1"/>
  <c r="U57" i="45"/>
  <c r="T57" i="45"/>
  <c r="AC57" i="45" s="1"/>
  <c r="Q57" i="45"/>
  <c r="AB57" i="45" s="1"/>
  <c r="N57" i="45"/>
  <c r="AA57" i="45" s="1"/>
  <c r="K57" i="45"/>
  <c r="Z57" i="45" s="1"/>
  <c r="H57" i="45"/>
  <c r="Y57" i="45" s="1"/>
  <c r="E57" i="45"/>
  <c r="X57" i="45" s="1"/>
  <c r="U56" i="45"/>
  <c r="T56" i="45"/>
  <c r="AC56" i="45" s="1"/>
  <c r="Q56" i="45"/>
  <c r="AB56" i="45" s="1"/>
  <c r="N56" i="45"/>
  <c r="AA56" i="45" s="1"/>
  <c r="K56" i="45"/>
  <c r="Z56" i="45" s="1"/>
  <c r="H56" i="45"/>
  <c r="Y56" i="45" s="1"/>
  <c r="E56" i="45"/>
  <c r="X56" i="45" s="1"/>
  <c r="U55" i="45"/>
  <c r="T55" i="45"/>
  <c r="AC55" i="45" s="1"/>
  <c r="Q55" i="45"/>
  <c r="AB55" i="45" s="1"/>
  <c r="N55" i="45"/>
  <c r="AA55" i="45" s="1"/>
  <c r="K55" i="45"/>
  <c r="Z55" i="45" s="1"/>
  <c r="H55" i="45"/>
  <c r="Y55" i="45" s="1"/>
  <c r="E55" i="45"/>
  <c r="X55" i="45" s="1"/>
  <c r="U54" i="45"/>
  <c r="T54" i="45"/>
  <c r="AC54" i="45" s="1"/>
  <c r="Q54" i="45"/>
  <c r="AB54" i="45" s="1"/>
  <c r="N54" i="45"/>
  <c r="AA54" i="45" s="1"/>
  <c r="K54" i="45"/>
  <c r="Z54" i="45" s="1"/>
  <c r="H54" i="45"/>
  <c r="Y54" i="45" s="1"/>
  <c r="E54" i="45"/>
  <c r="X54" i="45" s="1"/>
  <c r="Z53" i="45"/>
  <c r="U53" i="45"/>
  <c r="T53" i="45"/>
  <c r="AC53" i="45" s="1"/>
  <c r="Q53" i="45"/>
  <c r="AB53" i="45" s="1"/>
  <c r="N53" i="45"/>
  <c r="AA53" i="45" s="1"/>
  <c r="K53" i="45"/>
  <c r="H53" i="45"/>
  <c r="Y53" i="45" s="1"/>
  <c r="E53" i="45"/>
  <c r="X53" i="45" s="1"/>
  <c r="U52" i="45"/>
  <c r="T52" i="45"/>
  <c r="AC52" i="45" s="1"/>
  <c r="Q52" i="45"/>
  <c r="AB52" i="45" s="1"/>
  <c r="N52" i="45"/>
  <c r="AA52" i="45" s="1"/>
  <c r="K52" i="45"/>
  <c r="Z52" i="45" s="1"/>
  <c r="H52" i="45"/>
  <c r="Y52" i="45" s="1"/>
  <c r="E52" i="45"/>
  <c r="X52" i="45" s="1"/>
  <c r="U51" i="45"/>
  <c r="T51" i="45"/>
  <c r="AC51" i="45" s="1"/>
  <c r="Q51" i="45"/>
  <c r="AB51" i="45" s="1"/>
  <c r="N51" i="45"/>
  <c r="AA51" i="45" s="1"/>
  <c r="K51" i="45"/>
  <c r="Z51" i="45" s="1"/>
  <c r="H51" i="45"/>
  <c r="Y51" i="45" s="1"/>
  <c r="E51" i="45"/>
  <c r="X51" i="45" s="1"/>
  <c r="U50" i="45"/>
  <c r="T50" i="45"/>
  <c r="AC50" i="45" s="1"/>
  <c r="Q50" i="45"/>
  <c r="AB50" i="45" s="1"/>
  <c r="N50" i="45"/>
  <c r="AA50" i="45" s="1"/>
  <c r="K50" i="45"/>
  <c r="Z50" i="45" s="1"/>
  <c r="H50" i="45"/>
  <c r="Y50" i="45" s="1"/>
  <c r="E50" i="45"/>
  <c r="X50" i="45" s="1"/>
  <c r="U49" i="45"/>
  <c r="T49" i="45"/>
  <c r="AC49" i="45" s="1"/>
  <c r="Q49" i="45"/>
  <c r="AB49" i="45" s="1"/>
  <c r="N49" i="45"/>
  <c r="AA49" i="45" s="1"/>
  <c r="K49" i="45"/>
  <c r="Z49" i="45" s="1"/>
  <c r="H49" i="45"/>
  <c r="Y49" i="45" s="1"/>
  <c r="E49" i="45"/>
  <c r="X49" i="45" s="1"/>
  <c r="U48" i="45"/>
  <c r="T48" i="45"/>
  <c r="AC48" i="45" s="1"/>
  <c r="Q48" i="45"/>
  <c r="AB48" i="45" s="1"/>
  <c r="N48" i="45"/>
  <c r="AA48" i="45" s="1"/>
  <c r="K48" i="45"/>
  <c r="Z48" i="45" s="1"/>
  <c r="H48" i="45"/>
  <c r="Y48" i="45" s="1"/>
  <c r="E48" i="45"/>
  <c r="X48" i="45" s="1"/>
  <c r="U47" i="45"/>
  <c r="T47" i="45"/>
  <c r="AC47" i="45" s="1"/>
  <c r="Q47" i="45"/>
  <c r="AB47" i="45" s="1"/>
  <c r="N47" i="45"/>
  <c r="AA47" i="45" s="1"/>
  <c r="K47" i="45"/>
  <c r="Z47" i="45" s="1"/>
  <c r="H47" i="45"/>
  <c r="Y47" i="45" s="1"/>
  <c r="E47" i="45"/>
  <c r="X47" i="45" s="1"/>
  <c r="U46" i="45"/>
  <c r="T46" i="45"/>
  <c r="AC46" i="45" s="1"/>
  <c r="Q46" i="45"/>
  <c r="AB46" i="45" s="1"/>
  <c r="N46" i="45"/>
  <c r="AA46" i="45" s="1"/>
  <c r="K46" i="45"/>
  <c r="Z46" i="45" s="1"/>
  <c r="H46" i="45"/>
  <c r="Y46" i="45" s="1"/>
  <c r="E46" i="45"/>
  <c r="X46" i="45" s="1"/>
  <c r="U45" i="45"/>
  <c r="T45" i="45"/>
  <c r="AC45" i="45" s="1"/>
  <c r="Q45" i="45"/>
  <c r="AB45" i="45" s="1"/>
  <c r="N45" i="45"/>
  <c r="AA45" i="45" s="1"/>
  <c r="K45" i="45"/>
  <c r="Z45" i="45" s="1"/>
  <c r="H45" i="45"/>
  <c r="Y45" i="45" s="1"/>
  <c r="E45" i="45"/>
  <c r="X45" i="45" s="1"/>
  <c r="U44" i="45"/>
  <c r="T44" i="45"/>
  <c r="AC44" i="45" s="1"/>
  <c r="Q44" i="45"/>
  <c r="AB44" i="45" s="1"/>
  <c r="N44" i="45"/>
  <c r="AA44" i="45" s="1"/>
  <c r="K44" i="45"/>
  <c r="Z44" i="45" s="1"/>
  <c r="H44" i="45"/>
  <c r="Y44" i="45" s="1"/>
  <c r="E44" i="45"/>
  <c r="X44" i="45" s="1"/>
  <c r="U43" i="45"/>
  <c r="T43" i="45"/>
  <c r="AC43" i="45" s="1"/>
  <c r="Q43" i="45"/>
  <c r="AB43" i="45" s="1"/>
  <c r="N43" i="45"/>
  <c r="AA43" i="45" s="1"/>
  <c r="K43" i="45"/>
  <c r="Z43" i="45" s="1"/>
  <c r="H43" i="45"/>
  <c r="Y43" i="45" s="1"/>
  <c r="E43" i="45"/>
  <c r="X43" i="45" s="1"/>
  <c r="U42" i="45"/>
  <c r="T42" i="45"/>
  <c r="AC42" i="45" s="1"/>
  <c r="Q42" i="45"/>
  <c r="AB42" i="45" s="1"/>
  <c r="N42" i="45"/>
  <c r="AA42" i="45" s="1"/>
  <c r="K42" i="45"/>
  <c r="Z42" i="45" s="1"/>
  <c r="H42" i="45"/>
  <c r="Y42" i="45" s="1"/>
  <c r="E42" i="45"/>
  <c r="X42" i="45" s="1"/>
  <c r="U41" i="45"/>
  <c r="T41" i="45"/>
  <c r="AC41" i="45" s="1"/>
  <c r="Q41" i="45"/>
  <c r="AB41" i="45" s="1"/>
  <c r="N41" i="45"/>
  <c r="AA41" i="45" s="1"/>
  <c r="K41" i="45"/>
  <c r="Z41" i="45" s="1"/>
  <c r="H41" i="45"/>
  <c r="Y41" i="45" s="1"/>
  <c r="E41" i="45"/>
  <c r="X41" i="45" s="1"/>
  <c r="U40" i="45"/>
  <c r="T40" i="45"/>
  <c r="AC40" i="45" s="1"/>
  <c r="Q40" i="45"/>
  <c r="AB40" i="45" s="1"/>
  <c r="N40" i="45"/>
  <c r="AA40" i="45" s="1"/>
  <c r="K40" i="45"/>
  <c r="Z40" i="45" s="1"/>
  <c r="Y40" i="45"/>
  <c r="X40" i="45"/>
  <c r="U39" i="45"/>
  <c r="T39" i="45"/>
  <c r="AC39" i="45" s="1"/>
  <c r="Q39" i="45"/>
  <c r="AB39" i="45" s="1"/>
  <c r="N39" i="45"/>
  <c r="AA39" i="45" s="1"/>
  <c r="K39" i="45"/>
  <c r="Z39" i="45" s="1"/>
  <c r="Y39" i="45"/>
  <c r="X39" i="45"/>
  <c r="U38" i="45"/>
  <c r="T38" i="45"/>
  <c r="AC38" i="45" s="1"/>
  <c r="Q38" i="45"/>
  <c r="AB38" i="45" s="1"/>
  <c r="N38" i="45"/>
  <c r="AA38" i="45" s="1"/>
  <c r="K38" i="45"/>
  <c r="Z38" i="45" s="1"/>
  <c r="Y38" i="45"/>
  <c r="X38" i="45"/>
  <c r="U37" i="45"/>
  <c r="T37" i="45"/>
  <c r="AC37" i="45" s="1"/>
  <c r="Q37" i="45"/>
  <c r="AB37" i="45" s="1"/>
  <c r="N37" i="45"/>
  <c r="AA37" i="45" s="1"/>
  <c r="K37" i="45"/>
  <c r="Z37" i="45" s="1"/>
  <c r="Y37" i="45"/>
  <c r="X37" i="45"/>
  <c r="Y36" i="45"/>
  <c r="U36" i="45"/>
  <c r="T36" i="45"/>
  <c r="AC36" i="45" s="1"/>
  <c r="Q36" i="45"/>
  <c r="AB36" i="45" s="1"/>
  <c r="N36" i="45"/>
  <c r="AA36" i="45" s="1"/>
  <c r="K36" i="45"/>
  <c r="Z36" i="45" s="1"/>
  <c r="X36" i="45"/>
  <c r="U35" i="45"/>
  <c r="T35" i="45"/>
  <c r="AC35" i="45" s="1"/>
  <c r="Q35" i="45"/>
  <c r="AB35" i="45" s="1"/>
  <c r="N35" i="45"/>
  <c r="AA35" i="45" s="1"/>
  <c r="K35" i="45"/>
  <c r="Z35" i="45" s="1"/>
  <c r="Y35" i="45"/>
  <c r="X35" i="45"/>
  <c r="Y34" i="45"/>
  <c r="U34" i="45"/>
  <c r="T34" i="45"/>
  <c r="AC34" i="45" s="1"/>
  <c r="Q34" i="45"/>
  <c r="AB34" i="45" s="1"/>
  <c r="N34" i="45"/>
  <c r="AA34" i="45" s="1"/>
  <c r="K34" i="45"/>
  <c r="Z34" i="45" s="1"/>
  <c r="X34" i="45"/>
  <c r="X33" i="45"/>
  <c r="U33" i="45"/>
  <c r="T33" i="45"/>
  <c r="AC33" i="45" s="1"/>
  <c r="Q33" i="45"/>
  <c r="AB33" i="45" s="1"/>
  <c r="N33" i="45"/>
  <c r="AA33" i="45" s="1"/>
  <c r="K33" i="45"/>
  <c r="Z33" i="45" s="1"/>
  <c r="Y33" i="45"/>
  <c r="U32" i="45"/>
  <c r="T32" i="45"/>
  <c r="AC32" i="45" s="1"/>
  <c r="Q32" i="45"/>
  <c r="AB32" i="45" s="1"/>
  <c r="N32" i="45"/>
  <c r="AA32" i="45" s="1"/>
  <c r="K32" i="45"/>
  <c r="Z32" i="45" s="1"/>
  <c r="Y32" i="45"/>
  <c r="X32" i="45"/>
  <c r="X31" i="45"/>
  <c r="U31" i="45"/>
  <c r="T31" i="45"/>
  <c r="AC31" i="45" s="1"/>
  <c r="Q31" i="45"/>
  <c r="AB31" i="45" s="1"/>
  <c r="N31" i="45"/>
  <c r="AA31" i="45" s="1"/>
  <c r="K31" i="45"/>
  <c r="Z31" i="45" s="1"/>
  <c r="Y31" i="45"/>
  <c r="U30" i="45"/>
  <c r="T30" i="45"/>
  <c r="AC30" i="45" s="1"/>
  <c r="Q30" i="45"/>
  <c r="AB30" i="45" s="1"/>
  <c r="N30" i="45"/>
  <c r="AA30" i="45" s="1"/>
  <c r="K30" i="45"/>
  <c r="Z30" i="45" s="1"/>
  <c r="Y30" i="45"/>
  <c r="X30" i="45"/>
  <c r="U29" i="45"/>
  <c r="T29" i="45"/>
  <c r="AC29" i="45" s="1"/>
  <c r="Q29" i="45"/>
  <c r="AB29" i="45" s="1"/>
  <c r="N29" i="45"/>
  <c r="AA29" i="45" s="1"/>
  <c r="K29" i="45"/>
  <c r="Z29" i="45" s="1"/>
  <c r="Y29" i="45"/>
  <c r="X29" i="45"/>
  <c r="U28" i="45"/>
  <c r="T28" i="45"/>
  <c r="AC28" i="45" s="1"/>
  <c r="Q28" i="45"/>
  <c r="AB28" i="45" s="1"/>
  <c r="N28" i="45"/>
  <c r="AA28" i="45" s="1"/>
  <c r="K28" i="45"/>
  <c r="Z28" i="45" s="1"/>
  <c r="Y28" i="45"/>
  <c r="X28" i="45"/>
  <c r="U27" i="45"/>
  <c r="T27" i="45"/>
  <c r="AC27" i="45" s="1"/>
  <c r="Q27" i="45"/>
  <c r="AB27" i="45" s="1"/>
  <c r="N27" i="45"/>
  <c r="AA27" i="45" s="1"/>
  <c r="K27" i="45"/>
  <c r="Z27" i="45" s="1"/>
  <c r="Y27" i="45"/>
  <c r="X27" i="45"/>
  <c r="U26" i="45"/>
  <c r="T26" i="45"/>
  <c r="AC26" i="45" s="1"/>
  <c r="Q26" i="45"/>
  <c r="AB26" i="45" s="1"/>
  <c r="N26" i="45"/>
  <c r="AA26" i="45" s="1"/>
  <c r="K26" i="45"/>
  <c r="Z26" i="45" s="1"/>
  <c r="Y26" i="45"/>
  <c r="X26" i="45"/>
  <c r="X25" i="45"/>
  <c r="U25" i="45"/>
  <c r="T25" i="45"/>
  <c r="AC25" i="45" s="1"/>
  <c r="Q25" i="45"/>
  <c r="AB25" i="45" s="1"/>
  <c r="N25" i="45"/>
  <c r="AA25" i="45" s="1"/>
  <c r="K25" i="45"/>
  <c r="Z25" i="45" s="1"/>
  <c r="Y25" i="45"/>
  <c r="U24" i="45"/>
  <c r="T24" i="45"/>
  <c r="AC24" i="45" s="1"/>
  <c r="Q24" i="45"/>
  <c r="AB24" i="45" s="1"/>
  <c r="N24" i="45"/>
  <c r="AA24" i="45" s="1"/>
  <c r="K24" i="45"/>
  <c r="Z24" i="45" s="1"/>
  <c r="H24" i="45"/>
  <c r="Y24" i="45" s="1"/>
  <c r="E24" i="45"/>
  <c r="X24" i="45" s="1"/>
  <c r="U23" i="45"/>
  <c r="T23" i="45"/>
  <c r="AC23" i="45" s="1"/>
  <c r="Q23" i="45"/>
  <c r="AB23" i="45" s="1"/>
  <c r="N23" i="45"/>
  <c r="AA23" i="45" s="1"/>
  <c r="K23" i="45"/>
  <c r="Z23" i="45" s="1"/>
  <c r="H23" i="45"/>
  <c r="Y23" i="45" s="1"/>
  <c r="E23" i="45"/>
  <c r="X23" i="45" s="1"/>
  <c r="U22" i="45"/>
  <c r="T22" i="45"/>
  <c r="AC22" i="45" s="1"/>
  <c r="Q22" i="45"/>
  <c r="AB22" i="45" s="1"/>
  <c r="N22" i="45"/>
  <c r="AA22" i="45" s="1"/>
  <c r="K22" i="45"/>
  <c r="Z22" i="45" s="1"/>
  <c r="H22" i="45"/>
  <c r="Y22" i="45" s="1"/>
  <c r="E22" i="45"/>
  <c r="X22" i="45" s="1"/>
  <c r="U21" i="45"/>
  <c r="T21" i="45"/>
  <c r="AC21" i="45" s="1"/>
  <c r="Q21" i="45"/>
  <c r="AB21" i="45" s="1"/>
  <c r="N21" i="45"/>
  <c r="AA21" i="45" s="1"/>
  <c r="K21" i="45"/>
  <c r="Z21" i="45" s="1"/>
  <c r="H21" i="45"/>
  <c r="Y21" i="45" s="1"/>
  <c r="E21" i="45"/>
  <c r="X21" i="45" s="1"/>
  <c r="U20" i="45"/>
  <c r="T20" i="45"/>
  <c r="AC20" i="45" s="1"/>
  <c r="Q20" i="45"/>
  <c r="AB20" i="45" s="1"/>
  <c r="N20" i="45"/>
  <c r="AA20" i="45" s="1"/>
  <c r="K20" i="45"/>
  <c r="Z20" i="45" s="1"/>
  <c r="H20" i="45"/>
  <c r="Y20" i="45" s="1"/>
  <c r="E20" i="45"/>
  <c r="X20" i="45" s="1"/>
  <c r="U19" i="45"/>
  <c r="T19" i="45"/>
  <c r="AC19" i="45" s="1"/>
  <c r="Q19" i="45"/>
  <c r="AB19" i="45" s="1"/>
  <c r="N19" i="45"/>
  <c r="AA19" i="45" s="1"/>
  <c r="K19" i="45"/>
  <c r="Z19" i="45" s="1"/>
  <c r="H19" i="45"/>
  <c r="Y19" i="45" s="1"/>
  <c r="E19" i="45"/>
  <c r="X19" i="45" s="1"/>
  <c r="U18" i="45"/>
  <c r="T18" i="45"/>
  <c r="AC18" i="45" s="1"/>
  <c r="Q18" i="45"/>
  <c r="AB18" i="45" s="1"/>
  <c r="N18" i="45"/>
  <c r="AA18" i="45" s="1"/>
  <c r="K18" i="45"/>
  <c r="Z18" i="45" s="1"/>
  <c r="H18" i="45"/>
  <c r="Y18" i="45" s="1"/>
  <c r="E18" i="45"/>
  <c r="X18" i="45" s="1"/>
  <c r="U17" i="45"/>
  <c r="T17" i="45"/>
  <c r="AC17" i="45" s="1"/>
  <c r="Q17" i="45"/>
  <c r="AB17" i="45" s="1"/>
  <c r="N17" i="45"/>
  <c r="AA17" i="45" s="1"/>
  <c r="K17" i="45"/>
  <c r="Z17" i="45" s="1"/>
  <c r="H17" i="45"/>
  <c r="Y17" i="45" s="1"/>
  <c r="E17" i="45"/>
  <c r="X17" i="45" s="1"/>
  <c r="U16" i="45"/>
  <c r="T16" i="45"/>
  <c r="AC16" i="45" s="1"/>
  <c r="AB16" i="45"/>
  <c r="AA16" i="45"/>
  <c r="Z16" i="45"/>
  <c r="Y16" i="45"/>
  <c r="X16" i="45"/>
  <c r="X15" i="45"/>
  <c r="U15" i="45"/>
  <c r="T15" i="45"/>
  <c r="AC15" i="45" s="1"/>
  <c r="AB15" i="45"/>
  <c r="AB209" i="45" s="1"/>
  <c r="AA15" i="45"/>
  <c r="Z15" i="45"/>
  <c r="Y15" i="45"/>
  <c r="U14" i="45"/>
  <c r="T14" i="45"/>
  <c r="AC14" i="45" s="1"/>
  <c r="AB14" i="45"/>
  <c r="AA14" i="45"/>
  <c r="Z14" i="45"/>
  <c r="Y14" i="45"/>
  <c r="X14" i="45"/>
  <c r="U13" i="45"/>
  <c r="U207" i="45" s="1"/>
  <c r="T13" i="45"/>
  <c r="AC13" i="45" s="1"/>
  <c r="AB13" i="45"/>
  <c r="AA13" i="45"/>
  <c r="Z13" i="45"/>
  <c r="Y13" i="45"/>
  <c r="X13" i="45"/>
  <c r="U12" i="45"/>
  <c r="T12" i="45"/>
  <c r="AC12" i="45" s="1"/>
  <c r="AB12" i="45"/>
  <c r="AA12" i="45"/>
  <c r="Z12" i="45"/>
  <c r="Y12" i="45"/>
  <c r="X12" i="45"/>
  <c r="X11" i="45"/>
  <c r="U11" i="45"/>
  <c r="T11" i="45"/>
  <c r="AC11" i="45" s="1"/>
  <c r="AB11" i="45"/>
  <c r="AA11" i="45"/>
  <c r="Z11" i="45"/>
  <c r="Y11" i="45"/>
  <c r="AC10" i="45"/>
  <c r="Y10" i="45"/>
  <c r="U10" i="45"/>
  <c r="T10" i="45"/>
  <c r="AB10" i="45"/>
  <c r="AA10" i="45"/>
  <c r="Z10" i="45"/>
  <c r="X10" i="45"/>
  <c r="U9" i="45"/>
  <c r="T9" i="45"/>
  <c r="AC9" i="45" s="1"/>
  <c r="AB9" i="45"/>
  <c r="AA9" i="45"/>
  <c r="Z9" i="45"/>
  <c r="Y9" i="45"/>
  <c r="X9" i="45"/>
  <c r="U208" i="44"/>
  <c r="T208" i="44"/>
  <c r="AC208" i="44" s="1"/>
  <c r="Q208" i="44"/>
  <c r="AB208" i="44" s="1"/>
  <c r="N208" i="44"/>
  <c r="AA208" i="44" s="1"/>
  <c r="K208" i="44"/>
  <c r="Z208" i="44" s="1"/>
  <c r="H208" i="44"/>
  <c r="Y208" i="44" s="1"/>
  <c r="E208" i="44"/>
  <c r="X208" i="44" s="1"/>
  <c r="X207" i="44"/>
  <c r="U207" i="44"/>
  <c r="T207" i="44"/>
  <c r="AC207" i="44" s="1"/>
  <c r="Q207" i="44"/>
  <c r="AB207" i="44" s="1"/>
  <c r="N207" i="44"/>
  <c r="AA207" i="44" s="1"/>
  <c r="K207" i="44"/>
  <c r="Z207" i="44" s="1"/>
  <c r="H207" i="44"/>
  <c r="Y207" i="44" s="1"/>
  <c r="E207" i="44"/>
  <c r="U206" i="44"/>
  <c r="T206" i="44"/>
  <c r="AC206" i="44" s="1"/>
  <c r="Q206" i="44"/>
  <c r="AB206" i="44" s="1"/>
  <c r="N206" i="44"/>
  <c r="AA206" i="44" s="1"/>
  <c r="K206" i="44"/>
  <c r="Z206" i="44" s="1"/>
  <c r="H206" i="44"/>
  <c r="Y206" i="44" s="1"/>
  <c r="E206" i="44"/>
  <c r="X206" i="44" s="1"/>
  <c r="X205" i="44"/>
  <c r="U205" i="44"/>
  <c r="T205" i="44"/>
  <c r="AC205" i="44" s="1"/>
  <c r="Q205" i="44"/>
  <c r="AB205" i="44" s="1"/>
  <c r="N205" i="44"/>
  <c r="AA205" i="44" s="1"/>
  <c r="K205" i="44"/>
  <c r="Z205" i="44" s="1"/>
  <c r="H205" i="44"/>
  <c r="Y205" i="44" s="1"/>
  <c r="E205" i="44"/>
  <c r="U204" i="44"/>
  <c r="T204" i="44"/>
  <c r="AC204" i="44" s="1"/>
  <c r="Q204" i="44"/>
  <c r="AB204" i="44" s="1"/>
  <c r="N204" i="44"/>
  <c r="AA204" i="44" s="1"/>
  <c r="K204" i="44"/>
  <c r="Z204" i="44" s="1"/>
  <c r="H204" i="44"/>
  <c r="Y204" i="44" s="1"/>
  <c r="E204" i="44"/>
  <c r="X204" i="44" s="1"/>
  <c r="Z203" i="44"/>
  <c r="X203" i="44"/>
  <c r="U203" i="44"/>
  <c r="T203" i="44"/>
  <c r="AC203" i="44" s="1"/>
  <c r="Q203" i="44"/>
  <c r="AB203" i="44" s="1"/>
  <c r="N203" i="44"/>
  <c r="AA203" i="44" s="1"/>
  <c r="K203" i="44"/>
  <c r="H203" i="44"/>
  <c r="Y203" i="44" s="1"/>
  <c r="E203" i="44"/>
  <c r="AC202" i="44"/>
  <c r="U202" i="44"/>
  <c r="T202" i="44"/>
  <c r="Q202" i="44"/>
  <c r="AB202" i="44" s="1"/>
  <c r="N202" i="44"/>
  <c r="AA202" i="44" s="1"/>
  <c r="K202" i="44"/>
  <c r="Z202" i="44" s="1"/>
  <c r="H202" i="44"/>
  <c r="Y202" i="44" s="1"/>
  <c r="E202" i="44"/>
  <c r="X202" i="44" s="1"/>
  <c r="AB201" i="44"/>
  <c r="Z201" i="44"/>
  <c r="X201" i="44"/>
  <c r="U201" i="44"/>
  <c r="T201" i="44"/>
  <c r="AC201" i="44" s="1"/>
  <c r="Q201" i="44"/>
  <c r="N201" i="44"/>
  <c r="AA201" i="44" s="1"/>
  <c r="K201" i="44"/>
  <c r="H201" i="44"/>
  <c r="Y201" i="44" s="1"/>
  <c r="E201" i="44"/>
  <c r="U200" i="44"/>
  <c r="T200" i="44"/>
  <c r="AC200" i="44" s="1"/>
  <c r="Q200" i="44"/>
  <c r="AB200" i="44" s="1"/>
  <c r="N200" i="44"/>
  <c r="AA200" i="44" s="1"/>
  <c r="K200" i="44"/>
  <c r="Z200" i="44" s="1"/>
  <c r="H200" i="44"/>
  <c r="Y200" i="44" s="1"/>
  <c r="E200" i="44"/>
  <c r="X200" i="44" s="1"/>
  <c r="X199" i="44"/>
  <c r="U199" i="44"/>
  <c r="T199" i="44"/>
  <c r="AC199" i="44" s="1"/>
  <c r="Q199" i="44"/>
  <c r="AB199" i="44" s="1"/>
  <c r="N199" i="44"/>
  <c r="AA199" i="44" s="1"/>
  <c r="K199" i="44"/>
  <c r="Z199" i="44" s="1"/>
  <c r="H199" i="44"/>
  <c r="Y199" i="44" s="1"/>
  <c r="E199" i="44"/>
  <c r="U198" i="44"/>
  <c r="T198" i="44"/>
  <c r="AC198" i="44" s="1"/>
  <c r="Q198" i="44"/>
  <c r="AB198" i="44" s="1"/>
  <c r="N198" i="44"/>
  <c r="AA198" i="44" s="1"/>
  <c r="K198" i="44"/>
  <c r="Z198" i="44" s="1"/>
  <c r="H198" i="44"/>
  <c r="Y198" i="44" s="1"/>
  <c r="E198" i="44"/>
  <c r="X198" i="44" s="1"/>
  <c r="X197" i="44"/>
  <c r="U197" i="44"/>
  <c r="T197" i="44"/>
  <c r="AC197" i="44" s="1"/>
  <c r="Q197" i="44"/>
  <c r="AB197" i="44" s="1"/>
  <c r="N197" i="44"/>
  <c r="AA197" i="44" s="1"/>
  <c r="K197" i="44"/>
  <c r="Z197" i="44" s="1"/>
  <c r="H197" i="44"/>
  <c r="Y197" i="44" s="1"/>
  <c r="E197" i="44"/>
  <c r="U196" i="44"/>
  <c r="T196" i="44"/>
  <c r="AC196" i="44" s="1"/>
  <c r="Q196" i="44"/>
  <c r="AB196" i="44" s="1"/>
  <c r="N196" i="44"/>
  <c r="AA196" i="44" s="1"/>
  <c r="K196" i="44"/>
  <c r="Z196" i="44" s="1"/>
  <c r="H196" i="44"/>
  <c r="Y196" i="44" s="1"/>
  <c r="E196" i="44"/>
  <c r="X196" i="44" s="1"/>
  <c r="AB195" i="44"/>
  <c r="Z195" i="44"/>
  <c r="X195" i="44"/>
  <c r="U195" i="44"/>
  <c r="T195" i="44"/>
  <c r="AC195" i="44" s="1"/>
  <c r="Q195" i="44"/>
  <c r="N195" i="44"/>
  <c r="AA195" i="44" s="1"/>
  <c r="K195" i="44"/>
  <c r="H195" i="44"/>
  <c r="Y195" i="44" s="1"/>
  <c r="E195" i="44"/>
  <c r="AC194" i="44"/>
  <c r="U194" i="44"/>
  <c r="T194" i="44"/>
  <c r="Q194" i="44"/>
  <c r="AB194" i="44" s="1"/>
  <c r="N194" i="44"/>
  <c r="AA194" i="44" s="1"/>
  <c r="K194" i="44"/>
  <c r="Z194" i="44" s="1"/>
  <c r="H194" i="44"/>
  <c r="Y194" i="44" s="1"/>
  <c r="E194" i="44"/>
  <c r="X194" i="44" s="1"/>
  <c r="Z193" i="44"/>
  <c r="X193" i="44"/>
  <c r="U193" i="44"/>
  <c r="T193" i="44"/>
  <c r="AC193" i="44" s="1"/>
  <c r="Q193" i="44"/>
  <c r="AB193" i="44" s="1"/>
  <c r="N193" i="44"/>
  <c r="AA193" i="44" s="1"/>
  <c r="K193" i="44"/>
  <c r="H193" i="44"/>
  <c r="Y193" i="44" s="1"/>
  <c r="E193" i="44"/>
  <c r="AC192" i="44"/>
  <c r="U192" i="44"/>
  <c r="T192" i="44"/>
  <c r="Q192" i="44"/>
  <c r="AB192" i="44" s="1"/>
  <c r="N192" i="44"/>
  <c r="AA192" i="44" s="1"/>
  <c r="K192" i="44"/>
  <c r="Z192" i="44" s="1"/>
  <c r="H192" i="44"/>
  <c r="Y192" i="44" s="1"/>
  <c r="E192" i="44"/>
  <c r="X192" i="44" s="1"/>
  <c r="X191" i="44"/>
  <c r="U191" i="44"/>
  <c r="T191" i="44"/>
  <c r="AC191" i="44" s="1"/>
  <c r="Q191" i="44"/>
  <c r="AB191" i="44" s="1"/>
  <c r="N191" i="44"/>
  <c r="AA191" i="44" s="1"/>
  <c r="K191" i="44"/>
  <c r="Z191" i="44" s="1"/>
  <c r="H191" i="44"/>
  <c r="Y191" i="44" s="1"/>
  <c r="E191" i="44"/>
  <c r="AC190" i="44"/>
  <c r="U190" i="44"/>
  <c r="T190" i="44"/>
  <c r="Q190" i="44"/>
  <c r="AB190" i="44" s="1"/>
  <c r="N190" i="44"/>
  <c r="AA190" i="44" s="1"/>
  <c r="K190" i="44"/>
  <c r="Z190" i="44" s="1"/>
  <c r="H190" i="44"/>
  <c r="Y190" i="44" s="1"/>
  <c r="E190" i="44"/>
  <c r="X190" i="44" s="1"/>
  <c r="X189" i="44"/>
  <c r="U189" i="44"/>
  <c r="T189" i="44"/>
  <c r="AC189" i="44" s="1"/>
  <c r="Q189" i="44"/>
  <c r="AB189" i="44" s="1"/>
  <c r="N189" i="44"/>
  <c r="AA189" i="44" s="1"/>
  <c r="K189" i="44"/>
  <c r="Z189" i="44" s="1"/>
  <c r="H189" i="44"/>
  <c r="Y189" i="44" s="1"/>
  <c r="E189" i="44"/>
  <c r="AC188" i="44"/>
  <c r="U188" i="44"/>
  <c r="T188" i="44"/>
  <c r="Q188" i="44"/>
  <c r="AB188" i="44" s="1"/>
  <c r="N188" i="44"/>
  <c r="AA188" i="44" s="1"/>
  <c r="K188" i="44"/>
  <c r="Z188" i="44" s="1"/>
  <c r="H188" i="44"/>
  <c r="Y188" i="44" s="1"/>
  <c r="E188" i="44"/>
  <c r="X188" i="44" s="1"/>
  <c r="Z187" i="44"/>
  <c r="X187" i="44"/>
  <c r="U187" i="44"/>
  <c r="T187" i="44"/>
  <c r="AC187" i="44" s="1"/>
  <c r="Q187" i="44"/>
  <c r="AB187" i="44" s="1"/>
  <c r="N187" i="44"/>
  <c r="AA187" i="44" s="1"/>
  <c r="K187" i="44"/>
  <c r="H187" i="44"/>
  <c r="Y187" i="44" s="1"/>
  <c r="E187" i="44"/>
  <c r="U186" i="44"/>
  <c r="T186" i="44"/>
  <c r="AC186" i="44" s="1"/>
  <c r="Q186" i="44"/>
  <c r="AB186" i="44" s="1"/>
  <c r="N186" i="44"/>
  <c r="AA186" i="44" s="1"/>
  <c r="K186" i="44"/>
  <c r="Z186" i="44" s="1"/>
  <c r="H186" i="44"/>
  <c r="Y186" i="44" s="1"/>
  <c r="E186" i="44"/>
  <c r="X186" i="44" s="1"/>
  <c r="AB185" i="44"/>
  <c r="Z185" i="44"/>
  <c r="X185" i="44"/>
  <c r="U185" i="44"/>
  <c r="T185" i="44"/>
  <c r="AC185" i="44" s="1"/>
  <c r="Q185" i="44"/>
  <c r="N185" i="44"/>
  <c r="AA185" i="44" s="1"/>
  <c r="K185" i="44"/>
  <c r="H185" i="44"/>
  <c r="Y185" i="44" s="1"/>
  <c r="E185" i="44"/>
  <c r="AC184" i="44"/>
  <c r="U184" i="44"/>
  <c r="T184" i="44"/>
  <c r="Q184" i="44"/>
  <c r="AB184" i="44" s="1"/>
  <c r="N184" i="44"/>
  <c r="AA184" i="44" s="1"/>
  <c r="K184" i="44"/>
  <c r="Z184" i="44" s="1"/>
  <c r="H184" i="44"/>
  <c r="Y184" i="44" s="1"/>
  <c r="E184" i="44"/>
  <c r="X184" i="44" s="1"/>
  <c r="X183" i="44"/>
  <c r="U183" i="44"/>
  <c r="T183" i="44"/>
  <c r="AC183" i="44" s="1"/>
  <c r="Q183" i="44"/>
  <c r="AB183" i="44" s="1"/>
  <c r="N183" i="44"/>
  <c r="AA183" i="44" s="1"/>
  <c r="K183" i="44"/>
  <c r="Z183" i="44" s="1"/>
  <c r="H183" i="44"/>
  <c r="Y183" i="44" s="1"/>
  <c r="E183" i="44"/>
  <c r="AC182" i="44"/>
  <c r="U182" i="44"/>
  <c r="T182" i="44"/>
  <c r="Q182" i="44"/>
  <c r="AB182" i="44" s="1"/>
  <c r="N182" i="44"/>
  <c r="AA182" i="44" s="1"/>
  <c r="K182" i="44"/>
  <c r="Z182" i="44" s="1"/>
  <c r="H182" i="44"/>
  <c r="Y182" i="44" s="1"/>
  <c r="E182" i="44"/>
  <c r="X182" i="44" s="1"/>
  <c r="X181" i="44"/>
  <c r="U181" i="44"/>
  <c r="T181" i="44"/>
  <c r="AC181" i="44" s="1"/>
  <c r="Q181" i="44"/>
  <c r="AB181" i="44" s="1"/>
  <c r="N181" i="44"/>
  <c r="AA181" i="44" s="1"/>
  <c r="K181" i="44"/>
  <c r="Z181" i="44" s="1"/>
  <c r="H181" i="44"/>
  <c r="Y181" i="44" s="1"/>
  <c r="E181" i="44"/>
  <c r="AC180" i="44"/>
  <c r="U180" i="44"/>
  <c r="T180" i="44"/>
  <c r="Q180" i="44"/>
  <c r="AB180" i="44" s="1"/>
  <c r="N180" i="44"/>
  <c r="AA180" i="44" s="1"/>
  <c r="K180" i="44"/>
  <c r="Z180" i="44" s="1"/>
  <c r="H180" i="44"/>
  <c r="Y180" i="44" s="1"/>
  <c r="E180" i="44"/>
  <c r="X180" i="44" s="1"/>
  <c r="AB179" i="44"/>
  <c r="Z179" i="44"/>
  <c r="X179" i="44"/>
  <c r="U179" i="44"/>
  <c r="T179" i="44"/>
  <c r="AC179" i="44" s="1"/>
  <c r="Q179" i="44"/>
  <c r="N179" i="44"/>
  <c r="AA179" i="44" s="1"/>
  <c r="K179" i="44"/>
  <c r="H179" i="44"/>
  <c r="Y179" i="44" s="1"/>
  <c r="E179" i="44"/>
  <c r="U178" i="44"/>
  <c r="T178" i="44"/>
  <c r="AC178" i="44" s="1"/>
  <c r="Q178" i="44"/>
  <c r="AB178" i="44" s="1"/>
  <c r="N178" i="44"/>
  <c r="AA178" i="44" s="1"/>
  <c r="K178" i="44"/>
  <c r="Z178" i="44" s="1"/>
  <c r="H178" i="44"/>
  <c r="Y178" i="44" s="1"/>
  <c r="E178" i="44"/>
  <c r="X178" i="44" s="1"/>
  <c r="Z177" i="44"/>
  <c r="X177" i="44"/>
  <c r="U177" i="44"/>
  <c r="T177" i="44"/>
  <c r="AC177" i="44" s="1"/>
  <c r="Q177" i="44"/>
  <c r="AB177" i="44" s="1"/>
  <c r="N177" i="44"/>
  <c r="AA177" i="44" s="1"/>
  <c r="K177" i="44"/>
  <c r="H177" i="44"/>
  <c r="Y177" i="44" s="1"/>
  <c r="E177" i="44"/>
  <c r="AC176" i="44"/>
  <c r="Y176" i="44"/>
  <c r="U176" i="44"/>
  <c r="T176" i="44"/>
  <c r="Q176" i="44"/>
  <c r="AB176" i="44" s="1"/>
  <c r="N176" i="44"/>
  <c r="AA176" i="44" s="1"/>
  <c r="K176" i="44"/>
  <c r="Z176" i="44" s="1"/>
  <c r="H176" i="44"/>
  <c r="E176" i="44"/>
  <c r="X176" i="44" s="1"/>
  <c r="U175" i="44"/>
  <c r="T175" i="44"/>
  <c r="AC175" i="44" s="1"/>
  <c r="Q175" i="44"/>
  <c r="AB175" i="44" s="1"/>
  <c r="N175" i="44"/>
  <c r="AA175" i="44" s="1"/>
  <c r="K175" i="44"/>
  <c r="Z175" i="44" s="1"/>
  <c r="H175" i="44"/>
  <c r="Y175" i="44" s="1"/>
  <c r="E175" i="44"/>
  <c r="X175" i="44" s="1"/>
  <c r="AA174" i="44"/>
  <c r="Y174" i="44"/>
  <c r="U174" i="44"/>
  <c r="T174" i="44"/>
  <c r="AC174" i="44" s="1"/>
  <c r="Q174" i="44"/>
  <c r="AB174" i="44" s="1"/>
  <c r="N174" i="44"/>
  <c r="K174" i="44"/>
  <c r="Z174" i="44" s="1"/>
  <c r="H174" i="44"/>
  <c r="E174" i="44"/>
  <c r="X174" i="44" s="1"/>
  <c r="AB173" i="44"/>
  <c r="U173" i="44"/>
  <c r="T173" i="44"/>
  <c r="AC173" i="44" s="1"/>
  <c r="Q173" i="44"/>
  <c r="N173" i="44"/>
  <c r="AA173" i="44" s="1"/>
  <c r="K173" i="44"/>
  <c r="Z173" i="44" s="1"/>
  <c r="H173" i="44"/>
  <c r="Y173" i="44" s="1"/>
  <c r="E173" i="44"/>
  <c r="X173" i="44" s="1"/>
  <c r="AC172" i="44"/>
  <c r="X172" i="44"/>
  <c r="U172" i="44"/>
  <c r="T172" i="44"/>
  <c r="Q172" i="44"/>
  <c r="AB172" i="44" s="1"/>
  <c r="N172" i="44"/>
  <c r="AA172" i="44" s="1"/>
  <c r="K172" i="44"/>
  <c r="Z172" i="44" s="1"/>
  <c r="H172" i="44"/>
  <c r="Y172" i="44" s="1"/>
  <c r="E172" i="44"/>
  <c r="X171" i="44"/>
  <c r="U171" i="44"/>
  <c r="T171" i="44"/>
  <c r="AC171" i="44" s="1"/>
  <c r="Q171" i="44"/>
  <c r="AB171" i="44" s="1"/>
  <c r="N171" i="44"/>
  <c r="AA171" i="44" s="1"/>
  <c r="K171" i="44"/>
  <c r="Z171" i="44" s="1"/>
  <c r="H171" i="44"/>
  <c r="Y171" i="44" s="1"/>
  <c r="E171" i="44"/>
  <c r="U170" i="44"/>
  <c r="T170" i="44"/>
  <c r="AC170" i="44" s="1"/>
  <c r="Q170" i="44"/>
  <c r="AB170" i="44" s="1"/>
  <c r="N170" i="44"/>
  <c r="AA170" i="44" s="1"/>
  <c r="K170" i="44"/>
  <c r="Z170" i="44" s="1"/>
  <c r="H170" i="44"/>
  <c r="Y170" i="44" s="1"/>
  <c r="E170" i="44"/>
  <c r="X170" i="44" s="1"/>
  <c r="AB169" i="44"/>
  <c r="Z169" i="44"/>
  <c r="X169" i="44"/>
  <c r="U169" i="44"/>
  <c r="T169" i="44"/>
  <c r="AC169" i="44" s="1"/>
  <c r="Q169" i="44"/>
  <c r="N169" i="44"/>
  <c r="AA169" i="44" s="1"/>
  <c r="K169" i="44"/>
  <c r="H169" i="44"/>
  <c r="Y169" i="44" s="1"/>
  <c r="E169" i="44"/>
  <c r="AC168" i="44"/>
  <c r="Y168" i="44"/>
  <c r="U168" i="44"/>
  <c r="T168" i="44"/>
  <c r="Q168" i="44"/>
  <c r="AB168" i="44" s="1"/>
  <c r="N168" i="44"/>
  <c r="AA168" i="44" s="1"/>
  <c r="K168" i="44"/>
  <c r="Z168" i="44" s="1"/>
  <c r="H168" i="44"/>
  <c r="E168" i="44"/>
  <c r="X168" i="44" s="1"/>
  <c r="U167" i="44"/>
  <c r="T167" i="44"/>
  <c r="AC167" i="44" s="1"/>
  <c r="Q167" i="44"/>
  <c r="AB167" i="44" s="1"/>
  <c r="N167" i="44"/>
  <c r="AA167" i="44" s="1"/>
  <c r="K167" i="44"/>
  <c r="Z167" i="44" s="1"/>
  <c r="H167" i="44"/>
  <c r="Y167" i="44" s="1"/>
  <c r="E167" i="44"/>
  <c r="X167" i="44" s="1"/>
  <c r="AA166" i="44"/>
  <c r="Y166" i="44"/>
  <c r="U166" i="44"/>
  <c r="T166" i="44"/>
  <c r="AC166" i="44" s="1"/>
  <c r="Q166" i="44"/>
  <c r="AB166" i="44" s="1"/>
  <c r="N166" i="44"/>
  <c r="K166" i="44"/>
  <c r="Z166" i="44" s="1"/>
  <c r="H166" i="44"/>
  <c r="E166" i="44"/>
  <c r="X166" i="44" s="1"/>
  <c r="X165" i="44"/>
  <c r="U165" i="44"/>
  <c r="T165" i="44"/>
  <c r="AC165" i="44" s="1"/>
  <c r="Q165" i="44"/>
  <c r="AB165" i="44" s="1"/>
  <c r="N165" i="44"/>
  <c r="AA165" i="44" s="1"/>
  <c r="K165" i="44"/>
  <c r="Z165" i="44" s="1"/>
  <c r="H165" i="44"/>
  <c r="Y165" i="44" s="1"/>
  <c r="E165" i="44"/>
  <c r="AC164" i="44"/>
  <c r="AB164" i="44"/>
  <c r="U164" i="44"/>
  <c r="T164" i="44"/>
  <c r="Q164" i="44"/>
  <c r="N164" i="44"/>
  <c r="AA164" i="44" s="1"/>
  <c r="K164" i="44"/>
  <c r="Z164" i="44" s="1"/>
  <c r="H164" i="44"/>
  <c r="Y164" i="44" s="1"/>
  <c r="E164" i="44"/>
  <c r="X164" i="44" s="1"/>
  <c r="X163" i="44"/>
  <c r="U163" i="44"/>
  <c r="T163" i="44"/>
  <c r="AC163" i="44" s="1"/>
  <c r="Q163" i="44"/>
  <c r="AB163" i="44" s="1"/>
  <c r="N163" i="44"/>
  <c r="AA163" i="44" s="1"/>
  <c r="K163" i="44"/>
  <c r="Z163" i="44" s="1"/>
  <c r="H163" i="44"/>
  <c r="Y163" i="44" s="1"/>
  <c r="E163" i="44"/>
  <c r="U162" i="44"/>
  <c r="T162" i="44"/>
  <c r="AC162" i="44" s="1"/>
  <c r="Q162" i="44"/>
  <c r="AB162" i="44" s="1"/>
  <c r="N162" i="44"/>
  <c r="AA162" i="44" s="1"/>
  <c r="K162" i="44"/>
  <c r="Z162" i="44" s="1"/>
  <c r="H162" i="44"/>
  <c r="Y162" i="44" s="1"/>
  <c r="E162" i="44"/>
  <c r="X162" i="44" s="1"/>
  <c r="U161" i="44"/>
  <c r="T161" i="44"/>
  <c r="AC161" i="44" s="1"/>
  <c r="Q161" i="44"/>
  <c r="AB161" i="44" s="1"/>
  <c r="N161" i="44"/>
  <c r="AA161" i="44" s="1"/>
  <c r="K161" i="44"/>
  <c r="Z161" i="44" s="1"/>
  <c r="H161" i="44"/>
  <c r="Y161" i="44" s="1"/>
  <c r="E161" i="44"/>
  <c r="X161" i="44" s="1"/>
  <c r="AB160" i="44"/>
  <c r="U160" i="44"/>
  <c r="T160" i="44"/>
  <c r="AC160" i="44" s="1"/>
  <c r="Q160" i="44"/>
  <c r="N160" i="44"/>
  <c r="AA160" i="44" s="1"/>
  <c r="K160" i="44"/>
  <c r="Z160" i="44" s="1"/>
  <c r="H160" i="44"/>
  <c r="Y160" i="44" s="1"/>
  <c r="E160" i="44"/>
  <c r="X160" i="44" s="1"/>
  <c r="AC159" i="44"/>
  <c r="X159" i="44"/>
  <c r="U159" i="44"/>
  <c r="T159" i="44"/>
  <c r="Q159" i="44"/>
  <c r="AB159" i="44" s="1"/>
  <c r="N159" i="44"/>
  <c r="AA159" i="44" s="1"/>
  <c r="K159" i="44"/>
  <c r="Z159" i="44" s="1"/>
  <c r="H159" i="44"/>
  <c r="Y159" i="44" s="1"/>
  <c r="E159" i="44"/>
  <c r="Z158" i="44"/>
  <c r="Y158" i="44"/>
  <c r="U158" i="44"/>
  <c r="T158" i="44"/>
  <c r="AC158" i="44" s="1"/>
  <c r="Q158" i="44"/>
  <c r="AB158" i="44" s="1"/>
  <c r="N158" i="44"/>
  <c r="AA158" i="44" s="1"/>
  <c r="K158" i="44"/>
  <c r="H158" i="44"/>
  <c r="E158" i="44"/>
  <c r="X158" i="44" s="1"/>
  <c r="U157" i="44"/>
  <c r="T157" i="44"/>
  <c r="AC157" i="44" s="1"/>
  <c r="Q157" i="44"/>
  <c r="AB157" i="44" s="1"/>
  <c r="N157" i="44"/>
  <c r="AA157" i="44" s="1"/>
  <c r="K157" i="44"/>
  <c r="Z157" i="44" s="1"/>
  <c r="H157" i="44"/>
  <c r="Y157" i="44" s="1"/>
  <c r="E157" i="44"/>
  <c r="X157" i="44" s="1"/>
  <c r="U156" i="44"/>
  <c r="T156" i="44"/>
  <c r="AC156" i="44" s="1"/>
  <c r="Q156" i="44"/>
  <c r="AB156" i="44" s="1"/>
  <c r="N156" i="44"/>
  <c r="AA156" i="44" s="1"/>
  <c r="K156" i="44"/>
  <c r="Z156" i="44" s="1"/>
  <c r="H156" i="44"/>
  <c r="Y156" i="44" s="1"/>
  <c r="E156" i="44"/>
  <c r="X156" i="44" s="1"/>
  <c r="Y155" i="44"/>
  <c r="X155" i="44"/>
  <c r="U155" i="44"/>
  <c r="T155" i="44"/>
  <c r="AC155" i="44" s="1"/>
  <c r="Q155" i="44"/>
  <c r="AB155" i="44" s="1"/>
  <c r="N155" i="44"/>
  <c r="AA155" i="44" s="1"/>
  <c r="K155" i="44"/>
  <c r="Z155" i="44" s="1"/>
  <c r="H155" i="44"/>
  <c r="E155" i="44"/>
  <c r="AC154" i="44"/>
  <c r="Y154" i="44"/>
  <c r="U154" i="44"/>
  <c r="T154" i="44"/>
  <c r="Q154" i="44"/>
  <c r="AB154" i="44" s="1"/>
  <c r="N154" i="44"/>
  <c r="AA154" i="44" s="1"/>
  <c r="K154" i="44"/>
  <c r="Z154" i="44" s="1"/>
  <c r="H154" i="44"/>
  <c r="E154" i="44"/>
  <c r="X154" i="44" s="1"/>
  <c r="Z153" i="44"/>
  <c r="U153" i="44"/>
  <c r="T153" i="44"/>
  <c r="AC153" i="44" s="1"/>
  <c r="Q153" i="44"/>
  <c r="AB153" i="44" s="1"/>
  <c r="N153" i="44"/>
  <c r="AA153" i="44" s="1"/>
  <c r="K153" i="44"/>
  <c r="H153" i="44"/>
  <c r="Y153" i="44" s="1"/>
  <c r="E153" i="44"/>
  <c r="X153" i="44" s="1"/>
  <c r="U152" i="44"/>
  <c r="T152" i="44"/>
  <c r="AC152" i="44" s="1"/>
  <c r="Q152" i="44"/>
  <c r="AB152" i="44" s="1"/>
  <c r="N152" i="44"/>
  <c r="AA152" i="44" s="1"/>
  <c r="K152" i="44"/>
  <c r="Z152" i="44" s="1"/>
  <c r="H152" i="44"/>
  <c r="Y152" i="44" s="1"/>
  <c r="E152" i="44"/>
  <c r="X152" i="44" s="1"/>
  <c r="Y151" i="44"/>
  <c r="X151" i="44"/>
  <c r="U151" i="44"/>
  <c r="T151" i="44"/>
  <c r="AC151" i="44" s="1"/>
  <c r="Q151" i="44"/>
  <c r="AB151" i="44" s="1"/>
  <c r="N151" i="44"/>
  <c r="AA151" i="44" s="1"/>
  <c r="K151" i="44"/>
  <c r="Z151" i="44" s="1"/>
  <c r="H151" i="44"/>
  <c r="E151" i="44"/>
  <c r="U150" i="44"/>
  <c r="T150" i="44"/>
  <c r="AC150" i="44" s="1"/>
  <c r="Q150" i="44"/>
  <c r="AB150" i="44" s="1"/>
  <c r="N150" i="44"/>
  <c r="AA150" i="44" s="1"/>
  <c r="K150" i="44"/>
  <c r="Z150" i="44" s="1"/>
  <c r="H150" i="44"/>
  <c r="Y150" i="44" s="1"/>
  <c r="E150" i="44"/>
  <c r="X150" i="44" s="1"/>
  <c r="AA149" i="44"/>
  <c r="Z149" i="44"/>
  <c r="U149" i="44"/>
  <c r="T149" i="44"/>
  <c r="AC149" i="44" s="1"/>
  <c r="Q149" i="44"/>
  <c r="AB149" i="44" s="1"/>
  <c r="N149" i="44"/>
  <c r="K149" i="44"/>
  <c r="H149" i="44"/>
  <c r="Y149" i="44" s="1"/>
  <c r="E149" i="44"/>
  <c r="X149" i="44" s="1"/>
  <c r="U148" i="44"/>
  <c r="T148" i="44"/>
  <c r="AC148" i="44" s="1"/>
  <c r="Q148" i="44"/>
  <c r="AB148" i="44" s="1"/>
  <c r="N148" i="44"/>
  <c r="AA148" i="44" s="1"/>
  <c r="K148" i="44"/>
  <c r="Z148" i="44" s="1"/>
  <c r="H148" i="44"/>
  <c r="Y148" i="44" s="1"/>
  <c r="E148" i="44"/>
  <c r="X148" i="44" s="1"/>
  <c r="X147" i="44"/>
  <c r="U147" i="44"/>
  <c r="T147" i="44"/>
  <c r="AC147" i="44" s="1"/>
  <c r="Q147" i="44"/>
  <c r="AB147" i="44" s="1"/>
  <c r="N147" i="44"/>
  <c r="AA147" i="44" s="1"/>
  <c r="K147" i="44"/>
  <c r="Z147" i="44" s="1"/>
  <c r="H147" i="44"/>
  <c r="Y147" i="44" s="1"/>
  <c r="E147" i="44"/>
  <c r="AC146" i="44"/>
  <c r="Z146" i="44"/>
  <c r="U146" i="44"/>
  <c r="T146" i="44"/>
  <c r="Q146" i="44"/>
  <c r="AB146" i="44" s="1"/>
  <c r="N146" i="44"/>
  <c r="AA146" i="44" s="1"/>
  <c r="K146" i="44"/>
  <c r="H146" i="44"/>
  <c r="Y146" i="44" s="1"/>
  <c r="E146" i="44"/>
  <c r="X146" i="44" s="1"/>
  <c r="U145" i="44"/>
  <c r="T145" i="44"/>
  <c r="AC145" i="44" s="1"/>
  <c r="Q145" i="44"/>
  <c r="AB145" i="44" s="1"/>
  <c r="N145" i="44"/>
  <c r="AA145" i="44" s="1"/>
  <c r="K145" i="44"/>
  <c r="Z145" i="44" s="1"/>
  <c r="H145" i="44"/>
  <c r="Y145" i="44" s="1"/>
  <c r="E145" i="44"/>
  <c r="X145" i="44" s="1"/>
  <c r="AB144" i="44"/>
  <c r="U144" i="44"/>
  <c r="T144" i="44"/>
  <c r="AC144" i="44" s="1"/>
  <c r="Q144" i="44"/>
  <c r="N144" i="44"/>
  <c r="AA144" i="44" s="1"/>
  <c r="K144" i="44"/>
  <c r="Z144" i="44" s="1"/>
  <c r="H144" i="44"/>
  <c r="Y144" i="44" s="1"/>
  <c r="E144" i="44"/>
  <c r="X144" i="44" s="1"/>
  <c r="AC143" i="44"/>
  <c r="X143" i="44"/>
  <c r="U143" i="44"/>
  <c r="T143" i="44"/>
  <c r="Q143" i="44"/>
  <c r="AB143" i="44" s="1"/>
  <c r="N143" i="44"/>
  <c r="AA143" i="44" s="1"/>
  <c r="K143" i="44"/>
  <c r="Z143" i="44" s="1"/>
  <c r="H143" i="44"/>
  <c r="Y143" i="44" s="1"/>
  <c r="E143" i="44"/>
  <c r="Z142" i="44"/>
  <c r="Y142" i="44"/>
  <c r="U142" i="44"/>
  <c r="T142" i="44"/>
  <c r="AC142" i="44" s="1"/>
  <c r="Q142" i="44"/>
  <c r="AB142" i="44" s="1"/>
  <c r="N142" i="44"/>
  <c r="AA142" i="44" s="1"/>
  <c r="K142" i="44"/>
  <c r="H142" i="44"/>
  <c r="E142" i="44"/>
  <c r="X142" i="44" s="1"/>
  <c r="U141" i="44"/>
  <c r="T141" i="44"/>
  <c r="AC141" i="44" s="1"/>
  <c r="Q141" i="44"/>
  <c r="AB141" i="44" s="1"/>
  <c r="N141" i="44"/>
  <c r="AA141" i="44" s="1"/>
  <c r="K141" i="44"/>
  <c r="Z141" i="44" s="1"/>
  <c r="H141" i="44"/>
  <c r="Y141" i="44" s="1"/>
  <c r="E141" i="44"/>
  <c r="X141" i="44" s="1"/>
  <c r="AB140" i="44"/>
  <c r="U140" i="44"/>
  <c r="T140" i="44"/>
  <c r="AC140" i="44" s="1"/>
  <c r="Q140" i="44"/>
  <c r="N140" i="44"/>
  <c r="AA140" i="44" s="1"/>
  <c r="K140" i="44"/>
  <c r="Z140" i="44" s="1"/>
  <c r="H140" i="44"/>
  <c r="Y140" i="44" s="1"/>
  <c r="E140" i="44"/>
  <c r="X140" i="44" s="1"/>
  <c r="AC139" i="44"/>
  <c r="AB139" i="44"/>
  <c r="Y139" i="44"/>
  <c r="X139" i="44"/>
  <c r="U139" i="44"/>
  <c r="T139" i="44"/>
  <c r="Q139" i="44"/>
  <c r="N139" i="44"/>
  <c r="AA139" i="44" s="1"/>
  <c r="K139" i="44"/>
  <c r="Z139" i="44" s="1"/>
  <c r="H139" i="44"/>
  <c r="E139" i="44"/>
  <c r="AC138" i="44"/>
  <c r="Y138" i="44"/>
  <c r="U138" i="44"/>
  <c r="T138" i="44"/>
  <c r="Q138" i="44"/>
  <c r="AB138" i="44" s="1"/>
  <c r="N138" i="44"/>
  <c r="AA138" i="44" s="1"/>
  <c r="K138" i="44"/>
  <c r="Z138" i="44" s="1"/>
  <c r="H138" i="44"/>
  <c r="E138" i="44"/>
  <c r="X138" i="44" s="1"/>
  <c r="Z137" i="44"/>
  <c r="U137" i="44"/>
  <c r="T137" i="44"/>
  <c r="AC137" i="44" s="1"/>
  <c r="Q137" i="44"/>
  <c r="AB137" i="44" s="1"/>
  <c r="N137" i="44"/>
  <c r="AA137" i="44" s="1"/>
  <c r="K137" i="44"/>
  <c r="H137" i="44"/>
  <c r="Y137" i="44" s="1"/>
  <c r="E137" i="44"/>
  <c r="X137" i="44" s="1"/>
  <c r="AB136" i="44"/>
  <c r="U136" i="44"/>
  <c r="T136" i="44"/>
  <c r="AC136" i="44" s="1"/>
  <c r="Q136" i="44"/>
  <c r="N136" i="44"/>
  <c r="AA136" i="44" s="1"/>
  <c r="K136" i="44"/>
  <c r="Z136" i="44" s="1"/>
  <c r="H136" i="44"/>
  <c r="Y136" i="44" s="1"/>
  <c r="E136" i="44"/>
  <c r="X136" i="44" s="1"/>
  <c r="AC135" i="44"/>
  <c r="AB135" i="44"/>
  <c r="Y135" i="44"/>
  <c r="X135" i="44"/>
  <c r="U135" i="44"/>
  <c r="T135" i="44"/>
  <c r="Q135" i="44"/>
  <c r="N135" i="44"/>
  <c r="AA135" i="44" s="1"/>
  <c r="K135" i="44"/>
  <c r="Z135" i="44" s="1"/>
  <c r="H135" i="44"/>
  <c r="E135" i="44"/>
  <c r="AC134" i="44"/>
  <c r="U134" i="44"/>
  <c r="T134" i="44"/>
  <c r="Q134" i="44"/>
  <c r="AB134" i="44" s="1"/>
  <c r="N134" i="44"/>
  <c r="AA134" i="44" s="1"/>
  <c r="K134" i="44"/>
  <c r="Z134" i="44" s="1"/>
  <c r="H134" i="44"/>
  <c r="Y134" i="44" s="1"/>
  <c r="E134" i="44"/>
  <c r="X134" i="44" s="1"/>
  <c r="AA133" i="44"/>
  <c r="Z133" i="44"/>
  <c r="U133" i="44"/>
  <c r="T133" i="44"/>
  <c r="AC133" i="44" s="1"/>
  <c r="Q133" i="44"/>
  <c r="AB133" i="44" s="1"/>
  <c r="N133" i="44"/>
  <c r="K133" i="44"/>
  <c r="H133" i="44"/>
  <c r="Y133" i="44" s="1"/>
  <c r="E133" i="44"/>
  <c r="X133" i="44" s="1"/>
  <c r="X132" i="44"/>
  <c r="U132" i="44"/>
  <c r="T132" i="44"/>
  <c r="AC132" i="44" s="1"/>
  <c r="Q132" i="44"/>
  <c r="AB132" i="44" s="1"/>
  <c r="N132" i="44"/>
  <c r="AA132" i="44" s="1"/>
  <c r="K132" i="44"/>
  <c r="Z132" i="44" s="1"/>
  <c r="H132" i="44"/>
  <c r="Y132" i="44" s="1"/>
  <c r="E132" i="44"/>
  <c r="AC131" i="44"/>
  <c r="U131" i="44"/>
  <c r="T131" i="44"/>
  <c r="Q131" i="44"/>
  <c r="AB131" i="44" s="1"/>
  <c r="N131" i="44"/>
  <c r="AA131" i="44" s="1"/>
  <c r="K131" i="44"/>
  <c r="Z131" i="44" s="1"/>
  <c r="H131" i="44"/>
  <c r="Y131" i="44" s="1"/>
  <c r="E131" i="44"/>
  <c r="X131" i="44" s="1"/>
  <c r="U130" i="44"/>
  <c r="T130" i="44"/>
  <c r="AC130" i="44" s="1"/>
  <c r="Q130" i="44"/>
  <c r="AB130" i="44" s="1"/>
  <c r="N130" i="44"/>
  <c r="AA130" i="44" s="1"/>
  <c r="K130" i="44"/>
  <c r="Z130" i="44" s="1"/>
  <c r="H130" i="44"/>
  <c r="Y130" i="44" s="1"/>
  <c r="E130" i="44"/>
  <c r="X130" i="44" s="1"/>
  <c r="AA129" i="44"/>
  <c r="Z129" i="44"/>
  <c r="U129" i="44"/>
  <c r="T129" i="44"/>
  <c r="AC129" i="44" s="1"/>
  <c r="Q129" i="44"/>
  <c r="AB129" i="44" s="1"/>
  <c r="N129" i="44"/>
  <c r="K129" i="44"/>
  <c r="H129" i="44"/>
  <c r="Y129" i="44" s="1"/>
  <c r="E129" i="44"/>
  <c r="X129" i="44" s="1"/>
  <c r="AB128" i="44"/>
  <c r="U128" i="44"/>
  <c r="T128" i="44"/>
  <c r="AC128" i="44" s="1"/>
  <c r="Q128" i="44"/>
  <c r="N128" i="44"/>
  <c r="AA128" i="44" s="1"/>
  <c r="K128" i="44"/>
  <c r="Z128" i="44" s="1"/>
  <c r="H128" i="44"/>
  <c r="Y128" i="44" s="1"/>
  <c r="E128" i="44"/>
  <c r="X128" i="44" s="1"/>
  <c r="AC127" i="44"/>
  <c r="Y127" i="44"/>
  <c r="U127" i="44"/>
  <c r="T127" i="44"/>
  <c r="Q127" i="44"/>
  <c r="AB127" i="44" s="1"/>
  <c r="N127" i="44"/>
  <c r="AA127" i="44" s="1"/>
  <c r="K127" i="44"/>
  <c r="Z127" i="44" s="1"/>
  <c r="H127" i="44"/>
  <c r="E127" i="44"/>
  <c r="X127" i="44" s="1"/>
  <c r="U126" i="44"/>
  <c r="T126" i="44"/>
  <c r="AC126" i="44" s="1"/>
  <c r="Q126" i="44"/>
  <c r="AB126" i="44" s="1"/>
  <c r="N126" i="44"/>
  <c r="AA126" i="44" s="1"/>
  <c r="K126" i="44"/>
  <c r="Z126" i="44" s="1"/>
  <c r="H126" i="44"/>
  <c r="Y126" i="44" s="1"/>
  <c r="E126" i="44"/>
  <c r="X126" i="44" s="1"/>
  <c r="Z125" i="44"/>
  <c r="U125" i="44"/>
  <c r="T125" i="44"/>
  <c r="AC125" i="44" s="1"/>
  <c r="Q125" i="44"/>
  <c r="AB125" i="44" s="1"/>
  <c r="N125" i="44"/>
  <c r="AA125" i="44" s="1"/>
  <c r="K125" i="44"/>
  <c r="H125" i="44"/>
  <c r="Y125" i="44" s="1"/>
  <c r="E125" i="44"/>
  <c r="X125" i="44" s="1"/>
  <c r="X124" i="44"/>
  <c r="U124" i="44"/>
  <c r="T124" i="44"/>
  <c r="AC124" i="44" s="1"/>
  <c r="Q124" i="44"/>
  <c r="AB124" i="44" s="1"/>
  <c r="N124" i="44"/>
  <c r="AA124" i="44" s="1"/>
  <c r="K124" i="44"/>
  <c r="Z124" i="44" s="1"/>
  <c r="H124" i="44"/>
  <c r="Y124" i="44" s="1"/>
  <c r="E124" i="44"/>
  <c r="AC123" i="44"/>
  <c r="U123" i="44"/>
  <c r="T123" i="44"/>
  <c r="Q123" i="44"/>
  <c r="AB123" i="44" s="1"/>
  <c r="N123" i="44"/>
  <c r="AA123" i="44" s="1"/>
  <c r="K123" i="44"/>
  <c r="Z123" i="44" s="1"/>
  <c r="H123" i="44"/>
  <c r="Y123" i="44" s="1"/>
  <c r="E123" i="44"/>
  <c r="X123" i="44" s="1"/>
  <c r="U122" i="44"/>
  <c r="T122" i="44"/>
  <c r="AC122" i="44" s="1"/>
  <c r="Q122" i="44"/>
  <c r="AB122" i="44" s="1"/>
  <c r="N122" i="44"/>
  <c r="AA122" i="44" s="1"/>
  <c r="K122" i="44"/>
  <c r="Z122" i="44" s="1"/>
  <c r="H122" i="44"/>
  <c r="Y122" i="44" s="1"/>
  <c r="E122" i="44"/>
  <c r="X122" i="44" s="1"/>
  <c r="Z121" i="44"/>
  <c r="U121" i="44"/>
  <c r="T121" i="44"/>
  <c r="AC121" i="44" s="1"/>
  <c r="Q121" i="44"/>
  <c r="AB121" i="44" s="1"/>
  <c r="N121" i="44"/>
  <c r="AA121" i="44" s="1"/>
  <c r="K121" i="44"/>
  <c r="H121" i="44"/>
  <c r="Y121" i="44" s="1"/>
  <c r="E121" i="44"/>
  <c r="X121" i="44" s="1"/>
  <c r="AB120" i="44"/>
  <c r="U120" i="44"/>
  <c r="T120" i="44"/>
  <c r="AC120" i="44" s="1"/>
  <c r="Q120" i="44"/>
  <c r="N120" i="44"/>
  <c r="AA120" i="44" s="1"/>
  <c r="K120" i="44"/>
  <c r="Z120" i="44" s="1"/>
  <c r="H120" i="44"/>
  <c r="Y120" i="44" s="1"/>
  <c r="E120" i="44"/>
  <c r="X120" i="44" s="1"/>
  <c r="AC119" i="44"/>
  <c r="Y119" i="44"/>
  <c r="U119" i="44"/>
  <c r="T119" i="44"/>
  <c r="Q119" i="44"/>
  <c r="AB119" i="44" s="1"/>
  <c r="N119" i="44"/>
  <c r="AA119" i="44" s="1"/>
  <c r="K119" i="44"/>
  <c r="Z119" i="44" s="1"/>
  <c r="H119" i="44"/>
  <c r="E119" i="44"/>
  <c r="X119" i="44" s="1"/>
  <c r="U118" i="44"/>
  <c r="T118" i="44"/>
  <c r="AC118" i="44" s="1"/>
  <c r="Q118" i="44"/>
  <c r="AB118" i="44" s="1"/>
  <c r="N118" i="44"/>
  <c r="AA118" i="44" s="1"/>
  <c r="K118" i="44"/>
  <c r="Z118" i="44" s="1"/>
  <c r="H118" i="44"/>
  <c r="Y118" i="44" s="1"/>
  <c r="E118" i="44"/>
  <c r="X118" i="44" s="1"/>
  <c r="AA117" i="44"/>
  <c r="Z117" i="44"/>
  <c r="U117" i="44"/>
  <c r="T117" i="44"/>
  <c r="AC117" i="44" s="1"/>
  <c r="Q117" i="44"/>
  <c r="AB117" i="44" s="1"/>
  <c r="N117" i="44"/>
  <c r="K117" i="44"/>
  <c r="H117" i="44"/>
  <c r="Y117" i="44" s="1"/>
  <c r="E117" i="44"/>
  <c r="X117" i="44" s="1"/>
  <c r="X116" i="44"/>
  <c r="U116" i="44"/>
  <c r="T116" i="44"/>
  <c r="AC116" i="44" s="1"/>
  <c r="Q116" i="44"/>
  <c r="AB116" i="44" s="1"/>
  <c r="N116" i="44"/>
  <c r="AA116" i="44" s="1"/>
  <c r="K116" i="44"/>
  <c r="Z116" i="44" s="1"/>
  <c r="H116" i="44"/>
  <c r="Y116" i="44" s="1"/>
  <c r="E116" i="44"/>
  <c r="AC115" i="44"/>
  <c r="Y115" i="44"/>
  <c r="U115" i="44"/>
  <c r="T115" i="44"/>
  <c r="Q115" i="44"/>
  <c r="AB115" i="44" s="1"/>
  <c r="N115" i="44"/>
  <c r="AA115" i="44" s="1"/>
  <c r="K115" i="44"/>
  <c r="Z115" i="44" s="1"/>
  <c r="H115" i="44"/>
  <c r="E115" i="44"/>
  <c r="X115" i="44" s="1"/>
  <c r="Z114" i="44"/>
  <c r="U114" i="44"/>
  <c r="T114" i="44"/>
  <c r="AC114" i="44" s="1"/>
  <c r="Q114" i="44"/>
  <c r="AB114" i="44" s="1"/>
  <c r="N114" i="44"/>
  <c r="AA114" i="44" s="1"/>
  <c r="K114" i="44"/>
  <c r="H114" i="44"/>
  <c r="Y114" i="44" s="1"/>
  <c r="E114" i="44"/>
  <c r="X114" i="44" s="1"/>
  <c r="U113" i="44"/>
  <c r="T113" i="44"/>
  <c r="AC113" i="44" s="1"/>
  <c r="Q113" i="44"/>
  <c r="AB113" i="44" s="1"/>
  <c r="N113" i="44"/>
  <c r="AA113" i="44" s="1"/>
  <c r="K113" i="44"/>
  <c r="Z113" i="44" s="1"/>
  <c r="H113" i="44"/>
  <c r="Y113" i="44" s="1"/>
  <c r="E113" i="44"/>
  <c r="X113" i="44" s="1"/>
  <c r="U112" i="44"/>
  <c r="T112" i="44"/>
  <c r="AC112" i="44" s="1"/>
  <c r="Q112" i="44"/>
  <c r="AB112" i="44" s="1"/>
  <c r="N112" i="44"/>
  <c r="AA112" i="44" s="1"/>
  <c r="K112" i="44"/>
  <c r="Z112" i="44" s="1"/>
  <c r="H112" i="44"/>
  <c r="Y112" i="44" s="1"/>
  <c r="E112" i="44"/>
  <c r="X112" i="44" s="1"/>
  <c r="AA111" i="44"/>
  <c r="Y111" i="44"/>
  <c r="U111" i="44"/>
  <c r="T111" i="44"/>
  <c r="AC111" i="44" s="1"/>
  <c r="Q111" i="44"/>
  <c r="AB111" i="44" s="1"/>
  <c r="N111" i="44"/>
  <c r="K111" i="44"/>
  <c r="Z111" i="44" s="1"/>
  <c r="H111" i="44"/>
  <c r="E111" i="44"/>
  <c r="X111" i="44" s="1"/>
  <c r="U110" i="44"/>
  <c r="T110" i="44"/>
  <c r="AC110" i="44" s="1"/>
  <c r="Q110" i="44"/>
  <c r="AB110" i="44" s="1"/>
  <c r="N110" i="44"/>
  <c r="AA110" i="44" s="1"/>
  <c r="K110" i="44"/>
  <c r="Z110" i="44" s="1"/>
  <c r="H110" i="44"/>
  <c r="Y110" i="44" s="1"/>
  <c r="E110" i="44"/>
  <c r="X110" i="44" s="1"/>
  <c r="AA109" i="44"/>
  <c r="Y109" i="44"/>
  <c r="U109" i="44"/>
  <c r="T109" i="44"/>
  <c r="AC109" i="44" s="1"/>
  <c r="Q109" i="44"/>
  <c r="AB109" i="44" s="1"/>
  <c r="N109" i="44"/>
  <c r="K109" i="44"/>
  <c r="Z109" i="44" s="1"/>
  <c r="H109" i="44"/>
  <c r="E109" i="44"/>
  <c r="X109" i="44" s="1"/>
  <c r="U108" i="44"/>
  <c r="T108" i="44"/>
  <c r="AC108" i="44" s="1"/>
  <c r="Q108" i="44"/>
  <c r="AB108" i="44" s="1"/>
  <c r="N108" i="44"/>
  <c r="AA108" i="44" s="1"/>
  <c r="K108" i="44"/>
  <c r="Z108" i="44" s="1"/>
  <c r="H108" i="44"/>
  <c r="Y108" i="44" s="1"/>
  <c r="E108" i="44"/>
  <c r="X108" i="44" s="1"/>
  <c r="AC107" i="44"/>
  <c r="U107" i="44"/>
  <c r="T107" i="44"/>
  <c r="Q107" i="44"/>
  <c r="AB107" i="44" s="1"/>
  <c r="N107" i="44"/>
  <c r="AA107" i="44" s="1"/>
  <c r="K107" i="44"/>
  <c r="Z107" i="44" s="1"/>
  <c r="H107" i="44"/>
  <c r="Y107" i="44" s="1"/>
  <c r="E107" i="44"/>
  <c r="X107" i="44" s="1"/>
  <c r="AC106" i="44"/>
  <c r="Y106" i="44"/>
  <c r="U106" i="44"/>
  <c r="T106" i="44"/>
  <c r="Q106" i="44"/>
  <c r="AB106" i="44" s="1"/>
  <c r="N106" i="44"/>
  <c r="AA106" i="44" s="1"/>
  <c r="K106" i="44"/>
  <c r="Z106" i="44" s="1"/>
  <c r="H106" i="44"/>
  <c r="E106" i="44"/>
  <c r="X106" i="44" s="1"/>
  <c r="U105" i="44"/>
  <c r="T105" i="44"/>
  <c r="AC105" i="44" s="1"/>
  <c r="Q105" i="44"/>
  <c r="AB105" i="44" s="1"/>
  <c r="N105" i="44"/>
  <c r="AA105" i="44" s="1"/>
  <c r="K105" i="44"/>
  <c r="Z105" i="44" s="1"/>
  <c r="H105" i="44"/>
  <c r="Y105" i="44" s="1"/>
  <c r="E105" i="44"/>
  <c r="X105" i="44" s="1"/>
  <c r="U104" i="44"/>
  <c r="T104" i="44"/>
  <c r="AC104" i="44" s="1"/>
  <c r="Q104" i="44"/>
  <c r="AB104" i="44" s="1"/>
  <c r="N104" i="44"/>
  <c r="AA104" i="44" s="1"/>
  <c r="K104" i="44"/>
  <c r="Z104" i="44" s="1"/>
  <c r="H104" i="44"/>
  <c r="Y104" i="44" s="1"/>
  <c r="E104" i="44"/>
  <c r="X104" i="44" s="1"/>
  <c r="Y103" i="44"/>
  <c r="U103" i="44"/>
  <c r="T103" i="44"/>
  <c r="AC103" i="44" s="1"/>
  <c r="Q103" i="44"/>
  <c r="AB103" i="44" s="1"/>
  <c r="N103" i="44"/>
  <c r="AA103" i="44" s="1"/>
  <c r="K103" i="44"/>
  <c r="Z103" i="44" s="1"/>
  <c r="H103" i="44"/>
  <c r="E103" i="44"/>
  <c r="X103" i="44" s="1"/>
  <c r="U102" i="44"/>
  <c r="T102" i="44"/>
  <c r="AC102" i="44" s="1"/>
  <c r="Q102" i="44"/>
  <c r="AB102" i="44" s="1"/>
  <c r="N102" i="44"/>
  <c r="AA102" i="44" s="1"/>
  <c r="K102" i="44"/>
  <c r="Z102" i="44" s="1"/>
  <c r="H102" i="44"/>
  <c r="Y102" i="44" s="1"/>
  <c r="E102" i="44"/>
  <c r="X102" i="44" s="1"/>
  <c r="Z101" i="44"/>
  <c r="Y101" i="44"/>
  <c r="U101" i="44"/>
  <c r="T101" i="44"/>
  <c r="AC101" i="44" s="1"/>
  <c r="Q101" i="44"/>
  <c r="AB101" i="44" s="1"/>
  <c r="N101" i="44"/>
  <c r="AA101" i="44" s="1"/>
  <c r="K101" i="44"/>
  <c r="H101" i="44"/>
  <c r="E101" i="44"/>
  <c r="X101" i="44" s="1"/>
  <c r="AB100" i="44"/>
  <c r="U100" i="44"/>
  <c r="T100" i="44"/>
  <c r="AC100" i="44" s="1"/>
  <c r="Q100" i="44"/>
  <c r="N100" i="44"/>
  <c r="AA100" i="44" s="1"/>
  <c r="K100" i="44"/>
  <c r="Z100" i="44" s="1"/>
  <c r="H100" i="44"/>
  <c r="Y100" i="44" s="1"/>
  <c r="E100" i="44"/>
  <c r="X100" i="44" s="1"/>
  <c r="AC99" i="44"/>
  <c r="U99" i="44"/>
  <c r="T99" i="44"/>
  <c r="Q99" i="44"/>
  <c r="AB99" i="44" s="1"/>
  <c r="N99" i="44"/>
  <c r="AA99" i="44" s="1"/>
  <c r="K99" i="44"/>
  <c r="Z99" i="44" s="1"/>
  <c r="H99" i="44"/>
  <c r="Y99" i="44" s="1"/>
  <c r="E99" i="44"/>
  <c r="X99" i="44" s="1"/>
  <c r="AC98" i="44"/>
  <c r="AB98" i="44"/>
  <c r="Z98" i="44"/>
  <c r="Y98" i="44"/>
  <c r="U98" i="44"/>
  <c r="T98" i="44"/>
  <c r="Q98" i="44"/>
  <c r="N98" i="44"/>
  <c r="AA98" i="44" s="1"/>
  <c r="K98" i="44"/>
  <c r="H98" i="44"/>
  <c r="E98" i="44"/>
  <c r="X98" i="44" s="1"/>
  <c r="U97" i="44"/>
  <c r="T97" i="44"/>
  <c r="AC97" i="44" s="1"/>
  <c r="Q97" i="44"/>
  <c r="AB97" i="44" s="1"/>
  <c r="N97" i="44"/>
  <c r="AA97" i="44" s="1"/>
  <c r="K97" i="44"/>
  <c r="Z97" i="44" s="1"/>
  <c r="H97" i="44"/>
  <c r="Y97" i="44" s="1"/>
  <c r="E97" i="44"/>
  <c r="X97" i="44" s="1"/>
  <c r="U96" i="44"/>
  <c r="T96" i="44"/>
  <c r="AC96" i="44" s="1"/>
  <c r="Q96" i="44"/>
  <c r="AB96" i="44" s="1"/>
  <c r="N96" i="44"/>
  <c r="AA96" i="44" s="1"/>
  <c r="K96" i="44"/>
  <c r="Z96" i="44" s="1"/>
  <c r="H96" i="44"/>
  <c r="Y96" i="44" s="1"/>
  <c r="E96" i="44"/>
  <c r="X96" i="44" s="1"/>
  <c r="Y95" i="44"/>
  <c r="U95" i="44"/>
  <c r="T95" i="44"/>
  <c r="AC95" i="44" s="1"/>
  <c r="Q95" i="44"/>
  <c r="AB95" i="44" s="1"/>
  <c r="N95" i="44"/>
  <c r="AA95" i="44" s="1"/>
  <c r="K95" i="44"/>
  <c r="Z95" i="44" s="1"/>
  <c r="H95" i="44"/>
  <c r="E95" i="44"/>
  <c r="X95" i="44" s="1"/>
  <c r="U94" i="44"/>
  <c r="T94" i="44"/>
  <c r="AC94" i="44" s="1"/>
  <c r="Q94" i="44"/>
  <c r="AB94" i="44" s="1"/>
  <c r="N94" i="44"/>
  <c r="AA94" i="44" s="1"/>
  <c r="K94" i="44"/>
  <c r="Z94" i="44" s="1"/>
  <c r="H94" i="44"/>
  <c r="Y94" i="44" s="1"/>
  <c r="E94" i="44"/>
  <c r="X94" i="44" s="1"/>
  <c r="Y93" i="44"/>
  <c r="U93" i="44"/>
  <c r="T93" i="44"/>
  <c r="AC93" i="44" s="1"/>
  <c r="Q93" i="44"/>
  <c r="AB93" i="44" s="1"/>
  <c r="N93" i="44"/>
  <c r="AA93" i="44" s="1"/>
  <c r="K93" i="44"/>
  <c r="Z93" i="44" s="1"/>
  <c r="H93" i="44"/>
  <c r="E93" i="44"/>
  <c r="X93" i="44" s="1"/>
  <c r="U92" i="44"/>
  <c r="T92" i="44"/>
  <c r="AC92" i="44" s="1"/>
  <c r="Q92" i="44"/>
  <c r="AB92" i="44" s="1"/>
  <c r="N92" i="44"/>
  <c r="AA92" i="44" s="1"/>
  <c r="K92" i="44"/>
  <c r="Z92" i="44" s="1"/>
  <c r="H92" i="44"/>
  <c r="Y92" i="44" s="1"/>
  <c r="E92" i="44"/>
  <c r="X92" i="44" s="1"/>
  <c r="AC91" i="44"/>
  <c r="X91" i="44"/>
  <c r="U91" i="44"/>
  <c r="T91" i="44"/>
  <c r="Q91" i="44"/>
  <c r="AB91" i="44" s="1"/>
  <c r="N91" i="44"/>
  <c r="AA91" i="44" s="1"/>
  <c r="K91" i="44"/>
  <c r="Z91" i="44" s="1"/>
  <c r="H91" i="44"/>
  <c r="Y91" i="44" s="1"/>
  <c r="E91" i="44"/>
  <c r="AB90" i="44"/>
  <c r="Z90" i="44"/>
  <c r="X90" i="44"/>
  <c r="U90" i="44"/>
  <c r="T90" i="44"/>
  <c r="AC90" i="44" s="1"/>
  <c r="Q90" i="44"/>
  <c r="N90" i="44"/>
  <c r="AA90" i="44" s="1"/>
  <c r="K90" i="44"/>
  <c r="H90" i="44"/>
  <c r="Y90" i="44" s="1"/>
  <c r="E90" i="44"/>
  <c r="U89" i="44"/>
  <c r="T89" i="44"/>
  <c r="AC89" i="44" s="1"/>
  <c r="Q89" i="44"/>
  <c r="AB89" i="44" s="1"/>
  <c r="N89" i="44"/>
  <c r="AA89" i="44" s="1"/>
  <c r="K89" i="44"/>
  <c r="Z89" i="44" s="1"/>
  <c r="H89" i="44"/>
  <c r="Y89" i="44" s="1"/>
  <c r="E89" i="44"/>
  <c r="X89" i="44" s="1"/>
  <c r="Z88" i="44"/>
  <c r="U88" i="44"/>
  <c r="T88" i="44"/>
  <c r="AC88" i="44" s="1"/>
  <c r="Q88" i="44"/>
  <c r="AB88" i="44" s="1"/>
  <c r="N88" i="44"/>
  <c r="AA88" i="44" s="1"/>
  <c r="K88" i="44"/>
  <c r="H88" i="44"/>
  <c r="Y88" i="44" s="1"/>
  <c r="E88" i="44"/>
  <c r="X88" i="44" s="1"/>
  <c r="AC87" i="44"/>
  <c r="U87" i="44"/>
  <c r="T87" i="44"/>
  <c r="Q87" i="44"/>
  <c r="AB87" i="44" s="1"/>
  <c r="N87" i="44"/>
  <c r="AA87" i="44" s="1"/>
  <c r="K87" i="44"/>
  <c r="Z87" i="44" s="1"/>
  <c r="H87" i="44"/>
  <c r="Y87" i="44" s="1"/>
  <c r="E87" i="44"/>
  <c r="X87" i="44" s="1"/>
  <c r="Z86" i="44"/>
  <c r="Y86" i="44"/>
  <c r="U86" i="44"/>
  <c r="T86" i="44"/>
  <c r="AC86" i="44" s="1"/>
  <c r="Q86" i="44"/>
  <c r="AB86" i="44" s="1"/>
  <c r="N86" i="44"/>
  <c r="AA86" i="44" s="1"/>
  <c r="K86" i="44"/>
  <c r="H86" i="44"/>
  <c r="E86" i="44"/>
  <c r="X86" i="44" s="1"/>
  <c r="U85" i="44"/>
  <c r="T85" i="44"/>
  <c r="AC85" i="44" s="1"/>
  <c r="Q85" i="44"/>
  <c r="AB85" i="44" s="1"/>
  <c r="N85" i="44"/>
  <c r="AA85" i="44" s="1"/>
  <c r="K85" i="44"/>
  <c r="Z85" i="44" s="1"/>
  <c r="H85" i="44"/>
  <c r="Y85" i="44" s="1"/>
  <c r="E85" i="44"/>
  <c r="X85" i="44" s="1"/>
  <c r="AB84" i="44"/>
  <c r="U84" i="44"/>
  <c r="T84" i="44"/>
  <c r="AC84" i="44" s="1"/>
  <c r="Q84" i="44"/>
  <c r="N84" i="44"/>
  <c r="AA84" i="44" s="1"/>
  <c r="K84" i="44"/>
  <c r="Z84" i="44" s="1"/>
  <c r="H84" i="44"/>
  <c r="Y84" i="44" s="1"/>
  <c r="E84" i="44"/>
  <c r="X84" i="44" s="1"/>
  <c r="Y83" i="44"/>
  <c r="X83" i="44"/>
  <c r="U83" i="44"/>
  <c r="T83" i="44"/>
  <c r="AC83" i="44" s="1"/>
  <c r="Q83" i="44"/>
  <c r="AB83" i="44" s="1"/>
  <c r="N83" i="44"/>
  <c r="AA83" i="44" s="1"/>
  <c r="K83" i="44"/>
  <c r="Z83" i="44" s="1"/>
  <c r="H83" i="44"/>
  <c r="E83" i="44"/>
  <c r="AB82" i="44"/>
  <c r="Z82" i="44"/>
  <c r="Y82" i="44"/>
  <c r="X82" i="44"/>
  <c r="U82" i="44"/>
  <c r="T82" i="44"/>
  <c r="AC82" i="44" s="1"/>
  <c r="Q82" i="44"/>
  <c r="N82" i="44"/>
  <c r="AA82" i="44" s="1"/>
  <c r="K82" i="44"/>
  <c r="H82" i="44"/>
  <c r="E82" i="44"/>
  <c r="U81" i="44"/>
  <c r="T81" i="44"/>
  <c r="AC81" i="44" s="1"/>
  <c r="Q81" i="44"/>
  <c r="AB81" i="44" s="1"/>
  <c r="N81" i="44"/>
  <c r="AA81" i="44" s="1"/>
  <c r="K81" i="44"/>
  <c r="Z81" i="44" s="1"/>
  <c r="H81" i="44"/>
  <c r="Y81" i="44" s="1"/>
  <c r="E81" i="44"/>
  <c r="X81" i="44" s="1"/>
  <c r="AB80" i="44"/>
  <c r="AA80" i="44"/>
  <c r="Z80" i="44"/>
  <c r="U80" i="44"/>
  <c r="T80" i="44"/>
  <c r="AC80" i="44" s="1"/>
  <c r="Q80" i="44"/>
  <c r="N80" i="44"/>
  <c r="K80" i="44"/>
  <c r="H80" i="44"/>
  <c r="Y80" i="44" s="1"/>
  <c r="E80" i="44"/>
  <c r="X80" i="44" s="1"/>
  <c r="U79" i="44"/>
  <c r="T79" i="44"/>
  <c r="AC79" i="44" s="1"/>
  <c r="Q79" i="44"/>
  <c r="AB79" i="44" s="1"/>
  <c r="N79" i="44"/>
  <c r="AA79" i="44" s="1"/>
  <c r="K79" i="44"/>
  <c r="Z79" i="44" s="1"/>
  <c r="H79" i="44"/>
  <c r="Y79" i="44" s="1"/>
  <c r="E79" i="44"/>
  <c r="X79" i="44" s="1"/>
  <c r="AC78" i="44"/>
  <c r="Y78" i="44"/>
  <c r="U78" i="44"/>
  <c r="T78" i="44"/>
  <c r="Q78" i="44"/>
  <c r="AB78" i="44" s="1"/>
  <c r="N78" i="44"/>
  <c r="AA78" i="44" s="1"/>
  <c r="K78" i="44"/>
  <c r="Z78" i="44" s="1"/>
  <c r="H78" i="44"/>
  <c r="E78" i="44"/>
  <c r="X78" i="44" s="1"/>
  <c r="Y77" i="44"/>
  <c r="U77" i="44"/>
  <c r="T77" i="44"/>
  <c r="AC77" i="44" s="1"/>
  <c r="Q77" i="44"/>
  <c r="AB77" i="44" s="1"/>
  <c r="N77" i="44"/>
  <c r="AA77" i="44" s="1"/>
  <c r="K77" i="44"/>
  <c r="Z77" i="44" s="1"/>
  <c r="H77" i="44"/>
  <c r="E77" i="44"/>
  <c r="X77" i="44" s="1"/>
  <c r="AB76" i="44"/>
  <c r="AA76" i="44"/>
  <c r="Z76" i="44"/>
  <c r="U76" i="44"/>
  <c r="T76" i="44"/>
  <c r="AC76" i="44" s="1"/>
  <c r="Q76" i="44"/>
  <c r="N76" i="44"/>
  <c r="K76" i="44"/>
  <c r="H76" i="44"/>
  <c r="Y76" i="44" s="1"/>
  <c r="E76" i="44"/>
  <c r="X76" i="44" s="1"/>
  <c r="AA75" i="44"/>
  <c r="Y75" i="44"/>
  <c r="U75" i="44"/>
  <c r="T75" i="44"/>
  <c r="AC75" i="44" s="1"/>
  <c r="Q75" i="44"/>
  <c r="AB75" i="44" s="1"/>
  <c r="N75" i="44"/>
  <c r="K75" i="44"/>
  <c r="Z75" i="44" s="1"/>
  <c r="H75" i="44"/>
  <c r="E75" i="44"/>
  <c r="X75" i="44" s="1"/>
  <c r="AC74" i="44"/>
  <c r="Y74" i="44"/>
  <c r="U74" i="44"/>
  <c r="T74" i="44"/>
  <c r="Q74" i="44"/>
  <c r="AB74" i="44" s="1"/>
  <c r="N74" i="44"/>
  <c r="AA74" i="44" s="1"/>
  <c r="K74" i="44"/>
  <c r="Z74" i="44" s="1"/>
  <c r="H74" i="44"/>
  <c r="E74" i="44"/>
  <c r="X74" i="44" s="1"/>
  <c r="AA73" i="44"/>
  <c r="Z73" i="44"/>
  <c r="U73" i="44"/>
  <c r="T73" i="44"/>
  <c r="AC73" i="44" s="1"/>
  <c r="Q73" i="44"/>
  <c r="AB73" i="44" s="1"/>
  <c r="N73" i="44"/>
  <c r="K73" i="44"/>
  <c r="H73" i="44"/>
  <c r="Y73" i="44" s="1"/>
  <c r="E73" i="44"/>
  <c r="X73" i="44" s="1"/>
  <c r="Z72" i="44"/>
  <c r="U72" i="44"/>
  <c r="T72" i="44"/>
  <c r="AC72" i="44" s="1"/>
  <c r="Q72" i="44"/>
  <c r="AB72" i="44" s="1"/>
  <c r="N72" i="44"/>
  <c r="AA72" i="44" s="1"/>
  <c r="K72" i="44"/>
  <c r="H72" i="44"/>
  <c r="Y72" i="44" s="1"/>
  <c r="E72" i="44"/>
  <c r="X72" i="44" s="1"/>
  <c r="AA71" i="44"/>
  <c r="Y71" i="44"/>
  <c r="U71" i="44"/>
  <c r="T71" i="44"/>
  <c r="AC71" i="44" s="1"/>
  <c r="Q71" i="44"/>
  <c r="AB71" i="44" s="1"/>
  <c r="N71" i="44"/>
  <c r="K71" i="44"/>
  <c r="Z71" i="44" s="1"/>
  <c r="H71" i="44"/>
  <c r="E71" i="44"/>
  <c r="X71" i="44" s="1"/>
  <c r="AB70" i="44"/>
  <c r="U70" i="44"/>
  <c r="T70" i="44"/>
  <c r="AC70" i="44" s="1"/>
  <c r="Q70" i="44"/>
  <c r="N70" i="44"/>
  <c r="AA70" i="44" s="1"/>
  <c r="K70" i="44"/>
  <c r="Z70" i="44" s="1"/>
  <c r="H70" i="44"/>
  <c r="Y70" i="44" s="1"/>
  <c r="E70" i="44"/>
  <c r="X70" i="44" s="1"/>
  <c r="U69" i="44"/>
  <c r="T69" i="44"/>
  <c r="AC69" i="44" s="1"/>
  <c r="Q69" i="44"/>
  <c r="AB69" i="44" s="1"/>
  <c r="N69" i="44"/>
  <c r="AA69" i="44" s="1"/>
  <c r="K69" i="44"/>
  <c r="Z69" i="44" s="1"/>
  <c r="H69" i="44"/>
  <c r="Y69" i="44" s="1"/>
  <c r="E69" i="44"/>
  <c r="X69" i="44" s="1"/>
  <c r="AB68" i="44"/>
  <c r="U68" i="44"/>
  <c r="T68" i="44"/>
  <c r="AC68" i="44" s="1"/>
  <c r="Q68" i="44"/>
  <c r="N68" i="44"/>
  <c r="AA68" i="44" s="1"/>
  <c r="K68" i="44"/>
  <c r="Z68" i="44" s="1"/>
  <c r="H68" i="44"/>
  <c r="Y68" i="44" s="1"/>
  <c r="E68" i="44"/>
  <c r="X68" i="44" s="1"/>
  <c r="U67" i="44"/>
  <c r="T67" i="44"/>
  <c r="AC67" i="44" s="1"/>
  <c r="Q67" i="44"/>
  <c r="AB67" i="44" s="1"/>
  <c r="N67" i="44"/>
  <c r="AA67" i="44" s="1"/>
  <c r="K67" i="44"/>
  <c r="Z67" i="44" s="1"/>
  <c r="H67" i="44"/>
  <c r="Y67" i="44" s="1"/>
  <c r="E67" i="44"/>
  <c r="X67" i="44" s="1"/>
  <c r="AC66" i="44"/>
  <c r="AB66" i="44"/>
  <c r="U66" i="44"/>
  <c r="T66" i="44"/>
  <c r="Q66" i="44"/>
  <c r="N66" i="44"/>
  <c r="AA66" i="44" s="1"/>
  <c r="K66" i="44"/>
  <c r="Z66" i="44" s="1"/>
  <c r="H66" i="44"/>
  <c r="Y66" i="44" s="1"/>
  <c r="E66" i="44"/>
  <c r="X66" i="44" s="1"/>
  <c r="AA65" i="44"/>
  <c r="Y65" i="44"/>
  <c r="U65" i="44"/>
  <c r="T65" i="44"/>
  <c r="AC65" i="44" s="1"/>
  <c r="Q65" i="44"/>
  <c r="AB65" i="44" s="1"/>
  <c r="N65" i="44"/>
  <c r="K65" i="44"/>
  <c r="Z65" i="44" s="1"/>
  <c r="H65" i="44"/>
  <c r="E65" i="44"/>
  <c r="X65" i="44" s="1"/>
  <c r="Z64" i="44"/>
  <c r="U64" i="44"/>
  <c r="T64" i="44"/>
  <c r="AC64" i="44" s="1"/>
  <c r="Q64" i="44"/>
  <c r="AB64" i="44" s="1"/>
  <c r="N64" i="44"/>
  <c r="AA64" i="44" s="1"/>
  <c r="K64" i="44"/>
  <c r="H64" i="44"/>
  <c r="Y64" i="44" s="1"/>
  <c r="E64" i="44"/>
  <c r="X64" i="44" s="1"/>
  <c r="AB63" i="44"/>
  <c r="U63" i="44"/>
  <c r="T63" i="44"/>
  <c r="AC63" i="44" s="1"/>
  <c r="Q63" i="44"/>
  <c r="N63" i="44"/>
  <c r="AA63" i="44" s="1"/>
  <c r="K63" i="44"/>
  <c r="Z63" i="44" s="1"/>
  <c r="H63" i="44"/>
  <c r="Y63" i="44" s="1"/>
  <c r="E63" i="44"/>
  <c r="X63" i="44" s="1"/>
  <c r="Z62" i="44"/>
  <c r="Y62" i="44"/>
  <c r="U62" i="44"/>
  <c r="T62" i="44"/>
  <c r="AC62" i="44" s="1"/>
  <c r="Q62" i="44"/>
  <c r="AB62" i="44" s="1"/>
  <c r="N62" i="44"/>
  <c r="AA62" i="44" s="1"/>
  <c r="K62" i="44"/>
  <c r="H62" i="44"/>
  <c r="E62" i="44"/>
  <c r="X62" i="44" s="1"/>
  <c r="Z61" i="44"/>
  <c r="Y61" i="44"/>
  <c r="U61" i="44"/>
  <c r="T61" i="44"/>
  <c r="AC61" i="44" s="1"/>
  <c r="Q61" i="44"/>
  <c r="AB61" i="44" s="1"/>
  <c r="N61" i="44"/>
  <c r="AA61" i="44" s="1"/>
  <c r="K61" i="44"/>
  <c r="H61" i="44"/>
  <c r="E61" i="44"/>
  <c r="X61" i="44" s="1"/>
  <c r="AA60" i="44"/>
  <c r="Z60" i="44"/>
  <c r="U60" i="44"/>
  <c r="T60" i="44"/>
  <c r="AC60" i="44" s="1"/>
  <c r="Q60" i="44"/>
  <c r="AB60" i="44" s="1"/>
  <c r="N60" i="44"/>
  <c r="K60" i="44"/>
  <c r="H60" i="44"/>
  <c r="Y60" i="44" s="1"/>
  <c r="E60" i="44"/>
  <c r="X60" i="44" s="1"/>
  <c r="AB59" i="44"/>
  <c r="AA59" i="44"/>
  <c r="Y59" i="44"/>
  <c r="U59" i="44"/>
  <c r="T59" i="44"/>
  <c r="AC59" i="44" s="1"/>
  <c r="Q59" i="44"/>
  <c r="N59" i="44"/>
  <c r="K59" i="44"/>
  <c r="Z59" i="44" s="1"/>
  <c r="H59" i="44"/>
  <c r="E59" i="44"/>
  <c r="X59" i="44" s="1"/>
  <c r="AC58" i="44"/>
  <c r="Z58" i="44"/>
  <c r="Y58" i="44"/>
  <c r="U58" i="44"/>
  <c r="T58" i="44"/>
  <c r="Q58" i="44"/>
  <c r="AB58" i="44" s="1"/>
  <c r="N58" i="44"/>
  <c r="AA58" i="44" s="1"/>
  <c r="K58" i="44"/>
  <c r="H58" i="44"/>
  <c r="E58" i="44"/>
  <c r="X58" i="44" s="1"/>
  <c r="AA57" i="44"/>
  <c r="Z57" i="44"/>
  <c r="U57" i="44"/>
  <c r="T57" i="44"/>
  <c r="AC57" i="44" s="1"/>
  <c r="Q57" i="44"/>
  <c r="AB57" i="44" s="1"/>
  <c r="N57" i="44"/>
  <c r="K57" i="44"/>
  <c r="H57" i="44"/>
  <c r="Y57" i="44" s="1"/>
  <c r="E57" i="44"/>
  <c r="X57" i="44" s="1"/>
  <c r="Z56" i="44"/>
  <c r="U56" i="44"/>
  <c r="T56" i="44"/>
  <c r="AC56" i="44" s="1"/>
  <c r="Q56" i="44"/>
  <c r="AB56" i="44" s="1"/>
  <c r="N56" i="44"/>
  <c r="AA56" i="44" s="1"/>
  <c r="K56" i="44"/>
  <c r="H56" i="44"/>
  <c r="Y56" i="44" s="1"/>
  <c r="E56" i="44"/>
  <c r="X56" i="44" s="1"/>
  <c r="AC55" i="44"/>
  <c r="Y55" i="44"/>
  <c r="U55" i="44"/>
  <c r="T55" i="44"/>
  <c r="Q55" i="44"/>
  <c r="AB55" i="44" s="1"/>
  <c r="N55" i="44"/>
  <c r="AA55" i="44" s="1"/>
  <c r="K55" i="44"/>
  <c r="Z55" i="44" s="1"/>
  <c r="H55" i="44"/>
  <c r="E55" i="44"/>
  <c r="X55" i="44" s="1"/>
  <c r="AC54" i="44"/>
  <c r="U54" i="44"/>
  <c r="T54" i="44"/>
  <c r="Q54" i="44"/>
  <c r="AB54" i="44" s="1"/>
  <c r="N54" i="44"/>
  <c r="AA54" i="44" s="1"/>
  <c r="K54" i="44"/>
  <c r="Z54" i="44" s="1"/>
  <c r="H54" i="44"/>
  <c r="Y54" i="44" s="1"/>
  <c r="E54" i="44"/>
  <c r="X54" i="44" s="1"/>
  <c r="AC53" i="44"/>
  <c r="U53" i="44"/>
  <c r="T53" i="44"/>
  <c r="Q53" i="44"/>
  <c r="AB53" i="44" s="1"/>
  <c r="N53" i="44"/>
  <c r="AA53" i="44" s="1"/>
  <c r="K53" i="44"/>
  <c r="Z53" i="44" s="1"/>
  <c r="H53" i="44"/>
  <c r="Y53" i="44" s="1"/>
  <c r="E53" i="44"/>
  <c r="X53" i="44" s="1"/>
  <c r="U52" i="44"/>
  <c r="T52" i="44"/>
  <c r="AC52" i="44" s="1"/>
  <c r="Q52" i="44"/>
  <c r="AB52" i="44" s="1"/>
  <c r="N52" i="44"/>
  <c r="AA52" i="44" s="1"/>
  <c r="K52" i="44"/>
  <c r="Z52" i="44" s="1"/>
  <c r="H52" i="44"/>
  <c r="Y52" i="44" s="1"/>
  <c r="E52" i="44"/>
  <c r="X52" i="44" s="1"/>
  <c r="AC51" i="44"/>
  <c r="AB51" i="44"/>
  <c r="U51" i="44"/>
  <c r="T51" i="44"/>
  <c r="Q51" i="44"/>
  <c r="N51" i="44"/>
  <c r="AA51" i="44" s="1"/>
  <c r="K51" i="44"/>
  <c r="Z51" i="44" s="1"/>
  <c r="H51" i="44"/>
  <c r="Y51" i="44" s="1"/>
  <c r="E51" i="44"/>
  <c r="X51" i="44" s="1"/>
  <c r="AC50" i="44"/>
  <c r="U50" i="44"/>
  <c r="T50" i="44"/>
  <c r="Q50" i="44"/>
  <c r="AB50" i="44" s="1"/>
  <c r="N50" i="44"/>
  <c r="AA50" i="44" s="1"/>
  <c r="K50" i="44"/>
  <c r="Z50" i="44" s="1"/>
  <c r="H50" i="44"/>
  <c r="Y50" i="44" s="1"/>
  <c r="E50" i="44"/>
  <c r="X50" i="44" s="1"/>
  <c r="Z49" i="44"/>
  <c r="Y49" i="44"/>
  <c r="U49" i="44"/>
  <c r="T49" i="44"/>
  <c r="AC49" i="44" s="1"/>
  <c r="Q49" i="44"/>
  <c r="AB49" i="44" s="1"/>
  <c r="N49" i="44"/>
  <c r="AA49" i="44" s="1"/>
  <c r="K49" i="44"/>
  <c r="H49" i="44"/>
  <c r="E49" i="44"/>
  <c r="X49" i="44" s="1"/>
  <c r="AA48" i="44"/>
  <c r="Z48" i="44"/>
  <c r="U48" i="44"/>
  <c r="T48" i="44"/>
  <c r="AC48" i="44" s="1"/>
  <c r="Q48" i="44"/>
  <c r="AB48" i="44" s="1"/>
  <c r="N48" i="44"/>
  <c r="K48" i="44"/>
  <c r="H48" i="44"/>
  <c r="Y48" i="44" s="1"/>
  <c r="E48" i="44"/>
  <c r="X48" i="44" s="1"/>
  <c r="AC47" i="44"/>
  <c r="AA47" i="44"/>
  <c r="U47" i="44"/>
  <c r="T47" i="44"/>
  <c r="Q47" i="44"/>
  <c r="AB47" i="44" s="1"/>
  <c r="N47" i="44"/>
  <c r="K47" i="44"/>
  <c r="Z47" i="44" s="1"/>
  <c r="H47" i="44"/>
  <c r="Y47" i="44" s="1"/>
  <c r="E47" i="44"/>
  <c r="X47" i="44" s="1"/>
  <c r="Y46" i="44"/>
  <c r="U46" i="44"/>
  <c r="T46" i="44"/>
  <c r="AC46" i="44" s="1"/>
  <c r="Q46" i="44"/>
  <c r="AB46" i="44" s="1"/>
  <c r="N46" i="44"/>
  <c r="AA46" i="44" s="1"/>
  <c r="K46" i="44"/>
  <c r="Z46" i="44" s="1"/>
  <c r="H46" i="44"/>
  <c r="E46" i="44"/>
  <c r="X46" i="44" s="1"/>
  <c r="AC45" i="44"/>
  <c r="Y45" i="44"/>
  <c r="U45" i="44"/>
  <c r="T45" i="44"/>
  <c r="Q45" i="44"/>
  <c r="AB45" i="44" s="1"/>
  <c r="N45" i="44"/>
  <c r="AA45" i="44" s="1"/>
  <c r="K45" i="44"/>
  <c r="Z45" i="44" s="1"/>
  <c r="H45" i="44"/>
  <c r="E45" i="44"/>
  <c r="X45" i="44" s="1"/>
  <c r="AB44" i="44"/>
  <c r="AA44" i="44"/>
  <c r="Z44" i="44"/>
  <c r="U44" i="44"/>
  <c r="T44" i="44"/>
  <c r="AC44" i="44" s="1"/>
  <c r="Q44" i="44"/>
  <c r="N44" i="44"/>
  <c r="K44" i="44"/>
  <c r="H44" i="44"/>
  <c r="Y44" i="44" s="1"/>
  <c r="E44" i="44"/>
  <c r="X44" i="44" s="1"/>
  <c r="AA43" i="44"/>
  <c r="Y43" i="44"/>
  <c r="U43" i="44"/>
  <c r="T43" i="44"/>
  <c r="AC43" i="44" s="1"/>
  <c r="Q43" i="44"/>
  <c r="AB43" i="44" s="1"/>
  <c r="N43" i="44"/>
  <c r="K43" i="44"/>
  <c r="Z43" i="44" s="1"/>
  <c r="H43" i="44"/>
  <c r="E43" i="44"/>
  <c r="X43" i="44" s="1"/>
  <c r="Y42" i="44"/>
  <c r="U42" i="44"/>
  <c r="T42" i="44"/>
  <c r="AC42" i="44" s="1"/>
  <c r="Q42" i="44"/>
  <c r="AB42" i="44" s="1"/>
  <c r="N42" i="44"/>
  <c r="AA42" i="44" s="1"/>
  <c r="K42" i="44"/>
  <c r="Z42" i="44" s="1"/>
  <c r="H42" i="44"/>
  <c r="E42" i="44"/>
  <c r="X42" i="44" s="1"/>
  <c r="AC41" i="44"/>
  <c r="AA41" i="44"/>
  <c r="Z41" i="44"/>
  <c r="U41" i="44"/>
  <c r="T41" i="44"/>
  <c r="Q41" i="44"/>
  <c r="AB41" i="44" s="1"/>
  <c r="N41" i="44"/>
  <c r="K41" i="44"/>
  <c r="H41" i="44"/>
  <c r="Y41" i="44" s="1"/>
  <c r="E41" i="44"/>
  <c r="X41" i="44" s="1"/>
  <c r="Z40" i="44"/>
  <c r="U40" i="44"/>
  <c r="T40" i="44"/>
  <c r="AC40" i="44" s="1"/>
  <c r="Q40" i="44"/>
  <c r="AB40" i="44" s="1"/>
  <c r="N40" i="44"/>
  <c r="AA40" i="44" s="1"/>
  <c r="K40" i="44"/>
  <c r="H40" i="44"/>
  <c r="Y40" i="44" s="1"/>
  <c r="E40" i="44"/>
  <c r="X40" i="44" s="1"/>
  <c r="AA39" i="44"/>
  <c r="Y39" i="44"/>
  <c r="U39" i="44"/>
  <c r="T39" i="44"/>
  <c r="AC39" i="44" s="1"/>
  <c r="Q39" i="44"/>
  <c r="AB39" i="44" s="1"/>
  <c r="N39" i="44"/>
  <c r="K39" i="44"/>
  <c r="Z39" i="44" s="1"/>
  <c r="H39" i="44"/>
  <c r="E39" i="44"/>
  <c r="X39" i="44" s="1"/>
  <c r="AC38" i="44"/>
  <c r="AB38" i="44"/>
  <c r="U38" i="44"/>
  <c r="T38" i="44"/>
  <c r="Q38" i="44"/>
  <c r="N38" i="44"/>
  <c r="AA38" i="44" s="1"/>
  <c r="K38" i="44"/>
  <c r="Z38" i="44" s="1"/>
  <c r="H38" i="44"/>
  <c r="Y38" i="44" s="1"/>
  <c r="E38" i="44"/>
  <c r="X38" i="44" s="1"/>
  <c r="AC37" i="44"/>
  <c r="U37" i="44"/>
  <c r="T37" i="44"/>
  <c r="Q37" i="44"/>
  <c r="AB37" i="44" s="1"/>
  <c r="N37" i="44"/>
  <c r="AA37" i="44" s="1"/>
  <c r="K37" i="44"/>
  <c r="Z37" i="44" s="1"/>
  <c r="H37" i="44"/>
  <c r="Y37" i="44" s="1"/>
  <c r="E37" i="44"/>
  <c r="X37" i="44" s="1"/>
  <c r="AB36" i="44"/>
  <c r="U36" i="44"/>
  <c r="T36" i="44"/>
  <c r="AC36" i="44" s="1"/>
  <c r="Q36" i="44"/>
  <c r="N36" i="44"/>
  <c r="AA36" i="44" s="1"/>
  <c r="K36" i="44"/>
  <c r="Z36" i="44" s="1"/>
  <c r="H36" i="44"/>
  <c r="Y36" i="44" s="1"/>
  <c r="E36" i="44"/>
  <c r="X36" i="44" s="1"/>
  <c r="AC35" i="44"/>
  <c r="U35" i="44"/>
  <c r="T35" i="44"/>
  <c r="Q35" i="44"/>
  <c r="AB35" i="44" s="1"/>
  <c r="N35" i="44"/>
  <c r="AA35" i="44" s="1"/>
  <c r="K35" i="44"/>
  <c r="Z35" i="44" s="1"/>
  <c r="H35" i="44"/>
  <c r="Y35" i="44" s="1"/>
  <c r="E35" i="44"/>
  <c r="X35" i="44" s="1"/>
  <c r="AC34" i="44"/>
  <c r="AB34" i="44"/>
  <c r="U34" i="44"/>
  <c r="T34" i="44"/>
  <c r="Q34" i="44"/>
  <c r="N34" i="44"/>
  <c r="AA34" i="44" s="1"/>
  <c r="K34" i="44"/>
  <c r="Z34" i="44" s="1"/>
  <c r="H34" i="44"/>
  <c r="Y34" i="44" s="1"/>
  <c r="E34" i="44"/>
  <c r="X34" i="44" s="1"/>
  <c r="AA33" i="44"/>
  <c r="Y33" i="44"/>
  <c r="U33" i="44"/>
  <c r="T33" i="44"/>
  <c r="AC33" i="44" s="1"/>
  <c r="Q33" i="44"/>
  <c r="AB33" i="44" s="1"/>
  <c r="N33" i="44"/>
  <c r="K33" i="44"/>
  <c r="Z33" i="44" s="1"/>
  <c r="H33" i="44"/>
  <c r="E33" i="44"/>
  <c r="X33" i="44" s="1"/>
  <c r="Z32" i="44"/>
  <c r="U32" i="44"/>
  <c r="T32" i="44"/>
  <c r="AC32" i="44" s="1"/>
  <c r="Q32" i="44"/>
  <c r="AB32" i="44" s="1"/>
  <c r="N32" i="44"/>
  <c r="AA32" i="44" s="1"/>
  <c r="K32" i="44"/>
  <c r="H32" i="44"/>
  <c r="Y32" i="44" s="1"/>
  <c r="E32" i="44"/>
  <c r="X32" i="44" s="1"/>
  <c r="AC31" i="44"/>
  <c r="AB31" i="44"/>
  <c r="U31" i="44"/>
  <c r="T31" i="44"/>
  <c r="Q31" i="44"/>
  <c r="N31" i="44"/>
  <c r="AA31" i="44" s="1"/>
  <c r="K31" i="44"/>
  <c r="Z31" i="44" s="1"/>
  <c r="H31" i="44"/>
  <c r="Y31" i="44" s="1"/>
  <c r="E31" i="44"/>
  <c r="X31" i="44" s="1"/>
  <c r="Z30" i="44"/>
  <c r="Y30" i="44"/>
  <c r="U30" i="44"/>
  <c r="T30" i="44"/>
  <c r="AC30" i="44" s="1"/>
  <c r="Q30" i="44"/>
  <c r="AB30" i="44" s="1"/>
  <c r="N30" i="44"/>
  <c r="AA30" i="44" s="1"/>
  <c r="K30" i="44"/>
  <c r="H30" i="44"/>
  <c r="E30" i="44"/>
  <c r="X30" i="44" s="1"/>
  <c r="Z29" i="44"/>
  <c r="Y29" i="44"/>
  <c r="U29" i="44"/>
  <c r="T29" i="44"/>
  <c r="AC29" i="44" s="1"/>
  <c r="Q29" i="44"/>
  <c r="AB29" i="44" s="1"/>
  <c r="N29" i="44"/>
  <c r="AA29" i="44" s="1"/>
  <c r="K29" i="44"/>
  <c r="H29" i="44"/>
  <c r="E29" i="44"/>
  <c r="X29" i="44" s="1"/>
  <c r="AA28" i="44"/>
  <c r="Z28" i="44"/>
  <c r="U28" i="44"/>
  <c r="T28" i="44"/>
  <c r="AC28" i="44" s="1"/>
  <c r="Q28" i="44"/>
  <c r="AB28" i="44" s="1"/>
  <c r="N28" i="44"/>
  <c r="K28" i="44"/>
  <c r="H28" i="44"/>
  <c r="Y28" i="44" s="1"/>
  <c r="E28" i="44"/>
  <c r="X28" i="44" s="1"/>
  <c r="AC27" i="44"/>
  <c r="AB27" i="44"/>
  <c r="AA27" i="44"/>
  <c r="Y27" i="44"/>
  <c r="U27" i="44"/>
  <c r="T27" i="44"/>
  <c r="Q27" i="44"/>
  <c r="N27" i="44"/>
  <c r="K27" i="44"/>
  <c r="Z27" i="44" s="1"/>
  <c r="H27" i="44"/>
  <c r="E27" i="44"/>
  <c r="X27" i="44" s="1"/>
  <c r="Z26" i="44"/>
  <c r="Y26" i="44"/>
  <c r="U26" i="44"/>
  <c r="T26" i="44"/>
  <c r="AC26" i="44" s="1"/>
  <c r="Q26" i="44"/>
  <c r="AB26" i="44" s="1"/>
  <c r="N26" i="44"/>
  <c r="AA26" i="44" s="1"/>
  <c r="K26" i="44"/>
  <c r="H26" i="44"/>
  <c r="E26" i="44"/>
  <c r="X26" i="44" s="1"/>
  <c r="AA25" i="44"/>
  <c r="Z25" i="44"/>
  <c r="U25" i="44"/>
  <c r="T25" i="44"/>
  <c r="AC25" i="44" s="1"/>
  <c r="Q25" i="44"/>
  <c r="AB25" i="44" s="1"/>
  <c r="N25" i="44"/>
  <c r="K25" i="44"/>
  <c r="H25" i="44"/>
  <c r="Y25" i="44" s="1"/>
  <c r="E25" i="44"/>
  <c r="X25" i="44" s="1"/>
  <c r="Z24" i="44"/>
  <c r="U24" i="44"/>
  <c r="T24" i="44"/>
  <c r="AC24" i="44" s="1"/>
  <c r="Q24" i="44"/>
  <c r="AB24" i="44" s="1"/>
  <c r="N24" i="44"/>
  <c r="AA24" i="44" s="1"/>
  <c r="K24" i="44"/>
  <c r="H24" i="44"/>
  <c r="Y24" i="44" s="1"/>
  <c r="E24" i="44"/>
  <c r="X24" i="44" s="1"/>
  <c r="AC23" i="44"/>
  <c r="Y23" i="44"/>
  <c r="U23" i="44"/>
  <c r="T23" i="44"/>
  <c r="Q23" i="44"/>
  <c r="AB23" i="44" s="1"/>
  <c r="N23" i="44"/>
  <c r="AA23" i="44" s="1"/>
  <c r="K23" i="44"/>
  <c r="Z23" i="44" s="1"/>
  <c r="H23" i="44"/>
  <c r="E23" i="44"/>
  <c r="X23" i="44" s="1"/>
  <c r="AC22" i="44"/>
  <c r="U22" i="44"/>
  <c r="T22" i="44"/>
  <c r="Q22" i="44"/>
  <c r="AB22" i="44" s="1"/>
  <c r="N22" i="44"/>
  <c r="AA22" i="44" s="1"/>
  <c r="K22" i="44"/>
  <c r="Z22" i="44" s="1"/>
  <c r="H22" i="44"/>
  <c r="Y22" i="44" s="1"/>
  <c r="E22" i="44"/>
  <c r="X22" i="44" s="1"/>
  <c r="AC21" i="44"/>
  <c r="U21" i="44"/>
  <c r="T21" i="44"/>
  <c r="Q21" i="44"/>
  <c r="AB21" i="44" s="1"/>
  <c r="N21" i="44"/>
  <c r="AA21" i="44" s="1"/>
  <c r="K21" i="44"/>
  <c r="Z21" i="44" s="1"/>
  <c r="H21" i="44"/>
  <c r="Y21" i="44" s="1"/>
  <c r="E21" i="44"/>
  <c r="X21" i="44" s="1"/>
  <c r="U20" i="44"/>
  <c r="T20" i="44"/>
  <c r="AC20" i="44" s="1"/>
  <c r="Q20" i="44"/>
  <c r="AB20" i="44" s="1"/>
  <c r="N20" i="44"/>
  <c r="AA20" i="44" s="1"/>
  <c r="K20" i="44"/>
  <c r="Z20" i="44" s="1"/>
  <c r="H20" i="44"/>
  <c r="Y20" i="44" s="1"/>
  <c r="E20" i="44"/>
  <c r="X20" i="44" s="1"/>
  <c r="AC19" i="44"/>
  <c r="AB19" i="44"/>
  <c r="U19" i="44"/>
  <c r="T19" i="44"/>
  <c r="Q19" i="44"/>
  <c r="N19" i="44"/>
  <c r="AA19" i="44" s="1"/>
  <c r="K19" i="44"/>
  <c r="Z19" i="44" s="1"/>
  <c r="H19" i="44"/>
  <c r="Y19" i="44" s="1"/>
  <c r="E19" i="44"/>
  <c r="X19" i="44" s="1"/>
  <c r="AC18" i="44"/>
  <c r="U18" i="44"/>
  <c r="T18" i="44"/>
  <c r="Q18" i="44"/>
  <c r="AB18" i="44" s="1"/>
  <c r="N18" i="44"/>
  <c r="AA18" i="44" s="1"/>
  <c r="K18" i="44"/>
  <c r="Z18" i="44" s="1"/>
  <c r="H18" i="44"/>
  <c r="Y18" i="44" s="1"/>
  <c r="E18" i="44"/>
  <c r="X18" i="44" s="1"/>
  <c r="AC17" i="44"/>
  <c r="Z17" i="44"/>
  <c r="Y17" i="44"/>
  <c r="U17" i="44"/>
  <c r="T17" i="44"/>
  <c r="Q17" i="44"/>
  <c r="AB17" i="44" s="1"/>
  <c r="N17" i="44"/>
  <c r="AA17" i="44" s="1"/>
  <c r="K17" i="44"/>
  <c r="H17" i="44"/>
  <c r="E17" i="44"/>
  <c r="X17" i="44" s="1"/>
  <c r="AA16" i="44"/>
  <c r="Z16" i="44"/>
  <c r="U16" i="44"/>
  <c r="U218" i="44" s="1"/>
  <c r="T16" i="44"/>
  <c r="AC16" i="44" s="1"/>
  <c r="Q16" i="44"/>
  <c r="AB16" i="44" s="1"/>
  <c r="AB218" i="44" s="1"/>
  <c r="N16" i="44"/>
  <c r="K16" i="44"/>
  <c r="H16" i="44"/>
  <c r="Y16" i="44" s="1"/>
  <c r="Y218" i="44" s="1"/>
  <c r="E16" i="44"/>
  <c r="X16" i="44" s="1"/>
  <c r="AC15" i="44"/>
  <c r="AA15" i="44"/>
  <c r="U15" i="44"/>
  <c r="U217" i="44" s="1"/>
  <c r="T15" i="44"/>
  <c r="Q15" i="44"/>
  <c r="AB15" i="44" s="1"/>
  <c r="N15" i="44"/>
  <c r="K15" i="44"/>
  <c r="Z15" i="44" s="1"/>
  <c r="H15" i="44"/>
  <c r="Y15" i="44" s="1"/>
  <c r="Y217" i="44" s="1"/>
  <c r="E15" i="44"/>
  <c r="X15" i="44" s="1"/>
  <c r="AC14" i="44"/>
  <c r="Y14" i="44"/>
  <c r="U14" i="44"/>
  <c r="U216" i="44" s="1"/>
  <c r="T14" i="44"/>
  <c r="Q14" i="44"/>
  <c r="AB14" i="44" s="1"/>
  <c r="N14" i="44"/>
  <c r="AA14" i="44" s="1"/>
  <c r="K14" i="44"/>
  <c r="Z14" i="44" s="1"/>
  <c r="H14" i="44"/>
  <c r="E14" i="44"/>
  <c r="X14" i="44" s="1"/>
  <c r="Y13" i="44"/>
  <c r="U13" i="44"/>
  <c r="U215" i="44" s="1"/>
  <c r="T13" i="44"/>
  <c r="AC13" i="44" s="1"/>
  <c r="Q13" i="44"/>
  <c r="AB13" i="44" s="1"/>
  <c r="N13" i="44"/>
  <c r="AA13" i="44" s="1"/>
  <c r="K13" i="44"/>
  <c r="Z13" i="44" s="1"/>
  <c r="Z215" i="44" s="1"/>
  <c r="H13" i="44"/>
  <c r="E13" i="44"/>
  <c r="X13" i="44" s="1"/>
  <c r="X215" i="44" s="1"/>
  <c r="AB12" i="44"/>
  <c r="AA12" i="44"/>
  <c r="Z12" i="44"/>
  <c r="U12" i="44"/>
  <c r="U214" i="44" s="1"/>
  <c r="T12" i="44"/>
  <c r="AC12" i="44" s="1"/>
  <c r="AC214" i="44" s="1"/>
  <c r="Q12" i="44"/>
  <c r="N12" i="44"/>
  <c r="K12" i="44"/>
  <c r="H12" i="44"/>
  <c r="Y12" i="44" s="1"/>
  <c r="E12" i="44"/>
  <c r="X12" i="44" s="1"/>
  <c r="X214" i="44" s="1"/>
  <c r="AA11" i="44"/>
  <c r="Y11" i="44"/>
  <c r="U11" i="44"/>
  <c r="U213" i="44" s="1"/>
  <c r="T11" i="44"/>
  <c r="AC11" i="44" s="1"/>
  <c r="Q11" i="44"/>
  <c r="AB11" i="44" s="1"/>
  <c r="N11" i="44"/>
  <c r="K11" i="44"/>
  <c r="Z11" i="44" s="1"/>
  <c r="Z213" i="44" s="1"/>
  <c r="H11" i="44"/>
  <c r="E11" i="44"/>
  <c r="X11" i="44" s="1"/>
  <c r="AC10" i="44"/>
  <c r="Y10" i="44"/>
  <c r="U10" i="44"/>
  <c r="U212" i="44" s="1"/>
  <c r="T10" i="44"/>
  <c r="Q10" i="44"/>
  <c r="AB10" i="44" s="1"/>
  <c r="N10" i="44"/>
  <c r="AA10" i="44" s="1"/>
  <c r="K10" i="44"/>
  <c r="Z10" i="44" s="1"/>
  <c r="Z212" i="44" s="1"/>
  <c r="H10" i="44"/>
  <c r="E10" i="44"/>
  <c r="X10" i="44" s="1"/>
  <c r="AC9" i="44"/>
  <c r="AA9" i="44"/>
  <c r="Z9" i="44"/>
  <c r="U9" i="44"/>
  <c r="U211" i="44" s="1"/>
  <c r="T9" i="44"/>
  <c r="Q9" i="44"/>
  <c r="AB9" i="44" s="1"/>
  <c r="AB211" i="44" s="1"/>
  <c r="N9" i="44"/>
  <c r="K9" i="44"/>
  <c r="H9" i="44"/>
  <c r="Y9" i="44" s="1"/>
  <c r="E9" i="44"/>
  <c r="X9" i="44" s="1"/>
  <c r="X211" i="44" s="1"/>
  <c r="Z206" i="45" l="1"/>
  <c r="U206" i="45"/>
  <c r="U210" i="45"/>
  <c r="AA206" i="45"/>
  <c r="AA207" i="45"/>
  <c r="Z207" i="45"/>
  <c r="U204" i="45"/>
  <c r="AB208" i="45"/>
  <c r="Z209" i="45"/>
  <c r="AB210" i="45"/>
  <c r="AC213" i="44"/>
  <c r="AC209" i="45"/>
  <c r="AC218" i="44"/>
  <c r="AC207" i="45"/>
  <c r="AC203" i="45"/>
  <c r="AC205" i="45"/>
  <c r="AC206" i="45"/>
  <c r="AC210" i="45"/>
  <c r="AC217" i="44"/>
  <c r="AC204" i="45"/>
  <c r="AC208" i="45"/>
  <c r="AB212" i="44"/>
  <c r="AB215" i="44"/>
  <c r="AB214" i="44"/>
  <c r="AB204" i="45"/>
  <c r="AB203" i="45"/>
  <c r="AB207" i="45"/>
  <c r="AB206" i="45"/>
  <c r="AA208" i="45"/>
  <c r="AA215" i="44"/>
  <c r="AA211" i="44"/>
  <c r="AA212" i="44"/>
  <c r="AA216" i="44"/>
  <c r="AA204" i="45"/>
  <c r="AA210" i="45"/>
  <c r="AA217" i="44"/>
  <c r="AA203" i="45"/>
  <c r="AA205" i="45"/>
  <c r="AA209" i="45"/>
  <c r="Z216" i="44"/>
  <c r="Z210" i="45"/>
  <c r="Z208" i="45"/>
  <c r="Z204" i="45"/>
  <c r="Z218" i="44"/>
  <c r="Z217" i="44"/>
  <c r="Z205" i="45"/>
  <c r="Y210" i="45"/>
  <c r="Y213" i="44"/>
  <c r="Y215" i="44"/>
  <c r="Y205" i="45"/>
  <c r="Y204" i="45"/>
  <c r="Y206" i="45"/>
  <c r="Y207" i="45"/>
  <c r="Y208" i="45"/>
  <c r="Y209" i="45"/>
  <c r="Y214" i="44"/>
  <c r="Y203" i="45"/>
  <c r="X218" i="44"/>
  <c r="X210" i="45"/>
  <c r="X206" i="45"/>
  <c r="X207" i="45"/>
  <c r="X209" i="45"/>
  <c r="U205" i="45"/>
  <c r="X208" i="45"/>
  <c r="X203" i="45"/>
  <c r="X204" i="45"/>
  <c r="U208" i="45"/>
  <c r="U209" i="45"/>
  <c r="Z203" i="45"/>
  <c r="X205" i="45"/>
  <c r="AB205" i="45"/>
  <c r="U203" i="45"/>
  <c r="Y211" i="44"/>
  <c r="X212" i="44"/>
  <c r="Z214" i="44"/>
  <c r="X216" i="44"/>
  <c r="Z211" i="44"/>
  <c r="AB213" i="44"/>
  <c r="Y216" i="44"/>
  <c r="AB216" i="44"/>
  <c r="AC211" i="44"/>
  <c r="AA213" i="44"/>
  <c r="AC215" i="44"/>
  <c r="AC212" i="44"/>
  <c r="AC216" i="44"/>
  <c r="AB217" i="44"/>
  <c r="Y212" i="44"/>
  <c r="X213" i="44"/>
  <c r="AA214" i="44"/>
  <c r="X217" i="44"/>
  <c r="AA218" i="44"/>
  <c r="Q208" i="42"/>
  <c r="Q207" i="42"/>
  <c r="Q206" i="42"/>
  <c r="Q205" i="42"/>
  <c r="Q204" i="42"/>
  <c r="Q203" i="42"/>
  <c r="Q202" i="42"/>
  <c r="Q201" i="42"/>
  <c r="Q200" i="42"/>
  <c r="Q199" i="42"/>
  <c r="Q198" i="42"/>
  <c r="Q197" i="42"/>
  <c r="Q196" i="42"/>
  <c r="Q195" i="42"/>
  <c r="Q194" i="42"/>
  <c r="Q193" i="42"/>
  <c r="Q192" i="42"/>
  <c r="Q191" i="42"/>
  <c r="Q190" i="42"/>
  <c r="Q189" i="42"/>
  <c r="Q188" i="42"/>
  <c r="Q187" i="42"/>
  <c r="Q186" i="42"/>
  <c r="Q185" i="42"/>
  <c r="Q184" i="42"/>
  <c r="Q183" i="42"/>
  <c r="Q182" i="42"/>
  <c r="Q181" i="42"/>
  <c r="Q180" i="42"/>
  <c r="Q179" i="42"/>
  <c r="Q178" i="42"/>
  <c r="Q177" i="42"/>
  <c r="Q176" i="42"/>
  <c r="Q175" i="42"/>
  <c r="Q174" i="42"/>
  <c r="Q173" i="42"/>
  <c r="Q172" i="42"/>
  <c r="Q171" i="42"/>
  <c r="Q170" i="42"/>
  <c r="Q169" i="42"/>
  <c r="Q168" i="42"/>
  <c r="Q167" i="42"/>
  <c r="Q166" i="42"/>
  <c r="Q165" i="42"/>
  <c r="Q164" i="42"/>
  <c r="Q163" i="42"/>
  <c r="Q162" i="42"/>
  <c r="Q161" i="42"/>
  <c r="Q160" i="42"/>
  <c r="Q159" i="42"/>
  <c r="Q158" i="42"/>
  <c r="Q157" i="42"/>
  <c r="Q156" i="42"/>
  <c r="Q155" i="42"/>
  <c r="Q154" i="42"/>
  <c r="Q153" i="42"/>
  <c r="Q152" i="42"/>
  <c r="Q151" i="42"/>
  <c r="Q150" i="42"/>
  <c r="Q149" i="42"/>
  <c r="Q148" i="42"/>
  <c r="Q147" i="42"/>
  <c r="Q146" i="42"/>
  <c r="Q145" i="42"/>
  <c r="Q144" i="42"/>
  <c r="Q143" i="42"/>
  <c r="Q142" i="42"/>
  <c r="Q141" i="42"/>
  <c r="Q140" i="42"/>
  <c r="Q139" i="42"/>
  <c r="Q138" i="42"/>
  <c r="Q137" i="42"/>
  <c r="Q136" i="42"/>
  <c r="Q135" i="42"/>
  <c r="Q134" i="42"/>
  <c r="Q133" i="42"/>
  <c r="Q132" i="42"/>
  <c r="Q131" i="42"/>
  <c r="Q130" i="42"/>
  <c r="Q129" i="42"/>
  <c r="Q128" i="42"/>
  <c r="Q127" i="42"/>
  <c r="Q126" i="42"/>
  <c r="Q125" i="42"/>
  <c r="Q124" i="42"/>
  <c r="Q123" i="42"/>
  <c r="Q122" i="42"/>
  <c r="Q121" i="42"/>
  <c r="Q120" i="42"/>
  <c r="Q119" i="42"/>
  <c r="Q118" i="42"/>
  <c r="Q117" i="42"/>
  <c r="Q116" i="42"/>
  <c r="Q115" i="42"/>
  <c r="Q114" i="42"/>
  <c r="Q113" i="42"/>
  <c r="Q112" i="42"/>
  <c r="Q111" i="42"/>
  <c r="Q110" i="42"/>
  <c r="Q109" i="42"/>
  <c r="Q108" i="42"/>
  <c r="Q107" i="42"/>
  <c r="Q106" i="42"/>
  <c r="Q105" i="42"/>
  <c r="Q104" i="42"/>
  <c r="Q103" i="42"/>
  <c r="Q102" i="42"/>
  <c r="Q101" i="42"/>
  <c r="Q100" i="42"/>
  <c r="Q99" i="42"/>
  <c r="Q98" i="42"/>
  <c r="Q97" i="42"/>
  <c r="Q96" i="42"/>
  <c r="Q95" i="42"/>
  <c r="Q94" i="42"/>
  <c r="Q93" i="42"/>
  <c r="Q92" i="42"/>
  <c r="Q91" i="42"/>
  <c r="Q90" i="42"/>
  <c r="Q89" i="42"/>
  <c r="Q88" i="42"/>
  <c r="Q87" i="42"/>
  <c r="Q86" i="42"/>
  <c r="Q85" i="42"/>
  <c r="Q84" i="42"/>
  <c r="Q83" i="42"/>
  <c r="Q82" i="42"/>
  <c r="Q81" i="42"/>
  <c r="Q80" i="42"/>
  <c r="Q79" i="42"/>
  <c r="Q78" i="42"/>
  <c r="Q77" i="42"/>
  <c r="Q76" i="42"/>
  <c r="Q75" i="42"/>
  <c r="Q74" i="42"/>
  <c r="Q73" i="42"/>
  <c r="Q72" i="42"/>
  <c r="Q71" i="42"/>
  <c r="Q70" i="42"/>
  <c r="Q69" i="42"/>
  <c r="Q68" i="42"/>
  <c r="Q67" i="42"/>
  <c r="Q66" i="42"/>
  <c r="Q65" i="42"/>
  <c r="Q64" i="42"/>
  <c r="Q63" i="42"/>
  <c r="Q62" i="42"/>
  <c r="Q61" i="42"/>
  <c r="Q60" i="42"/>
  <c r="Q59" i="42"/>
  <c r="Q58" i="42"/>
  <c r="Q57" i="42"/>
  <c r="Q56" i="42"/>
  <c r="Q55" i="42"/>
  <c r="Q54" i="42"/>
  <c r="Q53" i="42"/>
  <c r="Q52" i="42"/>
  <c r="Q51" i="42"/>
  <c r="Q50" i="42"/>
  <c r="Q49" i="42"/>
  <c r="Q48" i="42"/>
  <c r="Q47" i="42"/>
  <c r="Q46" i="42"/>
  <c r="Q45" i="42"/>
  <c r="Q44" i="42"/>
  <c r="Q43" i="42"/>
  <c r="Q42" i="42"/>
  <c r="Q41" i="42"/>
  <c r="Q40" i="42"/>
  <c r="Q39" i="42"/>
  <c r="Q38" i="42"/>
  <c r="Q37" i="42"/>
  <c r="Q36" i="42"/>
  <c r="Q35" i="42"/>
  <c r="Q34" i="42"/>
  <c r="Q33" i="42"/>
  <c r="Q32" i="42"/>
  <c r="Q31" i="42"/>
  <c r="Q30" i="42"/>
  <c r="Q29" i="42"/>
  <c r="Q28" i="42"/>
  <c r="Q27" i="42"/>
  <c r="Q26" i="42"/>
  <c r="Q25" i="42"/>
  <c r="Q24" i="42"/>
  <c r="Q23" i="42"/>
  <c r="Q22" i="42"/>
  <c r="Q21" i="42"/>
  <c r="Q20" i="42"/>
  <c r="Q19" i="42"/>
  <c r="Q18" i="42"/>
  <c r="Q17" i="42"/>
  <c r="Q16" i="42"/>
  <c r="Q15" i="42"/>
  <c r="Q14" i="42"/>
  <c r="Q13" i="42"/>
  <c r="Q12" i="42"/>
  <c r="Q11" i="42"/>
  <c r="Q10" i="42"/>
  <c r="Q9" i="42"/>
  <c r="N208" i="42"/>
  <c r="N207" i="42"/>
  <c r="N206" i="42"/>
  <c r="N205" i="42"/>
  <c r="N204" i="42"/>
  <c r="N203" i="42"/>
  <c r="N202" i="42"/>
  <c r="N201" i="42"/>
  <c r="N200" i="42"/>
  <c r="N199" i="42"/>
  <c r="N198" i="42"/>
  <c r="N197" i="42"/>
  <c r="N196" i="42"/>
  <c r="N195" i="42"/>
  <c r="N194" i="42"/>
  <c r="N193" i="42"/>
  <c r="N192" i="42"/>
  <c r="N191" i="42"/>
  <c r="N190" i="42"/>
  <c r="N189" i="42"/>
  <c r="N188" i="42"/>
  <c r="N187" i="42"/>
  <c r="N186" i="42"/>
  <c r="N185" i="42"/>
  <c r="N184" i="42"/>
  <c r="N183" i="42"/>
  <c r="N182" i="42"/>
  <c r="N181" i="42"/>
  <c r="N180" i="42"/>
  <c r="N179" i="42"/>
  <c r="N178" i="42"/>
  <c r="N177" i="42"/>
  <c r="N176" i="42"/>
  <c r="N175" i="42"/>
  <c r="N174" i="42"/>
  <c r="N173" i="42"/>
  <c r="N172" i="42"/>
  <c r="N171" i="42"/>
  <c r="N170" i="42"/>
  <c r="N169" i="42"/>
  <c r="N168" i="42"/>
  <c r="N167" i="42"/>
  <c r="N166" i="42"/>
  <c r="N165" i="42"/>
  <c r="N164" i="42"/>
  <c r="N163" i="42"/>
  <c r="N162" i="42"/>
  <c r="N161" i="42"/>
  <c r="N160" i="42"/>
  <c r="N159" i="42"/>
  <c r="N158" i="42"/>
  <c r="N157" i="42"/>
  <c r="N156" i="42"/>
  <c r="N155" i="42"/>
  <c r="N154" i="42"/>
  <c r="N153" i="42"/>
  <c r="N152" i="42"/>
  <c r="N151" i="42"/>
  <c r="N150" i="42"/>
  <c r="N149" i="42"/>
  <c r="N148" i="42"/>
  <c r="N147" i="42"/>
  <c r="N146" i="42"/>
  <c r="N145" i="42"/>
  <c r="N144" i="42"/>
  <c r="N143" i="42"/>
  <c r="N142" i="42"/>
  <c r="N141" i="42"/>
  <c r="N140" i="42"/>
  <c r="N139" i="42"/>
  <c r="N138" i="42"/>
  <c r="N137" i="42"/>
  <c r="N136" i="42"/>
  <c r="N135" i="42"/>
  <c r="N134" i="42"/>
  <c r="N133" i="42"/>
  <c r="N132" i="42"/>
  <c r="N131" i="42"/>
  <c r="N130" i="42"/>
  <c r="N129" i="42"/>
  <c r="N128" i="42"/>
  <c r="N127" i="42"/>
  <c r="N126" i="42"/>
  <c r="N125" i="42"/>
  <c r="N124" i="42"/>
  <c r="N123" i="42"/>
  <c r="N122" i="42"/>
  <c r="N121" i="42"/>
  <c r="N120" i="42"/>
  <c r="N119" i="42"/>
  <c r="N118" i="42"/>
  <c r="N117" i="42"/>
  <c r="N116" i="42"/>
  <c r="N115" i="42"/>
  <c r="N114" i="42"/>
  <c r="N113" i="42"/>
  <c r="N112" i="42"/>
  <c r="N111" i="42"/>
  <c r="N110" i="42"/>
  <c r="N109" i="42"/>
  <c r="N108" i="42"/>
  <c r="N107" i="42"/>
  <c r="N106" i="42"/>
  <c r="N105" i="42"/>
  <c r="N104" i="42"/>
  <c r="N103" i="42"/>
  <c r="N102" i="42"/>
  <c r="N101" i="42"/>
  <c r="N100" i="42"/>
  <c r="N99" i="42"/>
  <c r="N98" i="42"/>
  <c r="N97" i="42"/>
  <c r="N96" i="42"/>
  <c r="N95" i="42"/>
  <c r="N94" i="42"/>
  <c r="N93" i="42"/>
  <c r="N92" i="42"/>
  <c r="N91" i="42"/>
  <c r="N90" i="42"/>
  <c r="N89" i="42"/>
  <c r="N88" i="42"/>
  <c r="N87" i="42"/>
  <c r="N86" i="42"/>
  <c r="N85" i="42"/>
  <c r="N84" i="42"/>
  <c r="N83" i="42"/>
  <c r="N82" i="42"/>
  <c r="N81" i="42"/>
  <c r="N80" i="42"/>
  <c r="N79" i="42"/>
  <c r="N78" i="42"/>
  <c r="N77" i="42"/>
  <c r="N76" i="42"/>
  <c r="N75" i="42"/>
  <c r="N74" i="42"/>
  <c r="N73" i="42"/>
  <c r="N72" i="42"/>
  <c r="N71" i="42"/>
  <c r="N70" i="42"/>
  <c r="N69" i="42"/>
  <c r="N68" i="42"/>
  <c r="N67" i="42"/>
  <c r="N66" i="42"/>
  <c r="N65" i="42"/>
  <c r="N64" i="42"/>
  <c r="N63" i="42"/>
  <c r="N62" i="42"/>
  <c r="N61" i="42"/>
  <c r="N60" i="42"/>
  <c r="N59" i="42"/>
  <c r="N58" i="42"/>
  <c r="N57" i="42"/>
  <c r="N56" i="42"/>
  <c r="N55" i="42"/>
  <c r="N54" i="42"/>
  <c r="N53" i="42"/>
  <c r="N52" i="42"/>
  <c r="N51" i="42"/>
  <c r="N50" i="42"/>
  <c r="N49" i="42"/>
  <c r="N48" i="42"/>
  <c r="N47" i="42"/>
  <c r="N46" i="42"/>
  <c r="N45" i="42"/>
  <c r="N44" i="42"/>
  <c r="N43" i="42"/>
  <c r="N42" i="42"/>
  <c r="N41" i="42"/>
  <c r="N40" i="42"/>
  <c r="N39" i="42"/>
  <c r="N38" i="42"/>
  <c r="N37" i="42"/>
  <c r="N36" i="42"/>
  <c r="N35" i="42"/>
  <c r="N34" i="42"/>
  <c r="N33" i="42"/>
  <c r="N32" i="42"/>
  <c r="N31" i="42"/>
  <c r="N30" i="42"/>
  <c r="N29" i="42"/>
  <c r="N28" i="42"/>
  <c r="N27" i="42"/>
  <c r="N26" i="42"/>
  <c r="N25" i="42"/>
  <c r="N24" i="42"/>
  <c r="N23" i="42"/>
  <c r="N22" i="42"/>
  <c r="N21" i="42"/>
  <c r="N20" i="42"/>
  <c r="N19" i="42"/>
  <c r="N18" i="42"/>
  <c r="N17" i="42"/>
  <c r="N16" i="42"/>
  <c r="N15" i="42"/>
  <c r="N14" i="42"/>
  <c r="N13" i="42"/>
  <c r="N12" i="42"/>
  <c r="N11" i="42"/>
  <c r="N10" i="42"/>
  <c r="N9" i="42"/>
  <c r="K208" i="42"/>
  <c r="K207" i="42"/>
  <c r="K206" i="42"/>
  <c r="K205" i="42"/>
  <c r="K204" i="42"/>
  <c r="K203" i="42"/>
  <c r="K202" i="42"/>
  <c r="K201" i="42"/>
  <c r="K200" i="42"/>
  <c r="K199" i="42"/>
  <c r="K198" i="42"/>
  <c r="K197" i="42"/>
  <c r="K196" i="42"/>
  <c r="K195" i="42"/>
  <c r="K194" i="42"/>
  <c r="K193" i="42"/>
  <c r="K192" i="42"/>
  <c r="K191" i="42"/>
  <c r="K190" i="42"/>
  <c r="K189" i="42"/>
  <c r="K188" i="42"/>
  <c r="K187" i="42"/>
  <c r="K186" i="42"/>
  <c r="K185" i="42"/>
  <c r="K184" i="42"/>
  <c r="K183" i="42"/>
  <c r="K182" i="42"/>
  <c r="K181" i="42"/>
  <c r="K180" i="42"/>
  <c r="K179" i="42"/>
  <c r="K178" i="42"/>
  <c r="K177" i="42"/>
  <c r="K176" i="42"/>
  <c r="K175" i="42"/>
  <c r="K174" i="42"/>
  <c r="K173" i="42"/>
  <c r="K172" i="42"/>
  <c r="K171" i="42"/>
  <c r="K170" i="42"/>
  <c r="K169" i="42"/>
  <c r="K168" i="42"/>
  <c r="K167" i="42"/>
  <c r="K166" i="42"/>
  <c r="K165" i="42"/>
  <c r="K164" i="42"/>
  <c r="K163" i="42"/>
  <c r="K162" i="42"/>
  <c r="K161" i="42"/>
  <c r="K160" i="42"/>
  <c r="K159" i="42"/>
  <c r="K158" i="42"/>
  <c r="K157" i="42"/>
  <c r="K156" i="42"/>
  <c r="K155" i="42"/>
  <c r="K154" i="42"/>
  <c r="K153" i="42"/>
  <c r="K152" i="42"/>
  <c r="K151" i="42"/>
  <c r="K150" i="42"/>
  <c r="K149" i="42"/>
  <c r="K148" i="42"/>
  <c r="K147" i="42"/>
  <c r="K146" i="42"/>
  <c r="K145" i="42"/>
  <c r="K144" i="42"/>
  <c r="K143" i="42"/>
  <c r="K142" i="42"/>
  <c r="K141" i="42"/>
  <c r="K140" i="42"/>
  <c r="K139" i="42"/>
  <c r="K138" i="42"/>
  <c r="K137" i="42"/>
  <c r="K136" i="42"/>
  <c r="K135" i="42"/>
  <c r="K134" i="42"/>
  <c r="K133" i="42"/>
  <c r="K132" i="42"/>
  <c r="K131" i="42"/>
  <c r="K130" i="42"/>
  <c r="K129" i="42"/>
  <c r="K128" i="42"/>
  <c r="K127" i="42"/>
  <c r="K126" i="42"/>
  <c r="K125" i="42"/>
  <c r="K124" i="42"/>
  <c r="K123" i="42"/>
  <c r="K122" i="42"/>
  <c r="K121" i="42"/>
  <c r="K120" i="42"/>
  <c r="K119" i="42"/>
  <c r="K118" i="42"/>
  <c r="K117" i="42"/>
  <c r="K116" i="42"/>
  <c r="K115" i="42"/>
  <c r="K114" i="42"/>
  <c r="K113" i="42"/>
  <c r="K112" i="42"/>
  <c r="K111" i="42"/>
  <c r="K110" i="42"/>
  <c r="K109" i="42"/>
  <c r="K108" i="42"/>
  <c r="K107" i="42"/>
  <c r="K106" i="42"/>
  <c r="K105" i="42"/>
  <c r="K104" i="42"/>
  <c r="K103" i="42"/>
  <c r="K102" i="42"/>
  <c r="K101" i="42"/>
  <c r="K100" i="42"/>
  <c r="K99" i="42"/>
  <c r="K98" i="42"/>
  <c r="K97" i="42"/>
  <c r="K96" i="42"/>
  <c r="K95" i="42"/>
  <c r="K94" i="42"/>
  <c r="K93" i="42"/>
  <c r="K92" i="42"/>
  <c r="K91" i="42"/>
  <c r="K90" i="42"/>
  <c r="K89" i="42"/>
  <c r="K88" i="42"/>
  <c r="K87" i="42"/>
  <c r="K86" i="42"/>
  <c r="K85" i="42"/>
  <c r="K84" i="42"/>
  <c r="K83" i="42"/>
  <c r="K82" i="42"/>
  <c r="K81" i="42"/>
  <c r="K80" i="42"/>
  <c r="K79" i="42"/>
  <c r="K78" i="42"/>
  <c r="K77" i="42"/>
  <c r="K76" i="42"/>
  <c r="K75" i="42"/>
  <c r="K74" i="42"/>
  <c r="K73" i="42"/>
  <c r="K72" i="42"/>
  <c r="K71" i="42"/>
  <c r="K70" i="42"/>
  <c r="K69" i="42"/>
  <c r="K68" i="42"/>
  <c r="K67" i="42"/>
  <c r="K66" i="42"/>
  <c r="K65" i="42"/>
  <c r="K64" i="42"/>
  <c r="K63" i="42"/>
  <c r="K62" i="42"/>
  <c r="K61" i="42"/>
  <c r="K60" i="42"/>
  <c r="K59" i="42"/>
  <c r="K58" i="42"/>
  <c r="K57" i="42"/>
  <c r="K56" i="42"/>
  <c r="K55" i="42"/>
  <c r="K54" i="42"/>
  <c r="K53" i="42"/>
  <c r="K52" i="42"/>
  <c r="K51" i="42"/>
  <c r="K50" i="42"/>
  <c r="K49" i="42"/>
  <c r="K48" i="42"/>
  <c r="K47" i="42"/>
  <c r="K46" i="42"/>
  <c r="K45" i="42"/>
  <c r="K44" i="42"/>
  <c r="K43" i="42"/>
  <c r="K42" i="42"/>
  <c r="K41" i="42"/>
  <c r="K40" i="42"/>
  <c r="K39" i="42"/>
  <c r="K38" i="42"/>
  <c r="K37" i="42"/>
  <c r="K36" i="42"/>
  <c r="K35" i="42"/>
  <c r="K34" i="42"/>
  <c r="K33" i="42"/>
  <c r="K32" i="42"/>
  <c r="K31" i="42"/>
  <c r="K30" i="42"/>
  <c r="K29" i="42"/>
  <c r="K28" i="42"/>
  <c r="K27" i="42"/>
  <c r="K26" i="42"/>
  <c r="K25" i="42"/>
  <c r="K24" i="42"/>
  <c r="K23" i="42"/>
  <c r="K22" i="42"/>
  <c r="K21" i="42"/>
  <c r="K20" i="42"/>
  <c r="K19" i="42"/>
  <c r="K18" i="42"/>
  <c r="K17" i="42"/>
  <c r="K16" i="42"/>
  <c r="K15" i="42"/>
  <c r="K14" i="42"/>
  <c r="K13" i="42"/>
  <c r="K12" i="42"/>
  <c r="K11" i="42"/>
  <c r="K10" i="42"/>
  <c r="K9" i="42"/>
  <c r="H208" i="42"/>
  <c r="H207" i="42"/>
  <c r="H206" i="42"/>
  <c r="H205" i="42"/>
  <c r="H204" i="42"/>
  <c r="H203" i="42"/>
  <c r="H202" i="42"/>
  <c r="H201" i="42"/>
  <c r="H200" i="42"/>
  <c r="H199" i="42"/>
  <c r="H198" i="42"/>
  <c r="H197" i="42"/>
  <c r="H196" i="42"/>
  <c r="H195" i="42"/>
  <c r="H194" i="42"/>
  <c r="H193" i="42"/>
  <c r="H192" i="42"/>
  <c r="H191" i="42"/>
  <c r="H190" i="42"/>
  <c r="H189" i="42"/>
  <c r="H188" i="42"/>
  <c r="H187" i="42"/>
  <c r="H186" i="42"/>
  <c r="H185" i="42"/>
  <c r="H184" i="42"/>
  <c r="H183" i="42"/>
  <c r="H182" i="42"/>
  <c r="H181" i="42"/>
  <c r="H180" i="42"/>
  <c r="H179" i="42"/>
  <c r="H178" i="42"/>
  <c r="H177" i="42"/>
  <c r="H176" i="42"/>
  <c r="H175" i="42"/>
  <c r="H174" i="42"/>
  <c r="H173" i="42"/>
  <c r="H172" i="42"/>
  <c r="H171" i="42"/>
  <c r="H170" i="42"/>
  <c r="H169" i="42"/>
  <c r="H168" i="42"/>
  <c r="H167" i="42"/>
  <c r="H166" i="42"/>
  <c r="H165" i="42"/>
  <c r="H164" i="42"/>
  <c r="H163" i="42"/>
  <c r="H162" i="42"/>
  <c r="H161" i="42"/>
  <c r="H160" i="42"/>
  <c r="H159" i="42"/>
  <c r="H158" i="42"/>
  <c r="H157" i="42"/>
  <c r="H156" i="42"/>
  <c r="H155" i="42"/>
  <c r="H154" i="42"/>
  <c r="H153" i="42"/>
  <c r="H152" i="42"/>
  <c r="H151" i="42"/>
  <c r="H150" i="42"/>
  <c r="H149" i="42"/>
  <c r="H148" i="42"/>
  <c r="H147" i="42"/>
  <c r="H146" i="42"/>
  <c r="H145" i="42"/>
  <c r="H144" i="42"/>
  <c r="H143" i="42"/>
  <c r="H142" i="42"/>
  <c r="H141" i="42"/>
  <c r="H140" i="42"/>
  <c r="H139" i="42"/>
  <c r="H138" i="42"/>
  <c r="H137" i="42"/>
  <c r="H136" i="42"/>
  <c r="H135" i="42"/>
  <c r="H134" i="42"/>
  <c r="H133" i="42"/>
  <c r="H132" i="42"/>
  <c r="H131" i="42"/>
  <c r="H130" i="42"/>
  <c r="H129" i="42"/>
  <c r="H128" i="42"/>
  <c r="H127" i="42"/>
  <c r="H126" i="42"/>
  <c r="H125" i="42"/>
  <c r="H124" i="42"/>
  <c r="H123" i="42"/>
  <c r="H122" i="42"/>
  <c r="H121" i="42"/>
  <c r="H120" i="42"/>
  <c r="H119" i="42"/>
  <c r="H118" i="42"/>
  <c r="H117" i="42"/>
  <c r="H116" i="42"/>
  <c r="H115" i="42"/>
  <c r="H114" i="42"/>
  <c r="H113" i="42"/>
  <c r="H112" i="42"/>
  <c r="H111" i="42"/>
  <c r="H110" i="42"/>
  <c r="H109" i="42"/>
  <c r="H108" i="42"/>
  <c r="H107" i="42"/>
  <c r="H106" i="42"/>
  <c r="H105" i="42"/>
  <c r="H104" i="42"/>
  <c r="H103" i="42"/>
  <c r="H102" i="42"/>
  <c r="H101" i="42"/>
  <c r="H100" i="42"/>
  <c r="H99" i="42"/>
  <c r="H98" i="42"/>
  <c r="H97" i="42"/>
  <c r="H96" i="42"/>
  <c r="H95" i="42"/>
  <c r="H94" i="42"/>
  <c r="H93" i="42"/>
  <c r="H92" i="42"/>
  <c r="H91" i="42"/>
  <c r="H90" i="42"/>
  <c r="H89" i="42"/>
  <c r="H88" i="42"/>
  <c r="H87" i="42"/>
  <c r="H86" i="42"/>
  <c r="H85" i="42"/>
  <c r="H84" i="42"/>
  <c r="H83" i="42"/>
  <c r="H82" i="42"/>
  <c r="H81" i="42"/>
  <c r="H80" i="42"/>
  <c r="H79" i="42"/>
  <c r="H78" i="42"/>
  <c r="H77" i="42"/>
  <c r="H76" i="42"/>
  <c r="H75" i="42"/>
  <c r="H74" i="42"/>
  <c r="H73" i="42"/>
  <c r="H72" i="42"/>
  <c r="H71" i="42"/>
  <c r="H70" i="42"/>
  <c r="H69" i="42"/>
  <c r="H68" i="42"/>
  <c r="H67" i="42"/>
  <c r="H66" i="42"/>
  <c r="H65" i="42"/>
  <c r="H64" i="42"/>
  <c r="H63" i="42"/>
  <c r="H62" i="42"/>
  <c r="H61" i="42"/>
  <c r="H60" i="42"/>
  <c r="H59" i="42"/>
  <c r="H58" i="42"/>
  <c r="H57" i="42"/>
  <c r="H56" i="42"/>
  <c r="H55" i="42"/>
  <c r="H54" i="42"/>
  <c r="H53" i="42"/>
  <c r="H52" i="42"/>
  <c r="H51" i="42"/>
  <c r="H50" i="42"/>
  <c r="H49" i="42"/>
  <c r="H48" i="42"/>
  <c r="H47" i="42"/>
  <c r="H46" i="42"/>
  <c r="H45" i="42"/>
  <c r="H44" i="42"/>
  <c r="H43" i="42"/>
  <c r="H42" i="42"/>
  <c r="H41" i="42"/>
  <c r="H40" i="42"/>
  <c r="H39" i="42"/>
  <c r="H38" i="42"/>
  <c r="H37" i="42"/>
  <c r="H36" i="42"/>
  <c r="H35" i="42"/>
  <c r="H34" i="42"/>
  <c r="H33" i="42"/>
  <c r="H32" i="42"/>
  <c r="H31" i="42"/>
  <c r="H30" i="42"/>
  <c r="H29" i="42"/>
  <c r="H28" i="42"/>
  <c r="H27" i="42"/>
  <c r="H26" i="42"/>
  <c r="H25" i="42"/>
  <c r="H24" i="42"/>
  <c r="H23" i="42"/>
  <c r="H22" i="42"/>
  <c r="H21" i="42"/>
  <c r="H20" i="42"/>
  <c r="H19" i="42"/>
  <c r="H18" i="42"/>
  <c r="H17" i="42"/>
  <c r="H16" i="42"/>
  <c r="H15" i="42"/>
  <c r="H14" i="42"/>
  <c r="H13" i="42"/>
  <c r="H12" i="42"/>
  <c r="H11" i="42"/>
  <c r="H10" i="42"/>
  <c r="H9" i="42"/>
  <c r="E208" i="42"/>
  <c r="E207" i="42"/>
  <c r="E206" i="42"/>
  <c r="E205" i="42"/>
  <c r="E204" i="42"/>
  <c r="E203" i="42"/>
  <c r="E202" i="42"/>
  <c r="E201" i="42"/>
  <c r="E200" i="42"/>
  <c r="E199" i="42"/>
  <c r="E198" i="42"/>
  <c r="E197" i="42"/>
  <c r="E196" i="42"/>
  <c r="E195" i="42"/>
  <c r="E194" i="42"/>
  <c r="E193" i="42"/>
  <c r="E192" i="42"/>
  <c r="E191" i="42"/>
  <c r="E190" i="42"/>
  <c r="E189" i="42"/>
  <c r="E188" i="42"/>
  <c r="E187" i="42"/>
  <c r="E186" i="42"/>
  <c r="E185" i="42"/>
  <c r="E184" i="42"/>
  <c r="E183" i="42"/>
  <c r="E182" i="42"/>
  <c r="E181" i="42"/>
  <c r="E180" i="42"/>
  <c r="E179" i="42"/>
  <c r="E178" i="42"/>
  <c r="E177" i="42"/>
  <c r="E176" i="42"/>
  <c r="E175" i="42"/>
  <c r="E174" i="42"/>
  <c r="E173" i="42"/>
  <c r="E172" i="42"/>
  <c r="E171" i="42"/>
  <c r="E170" i="42"/>
  <c r="E169" i="42"/>
  <c r="E168" i="42"/>
  <c r="E167" i="42"/>
  <c r="E166" i="42"/>
  <c r="E165" i="42"/>
  <c r="E164" i="42"/>
  <c r="E163" i="42"/>
  <c r="E162" i="42"/>
  <c r="E161" i="42"/>
  <c r="E160" i="42"/>
  <c r="E159" i="42"/>
  <c r="E158" i="42"/>
  <c r="E157" i="42"/>
  <c r="E156" i="42"/>
  <c r="E155" i="42"/>
  <c r="E154" i="42"/>
  <c r="E153" i="42"/>
  <c r="E152" i="42"/>
  <c r="E151" i="42"/>
  <c r="E150" i="42"/>
  <c r="E149" i="42"/>
  <c r="E148" i="42"/>
  <c r="E147" i="42"/>
  <c r="E146" i="42"/>
  <c r="E145" i="42"/>
  <c r="E144" i="42"/>
  <c r="E143" i="42"/>
  <c r="E142" i="42"/>
  <c r="E141" i="42"/>
  <c r="E140" i="42"/>
  <c r="E139" i="42"/>
  <c r="E138" i="42"/>
  <c r="E137" i="42"/>
  <c r="E136" i="42"/>
  <c r="E135" i="42"/>
  <c r="E134" i="42"/>
  <c r="E133" i="42"/>
  <c r="E132" i="42"/>
  <c r="E131" i="42"/>
  <c r="E130" i="42"/>
  <c r="E129" i="42"/>
  <c r="E128" i="42"/>
  <c r="E127" i="42"/>
  <c r="E126" i="42"/>
  <c r="E125" i="42"/>
  <c r="E124" i="42"/>
  <c r="E123" i="42"/>
  <c r="E122" i="42"/>
  <c r="E121" i="42"/>
  <c r="E120" i="42"/>
  <c r="E119" i="42"/>
  <c r="E118" i="42"/>
  <c r="E117" i="42"/>
  <c r="E116" i="42"/>
  <c r="E115" i="42"/>
  <c r="E114" i="42"/>
  <c r="E113" i="42"/>
  <c r="E112" i="42"/>
  <c r="E111" i="42"/>
  <c r="E110" i="42"/>
  <c r="E109" i="42"/>
  <c r="E108" i="42"/>
  <c r="E107" i="42"/>
  <c r="E106" i="42"/>
  <c r="E105" i="42"/>
  <c r="E104" i="42"/>
  <c r="E103" i="42"/>
  <c r="E102" i="42"/>
  <c r="E101" i="42"/>
  <c r="E100" i="42"/>
  <c r="E99" i="42"/>
  <c r="E98" i="42"/>
  <c r="E97" i="42"/>
  <c r="E96" i="42"/>
  <c r="E95" i="42"/>
  <c r="E94" i="42"/>
  <c r="E93" i="42"/>
  <c r="E92" i="42"/>
  <c r="E91" i="42"/>
  <c r="E90" i="42"/>
  <c r="E89" i="42"/>
  <c r="E88" i="42"/>
  <c r="E87" i="42"/>
  <c r="E86" i="42"/>
  <c r="E85" i="42"/>
  <c r="E84" i="42"/>
  <c r="E83" i="42"/>
  <c r="E82" i="42"/>
  <c r="E81" i="42"/>
  <c r="E80" i="42"/>
  <c r="E79" i="42"/>
  <c r="E78" i="42"/>
  <c r="E77" i="42"/>
  <c r="E76" i="42"/>
  <c r="E75" i="42"/>
  <c r="E74" i="42"/>
  <c r="E73" i="42"/>
  <c r="E72" i="42"/>
  <c r="E71" i="42"/>
  <c r="E70" i="42"/>
  <c r="E69" i="42"/>
  <c r="E68" i="42"/>
  <c r="E67" i="42"/>
  <c r="E66" i="42"/>
  <c r="E65" i="42"/>
  <c r="E64" i="42"/>
  <c r="E63" i="42"/>
  <c r="E62" i="42"/>
  <c r="E61" i="42"/>
  <c r="E60" i="42"/>
  <c r="E59" i="42"/>
  <c r="E58" i="42"/>
  <c r="E57" i="42"/>
  <c r="E56" i="42"/>
  <c r="E55" i="42"/>
  <c r="E54" i="42"/>
  <c r="E53" i="42"/>
  <c r="E52" i="42"/>
  <c r="E51" i="42"/>
  <c r="E50" i="42"/>
  <c r="E49" i="42"/>
  <c r="E48" i="42"/>
  <c r="E47" i="42"/>
  <c r="E46" i="42"/>
  <c r="E45" i="42"/>
  <c r="E44" i="42"/>
  <c r="E43" i="42"/>
  <c r="E42" i="42"/>
  <c r="E41" i="42"/>
  <c r="E40" i="42"/>
  <c r="E39" i="42"/>
  <c r="E38" i="42"/>
  <c r="E37" i="42"/>
  <c r="E36" i="42"/>
  <c r="E35" i="42"/>
  <c r="E34" i="42"/>
  <c r="E33" i="42"/>
  <c r="E32" i="42"/>
  <c r="E31" i="42"/>
  <c r="E30" i="42"/>
  <c r="E29" i="42"/>
  <c r="E28" i="42"/>
  <c r="E27" i="42"/>
  <c r="E26" i="42"/>
  <c r="E25" i="42"/>
  <c r="E24" i="42"/>
  <c r="E23" i="42"/>
  <c r="E22" i="42"/>
  <c r="E21" i="42"/>
  <c r="E20" i="42"/>
  <c r="E19" i="42"/>
  <c r="E18" i="42"/>
  <c r="E17" i="42"/>
  <c r="E16" i="42"/>
  <c r="E15" i="42"/>
  <c r="E14" i="42"/>
  <c r="E13" i="42"/>
  <c r="E12" i="42"/>
  <c r="E11" i="42"/>
  <c r="E10" i="42"/>
  <c r="E9" i="42"/>
  <c r="Q168" i="41"/>
  <c r="Q167" i="41"/>
  <c r="Q166" i="41"/>
  <c r="Q165" i="41"/>
  <c r="Q164" i="41"/>
  <c r="Q163" i="41"/>
  <c r="Q162" i="41"/>
  <c r="Q161" i="41"/>
  <c r="Q160" i="41"/>
  <c r="Q159" i="41"/>
  <c r="Q158" i="41"/>
  <c r="Q157" i="41"/>
  <c r="Q156" i="41"/>
  <c r="Q155" i="41"/>
  <c r="Q154" i="41"/>
  <c r="Q153" i="41"/>
  <c r="Q152" i="41"/>
  <c r="Q151" i="41"/>
  <c r="Q150" i="41"/>
  <c r="Q149" i="41"/>
  <c r="Q148" i="41"/>
  <c r="Q147" i="41"/>
  <c r="Q146" i="41"/>
  <c r="Q145" i="41"/>
  <c r="Q144" i="41"/>
  <c r="Q143" i="41"/>
  <c r="Q142" i="41"/>
  <c r="Q141" i="41"/>
  <c r="Q140" i="41"/>
  <c r="Q139" i="41"/>
  <c r="Q138" i="41"/>
  <c r="Q137" i="41"/>
  <c r="Q136" i="41"/>
  <c r="Q135" i="41"/>
  <c r="Q134" i="41"/>
  <c r="Q133" i="41"/>
  <c r="Q132" i="41"/>
  <c r="Q131" i="41"/>
  <c r="Q130" i="41"/>
  <c r="Q129" i="41"/>
  <c r="Q128" i="41"/>
  <c r="Q127" i="41"/>
  <c r="Q126" i="41"/>
  <c r="Q125" i="41"/>
  <c r="Q124" i="41"/>
  <c r="Q123" i="41"/>
  <c r="Q122" i="41"/>
  <c r="Q121" i="41"/>
  <c r="Q120" i="41"/>
  <c r="Q119" i="41"/>
  <c r="Q118" i="41"/>
  <c r="Q117" i="41"/>
  <c r="Q116" i="41"/>
  <c r="Q115" i="41"/>
  <c r="Q114" i="41"/>
  <c r="Q113" i="41"/>
  <c r="Q112" i="41"/>
  <c r="Q111" i="41"/>
  <c r="Q110" i="41"/>
  <c r="Q109" i="41"/>
  <c r="Q108" i="41"/>
  <c r="Q107" i="41"/>
  <c r="Q106" i="41"/>
  <c r="Q105" i="41"/>
  <c r="Q104" i="41"/>
  <c r="Q103" i="41"/>
  <c r="Q102" i="41"/>
  <c r="Q101" i="41"/>
  <c r="Q100" i="41"/>
  <c r="Q99" i="41"/>
  <c r="Q98" i="41"/>
  <c r="Q97" i="41"/>
  <c r="Q96" i="41"/>
  <c r="Q95" i="41"/>
  <c r="Q94" i="41"/>
  <c r="Q93" i="41"/>
  <c r="Q92" i="41"/>
  <c r="Q91" i="41"/>
  <c r="Q90" i="41"/>
  <c r="Q89" i="41"/>
  <c r="Q88" i="41"/>
  <c r="Q87" i="41"/>
  <c r="Q86" i="41"/>
  <c r="Q85" i="41"/>
  <c r="Q84" i="41"/>
  <c r="Q83" i="41"/>
  <c r="Q82" i="41"/>
  <c r="Q81" i="41"/>
  <c r="Q80" i="41"/>
  <c r="Q79" i="41"/>
  <c r="Q78" i="41"/>
  <c r="Q77" i="41"/>
  <c r="Q76" i="41"/>
  <c r="Q75" i="41"/>
  <c r="Q74" i="41"/>
  <c r="Q73" i="41"/>
  <c r="Q72" i="41"/>
  <c r="Q71" i="41"/>
  <c r="Q70" i="41"/>
  <c r="Q69" i="41"/>
  <c r="Q68" i="41"/>
  <c r="Q67" i="41"/>
  <c r="Q66" i="41"/>
  <c r="Q65" i="41"/>
  <c r="Q64" i="41"/>
  <c r="Q63" i="41"/>
  <c r="Q62" i="41"/>
  <c r="Q61" i="41"/>
  <c r="Q60" i="41"/>
  <c r="Q59" i="41"/>
  <c r="Q58" i="41"/>
  <c r="Q57" i="41"/>
  <c r="Q56" i="41"/>
  <c r="Q55" i="41"/>
  <c r="Q54" i="41"/>
  <c r="Q53" i="41"/>
  <c r="Q52" i="41"/>
  <c r="Q51" i="41"/>
  <c r="Q50" i="41"/>
  <c r="Q49" i="41"/>
  <c r="Q48" i="41"/>
  <c r="Q47" i="41"/>
  <c r="Q46" i="41"/>
  <c r="Q45" i="41"/>
  <c r="Q44" i="41"/>
  <c r="Q43" i="41"/>
  <c r="Q42" i="41"/>
  <c r="Q41" i="41"/>
  <c r="Q40" i="41"/>
  <c r="Q39" i="41"/>
  <c r="Q38" i="41"/>
  <c r="Q37" i="41"/>
  <c r="Q36" i="41"/>
  <c r="Q35" i="41"/>
  <c r="Q34" i="41"/>
  <c r="Q33" i="41"/>
  <c r="Q32" i="41"/>
  <c r="Q31" i="41"/>
  <c r="Q30" i="41"/>
  <c r="Q29" i="41"/>
  <c r="Q28" i="41"/>
  <c r="Q27" i="41"/>
  <c r="Q26" i="41"/>
  <c r="Q25" i="41"/>
  <c r="Q24" i="41"/>
  <c r="Q23" i="41"/>
  <c r="Q22" i="41"/>
  <c r="Q21" i="41"/>
  <c r="Q20" i="41"/>
  <c r="Q19" i="41"/>
  <c r="Q18" i="41"/>
  <c r="Q17" i="41"/>
  <c r="Q16" i="41"/>
  <c r="Q15" i="41"/>
  <c r="Q14" i="41"/>
  <c r="Q13" i="41"/>
  <c r="Q12" i="41"/>
  <c r="Q11" i="41"/>
  <c r="Q10" i="41"/>
  <c r="Q9" i="41"/>
  <c r="N168" i="41"/>
  <c r="N167" i="41"/>
  <c r="N166" i="41"/>
  <c r="N165" i="41"/>
  <c r="N164" i="41"/>
  <c r="N163" i="41"/>
  <c r="N162" i="41"/>
  <c r="N161" i="41"/>
  <c r="N160" i="41"/>
  <c r="N159" i="41"/>
  <c r="N158" i="41"/>
  <c r="N157" i="41"/>
  <c r="N156" i="41"/>
  <c r="N155" i="41"/>
  <c r="N154" i="41"/>
  <c r="N153" i="41"/>
  <c r="N152" i="41"/>
  <c r="N151" i="41"/>
  <c r="N150" i="41"/>
  <c r="N149" i="41"/>
  <c r="N148" i="41"/>
  <c r="N147" i="41"/>
  <c r="N146" i="41"/>
  <c r="N145" i="41"/>
  <c r="N144" i="41"/>
  <c r="N143" i="41"/>
  <c r="N142" i="41"/>
  <c r="N141" i="41"/>
  <c r="N140" i="41"/>
  <c r="N139" i="41"/>
  <c r="N138" i="41"/>
  <c r="N137" i="41"/>
  <c r="N136" i="41"/>
  <c r="N135" i="41"/>
  <c r="N134" i="41"/>
  <c r="N133" i="41"/>
  <c r="N132" i="41"/>
  <c r="N131" i="41"/>
  <c r="N130" i="41"/>
  <c r="N129" i="41"/>
  <c r="N128" i="41"/>
  <c r="N127" i="41"/>
  <c r="N126" i="41"/>
  <c r="N125" i="41"/>
  <c r="N124" i="41"/>
  <c r="N123" i="41"/>
  <c r="N122" i="41"/>
  <c r="N121" i="41"/>
  <c r="N120" i="41"/>
  <c r="N119" i="41"/>
  <c r="N118" i="41"/>
  <c r="N117" i="41"/>
  <c r="N116" i="41"/>
  <c r="N115" i="41"/>
  <c r="N114" i="41"/>
  <c r="N113" i="41"/>
  <c r="N112" i="41"/>
  <c r="N111" i="41"/>
  <c r="N110" i="41"/>
  <c r="N109" i="41"/>
  <c r="N108" i="41"/>
  <c r="N107" i="41"/>
  <c r="N106" i="41"/>
  <c r="N105" i="41"/>
  <c r="N104" i="41"/>
  <c r="N103" i="41"/>
  <c r="N102" i="41"/>
  <c r="N101" i="41"/>
  <c r="N100" i="41"/>
  <c r="N99" i="41"/>
  <c r="N98" i="41"/>
  <c r="N97" i="41"/>
  <c r="N96" i="41"/>
  <c r="N95" i="41"/>
  <c r="N94" i="41"/>
  <c r="N93" i="41"/>
  <c r="N92" i="41"/>
  <c r="N91" i="41"/>
  <c r="N90" i="41"/>
  <c r="N89" i="41"/>
  <c r="N88" i="41"/>
  <c r="N87" i="41"/>
  <c r="N86" i="41"/>
  <c r="N85" i="41"/>
  <c r="N84" i="41"/>
  <c r="N83" i="41"/>
  <c r="N82" i="41"/>
  <c r="N81" i="41"/>
  <c r="N80" i="41"/>
  <c r="N79" i="41"/>
  <c r="N78" i="41"/>
  <c r="N77" i="41"/>
  <c r="N76" i="41"/>
  <c r="N75" i="41"/>
  <c r="N74" i="41"/>
  <c r="N73" i="41"/>
  <c r="N72" i="41"/>
  <c r="N71" i="41"/>
  <c r="N70" i="41"/>
  <c r="N69" i="41"/>
  <c r="N68" i="41"/>
  <c r="N67" i="41"/>
  <c r="N66" i="41"/>
  <c r="N65" i="41"/>
  <c r="N64" i="41"/>
  <c r="N63" i="41"/>
  <c r="N62" i="41"/>
  <c r="N61" i="41"/>
  <c r="N60" i="41"/>
  <c r="N59" i="41"/>
  <c r="N58" i="41"/>
  <c r="N57" i="41"/>
  <c r="N56" i="41"/>
  <c r="N55" i="41"/>
  <c r="N54" i="41"/>
  <c r="N53" i="41"/>
  <c r="N52" i="41"/>
  <c r="N51" i="41"/>
  <c r="N50" i="41"/>
  <c r="N49" i="41"/>
  <c r="N48" i="41"/>
  <c r="N47" i="41"/>
  <c r="N46" i="41"/>
  <c r="N45" i="41"/>
  <c r="N44" i="41"/>
  <c r="N43" i="41"/>
  <c r="N42" i="41"/>
  <c r="N41" i="41"/>
  <c r="N40" i="41"/>
  <c r="N39" i="41"/>
  <c r="N38" i="41"/>
  <c r="N37" i="41"/>
  <c r="N36" i="41"/>
  <c r="N35" i="41"/>
  <c r="N34" i="41"/>
  <c r="N33" i="41"/>
  <c r="N32" i="41"/>
  <c r="N31" i="41"/>
  <c r="N30" i="41"/>
  <c r="N29" i="41"/>
  <c r="N28" i="41"/>
  <c r="N27" i="41"/>
  <c r="N26" i="41"/>
  <c r="N25" i="41"/>
  <c r="N24" i="41"/>
  <c r="N23" i="41"/>
  <c r="N22" i="41"/>
  <c r="N21" i="41"/>
  <c r="N20" i="41"/>
  <c r="N19" i="41"/>
  <c r="N18" i="41"/>
  <c r="N17" i="41"/>
  <c r="N16" i="41"/>
  <c r="N15" i="41"/>
  <c r="N14" i="41"/>
  <c r="N13" i="41"/>
  <c r="N12" i="41"/>
  <c r="N11" i="41"/>
  <c r="N10" i="41"/>
  <c r="N9" i="41"/>
  <c r="K168" i="41"/>
  <c r="K167" i="41"/>
  <c r="K166" i="41"/>
  <c r="K165" i="41"/>
  <c r="K164" i="41"/>
  <c r="K163" i="41"/>
  <c r="K162" i="41"/>
  <c r="K161" i="41"/>
  <c r="K160" i="41"/>
  <c r="K159" i="41"/>
  <c r="K158" i="41"/>
  <c r="K157" i="41"/>
  <c r="K156" i="41"/>
  <c r="K155" i="41"/>
  <c r="K154" i="41"/>
  <c r="K153" i="41"/>
  <c r="K152" i="41"/>
  <c r="K151" i="41"/>
  <c r="K150" i="41"/>
  <c r="K149" i="41"/>
  <c r="K148" i="41"/>
  <c r="K147" i="41"/>
  <c r="K146" i="41"/>
  <c r="K145" i="41"/>
  <c r="K144" i="41"/>
  <c r="K143" i="41"/>
  <c r="K142" i="41"/>
  <c r="K141" i="41"/>
  <c r="K140" i="41"/>
  <c r="K139" i="41"/>
  <c r="K138" i="41"/>
  <c r="K137" i="41"/>
  <c r="K136" i="41"/>
  <c r="K135" i="41"/>
  <c r="K134" i="41"/>
  <c r="K133" i="41"/>
  <c r="K132" i="41"/>
  <c r="K131" i="41"/>
  <c r="K130" i="41"/>
  <c r="K129" i="41"/>
  <c r="K128" i="41"/>
  <c r="K127" i="41"/>
  <c r="K126" i="41"/>
  <c r="K125" i="41"/>
  <c r="K124" i="41"/>
  <c r="K123" i="41"/>
  <c r="K122" i="41"/>
  <c r="K121" i="41"/>
  <c r="K120" i="41"/>
  <c r="K119" i="41"/>
  <c r="K118" i="41"/>
  <c r="K117" i="41"/>
  <c r="K116" i="41"/>
  <c r="K115" i="41"/>
  <c r="K114" i="41"/>
  <c r="K113" i="41"/>
  <c r="K112" i="41"/>
  <c r="K111" i="41"/>
  <c r="K110" i="41"/>
  <c r="K109" i="41"/>
  <c r="K108" i="41"/>
  <c r="K107" i="41"/>
  <c r="K106" i="41"/>
  <c r="K105" i="41"/>
  <c r="K104" i="41"/>
  <c r="K103" i="41"/>
  <c r="K102" i="41"/>
  <c r="K101" i="41"/>
  <c r="K100" i="41"/>
  <c r="K99" i="41"/>
  <c r="K98" i="41"/>
  <c r="K97" i="41"/>
  <c r="K96" i="41"/>
  <c r="K95" i="41"/>
  <c r="K94" i="41"/>
  <c r="K93" i="41"/>
  <c r="K92" i="41"/>
  <c r="K91" i="41"/>
  <c r="K90" i="41"/>
  <c r="K89" i="41"/>
  <c r="K88" i="41"/>
  <c r="K87" i="41"/>
  <c r="K86" i="41"/>
  <c r="K85" i="41"/>
  <c r="K84" i="41"/>
  <c r="K83" i="41"/>
  <c r="K82" i="41"/>
  <c r="K81" i="41"/>
  <c r="K80" i="41"/>
  <c r="K79" i="41"/>
  <c r="K78" i="41"/>
  <c r="K77" i="41"/>
  <c r="K76" i="41"/>
  <c r="K75" i="41"/>
  <c r="K74" i="41"/>
  <c r="K73" i="41"/>
  <c r="K72" i="41"/>
  <c r="K71" i="41"/>
  <c r="K70" i="41"/>
  <c r="K69" i="41"/>
  <c r="K68" i="41"/>
  <c r="K67" i="41"/>
  <c r="K66" i="41"/>
  <c r="K65" i="41"/>
  <c r="K64" i="41"/>
  <c r="K63" i="41"/>
  <c r="K62" i="41"/>
  <c r="K61" i="41"/>
  <c r="K60" i="41"/>
  <c r="K59" i="41"/>
  <c r="K58" i="41"/>
  <c r="K57" i="41"/>
  <c r="K56" i="41"/>
  <c r="K55" i="41"/>
  <c r="K54" i="41"/>
  <c r="K53" i="41"/>
  <c r="K52" i="41"/>
  <c r="K51" i="41"/>
  <c r="K50" i="41"/>
  <c r="K49" i="41"/>
  <c r="K48" i="41"/>
  <c r="K47" i="41"/>
  <c r="K46" i="41"/>
  <c r="K45" i="41"/>
  <c r="K44" i="41"/>
  <c r="K43" i="41"/>
  <c r="K42" i="41"/>
  <c r="K41" i="41"/>
  <c r="K40" i="41"/>
  <c r="K39" i="41"/>
  <c r="K38" i="41"/>
  <c r="K37" i="41"/>
  <c r="K36" i="41"/>
  <c r="K35" i="41"/>
  <c r="K34" i="41"/>
  <c r="K33" i="41"/>
  <c r="K32" i="41"/>
  <c r="K31" i="41"/>
  <c r="K30" i="41"/>
  <c r="K29" i="41"/>
  <c r="K28" i="41"/>
  <c r="K27" i="41"/>
  <c r="K26" i="41"/>
  <c r="K25" i="41"/>
  <c r="K24" i="41"/>
  <c r="K23" i="41"/>
  <c r="K22" i="41"/>
  <c r="K21" i="41"/>
  <c r="K20" i="41"/>
  <c r="K19" i="41"/>
  <c r="K18" i="41"/>
  <c r="K17" i="41"/>
  <c r="K16" i="41"/>
  <c r="K15" i="41"/>
  <c r="K14" i="41"/>
  <c r="K13" i="41"/>
  <c r="K12" i="41"/>
  <c r="K11" i="41"/>
  <c r="K10" i="41"/>
  <c r="K9" i="41"/>
  <c r="H168" i="41"/>
  <c r="H167" i="41"/>
  <c r="H166" i="41"/>
  <c r="H165" i="41"/>
  <c r="H164" i="41"/>
  <c r="H163" i="41"/>
  <c r="H162" i="41"/>
  <c r="H161" i="41"/>
  <c r="H160" i="41"/>
  <c r="H159" i="41"/>
  <c r="H158" i="41"/>
  <c r="H157" i="41"/>
  <c r="H156" i="41"/>
  <c r="H155" i="41"/>
  <c r="H154" i="41"/>
  <c r="H153" i="41"/>
  <c r="H152" i="41"/>
  <c r="H151" i="41"/>
  <c r="H150" i="41"/>
  <c r="H149" i="41"/>
  <c r="H148" i="41"/>
  <c r="H147" i="41"/>
  <c r="H146" i="41"/>
  <c r="H145" i="41"/>
  <c r="H144" i="41"/>
  <c r="H143" i="41"/>
  <c r="H142" i="41"/>
  <c r="H141" i="41"/>
  <c r="H140" i="41"/>
  <c r="H139" i="41"/>
  <c r="H138" i="41"/>
  <c r="H137" i="41"/>
  <c r="H136" i="41"/>
  <c r="H135" i="41"/>
  <c r="H134" i="41"/>
  <c r="H133" i="41"/>
  <c r="H132" i="41"/>
  <c r="H131" i="41"/>
  <c r="H130" i="41"/>
  <c r="H129" i="41"/>
  <c r="H128" i="41"/>
  <c r="H127" i="41"/>
  <c r="H126" i="41"/>
  <c r="H125" i="41"/>
  <c r="H124" i="41"/>
  <c r="H123" i="41"/>
  <c r="H122" i="41"/>
  <c r="H121" i="41"/>
  <c r="H120" i="41"/>
  <c r="H119" i="41"/>
  <c r="H118" i="41"/>
  <c r="H117" i="41"/>
  <c r="H116" i="41"/>
  <c r="H115" i="41"/>
  <c r="H114" i="41"/>
  <c r="H113" i="41"/>
  <c r="H112" i="41"/>
  <c r="H111" i="41"/>
  <c r="H110" i="41"/>
  <c r="H109" i="41"/>
  <c r="H108" i="41"/>
  <c r="H107" i="41"/>
  <c r="H106" i="41"/>
  <c r="H105" i="41"/>
  <c r="H104" i="41"/>
  <c r="H103" i="41"/>
  <c r="H102" i="41"/>
  <c r="H101" i="41"/>
  <c r="H100" i="41"/>
  <c r="H99" i="41"/>
  <c r="H98" i="41"/>
  <c r="H97" i="41"/>
  <c r="H96" i="41"/>
  <c r="H95" i="41"/>
  <c r="H94" i="41"/>
  <c r="H93" i="41"/>
  <c r="H92" i="41"/>
  <c r="H91" i="41"/>
  <c r="H90" i="41"/>
  <c r="H89" i="41"/>
  <c r="H88" i="41"/>
  <c r="H87" i="41"/>
  <c r="H86" i="41"/>
  <c r="H85" i="41"/>
  <c r="H84" i="41"/>
  <c r="H83" i="41"/>
  <c r="H82" i="41"/>
  <c r="H81" i="41"/>
  <c r="H80" i="41"/>
  <c r="H79" i="41"/>
  <c r="H78" i="41"/>
  <c r="H77" i="41"/>
  <c r="H76" i="41"/>
  <c r="H75" i="41"/>
  <c r="H74" i="41"/>
  <c r="H73" i="41"/>
  <c r="H72" i="41"/>
  <c r="H71" i="41"/>
  <c r="H70" i="41"/>
  <c r="H69" i="41"/>
  <c r="H68" i="41"/>
  <c r="H67" i="41"/>
  <c r="H66" i="41"/>
  <c r="H65" i="41"/>
  <c r="H64" i="41"/>
  <c r="H63" i="41"/>
  <c r="H62" i="41"/>
  <c r="H61" i="41"/>
  <c r="H60" i="41"/>
  <c r="H59" i="41"/>
  <c r="H58" i="41"/>
  <c r="H57" i="41"/>
  <c r="H56" i="41"/>
  <c r="H55" i="41"/>
  <c r="H54" i="41"/>
  <c r="H53" i="41"/>
  <c r="H52" i="41"/>
  <c r="H51" i="41"/>
  <c r="H50" i="41"/>
  <c r="H49" i="41"/>
  <c r="H48" i="41"/>
  <c r="H47" i="41"/>
  <c r="H46" i="41"/>
  <c r="H45" i="41"/>
  <c r="H44" i="41"/>
  <c r="H43" i="41"/>
  <c r="H42" i="41"/>
  <c r="H41" i="41"/>
  <c r="H40" i="41"/>
  <c r="H39" i="41"/>
  <c r="H38" i="41"/>
  <c r="H37" i="41"/>
  <c r="H36" i="41"/>
  <c r="H35" i="41"/>
  <c r="H34" i="41"/>
  <c r="H33" i="41"/>
  <c r="H32" i="41"/>
  <c r="H31" i="41"/>
  <c r="H30" i="41"/>
  <c r="H29" i="41"/>
  <c r="H28" i="41"/>
  <c r="H27" i="41"/>
  <c r="H26" i="41"/>
  <c r="H25" i="41"/>
  <c r="H24" i="41"/>
  <c r="H23" i="41"/>
  <c r="H22" i="41"/>
  <c r="H21" i="41"/>
  <c r="H20" i="41"/>
  <c r="H19" i="41"/>
  <c r="H18" i="41"/>
  <c r="H17" i="41"/>
  <c r="H16" i="41"/>
  <c r="H15" i="41"/>
  <c r="H14" i="41"/>
  <c r="H13" i="41"/>
  <c r="H12" i="41"/>
  <c r="H11" i="41"/>
  <c r="H10" i="41"/>
  <c r="H9" i="41"/>
  <c r="E168" i="41"/>
  <c r="E167" i="41"/>
  <c r="E166" i="41"/>
  <c r="E165" i="41"/>
  <c r="E164" i="41"/>
  <c r="E163" i="41"/>
  <c r="E162" i="41"/>
  <c r="E161" i="41"/>
  <c r="E160" i="41"/>
  <c r="E159" i="41"/>
  <c r="E158" i="41"/>
  <c r="E157" i="41"/>
  <c r="E156" i="41"/>
  <c r="E155" i="41"/>
  <c r="E154" i="41"/>
  <c r="E153" i="41"/>
  <c r="E152" i="41"/>
  <c r="E151" i="41"/>
  <c r="E150" i="41"/>
  <c r="E149" i="41"/>
  <c r="E148" i="41"/>
  <c r="E147" i="41"/>
  <c r="E146" i="41"/>
  <c r="E145" i="41"/>
  <c r="E144" i="41"/>
  <c r="E143" i="41"/>
  <c r="E142" i="41"/>
  <c r="E141" i="41"/>
  <c r="E140" i="41"/>
  <c r="E139" i="41"/>
  <c r="E138" i="41"/>
  <c r="E137" i="41"/>
  <c r="E136" i="41"/>
  <c r="E135" i="41"/>
  <c r="E134" i="41"/>
  <c r="E133" i="41"/>
  <c r="E132" i="41"/>
  <c r="E131" i="41"/>
  <c r="E130" i="41"/>
  <c r="E129" i="41"/>
  <c r="E128" i="41"/>
  <c r="E127" i="41"/>
  <c r="E126" i="41"/>
  <c r="E125" i="41"/>
  <c r="E124" i="41"/>
  <c r="E123" i="41"/>
  <c r="E122" i="41"/>
  <c r="E121" i="41"/>
  <c r="E120" i="41"/>
  <c r="E119" i="41"/>
  <c r="E118" i="41"/>
  <c r="E117" i="41"/>
  <c r="E116" i="41"/>
  <c r="E115" i="41"/>
  <c r="E114" i="41"/>
  <c r="E113" i="41"/>
  <c r="E112" i="41"/>
  <c r="E111" i="41"/>
  <c r="E110" i="41"/>
  <c r="E109" i="41"/>
  <c r="E108" i="41"/>
  <c r="E107" i="41"/>
  <c r="E106" i="41"/>
  <c r="E105" i="41"/>
  <c r="E104" i="41"/>
  <c r="E103" i="41"/>
  <c r="E102" i="41"/>
  <c r="E101" i="41"/>
  <c r="E100" i="41"/>
  <c r="E99" i="41"/>
  <c r="E98" i="41"/>
  <c r="E97" i="41"/>
  <c r="E96" i="41"/>
  <c r="E95" i="41"/>
  <c r="E94" i="41"/>
  <c r="E93" i="41"/>
  <c r="E92" i="41"/>
  <c r="E91" i="41"/>
  <c r="E90" i="41"/>
  <c r="E89" i="41"/>
  <c r="E88" i="41"/>
  <c r="E87" i="41"/>
  <c r="E86" i="41"/>
  <c r="E85" i="41"/>
  <c r="E84" i="41"/>
  <c r="E83" i="41"/>
  <c r="E82" i="41"/>
  <c r="E81" i="41"/>
  <c r="E80" i="41"/>
  <c r="E79" i="41"/>
  <c r="E78" i="41"/>
  <c r="E77" i="41"/>
  <c r="E76" i="41"/>
  <c r="E75" i="41"/>
  <c r="E74" i="41"/>
  <c r="E73" i="41"/>
  <c r="E72" i="41"/>
  <c r="E71" i="41"/>
  <c r="E70" i="41"/>
  <c r="E69" i="41"/>
  <c r="E68" i="41"/>
  <c r="E67" i="41"/>
  <c r="E66" i="41"/>
  <c r="E65" i="41"/>
  <c r="E64" i="41"/>
  <c r="E63" i="41"/>
  <c r="E62" i="41"/>
  <c r="E61" i="41"/>
  <c r="E60" i="41"/>
  <c r="E59" i="41"/>
  <c r="E58" i="41"/>
  <c r="E57" i="41"/>
  <c r="E56" i="41"/>
  <c r="E55" i="41"/>
  <c r="E54" i="41"/>
  <c r="E53" i="41"/>
  <c r="E52" i="41"/>
  <c r="E51" i="41"/>
  <c r="E50" i="41"/>
  <c r="E49" i="41"/>
  <c r="E48" i="41"/>
  <c r="E47" i="41"/>
  <c r="E46" i="41"/>
  <c r="E45" i="41"/>
  <c r="E44" i="41"/>
  <c r="E43" i="41"/>
  <c r="E42" i="41"/>
  <c r="E41" i="41"/>
  <c r="E40" i="41"/>
  <c r="E39" i="41"/>
  <c r="E38" i="41"/>
  <c r="E37" i="41"/>
  <c r="E36" i="41"/>
  <c r="E35" i="41"/>
  <c r="E34" i="41"/>
  <c r="E33" i="41"/>
  <c r="E32" i="41"/>
  <c r="E31" i="41"/>
  <c r="E30" i="41"/>
  <c r="E29" i="41"/>
  <c r="E28" i="41"/>
  <c r="E27" i="41"/>
  <c r="E26" i="41"/>
  <c r="E25" i="41"/>
  <c r="E24" i="41"/>
  <c r="E23" i="41"/>
  <c r="E22" i="41"/>
  <c r="E21" i="41"/>
  <c r="E20" i="41"/>
  <c r="E19" i="41"/>
  <c r="E18" i="41"/>
  <c r="E17" i="41"/>
  <c r="E16" i="41"/>
  <c r="E15" i="41"/>
  <c r="E14" i="41"/>
  <c r="E13" i="41"/>
  <c r="E12" i="41"/>
  <c r="E10" i="41"/>
  <c r="E9" i="41"/>
  <c r="BK57" i="34"/>
  <c r="BJ57" i="34"/>
  <c r="BH57" i="34"/>
  <c r="BG57" i="34"/>
  <c r="BF57" i="34"/>
  <c r="BE57" i="34"/>
  <c r="BM57" i="34" s="1"/>
  <c r="BC57" i="34"/>
  <c r="BB57" i="34"/>
  <c r="BK56" i="34"/>
  <c r="BJ56" i="34"/>
  <c r="BH56" i="34"/>
  <c r="BG56" i="34"/>
  <c r="BF56" i="34"/>
  <c r="BE56" i="34"/>
  <c r="BM56" i="34" s="1"/>
  <c r="BC56" i="34"/>
  <c r="BB56" i="34"/>
  <c r="BK55" i="34"/>
  <c r="BJ55" i="34"/>
  <c r="BH55" i="34"/>
  <c r="BG55" i="34"/>
  <c r="BF55" i="34"/>
  <c r="BE55" i="34"/>
  <c r="BC55" i="34"/>
  <c r="BB55" i="34"/>
  <c r="BK54" i="34"/>
  <c r="BJ54" i="34"/>
  <c r="BH54" i="34"/>
  <c r="BG54" i="34"/>
  <c r="BF54" i="34"/>
  <c r="BE54" i="34"/>
  <c r="BC54" i="34"/>
  <c r="BB54" i="34"/>
  <c r="BK53" i="34"/>
  <c r="BJ53" i="34"/>
  <c r="BH53" i="34"/>
  <c r="BG53" i="34"/>
  <c r="BF53" i="34"/>
  <c r="BE53" i="34"/>
  <c r="BM53" i="34" s="1"/>
  <c r="BC53" i="34"/>
  <c r="BB53" i="34"/>
  <c r="BK52" i="34"/>
  <c r="BJ52" i="34"/>
  <c r="BH52" i="34"/>
  <c r="BG52" i="34"/>
  <c r="BF52" i="34"/>
  <c r="BE52" i="34"/>
  <c r="BM52" i="34" s="1"/>
  <c r="BC52" i="34"/>
  <c r="BB52" i="34"/>
  <c r="BK51" i="34"/>
  <c r="BJ51" i="34"/>
  <c r="BH51" i="34"/>
  <c r="BG51" i="34"/>
  <c r="BF51" i="34"/>
  <c r="BE51" i="34"/>
  <c r="BC51" i="34"/>
  <c r="BB51" i="34"/>
  <c r="BK50" i="34"/>
  <c r="BK58" i="34" s="1"/>
  <c r="BJ50" i="34"/>
  <c r="BJ58" i="34" s="1"/>
  <c r="BH50" i="34"/>
  <c r="BH58" i="34" s="1"/>
  <c r="BG50" i="34"/>
  <c r="BG58" i="34" s="1"/>
  <c r="BF50" i="34"/>
  <c r="BF58" i="34" s="1"/>
  <c r="BE50" i="34"/>
  <c r="BE58" i="34" s="1"/>
  <c r="BC50" i="34"/>
  <c r="BB50" i="34"/>
  <c r="BK44" i="34"/>
  <c r="BJ44" i="34"/>
  <c r="BH44" i="34"/>
  <c r="BG44" i="34"/>
  <c r="BF44" i="34"/>
  <c r="BE44" i="34"/>
  <c r="BM43" i="34"/>
  <c r="BM42" i="34"/>
  <c r="BM41" i="34"/>
  <c r="BM40" i="34"/>
  <c r="BM39" i="34"/>
  <c r="BM38" i="34"/>
  <c r="BM37" i="34"/>
  <c r="BM36" i="34"/>
  <c r="BM44" i="34" s="1"/>
  <c r="BK30" i="34"/>
  <c r="BJ30" i="34"/>
  <c r="BH30" i="34"/>
  <c r="BG30" i="34"/>
  <c r="BF30" i="34"/>
  <c r="BE30" i="34"/>
  <c r="BM29" i="34"/>
  <c r="BM28" i="34"/>
  <c r="BM27" i="34"/>
  <c r="BM26" i="34"/>
  <c r="BM25" i="34"/>
  <c r="BM24" i="34"/>
  <c r="BM23" i="34"/>
  <c r="BM22" i="34"/>
  <c r="BK16" i="34"/>
  <c r="BJ16" i="34"/>
  <c r="BH16" i="34"/>
  <c r="BG16" i="34"/>
  <c r="BF16" i="34"/>
  <c r="BE16" i="34"/>
  <c r="BM15" i="34"/>
  <c r="BM14" i="34"/>
  <c r="BM13" i="34"/>
  <c r="BM12" i="34"/>
  <c r="BM11" i="34"/>
  <c r="BM10" i="34"/>
  <c r="BM9" i="34"/>
  <c r="BM8" i="34"/>
  <c r="BM16" i="34" s="1"/>
  <c r="AC208" i="43"/>
  <c r="AB208" i="43"/>
  <c r="U208" i="43"/>
  <c r="T208" i="43"/>
  <c r="Q208" i="43"/>
  <c r="N208" i="43"/>
  <c r="AA208" i="43" s="1"/>
  <c r="K208" i="43"/>
  <c r="Z208" i="43" s="1"/>
  <c r="H208" i="43"/>
  <c r="Y208" i="43" s="1"/>
  <c r="E208" i="43"/>
  <c r="X208" i="43" s="1"/>
  <c r="Z207" i="43"/>
  <c r="Y207" i="43"/>
  <c r="U207" i="43"/>
  <c r="T207" i="43"/>
  <c r="AC207" i="43" s="1"/>
  <c r="Q207" i="43"/>
  <c r="AB207" i="43" s="1"/>
  <c r="N207" i="43"/>
  <c r="AA207" i="43" s="1"/>
  <c r="K207" i="43"/>
  <c r="H207" i="43"/>
  <c r="E207" i="43"/>
  <c r="X207" i="43" s="1"/>
  <c r="U206" i="43"/>
  <c r="T206" i="43"/>
  <c r="AC206" i="43" s="1"/>
  <c r="Q206" i="43"/>
  <c r="AB206" i="43" s="1"/>
  <c r="N206" i="43"/>
  <c r="AA206" i="43" s="1"/>
  <c r="K206" i="43"/>
  <c r="Z206" i="43" s="1"/>
  <c r="H206" i="43"/>
  <c r="Y206" i="43" s="1"/>
  <c r="E206" i="43"/>
  <c r="X206" i="43" s="1"/>
  <c r="X205" i="43"/>
  <c r="U205" i="43"/>
  <c r="T205" i="43"/>
  <c r="AC205" i="43" s="1"/>
  <c r="Q205" i="43"/>
  <c r="AB205" i="43" s="1"/>
  <c r="N205" i="43"/>
  <c r="AA205" i="43" s="1"/>
  <c r="K205" i="43"/>
  <c r="Z205" i="43" s="1"/>
  <c r="H205" i="43"/>
  <c r="Y205" i="43" s="1"/>
  <c r="E205" i="43"/>
  <c r="Y204" i="43"/>
  <c r="U204" i="43"/>
  <c r="T204" i="43"/>
  <c r="AC204" i="43" s="1"/>
  <c r="Q204" i="43"/>
  <c r="AB204" i="43" s="1"/>
  <c r="N204" i="43"/>
  <c r="AA204" i="43" s="1"/>
  <c r="K204" i="43"/>
  <c r="Z204" i="43" s="1"/>
  <c r="H204" i="43"/>
  <c r="E204" i="43"/>
  <c r="X204" i="43" s="1"/>
  <c r="Z203" i="43"/>
  <c r="U203" i="43"/>
  <c r="T203" i="43"/>
  <c r="AC203" i="43" s="1"/>
  <c r="Q203" i="43"/>
  <c r="AB203" i="43" s="1"/>
  <c r="N203" i="43"/>
  <c r="AA203" i="43" s="1"/>
  <c r="K203" i="43"/>
  <c r="H203" i="43"/>
  <c r="Y203" i="43" s="1"/>
  <c r="E203" i="43"/>
  <c r="X203" i="43" s="1"/>
  <c r="Z202" i="43"/>
  <c r="U202" i="43"/>
  <c r="T202" i="43"/>
  <c r="AC202" i="43" s="1"/>
  <c r="Q202" i="43"/>
  <c r="AB202" i="43" s="1"/>
  <c r="N202" i="43"/>
  <c r="AA202" i="43" s="1"/>
  <c r="K202" i="43"/>
  <c r="H202" i="43"/>
  <c r="Y202" i="43" s="1"/>
  <c r="E202" i="43"/>
  <c r="X202" i="43" s="1"/>
  <c r="AB201" i="43"/>
  <c r="U201" i="43"/>
  <c r="T201" i="43"/>
  <c r="AC201" i="43" s="1"/>
  <c r="Q201" i="43"/>
  <c r="N201" i="43"/>
  <c r="AA201" i="43" s="1"/>
  <c r="K201" i="43"/>
  <c r="Z201" i="43" s="1"/>
  <c r="H201" i="43"/>
  <c r="Y201" i="43" s="1"/>
  <c r="E201" i="43"/>
  <c r="X201" i="43" s="1"/>
  <c r="U200" i="43"/>
  <c r="T200" i="43"/>
  <c r="AC200" i="43" s="1"/>
  <c r="Q200" i="43"/>
  <c r="AB200" i="43" s="1"/>
  <c r="N200" i="43"/>
  <c r="AA200" i="43" s="1"/>
  <c r="K200" i="43"/>
  <c r="Z200" i="43" s="1"/>
  <c r="H200" i="43"/>
  <c r="Y200" i="43" s="1"/>
  <c r="E200" i="43"/>
  <c r="X200" i="43" s="1"/>
  <c r="U199" i="43"/>
  <c r="T199" i="43"/>
  <c r="AC199" i="43" s="1"/>
  <c r="Q199" i="43"/>
  <c r="AB199" i="43" s="1"/>
  <c r="N199" i="43"/>
  <c r="AA199" i="43" s="1"/>
  <c r="K199" i="43"/>
  <c r="Z199" i="43" s="1"/>
  <c r="H199" i="43"/>
  <c r="Y199" i="43" s="1"/>
  <c r="E199" i="43"/>
  <c r="X199" i="43" s="1"/>
  <c r="U198" i="43"/>
  <c r="T198" i="43"/>
  <c r="AC198" i="43" s="1"/>
  <c r="Q198" i="43"/>
  <c r="AB198" i="43" s="1"/>
  <c r="N198" i="43"/>
  <c r="AA198" i="43" s="1"/>
  <c r="K198" i="43"/>
  <c r="Z198" i="43" s="1"/>
  <c r="H198" i="43"/>
  <c r="Y198" i="43" s="1"/>
  <c r="E198" i="43"/>
  <c r="X198" i="43" s="1"/>
  <c r="U197" i="43"/>
  <c r="T197" i="43"/>
  <c r="AC197" i="43" s="1"/>
  <c r="Q197" i="43"/>
  <c r="AB197" i="43" s="1"/>
  <c r="N197" i="43"/>
  <c r="AA197" i="43" s="1"/>
  <c r="K197" i="43"/>
  <c r="Z197" i="43" s="1"/>
  <c r="H197" i="43"/>
  <c r="Y197" i="43" s="1"/>
  <c r="E197" i="43"/>
  <c r="X197" i="43" s="1"/>
  <c r="U196" i="43"/>
  <c r="T196" i="43"/>
  <c r="AC196" i="43" s="1"/>
  <c r="Q196" i="43"/>
  <c r="AB196" i="43" s="1"/>
  <c r="N196" i="43"/>
  <c r="AA196" i="43" s="1"/>
  <c r="K196" i="43"/>
  <c r="Z196" i="43" s="1"/>
  <c r="H196" i="43"/>
  <c r="Y196" i="43" s="1"/>
  <c r="E196" i="43"/>
  <c r="X196" i="43" s="1"/>
  <c r="U195" i="43"/>
  <c r="T195" i="43"/>
  <c r="AC195" i="43" s="1"/>
  <c r="Q195" i="43"/>
  <c r="AB195" i="43" s="1"/>
  <c r="N195" i="43"/>
  <c r="AA195" i="43" s="1"/>
  <c r="K195" i="43"/>
  <c r="Z195" i="43" s="1"/>
  <c r="H195" i="43"/>
  <c r="Y195" i="43" s="1"/>
  <c r="E195" i="43"/>
  <c r="X195" i="43" s="1"/>
  <c r="U194" i="43"/>
  <c r="T194" i="43"/>
  <c r="AC194" i="43" s="1"/>
  <c r="Q194" i="43"/>
  <c r="AB194" i="43" s="1"/>
  <c r="N194" i="43"/>
  <c r="AA194" i="43" s="1"/>
  <c r="K194" i="43"/>
  <c r="Z194" i="43" s="1"/>
  <c r="H194" i="43"/>
  <c r="Y194" i="43" s="1"/>
  <c r="E194" i="43"/>
  <c r="X194" i="43" s="1"/>
  <c r="AB193" i="43"/>
  <c r="U193" i="43"/>
  <c r="T193" i="43"/>
  <c r="AC193" i="43" s="1"/>
  <c r="Q193" i="43"/>
  <c r="N193" i="43"/>
  <c r="AA193" i="43" s="1"/>
  <c r="K193" i="43"/>
  <c r="Z193" i="43" s="1"/>
  <c r="H193" i="43"/>
  <c r="Y193" i="43" s="1"/>
  <c r="E193" i="43"/>
  <c r="X193" i="43" s="1"/>
  <c r="U192" i="43"/>
  <c r="T192" i="43"/>
  <c r="AC192" i="43" s="1"/>
  <c r="Q192" i="43"/>
  <c r="AB192" i="43" s="1"/>
  <c r="N192" i="43"/>
  <c r="AA192" i="43" s="1"/>
  <c r="K192" i="43"/>
  <c r="Z192" i="43" s="1"/>
  <c r="H192" i="43"/>
  <c r="Y192" i="43" s="1"/>
  <c r="E192" i="43"/>
  <c r="X192" i="43" s="1"/>
  <c r="U191" i="43"/>
  <c r="T191" i="43"/>
  <c r="AC191" i="43" s="1"/>
  <c r="Q191" i="43"/>
  <c r="AB191" i="43" s="1"/>
  <c r="N191" i="43"/>
  <c r="AA191" i="43" s="1"/>
  <c r="K191" i="43"/>
  <c r="Z191" i="43" s="1"/>
  <c r="H191" i="43"/>
  <c r="Y191" i="43" s="1"/>
  <c r="E191" i="43"/>
  <c r="X191" i="43" s="1"/>
  <c r="U190" i="43"/>
  <c r="T190" i="43"/>
  <c r="AC190" i="43" s="1"/>
  <c r="Q190" i="43"/>
  <c r="AB190" i="43" s="1"/>
  <c r="N190" i="43"/>
  <c r="AA190" i="43" s="1"/>
  <c r="K190" i="43"/>
  <c r="Z190" i="43" s="1"/>
  <c r="H190" i="43"/>
  <c r="Y190" i="43" s="1"/>
  <c r="E190" i="43"/>
  <c r="X190" i="43" s="1"/>
  <c r="U189" i="43"/>
  <c r="T189" i="43"/>
  <c r="AC189" i="43" s="1"/>
  <c r="Q189" i="43"/>
  <c r="AB189" i="43" s="1"/>
  <c r="N189" i="43"/>
  <c r="AA189" i="43" s="1"/>
  <c r="K189" i="43"/>
  <c r="Z189" i="43" s="1"/>
  <c r="H189" i="43"/>
  <c r="Y189" i="43" s="1"/>
  <c r="E189" i="43"/>
  <c r="X189" i="43" s="1"/>
  <c r="U188" i="43"/>
  <c r="T188" i="43"/>
  <c r="AC188" i="43" s="1"/>
  <c r="Q188" i="43"/>
  <c r="AB188" i="43" s="1"/>
  <c r="N188" i="43"/>
  <c r="AA188" i="43" s="1"/>
  <c r="K188" i="43"/>
  <c r="Z188" i="43" s="1"/>
  <c r="H188" i="43"/>
  <c r="Y188" i="43" s="1"/>
  <c r="E188" i="43"/>
  <c r="X188" i="43" s="1"/>
  <c r="U187" i="43"/>
  <c r="T187" i="43"/>
  <c r="AC187" i="43" s="1"/>
  <c r="Q187" i="43"/>
  <c r="AB187" i="43" s="1"/>
  <c r="N187" i="43"/>
  <c r="AA187" i="43" s="1"/>
  <c r="K187" i="43"/>
  <c r="Z187" i="43" s="1"/>
  <c r="H187" i="43"/>
  <c r="Y187" i="43" s="1"/>
  <c r="E187" i="43"/>
  <c r="X187" i="43" s="1"/>
  <c r="U186" i="43"/>
  <c r="T186" i="43"/>
  <c r="AC186" i="43" s="1"/>
  <c r="Q186" i="43"/>
  <c r="AB186" i="43" s="1"/>
  <c r="N186" i="43"/>
  <c r="AA186" i="43" s="1"/>
  <c r="K186" i="43"/>
  <c r="Z186" i="43" s="1"/>
  <c r="H186" i="43"/>
  <c r="Y186" i="43" s="1"/>
  <c r="E186" i="43"/>
  <c r="X186" i="43" s="1"/>
  <c r="X185" i="43"/>
  <c r="U185" i="43"/>
  <c r="T185" i="43"/>
  <c r="AC185" i="43" s="1"/>
  <c r="Q185" i="43"/>
  <c r="AB185" i="43" s="1"/>
  <c r="N185" i="43"/>
  <c r="AA185" i="43" s="1"/>
  <c r="K185" i="43"/>
  <c r="Z185" i="43" s="1"/>
  <c r="H185" i="43"/>
  <c r="Y185" i="43" s="1"/>
  <c r="E185" i="43"/>
  <c r="U184" i="43"/>
  <c r="T184" i="43"/>
  <c r="AC184" i="43" s="1"/>
  <c r="Q184" i="43"/>
  <c r="AB184" i="43" s="1"/>
  <c r="N184" i="43"/>
  <c r="AA184" i="43" s="1"/>
  <c r="K184" i="43"/>
  <c r="Z184" i="43" s="1"/>
  <c r="H184" i="43"/>
  <c r="Y184" i="43" s="1"/>
  <c r="E184" i="43"/>
  <c r="X184" i="43" s="1"/>
  <c r="U183" i="43"/>
  <c r="T183" i="43"/>
  <c r="AC183" i="43" s="1"/>
  <c r="Q183" i="43"/>
  <c r="AB183" i="43" s="1"/>
  <c r="N183" i="43"/>
  <c r="AA183" i="43" s="1"/>
  <c r="K183" i="43"/>
  <c r="Z183" i="43" s="1"/>
  <c r="H183" i="43"/>
  <c r="Y183" i="43" s="1"/>
  <c r="E183" i="43"/>
  <c r="X183" i="43" s="1"/>
  <c r="U182" i="43"/>
  <c r="T182" i="43"/>
  <c r="AC182" i="43" s="1"/>
  <c r="Q182" i="43"/>
  <c r="AB182" i="43" s="1"/>
  <c r="N182" i="43"/>
  <c r="AA182" i="43" s="1"/>
  <c r="K182" i="43"/>
  <c r="Z182" i="43" s="1"/>
  <c r="H182" i="43"/>
  <c r="Y182" i="43" s="1"/>
  <c r="E182" i="43"/>
  <c r="X182" i="43" s="1"/>
  <c r="U181" i="43"/>
  <c r="T181" i="43"/>
  <c r="AC181" i="43" s="1"/>
  <c r="Q181" i="43"/>
  <c r="AB181" i="43" s="1"/>
  <c r="N181" i="43"/>
  <c r="AA181" i="43" s="1"/>
  <c r="K181" i="43"/>
  <c r="Z181" i="43" s="1"/>
  <c r="H181" i="43"/>
  <c r="Y181" i="43" s="1"/>
  <c r="E181" i="43"/>
  <c r="X181" i="43" s="1"/>
  <c r="U180" i="43"/>
  <c r="T180" i="43"/>
  <c r="AC180" i="43" s="1"/>
  <c r="Q180" i="43"/>
  <c r="AB180" i="43" s="1"/>
  <c r="N180" i="43"/>
  <c r="AA180" i="43" s="1"/>
  <c r="K180" i="43"/>
  <c r="Z180" i="43" s="1"/>
  <c r="H180" i="43"/>
  <c r="Y180" i="43" s="1"/>
  <c r="E180" i="43"/>
  <c r="X180" i="43" s="1"/>
  <c r="U179" i="43"/>
  <c r="T179" i="43"/>
  <c r="AC179" i="43" s="1"/>
  <c r="Q179" i="43"/>
  <c r="AB179" i="43" s="1"/>
  <c r="N179" i="43"/>
  <c r="AA179" i="43" s="1"/>
  <c r="K179" i="43"/>
  <c r="Z179" i="43" s="1"/>
  <c r="H179" i="43"/>
  <c r="Y179" i="43" s="1"/>
  <c r="E179" i="43"/>
  <c r="X179" i="43" s="1"/>
  <c r="U178" i="43"/>
  <c r="T178" i="43"/>
  <c r="AC178" i="43" s="1"/>
  <c r="Q178" i="43"/>
  <c r="AB178" i="43" s="1"/>
  <c r="N178" i="43"/>
  <c r="AA178" i="43" s="1"/>
  <c r="K178" i="43"/>
  <c r="Z178" i="43" s="1"/>
  <c r="H178" i="43"/>
  <c r="Y178" i="43" s="1"/>
  <c r="E178" i="43"/>
  <c r="X178" i="43" s="1"/>
  <c r="U177" i="43"/>
  <c r="T177" i="43"/>
  <c r="AC177" i="43" s="1"/>
  <c r="Q177" i="43"/>
  <c r="AB177" i="43" s="1"/>
  <c r="N177" i="43"/>
  <c r="AA177" i="43" s="1"/>
  <c r="K177" i="43"/>
  <c r="Z177" i="43" s="1"/>
  <c r="H177" i="43"/>
  <c r="Y177" i="43" s="1"/>
  <c r="E177" i="43"/>
  <c r="X177" i="43" s="1"/>
  <c r="U176" i="43"/>
  <c r="T176" i="43"/>
  <c r="AC176" i="43" s="1"/>
  <c r="Q176" i="43"/>
  <c r="AB176" i="43" s="1"/>
  <c r="N176" i="43"/>
  <c r="AA176" i="43" s="1"/>
  <c r="K176" i="43"/>
  <c r="Z176" i="43" s="1"/>
  <c r="H176" i="43"/>
  <c r="Y176" i="43" s="1"/>
  <c r="E176" i="43"/>
  <c r="X176" i="43" s="1"/>
  <c r="AC175" i="43"/>
  <c r="U175" i="43"/>
  <c r="T175" i="43"/>
  <c r="Q175" i="43"/>
  <c r="AB175" i="43" s="1"/>
  <c r="N175" i="43"/>
  <c r="AA175" i="43" s="1"/>
  <c r="K175" i="43"/>
  <c r="Z175" i="43" s="1"/>
  <c r="H175" i="43"/>
  <c r="Y175" i="43" s="1"/>
  <c r="E175" i="43"/>
  <c r="X175" i="43" s="1"/>
  <c r="U174" i="43"/>
  <c r="T174" i="43"/>
  <c r="AC174" i="43" s="1"/>
  <c r="Q174" i="43"/>
  <c r="AB174" i="43" s="1"/>
  <c r="N174" i="43"/>
  <c r="AA174" i="43" s="1"/>
  <c r="K174" i="43"/>
  <c r="Z174" i="43" s="1"/>
  <c r="H174" i="43"/>
  <c r="Y174" i="43" s="1"/>
  <c r="E174" i="43"/>
  <c r="X174" i="43" s="1"/>
  <c r="X173" i="43"/>
  <c r="U173" i="43"/>
  <c r="T173" i="43"/>
  <c r="AC173" i="43" s="1"/>
  <c r="Q173" i="43"/>
  <c r="AB173" i="43" s="1"/>
  <c r="N173" i="43"/>
  <c r="AA173" i="43" s="1"/>
  <c r="K173" i="43"/>
  <c r="Z173" i="43" s="1"/>
  <c r="H173" i="43"/>
  <c r="Y173" i="43" s="1"/>
  <c r="E173" i="43"/>
  <c r="U172" i="43"/>
  <c r="T172" i="43"/>
  <c r="AC172" i="43" s="1"/>
  <c r="Q172" i="43"/>
  <c r="AB172" i="43" s="1"/>
  <c r="N172" i="43"/>
  <c r="AA172" i="43" s="1"/>
  <c r="K172" i="43"/>
  <c r="Z172" i="43" s="1"/>
  <c r="H172" i="43"/>
  <c r="Y172" i="43" s="1"/>
  <c r="E172" i="43"/>
  <c r="X172" i="43" s="1"/>
  <c r="U171" i="43"/>
  <c r="T171" i="43"/>
  <c r="AC171" i="43" s="1"/>
  <c r="Q171" i="43"/>
  <c r="AB171" i="43" s="1"/>
  <c r="N171" i="43"/>
  <c r="AA171" i="43" s="1"/>
  <c r="K171" i="43"/>
  <c r="Z171" i="43" s="1"/>
  <c r="H171" i="43"/>
  <c r="Y171" i="43" s="1"/>
  <c r="E171" i="43"/>
  <c r="X171" i="43" s="1"/>
  <c r="U170" i="43"/>
  <c r="T170" i="43"/>
  <c r="AC170" i="43" s="1"/>
  <c r="Q170" i="43"/>
  <c r="AB170" i="43" s="1"/>
  <c r="N170" i="43"/>
  <c r="AA170" i="43" s="1"/>
  <c r="K170" i="43"/>
  <c r="Z170" i="43" s="1"/>
  <c r="H170" i="43"/>
  <c r="Y170" i="43" s="1"/>
  <c r="E170" i="43"/>
  <c r="X170" i="43" s="1"/>
  <c r="X169" i="43"/>
  <c r="U169" i="43"/>
  <c r="T169" i="43"/>
  <c r="AC169" i="43" s="1"/>
  <c r="Q169" i="43"/>
  <c r="AB169" i="43" s="1"/>
  <c r="N169" i="43"/>
  <c r="AA169" i="43" s="1"/>
  <c r="K169" i="43"/>
  <c r="Z169" i="43" s="1"/>
  <c r="H169" i="43"/>
  <c r="Y169" i="43" s="1"/>
  <c r="E169" i="43"/>
  <c r="U168" i="43"/>
  <c r="T168" i="43"/>
  <c r="AC168" i="43" s="1"/>
  <c r="Q168" i="43"/>
  <c r="AB168" i="43" s="1"/>
  <c r="N168" i="43"/>
  <c r="AA168" i="43" s="1"/>
  <c r="K168" i="43"/>
  <c r="Z168" i="43" s="1"/>
  <c r="H168" i="43"/>
  <c r="Y168" i="43" s="1"/>
  <c r="E168" i="43"/>
  <c r="X168" i="43" s="1"/>
  <c r="U167" i="43"/>
  <c r="T167" i="43"/>
  <c r="AC167" i="43" s="1"/>
  <c r="Q167" i="43"/>
  <c r="AB167" i="43" s="1"/>
  <c r="N167" i="43"/>
  <c r="AA167" i="43" s="1"/>
  <c r="K167" i="43"/>
  <c r="Z167" i="43" s="1"/>
  <c r="H167" i="43"/>
  <c r="Y167" i="43" s="1"/>
  <c r="E167" i="43"/>
  <c r="X167" i="43" s="1"/>
  <c r="U166" i="43"/>
  <c r="T166" i="43"/>
  <c r="AC166" i="43" s="1"/>
  <c r="Q166" i="43"/>
  <c r="AB166" i="43" s="1"/>
  <c r="N166" i="43"/>
  <c r="AA166" i="43" s="1"/>
  <c r="K166" i="43"/>
  <c r="Z166" i="43" s="1"/>
  <c r="H166" i="43"/>
  <c r="Y166" i="43" s="1"/>
  <c r="E166" i="43"/>
  <c r="X166" i="43" s="1"/>
  <c r="U165" i="43"/>
  <c r="T165" i="43"/>
  <c r="AC165" i="43" s="1"/>
  <c r="Q165" i="43"/>
  <c r="AB165" i="43" s="1"/>
  <c r="N165" i="43"/>
  <c r="AA165" i="43" s="1"/>
  <c r="K165" i="43"/>
  <c r="Z165" i="43" s="1"/>
  <c r="H165" i="43"/>
  <c r="Y165" i="43" s="1"/>
  <c r="E165" i="43"/>
  <c r="X165" i="43" s="1"/>
  <c r="U164" i="43"/>
  <c r="T164" i="43"/>
  <c r="AC164" i="43" s="1"/>
  <c r="Q164" i="43"/>
  <c r="AB164" i="43" s="1"/>
  <c r="N164" i="43"/>
  <c r="AA164" i="43" s="1"/>
  <c r="K164" i="43"/>
  <c r="Z164" i="43" s="1"/>
  <c r="H164" i="43"/>
  <c r="Y164" i="43" s="1"/>
  <c r="E164" i="43"/>
  <c r="X164" i="43" s="1"/>
  <c r="U163" i="43"/>
  <c r="T163" i="43"/>
  <c r="AC163" i="43" s="1"/>
  <c r="Q163" i="43"/>
  <c r="AB163" i="43" s="1"/>
  <c r="N163" i="43"/>
  <c r="AA163" i="43" s="1"/>
  <c r="K163" i="43"/>
  <c r="Z163" i="43" s="1"/>
  <c r="H163" i="43"/>
  <c r="Y163" i="43" s="1"/>
  <c r="E163" i="43"/>
  <c r="X163" i="43" s="1"/>
  <c r="U162" i="43"/>
  <c r="T162" i="43"/>
  <c r="AC162" i="43" s="1"/>
  <c r="Q162" i="43"/>
  <c r="AB162" i="43" s="1"/>
  <c r="N162" i="43"/>
  <c r="AA162" i="43" s="1"/>
  <c r="K162" i="43"/>
  <c r="Z162" i="43" s="1"/>
  <c r="H162" i="43"/>
  <c r="Y162" i="43" s="1"/>
  <c r="E162" i="43"/>
  <c r="X162" i="43" s="1"/>
  <c r="U161" i="43"/>
  <c r="T161" i="43"/>
  <c r="AC161" i="43" s="1"/>
  <c r="Q161" i="43"/>
  <c r="AB161" i="43" s="1"/>
  <c r="N161" i="43"/>
  <c r="AA161" i="43" s="1"/>
  <c r="K161" i="43"/>
  <c r="Z161" i="43" s="1"/>
  <c r="H161" i="43"/>
  <c r="Y161" i="43" s="1"/>
  <c r="E161" i="43"/>
  <c r="X161" i="43" s="1"/>
  <c r="AB208" i="42"/>
  <c r="AA208" i="42"/>
  <c r="Z208" i="42"/>
  <c r="Y208" i="42"/>
  <c r="X208" i="42"/>
  <c r="U208" i="42"/>
  <c r="T208" i="42"/>
  <c r="AC208" i="42" s="1"/>
  <c r="AB207" i="42"/>
  <c r="AA207" i="42"/>
  <c r="Z207" i="42"/>
  <c r="Y207" i="42"/>
  <c r="X207" i="42"/>
  <c r="U207" i="42"/>
  <c r="T207" i="42"/>
  <c r="AC207" i="42" s="1"/>
  <c r="AB206" i="42"/>
  <c r="AA206" i="42"/>
  <c r="Z206" i="42"/>
  <c r="Y206" i="42"/>
  <c r="X206" i="42"/>
  <c r="U206" i="42"/>
  <c r="T206" i="42"/>
  <c r="AC206" i="42" s="1"/>
  <c r="AB205" i="42"/>
  <c r="AA205" i="42"/>
  <c r="Z205" i="42"/>
  <c r="Y205" i="42"/>
  <c r="X205" i="42"/>
  <c r="U205" i="42"/>
  <c r="T205" i="42"/>
  <c r="AC205" i="42" s="1"/>
  <c r="AB204" i="42"/>
  <c r="AA204" i="42"/>
  <c r="Z204" i="42"/>
  <c r="Y204" i="42"/>
  <c r="X204" i="42"/>
  <c r="U204" i="42"/>
  <c r="T204" i="42"/>
  <c r="AC204" i="42" s="1"/>
  <c r="AB203" i="42"/>
  <c r="AA203" i="42"/>
  <c r="Z203" i="42"/>
  <c r="Y203" i="42"/>
  <c r="X203" i="42"/>
  <c r="U203" i="42"/>
  <c r="T203" i="42"/>
  <c r="AC203" i="42" s="1"/>
  <c r="AB202" i="42"/>
  <c r="AA202" i="42"/>
  <c r="Z202" i="42"/>
  <c r="Y202" i="42"/>
  <c r="X202" i="42"/>
  <c r="U202" i="42"/>
  <c r="T202" i="42"/>
  <c r="AC202" i="42" s="1"/>
  <c r="AB201" i="42"/>
  <c r="AA201" i="42"/>
  <c r="Z201" i="42"/>
  <c r="Y201" i="42"/>
  <c r="X201" i="42"/>
  <c r="U201" i="42"/>
  <c r="T201" i="42"/>
  <c r="AC201" i="42" s="1"/>
  <c r="AC200" i="42"/>
  <c r="AB200" i="42"/>
  <c r="AA200" i="42"/>
  <c r="Z200" i="42"/>
  <c r="Y200" i="42"/>
  <c r="X200" i="42"/>
  <c r="U200" i="42"/>
  <c r="T200" i="42"/>
  <c r="AC199" i="42"/>
  <c r="AB199" i="42"/>
  <c r="AA199" i="42"/>
  <c r="Z199" i="42"/>
  <c r="Y199" i="42"/>
  <c r="X199" i="42"/>
  <c r="U199" i="42"/>
  <c r="T199" i="42"/>
  <c r="AC198" i="42"/>
  <c r="AB198" i="42"/>
  <c r="AA198" i="42"/>
  <c r="Z198" i="42"/>
  <c r="Y198" i="42"/>
  <c r="X198" i="42"/>
  <c r="U198" i="42"/>
  <c r="T198" i="42"/>
  <c r="AC197" i="42"/>
  <c r="AB197" i="42"/>
  <c r="AA197" i="42"/>
  <c r="Z197" i="42"/>
  <c r="Y197" i="42"/>
  <c r="X197" i="42"/>
  <c r="U197" i="42"/>
  <c r="T197" i="42"/>
  <c r="AC196" i="42"/>
  <c r="AB196" i="42"/>
  <c r="AA196" i="42"/>
  <c r="Z196" i="42"/>
  <c r="Y196" i="42"/>
  <c r="X196" i="42"/>
  <c r="U196" i="42"/>
  <c r="T196" i="42"/>
  <c r="AC195" i="42"/>
  <c r="AB195" i="42"/>
  <c r="AA195" i="42"/>
  <c r="Z195" i="42"/>
  <c r="Y195" i="42"/>
  <c r="X195" i="42"/>
  <c r="U195" i="42"/>
  <c r="T195" i="42"/>
  <c r="AC194" i="42"/>
  <c r="AB194" i="42"/>
  <c r="AA194" i="42"/>
  <c r="Z194" i="42"/>
  <c r="Y194" i="42"/>
  <c r="X194" i="42"/>
  <c r="U194" i="42"/>
  <c r="T194" i="42"/>
  <c r="AC193" i="42"/>
  <c r="AB193" i="42"/>
  <c r="AA193" i="42"/>
  <c r="Z193" i="42"/>
  <c r="Y193" i="42"/>
  <c r="X193" i="42"/>
  <c r="U193" i="42"/>
  <c r="T193" i="42"/>
  <c r="AC192" i="42"/>
  <c r="AB192" i="42"/>
  <c r="AA192" i="42"/>
  <c r="Z192" i="42"/>
  <c r="Y192" i="42"/>
  <c r="X192" i="42"/>
  <c r="U192" i="42"/>
  <c r="T192" i="42"/>
  <c r="AC191" i="42"/>
  <c r="AB191" i="42"/>
  <c r="AA191" i="42"/>
  <c r="Z191" i="42"/>
  <c r="Y191" i="42"/>
  <c r="X191" i="42"/>
  <c r="U191" i="42"/>
  <c r="T191" i="42"/>
  <c r="AC190" i="42"/>
  <c r="AB190" i="42"/>
  <c r="AA190" i="42"/>
  <c r="Z190" i="42"/>
  <c r="Y190" i="42"/>
  <c r="X190" i="42"/>
  <c r="U190" i="42"/>
  <c r="T190" i="42"/>
  <c r="AC189" i="42"/>
  <c r="AB189" i="42"/>
  <c r="AA189" i="42"/>
  <c r="Z189" i="42"/>
  <c r="Y189" i="42"/>
  <c r="X189" i="42"/>
  <c r="U189" i="42"/>
  <c r="T189" i="42"/>
  <c r="AC188" i="42"/>
  <c r="AB188" i="42"/>
  <c r="AA188" i="42"/>
  <c r="Z188" i="42"/>
  <c r="Y188" i="42"/>
  <c r="X188" i="42"/>
  <c r="U188" i="42"/>
  <c r="T188" i="42"/>
  <c r="AC187" i="42"/>
  <c r="AB187" i="42"/>
  <c r="AA187" i="42"/>
  <c r="Z187" i="42"/>
  <c r="Y187" i="42"/>
  <c r="X187" i="42"/>
  <c r="U187" i="42"/>
  <c r="T187" i="42"/>
  <c r="AC186" i="42"/>
  <c r="AB186" i="42"/>
  <c r="AA186" i="42"/>
  <c r="Z186" i="42"/>
  <c r="Y186" i="42"/>
  <c r="X186" i="42"/>
  <c r="U186" i="42"/>
  <c r="T186" i="42"/>
  <c r="AC185" i="42"/>
  <c r="AB185" i="42"/>
  <c r="AA185" i="42"/>
  <c r="Z185" i="42"/>
  <c r="Y185" i="42"/>
  <c r="X185" i="42"/>
  <c r="U185" i="42"/>
  <c r="T185" i="42"/>
  <c r="AB184" i="42"/>
  <c r="Y184" i="42"/>
  <c r="X184" i="42"/>
  <c r="U184" i="42"/>
  <c r="T184" i="42"/>
  <c r="AC184" i="42" s="1"/>
  <c r="AA184" i="42"/>
  <c r="Z184" i="42"/>
  <c r="Z183" i="42"/>
  <c r="Y183" i="42"/>
  <c r="U183" i="42"/>
  <c r="T183" i="42"/>
  <c r="AC183" i="42" s="1"/>
  <c r="AB183" i="42"/>
  <c r="AA183" i="42"/>
  <c r="X183" i="42"/>
  <c r="AB182" i="42"/>
  <c r="AA182" i="42"/>
  <c r="Z182" i="42"/>
  <c r="Y182" i="42"/>
  <c r="X182" i="42"/>
  <c r="U182" i="42"/>
  <c r="T182" i="42"/>
  <c r="AC182" i="42" s="1"/>
  <c r="AB181" i="42"/>
  <c r="AA181" i="42"/>
  <c r="Z181" i="42"/>
  <c r="Y181" i="42"/>
  <c r="X181" i="42"/>
  <c r="U181" i="42"/>
  <c r="T181" i="42"/>
  <c r="AC181" i="42" s="1"/>
  <c r="AB180" i="42"/>
  <c r="AA180" i="42"/>
  <c r="Z180" i="42"/>
  <c r="Y180" i="42"/>
  <c r="X180" i="42"/>
  <c r="U180" i="42"/>
  <c r="T180" i="42"/>
  <c r="AC180" i="42" s="1"/>
  <c r="AA179" i="42"/>
  <c r="Z179" i="42"/>
  <c r="U179" i="42"/>
  <c r="T179" i="42"/>
  <c r="AC179" i="42" s="1"/>
  <c r="AB179" i="42"/>
  <c r="Y179" i="42"/>
  <c r="X179" i="42"/>
  <c r="AB178" i="42"/>
  <c r="AA178" i="42"/>
  <c r="Z178" i="42"/>
  <c r="Y178" i="42"/>
  <c r="X178" i="42"/>
  <c r="U178" i="42"/>
  <c r="T178" i="42"/>
  <c r="AC178" i="42" s="1"/>
  <c r="AB177" i="42"/>
  <c r="AA177" i="42"/>
  <c r="Z177" i="42"/>
  <c r="Y177" i="42"/>
  <c r="X177" i="42"/>
  <c r="U177" i="42"/>
  <c r="T177" i="42"/>
  <c r="AC177" i="42" s="1"/>
  <c r="AB176" i="42"/>
  <c r="AA176" i="42"/>
  <c r="X176" i="42"/>
  <c r="U176" i="42"/>
  <c r="T176" i="42"/>
  <c r="AC176" i="42" s="1"/>
  <c r="Z176" i="42"/>
  <c r="Y176" i="42"/>
  <c r="AB175" i="42"/>
  <c r="Y175" i="42"/>
  <c r="X175" i="42"/>
  <c r="U175" i="42"/>
  <c r="T175" i="42"/>
  <c r="AC175" i="42" s="1"/>
  <c r="AA175" i="42"/>
  <c r="Z175" i="42"/>
  <c r="Z174" i="42"/>
  <c r="Y174" i="42"/>
  <c r="U174" i="42"/>
  <c r="T174" i="42"/>
  <c r="AC174" i="42" s="1"/>
  <c r="AB174" i="42"/>
  <c r="AA174" i="42"/>
  <c r="X174" i="42"/>
  <c r="AA173" i="42"/>
  <c r="Z173" i="42"/>
  <c r="U173" i="42"/>
  <c r="T173" i="42"/>
  <c r="AC173" i="42" s="1"/>
  <c r="AB173" i="42"/>
  <c r="Y173" i="42"/>
  <c r="X173" i="42"/>
  <c r="AB172" i="42"/>
  <c r="AA172" i="42"/>
  <c r="Z172" i="42"/>
  <c r="Y172" i="42"/>
  <c r="X172" i="42"/>
  <c r="U172" i="42"/>
  <c r="T172" i="42"/>
  <c r="AC172" i="42" s="1"/>
  <c r="AB171" i="42"/>
  <c r="AA171" i="42"/>
  <c r="Z171" i="42"/>
  <c r="Y171" i="42"/>
  <c r="X171" i="42"/>
  <c r="U171" i="42"/>
  <c r="T171" i="42"/>
  <c r="AC171" i="42" s="1"/>
  <c r="AB170" i="42"/>
  <c r="AA170" i="42"/>
  <c r="Z170" i="42"/>
  <c r="Y170" i="42"/>
  <c r="X170" i="42"/>
  <c r="U170" i="42"/>
  <c r="T170" i="42"/>
  <c r="AC170" i="42" s="1"/>
  <c r="AB169" i="42"/>
  <c r="AA169" i="42"/>
  <c r="Z169" i="42"/>
  <c r="Y169" i="42"/>
  <c r="X169" i="42"/>
  <c r="U169" i="42"/>
  <c r="T169" i="42"/>
  <c r="AC169" i="42" s="1"/>
  <c r="AB168" i="42"/>
  <c r="AA168" i="42"/>
  <c r="X168" i="42"/>
  <c r="U168" i="42"/>
  <c r="T168" i="42"/>
  <c r="AC168" i="42" s="1"/>
  <c r="Z168" i="42"/>
  <c r="Y168" i="42"/>
  <c r="AB167" i="42"/>
  <c r="AA167" i="42"/>
  <c r="Z167" i="42"/>
  <c r="Y167" i="42"/>
  <c r="X167" i="42"/>
  <c r="U167" i="42"/>
  <c r="T167" i="42"/>
  <c r="AC167" i="42" s="1"/>
  <c r="AB166" i="42"/>
  <c r="AA166" i="42"/>
  <c r="Z166" i="42"/>
  <c r="Y166" i="42"/>
  <c r="X166" i="42"/>
  <c r="U166" i="42"/>
  <c r="T166" i="42"/>
  <c r="AC166" i="42" s="1"/>
  <c r="AB165" i="42"/>
  <c r="Y165" i="42"/>
  <c r="X165" i="42"/>
  <c r="U165" i="42"/>
  <c r="T165" i="42"/>
  <c r="AC165" i="42" s="1"/>
  <c r="AA165" i="42"/>
  <c r="Z165" i="42"/>
  <c r="Z164" i="42"/>
  <c r="Y164" i="42"/>
  <c r="U164" i="42"/>
  <c r="T164" i="42"/>
  <c r="AC164" i="42" s="1"/>
  <c r="AB164" i="42"/>
  <c r="AA164" i="42"/>
  <c r="X164" i="42"/>
  <c r="AB163" i="42"/>
  <c r="AA163" i="42"/>
  <c r="Z163" i="42"/>
  <c r="Y163" i="42"/>
  <c r="X163" i="42"/>
  <c r="U163" i="42"/>
  <c r="T163" i="42"/>
  <c r="AC163" i="42" s="1"/>
  <c r="AB162" i="42"/>
  <c r="AA162" i="42"/>
  <c r="Z162" i="42"/>
  <c r="Y162" i="42"/>
  <c r="X162" i="42"/>
  <c r="U162" i="42"/>
  <c r="T162" i="42"/>
  <c r="AC162" i="42" s="1"/>
  <c r="AB161" i="42"/>
  <c r="AA161" i="42"/>
  <c r="Z161" i="42"/>
  <c r="Y161" i="42"/>
  <c r="X161" i="42"/>
  <c r="U161" i="42"/>
  <c r="T161" i="42"/>
  <c r="AC161" i="42" s="1"/>
  <c r="AC168" i="41"/>
  <c r="AB168" i="41"/>
  <c r="AA168" i="41"/>
  <c r="Z168" i="41"/>
  <c r="Y168" i="41"/>
  <c r="X168" i="41"/>
  <c r="U168" i="41"/>
  <c r="T168" i="41"/>
  <c r="AC167" i="41"/>
  <c r="AB167" i="41"/>
  <c r="AA167" i="41"/>
  <c r="Z167" i="41"/>
  <c r="Y167" i="41"/>
  <c r="X167" i="41"/>
  <c r="U167" i="41"/>
  <c r="T167" i="41"/>
  <c r="AC166" i="41"/>
  <c r="AB166" i="41"/>
  <c r="AA166" i="41"/>
  <c r="Z166" i="41"/>
  <c r="Y166" i="41"/>
  <c r="X166" i="41"/>
  <c r="U166" i="41"/>
  <c r="T166" i="41"/>
  <c r="AC165" i="41"/>
  <c r="AB165" i="41"/>
  <c r="AA165" i="41"/>
  <c r="Z165" i="41"/>
  <c r="Y165" i="41"/>
  <c r="X165" i="41"/>
  <c r="U165" i="41"/>
  <c r="T165" i="41"/>
  <c r="AC164" i="41"/>
  <c r="AB164" i="41"/>
  <c r="AA164" i="41"/>
  <c r="Z164" i="41"/>
  <c r="Y164" i="41"/>
  <c r="X164" i="41"/>
  <c r="U164" i="41"/>
  <c r="T164" i="41"/>
  <c r="AC163" i="41"/>
  <c r="AB163" i="41"/>
  <c r="AA163" i="41"/>
  <c r="Z163" i="41"/>
  <c r="Y163" i="41"/>
  <c r="X163" i="41"/>
  <c r="U163" i="41"/>
  <c r="T163" i="41"/>
  <c r="AC162" i="41"/>
  <c r="AB162" i="41"/>
  <c r="AA162" i="41"/>
  <c r="Z162" i="41"/>
  <c r="Y162" i="41"/>
  <c r="X162" i="41"/>
  <c r="U162" i="41"/>
  <c r="T162" i="41"/>
  <c r="AB161" i="41"/>
  <c r="U161" i="41"/>
  <c r="T161" i="41"/>
  <c r="AC161" i="41" s="1"/>
  <c r="AA161" i="41"/>
  <c r="Z161" i="41"/>
  <c r="Y161" i="41"/>
  <c r="X161" i="41"/>
  <c r="Z153" i="41"/>
  <c r="AA153" i="41"/>
  <c r="U160" i="43"/>
  <c r="T160" i="43"/>
  <c r="AC160" i="43" s="1"/>
  <c r="Q160" i="43"/>
  <c r="AB160" i="43" s="1"/>
  <c r="N160" i="43"/>
  <c r="AA160" i="43" s="1"/>
  <c r="K160" i="43"/>
  <c r="Z160" i="43" s="1"/>
  <c r="H160" i="43"/>
  <c r="Y160" i="43" s="1"/>
  <c r="E160" i="43"/>
  <c r="X160" i="43" s="1"/>
  <c r="U159" i="43"/>
  <c r="T159" i="43"/>
  <c r="AC159" i="43" s="1"/>
  <c r="Q159" i="43"/>
  <c r="AB159" i="43" s="1"/>
  <c r="N159" i="43"/>
  <c r="AA159" i="43" s="1"/>
  <c r="K159" i="43"/>
  <c r="Z159" i="43" s="1"/>
  <c r="H159" i="43"/>
  <c r="Y159" i="43" s="1"/>
  <c r="E159" i="43"/>
  <c r="X159" i="43" s="1"/>
  <c r="U158" i="43"/>
  <c r="T158" i="43"/>
  <c r="AC158" i="43" s="1"/>
  <c r="Q158" i="43"/>
  <c r="AB158" i="43" s="1"/>
  <c r="N158" i="43"/>
  <c r="AA158" i="43" s="1"/>
  <c r="K158" i="43"/>
  <c r="Z158" i="43" s="1"/>
  <c r="H158" i="43"/>
  <c r="Y158" i="43" s="1"/>
  <c r="E158" i="43"/>
  <c r="X158" i="43" s="1"/>
  <c r="U157" i="43"/>
  <c r="T157" i="43"/>
  <c r="AC157" i="43" s="1"/>
  <c r="Q157" i="43"/>
  <c r="AB157" i="43" s="1"/>
  <c r="N157" i="43"/>
  <c r="AA157" i="43" s="1"/>
  <c r="K157" i="43"/>
  <c r="Z157" i="43" s="1"/>
  <c r="H157" i="43"/>
  <c r="Y157" i="43" s="1"/>
  <c r="E157" i="43"/>
  <c r="X157" i="43" s="1"/>
  <c r="U156" i="43"/>
  <c r="T156" i="43"/>
  <c r="AC156" i="43" s="1"/>
  <c r="Q156" i="43"/>
  <c r="AB156" i="43" s="1"/>
  <c r="N156" i="43"/>
  <c r="AA156" i="43" s="1"/>
  <c r="K156" i="43"/>
  <c r="Z156" i="43" s="1"/>
  <c r="H156" i="43"/>
  <c r="Y156" i="43" s="1"/>
  <c r="E156" i="43"/>
  <c r="X156" i="43" s="1"/>
  <c r="AC155" i="43"/>
  <c r="Y155" i="43"/>
  <c r="X155" i="43"/>
  <c r="U155" i="43"/>
  <c r="T155" i="43"/>
  <c r="Q155" i="43"/>
  <c r="AB155" i="43" s="1"/>
  <c r="N155" i="43"/>
  <c r="AA155" i="43" s="1"/>
  <c r="K155" i="43"/>
  <c r="Z155" i="43" s="1"/>
  <c r="H155" i="43"/>
  <c r="E155" i="43"/>
  <c r="U154" i="43"/>
  <c r="T154" i="43"/>
  <c r="AC154" i="43" s="1"/>
  <c r="Q154" i="43"/>
  <c r="AB154" i="43" s="1"/>
  <c r="N154" i="43"/>
  <c r="AA154" i="43" s="1"/>
  <c r="K154" i="43"/>
  <c r="Z154" i="43" s="1"/>
  <c r="H154" i="43"/>
  <c r="Y154" i="43" s="1"/>
  <c r="E154" i="43"/>
  <c r="X154" i="43" s="1"/>
  <c r="U153" i="43"/>
  <c r="T153" i="43"/>
  <c r="AC153" i="43" s="1"/>
  <c r="Q153" i="43"/>
  <c r="AB153" i="43" s="1"/>
  <c r="N153" i="43"/>
  <c r="AA153" i="43" s="1"/>
  <c r="K153" i="43"/>
  <c r="Z153" i="43" s="1"/>
  <c r="H153" i="43"/>
  <c r="Y153" i="43" s="1"/>
  <c r="E153" i="43"/>
  <c r="X153" i="43" s="1"/>
  <c r="X152" i="43"/>
  <c r="U152" i="43"/>
  <c r="T152" i="43"/>
  <c r="AC152" i="43" s="1"/>
  <c r="Q152" i="43"/>
  <c r="AB152" i="43" s="1"/>
  <c r="N152" i="43"/>
  <c r="AA152" i="43" s="1"/>
  <c r="K152" i="43"/>
  <c r="Z152" i="43" s="1"/>
  <c r="H152" i="43"/>
  <c r="Y152" i="43" s="1"/>
  <c r="E152" i="43"/>
  <c r="AB151" i="43"/>
  <c r="U151" i="43"/>
  <c r="T151" i="43"/>
  <c r="AC151" i="43" s="1"/>
  <c r="Q151" i="43"/>
  <c r="N151" i="43"/>
  <c r="AA151" i="43" s="1"/>
  <c r="K151" i="43"/>
  <c r="Z151" i="43" s="1"/>
  <c r="H151" i="43"/>
  <c r="Y151" i="43" s="1"/>
  <c r="E151" i="43"/>
  <c r="X151" i="43" s="1"/>
  <c r="U150" i="43"/>
  <c r="T150" i="43"/>
  <c r="AC150" i="43" s="1"/>
  <c r="Q150" i="43"/>
  <c r="AB150" i="43" s="1"/>
  <c r="N150" i="43"/>
  <c r="AA150" i="43" s="1"/>
  <c r="K150" i="43"/>
  <c r="Z150" i="43" s="1"/>
  <c r="H150" i="43"/>
  <c r="Y150" i="43" s="1"/>
  <c r="E150" i="43"/>
  <c r="X150" i="43" s="1"/>
  <c r="U149" i="43"/>
  <c r="T149" i="43"/>
  <c r="AC149" i="43" s="1"/>
  <c r="Q149" i="43"/>
  <c r="AB149" i="43" s="1"/>
  <c r="N149" i="43"/>
  <c r="AA149" i="43" s="1"/>
  <c r="K149" i="43"/>
  <c r="Z149" i="43" s="1"/>
  <c r="H149" i="43"/>
  <c r="Y149" i="43" s="1"/>
  <c r="E149" i="43"/>
  <c r="X149" i="43" s="1"/>
  <c r="X148" i="43"/>
  <c r="U148" i="43"/>
  <c r="T148" i="43"/>
  <c r="AC148" i="43" s="1"/>
  <c r="Q148" i="43"/>
  <c r="AB148" i="43" s="1"/>
  <c r="N148" i="43"/>
  <c r="AA148" i="43" s="1"/>
  <c r="K148" i="43"/>
  <c r="Z148" i="43" s="1"/>
  <c r="H148" i="43"/>
  <c r="Y148" i="43" s="1"/>
  <c r="E148" i="43"/>
  <c r="X147" i="43"/>
  <c r="U147" i="43"/>
  <c r="T147" i="43"/>
  <c r="AC147" i="43" s="1"/>
  <c r="Q147" i="43"/>
  <c r="AB147" i="43" s="1"/>
  <c r="N147" i="43"/>
  <c r="AA147" i="43" s="1"/>
  <c r="K147" i="43"/>
  <c r="Z147" i="43" s="1"/>
  <c r="H147" i="43"/>
  <c r="Y147" i="43" s="1"/>
  <c r="E147" i="43"/>
  <c r="U146" i="43"/>
  <c r="T146" i="43"/>
  <c r="AC146" i="43" s="1"/>
  <c r="Q146" i="43"/>
  <c r="AB146" i="43" s="1"/>
  <c r="N146" i="43"/>
  <c r="AA146" i="43" s="1"/>
  <c r="K146" i="43"/>
  <c r="Z146" i="43" s="1"/>
  <c r="H146" i="43"/>
  <c r="Y146" i="43" s="1"/>
  <c r="E146" i="43"/>
  <c r="X146" i="43" s="1"/>
  <c r="U145" i="43"/>
  <c r="T145" i="43"/>
  <c r="AC145" i="43" s="1"/>
  <c r="Q145" i="43"/>
  <c r="AB145" i="43" s="1"/>
  <c r="N145" i="43"/>
  <c r="AA145" i="43" s="1"/>
  <c r="K145" i="43"/>
  <c r="Z145" i="43" s="1"/>
  <c r="H145" i="43"/>
  <c r="Y145" i="43" s="1"/>
  <c r="E145" i="43"/>
  <c r="X145" i="43" s="1"/>
  <c r="X144" i="43"/>
  <c r="U144" i="43"/>
  <c r="T144" i="43"/>
  <c r="AC144" i="43" s="1"/>
  <c r="Q144" i="43"/>
  <c r="AB144" i="43" s="1"/>
  <c r="N144" i="43"/>
  <c r="AA144" i="43" s="1"/>
  <c r="K144" i="43"/>
  <c r="Z144" i="43" s="1"/>
  <c r="H144" i="43"/>
  <c r="Y144" i="43" s="1"/>
  <c r="E144" i="43"/>
  <c r="U143" i="43"/>
  <c r="T143" i="43"/>
  <c r="AC143" i="43" s="1"/>
  <c r="Q143" i="43"/>
  <c r="AB143" i="43" s="1"/>
  <c r="N143" i="43"/>
  <c r="AA143" i="43" s="1"/>
  <c r="K143" i="43"/>
  <c r="Z143" i="43" s="1"/>
  <c r="H143" i="43"/>
  <c r="Y143" i="43" s="1"/>
  <c r="E143" i="43"/>
  <c r="X143" i="43" s="1"/>
  <c r="U142" i="43"/>
  <c r="T142" i="43"/>
  <c r="AC142" i="43" s="1"/>
  <c r="Q142" i="43"/>
  <c r="AB142" i="43" s="1"/>
  <c r="N142" i="43"/>
  <c r="AA142" i="43" s="1"/>
  <c r="K142" i="43"/>
  <c r="Z142" i="43" s="1"/>
  <c r="H142" i="43"/>
  <c r="Y142" i="43" s="1"/>
  <c r="E142" i="43"/>
  <c r="X142" i="43" s="1"/>
  <c r="U141" i="43"/>
  <c r="T141" i="43"/>
  <c r="AC141" i="43" s="1"/>
  <c r="Q141" i="43"/>
  <c r="AB141" i="43" s="1"/>
  <c r="N141" i="43"/>
  <c r="AA141" i="43" s="1"/>
  <c r="K141" i="43"/>
  <c r="Z141" i="43" s="1"/>
  <c r="H141" i="43"/>
  <c r="Y141" i="43" s="1"/>
  <c r="E141" i="43"/>
  <c r="X141" i="43" s="1"/>
  <c r="U140" i="43"/>
  <c r="T140" i="43"/>
  <c r="AC140" i="43" s="1"/>
  <c r="Q140" i="43"/>
  <c r="AB140" i="43" s="1"/>
  <c r="N140" i="43"/>
  <c r="AA140" i="43" s="1"/>
  <c r="K140" i="43"/>
  <c r="Z140" i="43" s="1"/>
  <c r="H140" i="43"/>
  <c r="Y140" i="43" s="1"/>
  <c r="E140" i="43"/>
  <c r="X140" i="43" s="1"/>
  <c r="Y139" i="43"/>
  <c r="U139" i="43"/>
  <c r="T139" i="43"/>
  <c r="AC139" i="43" s="1"/>
  <c r="Q139" i="43"/>
  <c r="AB139" i="43" s="1"/>
  <c r="N139" i="43"/>
  <c r="AA139" i="43" s="1"/>
  <c r="K139" i="43"/>
  <c r="Z139" i="43" s="1"/>
  <c r="H139" i="43"/>
  <c r="E139" i="43"/>
  <c r="X139" i="43" s="1"/>
  <c r="AC138" i="43"/>
  <c r="U138" i="43"/>
  <c r="T138" i="43"/>
  <c r="Q138" i="43"/>
  <c r="AB138" i="43" s="1"/>
  <c r="N138" i="43"/>
  <c r="AA138" i="43" s="1"/>
  <c r="K138" i="43"/>
  <c r="Z138" i="43" s="1"/>
  <c r="H138" i="43"/>
  <c r="Y138" i="43" s="1"/>
  <c r="E138" i="43"/>
  <c r="X138" i="43" s="1"/>
  <c r="Z137" i="43"/>
  <c r="U137" i="43"/>
  <c r="T137" i="43"/>
  <c r="AC137" i="43" s="1"/>
  <c r="Q137" i="43"/>
  <c r="AB137" i="43" s="1"/>
  <c r="N137" i="43"/>
  <c r="AA137" i="43" s="1"/>
  <c r="K137" i="43"/>
  <c r="H137" i="43"/>
  <c r="Y137" i="43" s="1"/>
  <c r="E137" i="43"/>
  <c r="X137" i="43" s="1"/>
  <c r="U136" i="43"/>
  <c r="T136" i="43"/>
  <c r="AC136" i="43" s="1"/>
  <c r="Q136" i="43"/>
  <c r="AB136" i="43" s="1"/>
  <c r="N136" i="43"/>
  <c r="AA136" i="43" s="1"/>
  <c r="K136" i="43"/>
  <c r="Z136" i="43" s="1"/>
  <c r="H136" i="43"/>
  <c r="Y136" i="43" s="1"/>
  <c r="E136" i="43"/>
  <c r="X136" i="43" s="1"/>
  <c r="Y135" i="43"/>
  <c r="U135" i="43"/>
  <c r="T135" i="43"/>
  <c r="AC135" i="43" s="1"/>
  <c r="Q135" i="43"/>
  <c r="AB135" i="43" s="1"/>
  <c r="N135" i="43"/>
  <c r="AA135" i="43" s="1"/>
  <c r="K135" i="43"/>
  <c r="Z135" i="43" s="1"/>
  <c r="H135" i="43"/>
  <c r="E135" i="43"/>
  <c r="X135" i="43" s="1"/>
  <c r="U134" i="43"/>
  <c r="T134" i="43"/>
  <c r="AC134" i="43" s="1"/>
  <c r="Q134" i="43"/>
  <c r="AB134" i="43" s="1"/>
  <c r="N134" i="43"/>
  <c r="AA134" i="43" s="1"/>
  <c r="K134" i="43"/>
  <c r="Z134" i="43" s="1"/>
  <c r="H134" i="43"/>
  <c r="Y134" i="43" s="1"/>
  <c r="E134" i="43"/>
  <c r="X134" i="43" s="1"/>
  <c r="U133" i="43"/>
  <c r="T133" i="43"/>
  <c r="AC133" i="43" s="1"/>
  <c r="Q133" i="43"/>
  <c r="AB133" i="43" s="1"/>
  <c r="N133" i="43"/>
  <c r="AA133" i="43" s="1"/>
  <c r="K133" i="43"/>
  <c r="Z133" i="43" s="1"/>
  <c r="H133" i="43"/>
  <c r="Y133" i="43" s="1"/>
  <c r="E133" i="43"/>
  <c r="X133" i="43" s="1"/>
  <c r="U132" i="43"/>
  <c r="T132" i="43"/>
  <c r="AC132" i="43" s="1"/>
  <c r="Q132" i="43"/>
  <c r="AB132" i="43" s="1"/>
  <c r="N132" i="43"/>
  <c r="AA132" i="43" s="1"/>
  <c r="K132" i="43"/>
  <c r="Z132" i="43" s="1"/>
  <c r="H132" i="43"/>
  <c r="Y132" i="43" s="1"/>
  <c r="E132" i="43"/>
  <c r="X132" i="43" s="1"/>
  <c r="U131" i="43"/>
  <c r="T131" i="43"/>
  <c r="AC131" i="43" s="1"/>
  <c r="Q131" i="43"/>
  <c r="AB131" i="43" s="1"/>
  <c r="N131" i="43"/>
  <c r="AA131" i="43" s="1"/>
  <c r="K131" i="43"/>
  <c r="Z131" i="43" s="1"/>
  <c r="H131" i="43"/>
  <c r="Y131" i="43" s="1"/>
  <c r="E131" i="43"/>
  <c r="X131" i="43" s="1"/>
  <c r="U130" i="43"/>
  <c r="T130" i="43"/>
  <c r="AC130" i="43" s="1"/>
  <c r="Q130" i="43"/>
  <c r="AB130" i="43" s="1"/>
  <c r="N130" i="43"/>
  <c r="AA130" i="43" s="1"/>
  <c r="K130" i="43"/>
  <c r="Z130" i="43" s="1"/>
  <c r="H130" i="43"/>
  <c r="Y130" i="43" s="1"/>
  <c r="E130" i="43"/>
  <c r="X130" i="43" s="1"/>
  <c r="U129" i="43"/>
  <c r="T129" i="43"/>
  <c r="AC129" i="43" s="1"/>
  <c r="Q129" i="43"/>
  <c r="AB129" i="43" s="1"/>
  <c r="N129" i="43"/>
  <c r="AA129" i="43" s="1"/>
  <c r="K129" i="43"/>
  <c r="Z129" i="43" s="1"/>
  <c r="H129" i="43"/>
  <c r="Y129" i="43" s="1"/>
  <c r="E129" i="43"/>
  <c r="X129" i="43" s="1"/>
  <c r="U128" i="43"/>
  <c r="T128" i="43"/>
  <c r="AC128" i="43" s="1"/>
  <c r="Q128" i="43"/>
  <c r="AB128" i="43" s="1"/>
  <c r="N128" i="43"/>
  <c r="AA128" i="43" s="1"/>
  <c r="K128" i="43"/>
  <c r="Z128" i="43" s="1"/>
  <c r="H128" i="43"/>
  <c r="Y128" i="43" s="1"/>
  <c r="E128" i="43"/>
  <c r="X128" i="43" s="1"/>
  <c r="U127" i="43"/>
  <c r="T127" i="43"/>
  <c r="AC127" i="43" s="1"/>
  <c r="Q127" i="43"/>
  <c r="AB127" i="43" s="1"/>
  <c r="N127" i="43"/>
  <c r="AA127" i="43" s="1"/>
  <c r="K127" i="43"/>
  <c r="Z127" i="43" s="1"/>
  <c r="H127" i="43"/>
  <c r="Y127" i="43" s="1"/>
  <c r="E127" i="43"/>
  <c r="X127" i="43" s="1"/>
  <c r="U126" i="43"/>
  <c r="T126" i="43"/>
  <c r="AC126" i="43" s="1"/>
  <c r="Q126" i="43"/>
  <c r="AB126" i="43" s="1"/>
  <c r="N126" i="43"/>
  <c r="AA126" i="43" s="1"/>
  <c r="K126" i="43"/>
  <c r="Z126" i="43" s="1"/>
  <c r="H126" i="43"/>
  <c r="Y126" i="43" s="1"/>
  <c r="E126" i="43"/>
  <c r="X126" i="43" s="1"/>
  <c r="U125" i="43"/>
  <c r="T125" i="43"/>
  <c r="AC125" i="43" s="1"/>
  <c r="Q125" i="43"/>
  <c r="AB125" i="43" s="1"/>
  <c r="N125" i="43"/>
  <c r="AA125" i="43" s="1"/>
  <c r="K125" i="43"/>
  <c r="Z125" i="43" s="1"/>
  <c r="H125" i="43"/>
  <c r="Y125" i="43" s="1"/>
  <c r="E125" i="43"/>
  <c r="X125" i="43" s="1"/>
  <c r="U124" i="43"/>
  <c r="T124" i="43"/>
  <c r="AC124" i="43" s="1"/>
  <c r="Q124" i="43"/>
  <c r="AB124" i="43" s="1"/>
  <c r="N124" i="43"/>
  <c r="AA124" i="43" s="1"/>
  <c r="K124" i="43"/>
  <c r="Z124" i="43" s="1"/>
  <c r="H124" i="43"/>
  <c r="Y124" i="43" s="1"/>
  <c r="E124" i="43"/>
  <c r="X124" i="43" s="1"/>
  <c r="U123" i="43"/>
  <c r="T123" i="43"/>
  <c r="AC123" i="43" s="1"/>
  <c r="Q123" i="43"/>
  <c r="AB123" i="43" s="1"/>
  <c r="N123" i="43"/>
  <c r="AA123" i="43" s="1"/>
  <c r="K123" i="43"/>
  <c r="Z123" i="43" s="1"/>
  <c r="H123" i="43"/>
  <c r="Y123" i="43" s="1"/>
  <c r="E123" i="43"/>
  <c r="X123" i="43" s="1"/>
  <c r="U122" i="43"/>
  <c r="T122" i="43"/>
  <c r="AC122" i="43" s="1"/>
  <c r="Q122" i="43"/>
  <c r="AB122" i="43" s="1"/>
  <c r="N122" i="43"/>
  <c r="AA122" i="43" s="1"/>
  <c r="K122" i="43"/>
  <c r="Z122" i="43" s="1"/>
  <c r="H122" i="43"/>
  <c r="Y122" i="43" s="1"/>
  <c r="E122" i="43"/>
  <c r="X122" i="43" s="1"/>
  <c r="U121" i="43"/>
  <c r="T121" i="43"/>
  <c r="AC121" i="43" s="1"/>
  <c r="Q121" i="43"/>
  <c r="AB121" i="43" s="1"/>
  <c r="N121" i="43"/>
  <c r="AA121" i="43" s="1"/>
  <c r="K121" i="43"/>
  <c r="Z121" i="43" s="1"/>
  <c r="H121" i="43"/>
  <c r="Y121" i="43" s="1"/>
  <c r="E121" i="43"/>
  <c r="X121" i="43" s="1"/>
  <c r="U120" i="43"/>
  <c r="T120" i="43"/>
  <c r="AC120" i="43" s="1"/>
  <c r="Q120" i="43"/>
  <c r="AB120" i="43" s="1"/>
  <c r="N120" i="43"/>
  <c r="AA120" i="43" s="1"/>
  <c r="K120" i="43"/>
  <c r="Z120" i="43" s="1"/>
  <c r="H120" i="43"/>
  <c r="Y120" i="43" s="1"/>
  <c r="E120" i="43"/>
  <c r="X120" i="43" s="1"/>
  <c r="U119" i="43"/>
  <c r="T119" i="43"/>
  <c r="AC119" i="43" s="1"/>
  <c r="Q119" i="43"/>
  <c r="AB119" i="43" s="1"/>
  <c r="N119" i="43"/>
  <c r="AA119" i="43" s="1"/>
  <c r="K119" i="43"/>
  <c r="Z119" i="43" s="1"/>
  <c r="H119" i="43"/>
  <c r="Y119" i="43" s="1"/>
  <c r="E119" i="43"/>
  <c r="X119" i="43" s="1"/>
  <c r="U118" i="43"/>
  <c r="T118" i="43"/>
  <c r="AC118" i="43" s="1"/>
  <c r="Q118" i="43"/>
  <c r="AB118" i="43" s="1"/>
  <c r="N118" i="43"/>
  <c r="AA118" i="43" s="1"/>
  <c r="K118" i="43"/>
  <c r="Z118" i="43" s="1"/>
  <c r="H118" i="43"/>
  <c r="Y118" i="43" s="1"/>
  <c r="E118" i="43"/>
  <c r="X118" i="43" s="1"/>
  <c r="U117" i="43"/>
  <c r="T117" i="43"/>
  <c r="AC117" i="43" s="1"/>
  <c r="Q117" i="43"/>
  <c r="AB117" i="43" s="1"/>
  <c r="N117" i="43"/>
  <c r="AA117" i="43" s="1"/>
  <c r="K117" i="43"/>
  <c r="Z117" i="43" s="1"/>
  <c r="H117" i="43"/>
  <c r="Y117" i="43" s="1"/>
  <c r="E117" i="43"/>
  <c r="X117" i="43" s="1"/>
  <c r="U116" i="43"/>
  <c r="T116" i="43"/>
  <c r="AC116" i="43" s="1"/>
  <c r="Q116" i="43"/>
  <c r="AB116" i="43" s="1"/>
  <c r="N116" i="43"/>
  <c r="AA116" i="43" s="1"/>
  <c r="K116" i="43"/>
  <c r="Z116" i="43" s="1"/>
  <c r="H116" i="43"/>
  <c r="Y116" i="43" s="1"/>
  <c r="E116" i="43"/>
  <c r="X116" i="43" s="1"/>
  <c r="U115" i="43"/>
  <c r="T115" i="43"/>
  <c r="AC115" i="43" s="1"/>
  <c r="Q115" i="43"/>
  <c r="AB115" i="43" s="1"/>
  <c r="N115" i="43"/>
  <c r="AA115" i="43" s="1"/>
  <c r="K115" i="43"/>
  <c r="Z115" i="43" s="1"/>
  <c r="H115" i="43"/>
  <c r="Y115" i="43" s="1"/>
  <c r="E115" i="43"/>
  <c r="X115" i="43" s="1"/>
  <c r="U114" i="43"/>
  <c r="T114" i="43"/>
  <c r="AC114" i="43" s="1"/>
  <c r="Q114" i="43"/>
  <c r="AB114" i="43" s="1"/>
  <c r="N114" i="43"/>
  <c r="AA114" i="43" s="1"/>
  <c r="K114" i="43"/>
  <c r="Z114" i="43" s="1"/>
  <c r="H114" i="43"/>
  <c r="Y114" i="43" s="1"/>
  <c r="E114" i="43"/>
  <c r="X114" i="43" s="1"/>
  <c r="U113" i="43"/>
  <c r="T113" i="43"/>
  <c r="AC113" i="43" s="1"/>
  <c r="Q113" i="43"/>
  <c r="AB113" i="43" s="1"/>
  <c r="N113" i="43"/>
  <c r="AA113" i="43" s="1"/>
  <c r="K113" i="43"/>
  <c r="Z113" i="43" s="1"/>
  <c r="H113" i="43"/>
  <c r="Y113" i="43" s="1"/>
  <c r="E113" i="43"/>
  <c r="X113" i="43" s="1"/>
  <c r="U112" i="43"/>
  <c r="T112" i="43"/>
  <c r="AC112" i="43" s="1"/>
  <c r="Q112" i="43"/>
  <c r="AB112" i="43" s="1"/>
  <c r="N112" i="43"/>
  <c r="AA112" i="43" s="1"/>
  <c r="K112" i="43"/>
  <c r="Z112" i="43" s="1"/>
  <c r="H112" i="43"/>
  <c r="Y112" i="43" s="1"/>
  <c r="E112" i="43"/>
  <c r="X112" i="43" s="1"/>
  <c r="AA111" i="43"/>
  <c r="U111" i="43"/>
  <c r="T111" i="43"/>
  <c r="AC111" i="43" s="1"/>
  <c r="Q111" i="43"/>
  <c r="AB111" i="43" s="1"/>
  <c r="N111" i="43"/>
  <c r="K111" i="43"/>
  <c r="Z111" i="43" s="1"/>
  <c r="H111" i="43"/>
  <c r="Y111" i="43" s="1"/>
  <c r="E111" i="43"/>
  <c r="X111" i="43" s="1"/>
  <c r="U110" i="43"/>
  <c r="T110" i="43"/>
  <c r="AC110" i="43" s="1"/>
  <c r="Q110" i="43"/>
  <c r="AB110" i="43" s="1"/>
  <c r="N110" i="43"/>
  <c r="AA110" i="43" s="1"/>
  <c r="K110" i="43"/>
  <c r="Z110" i="43" s="1"/>
  <c r="H110" i="43"/>
  <c r="Y110" i="43" s="1"/>
  <c r="E110" i="43"/>
  <c r="X110" i="43" s="1"/>
  <c r="U109" i="43"/>
  <c r="T109" i="43"/>
  <c r="AC109" i="43" s="1"/>
  <c r="Q109" i="43"/>
  <c r="AB109" i="43" s="1"/>
  <c r="N109" i="43"/>
  <c r="AA109" i="43" s="1"/>
  <c r="K109" i="43"/>
  <c r="Z109" i="43" s="1"/>
  <c r="H109" i="43"/>
  <c r="Y109" i="43" s="1"/>
  <c r="E109" i="43"/>
  <c r="X109" i="43" s="1"/>
  <c r="U108" i="43"/>
  <c r="T108" i="43"/>
  <c r="AC108" i="43" s="1"/>
  <c r="Q108" i="43"/>
  <c r="AB108" i="43" s="1"/>
  <c r="N108" i="43"/>
  <c r="AA108" i="43" s="1"/>
  <c r="K108" i="43"/>
  <c r="Z108" i="43" s="1"/>
  <c r="H108" i="43"/>
  <c r="Y108" i="43" s="1"/>
  <c r="E108" i="43"/>
  <c r="X108" i="43" s="1"/>
  <c r="X107" i="43"/>
  <c r="U107" i="43"/>
  <c r="T107" i="43"/>
  <c r="AC107" i="43" s="1"/>
  <c r="Q107" i="43"/>
  <c r="AB107" i="43" s="1"/>
  <c r="N107" i="43"/>
  <c r="AA107" i="43" s="1"/>
  <c r="K107" i="43"/>
  <c r="Z107" i="43" s="1"/>
  <c r="H107" i="43"/>
  <c r="Y107" i="43" s="1"/>
  <c r="E107" i="43"/>
  <c r="AC106" i="43"/>
  <c r="Y106" i="43"/>
  <c r="U106" i="43"/>
  <c r="T106" i="43"/>
  <c r="Q106" i="43"/>
  <c r="AB106" i="43" s="1"/>
  <c r="N106" i="43"/>
  <c r="AA106" i="43" s="1"/>
  <c r="K106" i="43"/>
  <c r="Z106" i="43" s="1"/>
  <c r="H106" i="43"/>
  <c r="E106" i="43"/>
  <c r="X106" i="43" s="1"/>
  <c r="AC105" i="43"/>
  <c r="U105" i="43"/>
  <c r="T105" i="43"/>
  <c r="Q105" i="43"/>
  <c r="AB105" i="43" s="1"/>
  <c r="N105" i="43"/>
  <c r="AA105" i="43" s="1"/>
  <c r="K105" i="43"/>
  <c r="Z105" i="43" s="1"/>
  <c r="H105" i="43"/>
  <c r="Y105" i="43" s="1"/>
  <c r="E105" i="43"/>
  <c r="X105" i="43" s="1"/>
  <c r="U104" i="43"/>
  <c r="T104" i="43"/>
  <c r="AC104" i="43" s="1"/>
  <c r="Q104" i="43"/>
  <c r="AB104" i="43" s="1"/>
  <c r="N104" i="43"/>
  <c r="AA104" i="43" s="1"/>
  <c r="K104" i="43"/>
  <c r="Z104" i="43" s="1"/>
  <c r="H104" i="43"/>
  <c r="Y104" i="43" s="1"/>
  <c r="E104" i="43"/>
  <c r="X104" i="43" s="1"/>
  <c r="U103" i="43"/>
  <c r="T103" i="43"/>
  <c r="AC103" i="43" s="1"/>
  <c r="Q103" i="43"/>
  <c r="AB103" i="43" s="1"/>
  <c r="N103" i="43"/>
  <c r="AA103" i="43" s="1"/>
  <c r="K103" i="43"/>
  <c r="Z103" i="43" s="1"/>
  <c r="H103" i="43"/>
  <c r="Y103" i="43" s="1"/>
  <c r="E103" i="43"/>
  <c r="X103" i="43" s="1"/>
  <c r="U102" i="43"/>
  <c r="T102" i="43"/>
  <c r="AC102" i="43" s="1"/>
  <c r="Q102" i="43"/>
  <c r="AB102" i="43" s="1"/>
  <c r="N102" i="43"/>
  <c r="AA102" i="43" s="1"/>
  <c r="K102" i="43"/>
  <c r="Z102" i="43" s="1"/>
  <c r="H102" i="43"/>
  <c r="Y102" i="43" s="1"/>
  <c r="E102" i="43"/>
  <c r="X102" i="43" s="1"/>
  <c r="U101" i="43"/>
  <c r="T101" i="43"/>
  <c r="AC101" i="43" s="1"/>
  <c r="Q101" i="43"/>
  <c r="AB101" i="43" s="1"/>
  <c r="N101" i="43"/>
  <c r="AA101" i="43" s="1"/>
  <c r="K101" i="43"/>
  <c r="Z101" i="43" s="1"/>
  <c r="H101" i="43"/>
  <c r="Y101" i="43" s="1"/>
  <c r="E101" i="43"/>
  <c r="X101" i="43" s="1"/>
  <c r="U100" i="43"/>
  <c r="T100" i="43"/>
  <c r="AC100" i="43" s="1"/>
  <c r="Q100" i="43"/>
  <c r="AB100" i="43" s="1"/>
  <c r="N100" i="43"/>
  <c r="AA100" i="43" s="1"/>
  <c r="K100" i="43"/>
  <c r="Z100" i="43" s="1"/>
  <c r="H100" i="43"/>
  <c r="Y100" i="43" s="1"/>
  <c r="E100" i="43"/>
  <c r="X100" i="43" s="1"/>
  <c r="U99" i="43"/>
  <c r="T99" i="43"/>
  <c r="AC99" i="43" s="1"/>
  <c r="Q99" i="43"/>
  <c r="AB99" i="43" s="1"/>
  <c r="N99" i="43"/>
  <c r="AA99" i="43" s="1"/>
  <c r="K99" i="43"/>
  <c r="Z99" i="43" s="1"/>
  <c r="H99" i="43"/>
  <c r="Y99" i="43" s="1"/>
  <c r="E99" i="43"/>
  <c r="X99" i="43" s="1"/>
  <c r="Y98" i="43"/>
  <c r="X98" i="43"/>
  <c r="U98" i="43"/>
  <c r="T98" i="43"/>
  <c r="AC98" i="43" s="1"/>
  <c r="Q98" i="43"/>
  <c r="AB98" i="43" s="1"/>
  <c r="N98" i="43"/>
  <c r="AA98" i="43" s="1"/>
  <c r="K98" i="43"/>
  <c r="Z98" i="43" s="1"/>
  <c r="H98" i="43"/>
  <c r="E98" i="43"/>
  <c r="AC97" i="43"/>
  <c r="Z97" i="43"/>
  <c r="U97" i="43"/>
  <c r="T97" i="43"/>
  <c r="Q97" i="43"/>
  <c r="AB97" i="43" s="1"/>
  <c r="N97" i="43"/>
  <c r="AA97" i="43" s="1"/>
  <c r="K97" i="43"/>
  <c r="H97" i="43"/>
  <c r="Y97" i="43" s="1"/>
  <c r="E97" i="43"/>
  <c r="X97" i="43" s="1"/>
  <c r="U96" i="43"/>
  <c r="T96" i="43"/>
  <c r="AC96" i="43" s="1"/>
  <c r="Q96" i="43"/>
  <c r="AB96" i="43" s="1"/>
  <c r="N96" i="43"/>
  <c r="AA96" i="43" s="1"/>
  <c r="K96" i="43"/>
  <c r="Z96" i="43" s="1"/>
  <c r="H96" i="43"/>
  <c r="Y96" i="43" s="1"/>
  <c r="E96" i="43"/>
  <c r="X96" i="43" s="1"/>
  <c r="X95" i="43"/>
  <c r="U95" i="43"/>
  <c r="T95" i="43"/>
  <c r="AC95" i="43" s="1"/>
  <c r="Q95" i="43"/>
  <c r="AB95" i="43" s="1"/>
  <c r="N95" i="43"/>
  <c r="AA95" i="43" s="1"/>
  <c r="K95" i="43"/>
  <c r="Z95" i="43" s="1"/>
  <c r="H95" i="43"/>
  <c r="Y95" i="43" s="1"/>
  <c r="E95" i="43"/>
  <c r="AC94" i="43"/>
  <c r="U94" i="43"/>
  <c r="T94" i="43"/>
  <c r="Q94" i="43"/>
  <c r="AB94" i="43" s="1"/>
  <c r="N94" i="43"/>
  <c r="AA94" i="43" s="1"/>
  <c r="K94" i="43"/>
  <c r="Z94" i="43" s="1"/>
  <c r="H94" i="43"/>
  <c r="Y94" i="43" s="1"/>
  <c r="E94" i="43"/>
  <c r="X94" i="43" s="1"/>
  <c r="Z93" i="43"/>
  <c r="U93" i="43"/>
  <c r="T93" i="43"/>
  <c r="AC93" i="43" s="1"/>
  <c r="Q93" i="43"/>
  <c r="AB93" i="43" s="1"/>
  <c r="N93" i="43"/>
  <c r="AA93" i="43" s="1"/>
  <c r="K93" i="43"/>
  <c r="H93" i="43"/>
  <c r="Y93" i="43" s="1"/>
  <c r="E93" i="43"/>
  <c r="X93" i="43" s="1"/>
  <c r="Z92" i="43"/>
  <c r="U92" i="43"/>
  <c r="T92" i="43"/>
  <c r="AC92" i="43" s="1"/>
  <c r="Q92" i="43"/>
  <c r="AB92" i="43" s="1"/>
  <c r="N92" i="43"/>
  <c r="AA92" i="43" s="1"/>
  <c r="K92" i="43"/>
  <c r="H92" i="43"/>
  <c r="Y92" i="43" s="1"/>
  <c r="E92" i="43"/>
  <c r="X92" i="43" s="1"/>
  <c r="U91" i="43"/>
  <c r="T91" i="43"/>
  <c r="AC91" i="43" s="1"/>
  <c r="Q91" i="43"/>
  <c r="AB91" i="43" s="1"/>
  <c r="N91" i="43"/>
  <c r="AA91" i="43" s="1"/>
  <c r="K91" i="43"/>
  <c r="Z91" i="43" s="1"/>
  <c r="H91" i="43"/>
  <c r="Y91" i="43" s="1"/>
  <c r="E91" i="43"/>
  <c r="X91" i="43" s="1"/>
  <c r="X90" i="43"/>
  <c r="U90" i="43"/>
  <c r="T90" i="43"/>
  <c r="AC90" i="43" s="1"/>
  <c r="Q90" i="43"/>
  <c r="AB90" i="43" s="1"/>
  <c r="N90" i="43"/>
  <c r="AA90" i="43" s="1"/>
  <c r="K90" i="43"/>
  <c r="Z90" i="43" s="1"/>
  <c r="H90" i="43"/>
  <c r="Y90" i="43" s="1"/>
  <c r="E90" i="43"/>
  <c r="U89" i="43"/>
  <c r="T89" i="43"/>
  <c r="AC89" i="43" s="1"/>
  <c r="Q89" i="43"/>
  <c r="AB89" i="43" s="1"/>
  <c r="N89" i="43"/>
  <c r="AA89" i="43" s="1"/>
  <c r="K89" i="43"/>
  <c r="Z89" i="43" s="1"/>
  <c r="H89" i="43"/>
  <c r="Y89" i="43" s="1"/>
  <c r="E89" i="43"/>
  <c r="X89" i="43" s="1"/>
  <c r="U88" i="43"/>
  <c r="T88" i="43"/>
  <c r="AC88" i="43" s="1"/>
  <c r="Q88" i="43"/>
  <c r="AB88" i="43" s="1"/>
  <c r="N88" i="43"/>
  <c r="AA88" i="43" s="1"/>
  <c r="K88" i="43"/>
  <c r="Z88" i="43" s="1"/>
  <c r="H88" i="43"/>
  <c r="Y88" i="43" s="1"/>
  <c r="E88" i="43"/>
  <c r="X88" i="43" s="1"/>
  <c r="U87" i="43"/>
  <c r="T87" i="43"/>
  <c r="AC87" i="43" s="1"/>
  <c r="Q87" i="43"/>
  <c r="AB87" i="43" s="1"/>
  <c r="N87" i="43"/>
  <c r="AA87" i="43" s="1"/>
  <c r="K87" i="43"/>
  <c r="Z87" i="43" s="1"/>
  <c r="H87" i="43"/>
  <c r="Y87" i="43" s="1"/>
  <c r="E87" i="43"/>
  <c r="X87" i="43" s="1"/>
  <c r="U86" i="43"/>
  <c r="T86" i="43"/>
  <c r="AC86" i="43" s="1"/>
  <c r="Q86" i="43"/>
  <c r="AB86" i="43" s="1"/>
  <c r="N86" i="43"/>
  <c r="AA86" i="43" s="1"/>
  <c r="K86" i="43"/>
  <c r="Z86" i="43" s="1"/>
  <c r="H86" i="43"/>
  <c r="Y86" i="43" s="1"/>
  <c r="E86" i="43"/>
  <c r="X86" i="43" s="1"/>
  <c r="U85" i="43"/>
  <c r="T85" i="43"/>
  <c r="AC85" i="43" s="1"/>
  <c r="Q85" i="43"/>
  <c r="AB85" i="43" s="1"/>
  <c r="N85" i="43"/>
  <c r="AA85" i="43" s="1"/>
  <c r="K85" i="43"/>
  <c r="Z85" i="43" s="1"/>
  <c r="H85" i="43"/>
  <c r="Y85" i="43" s="1"/>
  <c r="E85" i="43"/>
  <c r="X85" i="43" s="1"/>
  <c r="U84" i="43"/>
  <c r="T84" i="43"/>
  <c r="AC84" i="43" s="1"/>
  <c r="Q84" i="43"/>
  <c r="AB84" i="43" s="1"/>
  <c r="N84" i="43"/>
  <c r="AA84" i="43" s="1"/>
  <c r="K84" i="43"/>
  <c r="Z84" i="43" s="1"/>
  <c r="H84" i="43"/>
  <c r="Y84" i="43" s="1"/>
  <c r="E84" i="43"/>
  <c r="X84" i="43" s="1"/>
  <c r="U83" i="43"/>
  <c r="T83" i="43"/>
  <c r="AC83" i="43" s="1"/>
  <c r="Q83" i="43"/>
  <c r="AB83" i="43" s="1"/>
  <c r="N83" i="43"/>
  <c r="AA83" i="43" s="1"/>
  <c r="K83" i="43"/>
  <c r="Z83" i="43" s="1"/>
  <c r="H83" i="43"/>
  <c r="Y83" i="43" s="1"/>
  <c r="E83" i="43"/>
  <c r="X83" i="43" s="1"/>
  <c r="X82" i="43"/>
  <c r="U82" i="43"/>
  <c r="T82" i="43"/>
  <c r="AC82" i="43" s="1"/>
  <c r="Q82" i="43"/>
  <c r="AB82" i="43" s="1"/>
  <c r="N82" i="43"/>
  <c r="AA82" i="43" s="1"/>
  <c r="K82" i="43"/>
  <c r="Z82" i="43" s="1"/>
  <c r="H82" i="43"/>
  <c r="Y82" i="43" s="1"/>
  <c r="E82" i="43"/>
  <c r="AC81" i="43"/>
  <c r="Z81" i="43"/>
  <c r="U81" i="43"/>
  <c r="T81" i="43"/>
  <c r="Q81" i="43"/>
  <c r="AB81" i="43" s="1"/>
  <c r="N81" i="43"/>
  <c r="AA81" i="43" s="1"/>
  <c r="K81" i="43"/>
  <c r="H81" i="43"/>
  <c r="Y81" i="43" s="1"/>
  <c r="E81" i="43"/>
  <c r="X81" i="43" s="1"/>
  <c r="U80" i="43"/>
  <c r="T80" i="43"/>
  <c r="AC80" i="43" s="1"/>
  <c r="Q80" i="43"/>
  <c r="AB80" i="43" s="1"/>
  <c r="N80" i="43"/>
  <c r="AA80" i="43" s="1"/>
  <c r="K80" i="43"/>
  <c r="Z80" i="43" s="1"/>
  <c r="H80" i="43"/>
  <c r="Y80" i="43" s="1"/>
  <c r="E80" i="43"/>
  <c r="X80" i="43" s="1"/>
  <c r="U79" i="43"/>
  <c r="T79" i="43"/>
  <c r="AC79" i="43" s="1"/>
  <c r="Q79" i="43"/>
  <c r="AB79" i="43" s="1"/>
  <c r="N79" i="43"/>
  <c r="AA79" i="43" s="1"/>
  <c r="K79" i="43"/>
  <c r="Z79" i="43" s="1"/>
  <c r="H79" i="43"/>
  <c r="Y79" i="43" s="1"/>
  <c r="E79" i="43"/>
  <c r="X79" i="43" s="1"/>
  <c r="U78" i="43"/>
  <c r="T78" i="43"/>
  <c r="AC78" i="43" s="1"/>
  <c r="Q78" i="43"/>
  <c r="AB78" i="43" s="1"/>
  <c r="N78" i="43"/>
  <c r="AA78" i="43" s="1"/>
  <c r="K78" i="43"/>
  <c r="Z78" i="43" s="1"/>
  <c r="H78" i="43"/>
  <c r="Y78" i="43" s="1"/>
  <c r="E78" i="43"/>
  <c r="X78" i="43" s="1"/>
  <c r="Z77" i="43"/>
  <c r="U77" i="43"/>
  <c r="T77" i="43"/>
  <c r="AC77" i="43" s="1"/>
  <c r="Q77" i="43"/>
  <c r="AB77" i="43" s="1"/>
  <c r="N77" i="43"/>
  <c r="AA77" i="43" s="1"/>
  <c r="K77" i="43"/>
  <c r="H77" i="43"/>
  <c r="Y77" i="43" s="1"/>
  <c r="E77" i="43"/>
  <c r="X77" i="43" s="1"/>
  <c r="AA76" i="43"/>
  <c r="U76" i="43"/>
  <c r="T76" i="43"/>
  <c r="AC76" i="43" s="1"/>
  <c r="Q76" i="43"/>
  <c r="AB76" i="43" s="1"/>
  <c r="N76" i="43"/>
  <c r="K76" i="43"/>
  <c r="Z76" i="43" s="1"/>
  <c r="H76" i="43"/>
  <c r="Y76" i="43" s="1"/>
  <c r="E76" i="43"/>
  <c r="X76" i="43" s="1"/>
  <c r="U75" i="43"/>
  <c r="T75" i="43"/>
  <c r="AC75" i="43" s="1"/>
  <c r="Q75" i="43"/>
  <c r="AB75" i="43" s="1"/>
  <c r="N75" i="43"/>
  <c r="AA75" i="43" s="1"/>
  <c r="K75" i="43"/>
  <c r="Z75" i="43" s="1"/>
  <c r="H75" i="43"/>
  <c r="Y75" i="43" s="1"/>
  <c r="E75" i="43"/>
  <c r="X75" i="43" s="1"/>
  <c r="U74" i="43"/>
  <c r="T74" i="43"/>
  <c r="AC74" i="43" s="1"/>
  <c r="Q74" i="43"/>
  <c r="AB74" i="43" s="1"/>
  <c r="N74" i="43"/>
  <c r="AA74" i="43" s="1"/>
  <c r="K74" i="43"/>
  <c r="Z74" i="43" s="1"/>
  <c r="H74" i="43"/>
  <c r="Y74" i="43" s="1"/>
  <c r="E74" i="43"/>
  <c r="X74" i="43" s="1"/>
  <c r="U73" i="43"/>
  <c r="T73" i="43"/>
  <c r="AC73" i="43" s="1"/>
  <c r="Q73" i="43"/>
  <c r="AB73" i="43" s="1"/>
  <c r="N73" i="43"/>
  <c r="AA73" i="43" s="1"/>
  <c r="K73" i="43"/>
  <c r="Z73" i="43" s="1"/>
  <c r="H73" i="43"/>
  <c r="Y73" i="43" s="1"/>
  <c r="E73" i="43"/>
  <c r="X73" i="43" s="1"/>
  <c r="U72" i="43"/>
  <c r="T72" i="43"/>
  <c r="AC72" i="43" s="1"/>
  <c r="Q72" i="43"/>
  <c r="AB72" i="43" s="1"/>
  <c r="N72" i="43"/>
  <c r="AA72" i="43" s="1"/>
  <c r="K72" i="43"/>
  <c r="Z72" i="43" s="1"/>
  <c r="H72" i="43"/>
  <c r="Y72" i="43" s="1"/>
  <c r="E72" i="43"/>
  <c r="X72" i="43" s="1"/>
  <c r="U71" i="43"/>
  <c r="T71" i="43"/>
  <c r="AC71" i="43" s="1"/>
  <c r="Q71" i="43"/>
  <c r="AB71" i="43" s="1"/>
  <c r="N71" i="43"/>
  <c r="AA71" i="43" s="1"/>
  <c r="K71" i="43"/>
  <c r="Z71" i="43" s="1"/>
  <c r="H71" i="43"/>
  <c r="Y71" i="43" s="1"/>
  <c r="E71" i="43"/>
  <c r="X71" i="43" s="1"/>
  <c r="X70" i="43"/>
  <c r="U70" i="43"/>
  <c r="T70" i="43"/>
  <c r="AC70" i="43" s="1"/>
  <c r="Q70" i="43"/>
  <c r="AB70" i="43" s="1"/>
  <c r="N70" i="43"/>
  <c r="AA70" i="43" s="1"/>
  <c r="K70" i="43"/>
  <c r="Z70" i="43" s="1"/>
  <c r="H70" i="43"/>
  <c r="Y70" i="43" s="1"/>
  <c r="E70" i="43"/>
  <c r="U69" i="43"/>
  <c r="T69" i="43"/>
  <c r="AC69" i="43" s="1"/>
  <c r="Q69" i="43"/>
  <c r="AB69" i="43" s="1"/>
  <c r="N69" i="43"/>
  <c r="AA69" i="43" s="1"/>
  <c r="K69" i="43"/>
  <c r="Z69" i="43" s="1"/>
  <c r="H69" i="43"/>
  <c r="Y69" i="43" s="1"/>
  <c r="E69" i="43"/>
  <c r="X69" i="43" s="1"/>
  <c r="U68" i="43"/>
  <c r="T68" i="43"/>
  <c r="AC68" i="43" s="1"/>
  <c r="Q68" i="43"/>
  <c r="AB68" i="43" s="1"/>
  <c r="N68" i="43"/>
  <c r="AA68" i="43" s="1"/>
  <c r="K68" i="43"/>
  <c r="Z68" i="43" s="1"/>
  <c r="H68" i="43"/>
  <c r="Y68" i="43" s="1"/>
  <c r="E68" i="43"/>
  <c r="X68" i="43" s="1"/>
  <c r="U67" i="43"/>
  <c r="T67" i="43"/>
  <c r="AC67" i="43" s="1"/>
  <c r="Q67" i="43"/>
  <c r="AB67" i="43" s="1"/>
  <c r="N67" i="43"/>
  <c r="AA67" i="43" s="1"/>
  <c r="K67" i="43"/>
  <c r="Z67" i="43" s="1"/>
  <c r="H67" i="43"/>
  <c r="Y67" i="43" s="1"/>
  <c r="E67" i="43"/>
  <c r="X67" i="43" s="1"/>
  <c r="Y66" i="43"/>
  <c r="U66" i="43"/>
  <c r="T66" i="43"/>
  <c r="AC66" i="43" s="1"/>
  <c r="Q66" i="43"/>
  <c r="AB66" i="43" s="1"/>
  <c r="N66" i="43"/>
  <c r="AA66" i="43" s="1"/>
  <c r="K66" i="43"/>
  <c r="Z66" i="43" s="1"/>
  <c r="H66" i="43"/>
  <c r="E66" i="43"/>
  <c r="X66" i="43" s="1"/>
  <c r="U65" i="43"/>
  <c r="T65" i="43"/>
  <c r="AC65" i="43" s="1"/>
  <c r="Q65" i="43"/>
  <c r="AB65" i="43" s="1"/>
  <c r="N65" i="43"/>
  <c r="AA65" i="43" s="1"/>
  <c r="K65" i="43"/>
  <c r="Z65" i="43" s="1"/>
  <c r="H65" i="43"/>
  <c r="Y65" i="43" s="1"/>
  <c r="E65" i="43"/>
  <c r="X65" i="43" s="1"/>
  <c r="U64" i="43"/>
  <c r="T64" i="43"/>
  <c r="AC64" i="43" s="1"/>
  <c r="Q64" i="43"/>
  <c r="AB64" i="43" s="1"/>
  <c r="N64" i="43"/>
  <c r="AA64" i="43" s="1"/>
  <c r="K64" i="43"/>
  <c r="Z64" i="43" s="1"/>
  <c r="H64" i="43"/>
  <c r="Y64" i="43" s="1"/>
  <c r="E64" i="43"/>
  <c r="X64" i="43" s="1"/>
  <c r="U63" i="43"/>
  <c r="T63" i="43"/>
  <c r="AC63" i="43" s="1"/>
  <c r="Q63" i="43"/>
  <c r="AB63" i="43" s="1"/>
  <c r="N63" i="43"/>
  <c r="AA63" i="43" s="1"/>
  <c r="K63" i="43"/>
  <c r="Z63" i="43" s="1"/>
  <c r="H63" i="43"/>
  <c r="Y63" i="43" s="1"/>
  <c r="E63" i="43"/>
  <c r="X63" i="43" s="1"/>
  <c r="U62" i="43"/>
  <c r="T62" i="43"/>
  <c r="AC62" i="43" s="1"/>
  <c r="Q62" i="43"/>
  <c r="AB62" i="43" s="1"/>
  <c r="N62" i="43"/>
  <c r="AA62" i="43" s="1"/>
  <c r="K62" i="43"/>
  <c r="Z62" i="43" s="1"/>
  <c r="H62" i="43"/>
  <c r="Y62" i="43" s="1"/>
  <c r="E62" i="43"/>
  <c r="X62" i="43" s="1"/>
  <c r="U61" i="43"/>
  <c r="T61" i="43"/>
  <c r="AC61" i="43" s="1"/>
  <c r="Q61" i="43"/>
  <c r="AB61" i="43" s="1"/>
  <c r="N61" i="43"/>
  <c r="AA61" i="43" s="1"/>
  <c r="K61" i="43"/>
  <c r="Z61" i="43" s="1"/>
  <c r="H61" i="43"/>
  <c r="Y61" i="43" s="1"/>
  <c r="E61" i="43"/>
  <c r="X61" i="43" s="1"/>
  <c r="U60" i="43"/>
  <c r="T60" i="43"/>
  <c r="AC60" i="43" s="1"/>
  <c r="Q60" i="43"/>
  <c r="AB60" i="43" s="1"/>
  <c r="N60" i="43"/>
  <c r="AA60" i="43" s="1"/>
  <c r="K60" i="43"/>
  <c r="Z60" i="43" s="1"/>
  <c r="H60" i="43"/>
  <c r="Y60" i="43" s="1"/>
  <c r="E60" i="43"/>
  <c r="X60" i="43" s="1"/>
  <c r="U59" i="43"/>
  <c r="T59" i="43"/>
  <c r="AC59" i="43" s="1"/>
  <c r="Q59" i="43"/>
  <c r="AB59" i="43" s="1"/>
  <c r="N59" i="43"/>
  <c r="AA59" i="43" s="1"/>
  <c r="K59" i="43"/>
  <c r="Z59" i="43" s="1"/>
  <c r="H59" i="43"/>
  <c r="Y59" i="43" s="1"/>
  <c r="E59" i="43"/>
  <c r="X59" i="43" s="1"/>
  <c r="AC58" i="43"/>
  <c r="U58" i="43"/>
  <c r="T58" i="43"/>
  <c r="Q58" i="43"/>
  <c r="AB58" i="43" s="1"/>
  <c r="N58" i="43"/>
  <c r="AA58" i="43" s="1"/>
  <c r="K58" i="43"/>
  <c r="Z58" i="43" s="1"/>
  <c r="H58" i="43"/>
  <c r="Y58" i="43" s="1"/>
  <c r="E58" i="43"/>
  <c r="X58" i="43" s="1"/>
  <c r="U57" i="43"/>
  <c r="T57" i="43"/>
  <c r="AC57" i="43" s="1"/>
  <c r="Q57" i="43"/>
  <c r="AB57" i="43" s="1"/>
  <c r="N57" i="43"/>
  <c r="AA57" i="43" s="1"/>
  <c r="K57" i="43"/>
  <c r="Z57" i="43" s="1"/>
  <c r="H57" i="43"/>
  <c r="Y57" i="43" s="1"/>
  <c r="E57" i="43"/>
  <c r="X57" i="43" s="1"/>
  <c r="U56" i="43"/>
  <c r="T56" i="43"/>
  <c r="AC56" i="43" s="1"/>
  <c r="Q56" i="43"/>
  <c r="AB56" i="43" s="1"/>
  <c r="N56" i="43"/>
  <c r="AA56" i="43" s="1"/>
  <c r="K56" i="43"/>
  <c r="Z56" i="43" s="1"/>
  <c r="H56" i="43"/>
  <c r="Y56" i="43" s="1"/>
  <c r="E56" i="43"/>
  <c r="X56" i="43" s="1"/>
  <c r="U55" i="43"/>
  <c r="T55" i="43"/>
  <c r="AC55" i="43" s="1"/>
  <c r="Q55" i="43"/>
  <c r="AB55" i="43" s="1"/>
  <c r="N55" i="43"/>
  <c r="AA55" i="43" s="1"/>
  <c r="K55" i="43"/>
  <c r="Z55" i="43" s="1"/>
  <c r="H55" i="43"/>
  <c r="Y55" i="43" s="1"/>
  <c r="E55" i="43"/>
  <c r="X55" i="43" s="1"/>
  <c r="U54" i="43"/>
  <c r="T54" i="43"/>
  <c r="AC54" i="43" s="1"/>
  <c r="Q54" i="43"/>
  <c r="AB54" i="43" s="1"/>
  <c r="N54" i="43"/>
  <c r="AA54" i="43" s="1"/>
  <c r="K54" i="43"/>
  <c r="Z54" i="43" s="1"/>
  <c r="H54" i="43"/>
  <c r="Y54" i="43" s="1"/>
  <c r="E54" i="43"/>
  <c r="X54" i="43" s="1"/>
  <c r="Z53" i="43"/>
  <c r="U53" i="43"/>
  <c r="T53" i="43"/>
  <c r="AC53" i="43" s="1"/>
  <c r="Q53" i="43"/>
  <c r="AB53" i="43" s="1"/>
  <c r="N53" i="43"/>
  <c r="AA53" i="43" s="1"/>
  <c r="K53" i="43"/>
  <c r="H53" i="43"/>
  <c r="Y53" i="43" s="1"/>
  <c r="E53" i="43"/>
  <c r="X53" i="43" s="1"/>
  <c r="U52" i="43"/>
  <c r="T52" i="43"/>
  <c r="AC52" i="43" s="1"/>
  <c r="Q52" i="43"/>
  <c r="AB52" i="43" s="1"/>
  <c r="N52" i="43"/>
  <c r="AA52" i="43" s="1"/>
  <c r="K52" i="43"/>
  <c r="Z52" i="43" s="1"/>
  <c r="H52" i="43"/>
  <c r="Y52" i="43" s="1"/>
  <c r="E52" i="43"/>
  <c r="X52" i="43" s="1"/>
  <c r="U51" i="43"/>
  <c r="T51" i="43"/>
  <c r="AC51" i="43" s="1"/>
  <c r="Q51" i="43"/>
  <c r="AB51" i="43" s="1"/>
  <c r="N51" i="43"/>
  <c r="AA51" i="43" s="1"/>
  <c r="K51" i="43"/>
  <c r="Z51" i="43" s="1"/>
  <c r="H51" i="43"/>
  <c r="Y51" i="43" s="1"/>
  <c r="E51" i="43"/>
  <c r="X51" i="43" s="1"/>
  <c r="U50" i="43"/>
  <c r="T50" i="43"/>
  <c r="AC50" i="43" s="1"/>
  <c r="Q50" i="43"/>
  <c r="AB50" i="43" s="1"/>
  <c r="N50" i="43"/>
  <c r="AA50" i="43" s="1"/>
  <c r="K50" i="43"/>
  <c r="Z50" i="43" s="1"/>
  <c r="H50" i="43"/>
  <c r="Y50" i="43" s="1"/>
  <c r="E50" i="43"/>
  <c r="X50" i="43" s="1"/>
  <c r="U49" i="43"/>
  <c r="T49" i="43"/>
  <c r="AC49" i="43" s="1"/>
  <c r="Q49" i="43"/>
  <c r="AB49" i="43" s="1"/>
  <c r="N49" i="43"/>
  <c r="AA49" i="43" s="1"/>
  <c r="K49" i="43"/>
  <c r="Z49" i="43" s="1"/>
  <c r="H49" i="43"/>
  <c r="Y49" i="43" s="1"/>
  <c r="E49" i="43"/>
  <c r="X49" i="43" s="1"/>
  <c r="U48" i="43"/>
  <c r="T48" i="43"/>
  <c r="AC48" i="43" s="1"/>
  <c r="Q48" i="43"/>
  <c r="AB48" i="43" s="1"/>
  <c r="N48" i="43"/>
  <c r="AA48" i="43" s="1"/>
  <c r="K48" i="43"/>
  <c r="Z48" i="43" s="1"/>
  <c r="H48" i="43"/>
  <c r="Y48" i="43" s="1"/>
  <c r="E48" i="43"/>
  <c r="X48" i="43" s="1"/>
  <c r="U47" i="43"/>
  <c r="T47" i="43"/>
  <c r="AC47" i="43" s="1"/>
  <c r="Q47" i="43"/>
  <c r="AB47" i="43" s="1"/>
  <c r="N47" i="43"/>
  <c r="AA47" i="43" s="1"/>
  <c r="K47" i="43"/>
  <c r="Z47" i="43" s="1"/>
  <c r="H47" i="43"/>
  <c r="Y47" i="43" s="1"/>
  <c r="E47" i="43"/>
  <c r="X47" i="43" s="1"/>
  <c r="U46" i="43"/>
  <c r="T46" i="43"/>
  <c r="AC46" i="43" s="1"/>
  <c r="Q46" i="43"/>
  <c r="AB46" i="43" s="1"/>
  <c r="N46" i="43"/>
  <c r="AA46" i="43" s="1"/>
  <c r="K46" i="43"/>
  <c r="Z46" i="43" s="1"/>
  <c r="H46" i="43"/>
  <c r="Y46" i="43" s="1"/>
  <c r="E46" i="43"/>
  <c r="X46" i="43" s="1"/>
  <c r="U45" i="43"/>
  <c r="T45" i="43"/>
  <c r="AC45" i="43" s="1"/>
  <c r="Q45" i="43"/>
  <c r="AB45" i="43" s="1"/>
  <c r="N45" i="43"/>
  <c r="AA45" i="43" s="1"/>
  <c r="K45" i="43"/>
  <c r="Z45" i="43" s="1"/>
  <c r="H45" i="43"/>
  <c r="Y45" i="43" s="1"/>
  <c r="E45" i="43"/>
  <c r="X45" i="43" s="1"/>
  <c r="U44" i="43"/>
  <c r="T44" i="43"/>
  <c r="AC44" i="43" s="1"/>
  <c r="Q44" i="43"/>
  <c r="AB44" i="43" s="1"/>
  <c r="N44" i="43"/>
  <c r="AA44" i="43" s="1"/>
  <c r="K44" i="43"/>
  <c r="Z44" i="43" s="1"/>
  <c r="H44" i="43"/>
  <c r="Y44" i="43" s="1"/>
  <c r="E44" i="43"/>
  <c r="X44" i="43" s="1"/>
  <c r="U43" i="43"/>
  <c r="T43" i="43"/>
  <c r="AC43" i="43" s="1"/>
  <c r="Q43" i="43"/>
  <c r="AB43" i="43" s="1"/>
  <c r="N43" i="43"/>
  <c r="AA43" i="43" s="1"/>
  <c r="K43" i="43"/>
  <c r="Z43" i="43" s="1"/>
  <c r="H43" i="43"/>
  <c r="Y43" i="43" s="1"/>
  <c r="E43" i="43"/>
  <c r="X43" i="43" s="1"/>
  <c r="U42" i="43"/>
  <c r="T42" i="43"/>
  <c r="AC42" i="43" s="1"/>
  <c r="Q42" i="43"/>
  <c r="AB42" i="43" s="1"/>
  <c r="N42" i="43"/>
  <c r="AA42" i="43" s="1"/>
  <c r="K42" i="43"/>
  <c r="Z42" i="43" s="1"/>
  <c r="H42" i="43"/>
  <c r="Y42" i="43" s="1"/>
  <c r="E42" i="43"/>
  <c r="X42" i="43" s="1"/>
  <c r="U41" i="43"/>
  <c r="T41" i="43"/>
  <c r="AC41" i="43" s="1"/>
  <c r="Q41" i="43"/>
  <c r="AB41" i="43" s="1"/>
  <c r="N41" i="43"/>
  <c r="AA41" i="43" s="1"/>
  <c r="K41" i="43"/>
  <c r="Z41" i="43" s="1"/>
  <c r="H41" i="43"/>
  <c r="Y41" i="43" s="1"/>
  <c r="E41" i="43"/>
  <c r="X41" i="43" s="1"/>
  <c r="U40" i="43"/>
  <c r="T40" i="43"/>
  <c r="AC40" i="43" s="1"/>
  <c r="Q40" i="43"/>
  <c r="AB40" i="43" s="1"/>
  <c r="N40" i="43"/>
  <c r="AA40" i="43" s="1"/>
  <c r="K40" i="43"/>
  <c r="Z40" i="43" s="1"/>
  <c r="H40" i="43"/>
  <c r="Y40" i="43" s="1"/>
  <c r="E40" i="43"/>
  <c r="X40" i="43" s="1"/>
  <c r="U39" i="43"/>
  <c r="T39" i="43"/>
  <c r="AC39" i="43" s="1"/>
  <c r="Q39" i="43"/>
  <c r="AB39" i="43" s="1"/>
  <c r="N39" i="43"/>
  <c r="AA39" i="43" s="1"/>
  <c r="K39" i="43"/>
  <c r="Z39" i="43" s="1"/>
  <c r="H39" i="43"/>
  <c r="Y39" i="43" s="1"/>
  <c r="E39" i="43"/>
  <c r="X39" i="43" s="1"/>
  <c r="U38" i="43"/>
  <c r="T38" i="43"/>
  <c r="AC38" i="43" s="1"/>
  <c r="Q38" i="43"/>
  <c r="AB38" i="43" s="1"/>
  <c r="N38" i="43"/>
  <c r="AA38" i="43" s="1"/>
  <c r="K38" i="43"/>
  <c r="Z38" i="43" s="1"/>
  <c r="H38" i="43"/>
  <c r="Y38" i="43" s="1"/>
  <c r="E38" i="43"/>
  <c r="X38" i="43" s="1"/>
  <c r="U37" i="43"/>
  <c r="T37" i="43"/>
  <c r="AC37" i="43" s="1"/>
  <c r="Q37" i="43"/>
  <c r="AB37" i="43" s="1"/>
  <c r="N37" i="43"/>
  <c r="AA37" i="43" s="1"/>
  <c r="K37" i="43"/>
  <c r="Z37" i="43" s="1"/>
  <c r="H37" i="43"/>
  <c r="Y37" i="43" s="1"/>
  <c r="E37" i="43"/>
  <c r="X37" i="43" s="1"/>
  <c r="U36" i="43"/>
  <c r="T36" i="43"/>
  <c r="AC36" i="43" s="1"/>
  <c r="Q36" i="43"/>
  <c r="AB36" i="43" s="1"/>
  <c r="N36" i="43"/>
  <c r="AA36" i="43" s="1"/>
  <c r="K36" i="43"/>
  <c r="Z36" i="43" s="1"/>
  <c r="H36" i="43"/>
  <c r="Y36" i="43" s="1"/>
  <c r="E36" i="43"/>
  <c r="X36" i="43" s="1"/>
  <c r="U35" i="43"/>
  <c r="T35" i="43"/>
  <c r="AC35" i="43" s="1"/>
  <c r="Q35" i="43"/>
  <c r="AB35" i="43" s="1"/>
  <c r="N35" i="43"/>
  <c r="AA35" i="43" s="1"/>
  <c r="K35" i="43"/>
  <c r="Z35" i="43" s="1"/>
  <c r="H35" i="43"/>
  <c r="Y35" i="43" s="1"/>
  <c r="E35" i="43"/>
  <c r="X35" i="43" s="1"/>
  <c r="U34" i="43"/>
  <c r="T34" i="43"/>
  <c r="AC34" i="43" s="1"/>
  <c r="Q34" i="43"/>
  <c r="AB34" i="43" s="1"/>
  <c r="N34" i="43"/>
  <c r="AA34" i="43" s="1"/>
  <c r="K34" i="43"/>
  <c r="Z34" i="43" s="1"/>
  <c r="H34" i="43"/>
  <c r="Y34" i="43" s="1"/>
  <c r="E34" i="43"/>
  <c r="X34" i="43" s="1"/>
  <c r="U33" i="43"/>
  <c r="T33" i="43"/>
  <c r="AC33" i="43" s="1"/>
  <c r="Q33" i="43"/>
  <c r="AB33" i="43" s="1"/>
  <c r="N33" i="43"/>
  <c r="AA33" i="43" s="1"/>
  <c r="K33" i="43"/>
  <c r="Z33" i="43" s="1"/>
  <c r="H33" i="43"/>
  <c r="Y33" i="43" s="1"/>
  <c r="E33" i="43"/>
  <c r="X33" i="43" s="1"/>
  <c r="U32" i="43"/>
  <c r="T32" i="43"/>
  <c r="AC32" i="43" s="1"/>
  <c r="Q32" i="43"/>
  <c r="AB32" i="43" s="1"/>
  <c r="N32" i="43"/>
  <c r="AA32" i="43" s="1"/>
  <c r="K32" i="43"/>
  <c r="Z32" i="43" s="1"/>
  <c r="H32" i="43"/>
  <c r="Y32" i="43" s="1"/>
  <c r="E32" i="43"/>
  <c r="X32" i="43" s="1"/>
  <c r="U31" i="43"/>
  <c r="T31" i="43"/>
  <c r="AC31" i="43" s="1"/>
  <c r="Q31" i="43"/>
  <c r="AB31" i="43" s="1"/>
  <c r="N31" i="43"/>
  <c r="AA31" i="43" s="1"/>
  <c r="K31" i="43"/>
  <c r="Z31" i="43" s="1"/>
  <c r="H31" i="43"/>
  <c r="Y31" i="43" s="1"/>
  <c r="E31" i="43"/>
  <c r="X31" i="43" s="1"/>
  <c r="U30" i="43"/>
  <c r="T30" i="43"/>
  <c r="AC30" i="43" s="1"/>
  <c r="Q30" i="43"/>
  <c r="AB30" i="43" s="1"/>
  <c r="N30" i="43"/>
  <c r="AA30" i="43" s="1"/>
  <c r="K30" i="43"/>
  <c r="Z30" i="43" s="1"/>
  <c r="H30" i="43"/>
  <c r="Y30" i="43" s="1"/>
  <c r="E30" i="43"/>
  <c r="X30" i="43" s="1"/>
  <c r="U29" i="43"/>
  <c r="T29" i="43"/>
  <c r="AC29" i="43" s="1"/>
  <c r="Q29" i="43"/>
  <c r="AB29" i="43" s="1"/>
  <c r="N29" i="43"/>
  <c r="AA29" i="43" s="1"/>
  <c r="K29" i="43"/>
  <c r="Z29" i="43" s="1"/>
  <c r="H29" i="43"/>
  <c r="Y29" i="43" s="1"/>
  <c r="E29" i="43"/>
  <c r="X29" i="43" s="1"/>
  <c r="U28" i="43"/>
  <c r="T28" i="43"/>
  <c r="AC28" i="43" s="1"/>
  <c r="Q28" i="43"/>
  <c r="AB28" i="43" s="1"/>
  <c r="N28" i="43"/>
  <c r="AA28" i="43" s="1"/>
  <c r="K28" i="43"/>
  <c r="Z28" i="43" s="1"/>
  <c r="H28" i="43"/>
  <c r="Y28" i="43" s="1"/>
  <c r="E28" i="43"/>
  <c r="X28" i="43" s="1"/>
  <c r="U27" i="43"/>
  <c r="T27" i="43"/>
  <c r="AC27" i="43" s="1"/>
  <c r="Q27" i="43"/>
  <c r="AB27" i="43" s="1"/>
  <c r="N27" i="43"/>
  <c r="AA27" i="43" s="1"/>
  <c r="K27" i="43"/>
  <c r="Z27" i="43" s="1"/>
  <c r="H27" i="43"/>
  <c r="Y27" i="43" s="1"/>
  <c r="E27" i="43"/>
  <c r="X27" i="43" s="1"/>
  <c r="U26" i="43"/>
  <c r="T26" i="43"/>
  <c r="AC26" i="43" s="1"/>
  <c r="Q26" i="43"/>
  <c r="AB26" i="43" s="1"/>
  <c r="N26" i="43"/>
  <c r="AA26" i="43" s="1"/>
  <c r="K26" i="43"/>
  <c r="Z26" i="43" s="1"/>
  <c r="H26" i="43"/>
  <c r="Y26" i="43" s="1"/>
  <c r="E26" i="43"/>
  <c r="X26" i="43" s="1"/>
  <c r="U25" i="43"/>
  <c r="T25" i="43"/>
  <c r="AC25" i="43" s="1"/>
  <c r="Q25" i="43"/>
  <c r="AB25" i="43" s="1"/>
  <c r="N25" i="43"/>
  <c r="AA25" i="43" s="1"/>
  <c r="K25" i="43"/>
  <c r="Z25" i="43" s="1"/>
  <c r="H25" i="43"/>
  <c r="Y25" i="43" s="1"/>
  <c r="E25" i="43"/>
  <c r="X25" i="43" s="1"/>
  <c r="U24" i="43"/>
  <c r="T24" i="43"/>
  <c r="AC24" i="43" s="1"/>
  <c r="Q24" i="43"/>
  <c r="AB24" i="43" s="1"/>
  <c r="N24" i="43"/>
  <c r="AA24" i="43" s="1"/>
  <c r="K24" i="43"/>
  <c r="Z24" i="43" s="1"/>
  <c r="H24" i="43"/>
  <c r="Y24" i="43" s="1"/>
  <c r="E24" i="43"/>
  <c r="X24" i="43" s="1"/>
  <c r="U23" i="43"/>
  <c r="T23" i="43"/>
  <c r="AC23" i="43" s="1"/>
  <c r="Q23" i="43"/>
  <c r="AB23" i="43" s="1"/>
  <c r="N23" i="43"/>
  <c r="AA23" i="43" s="1"/>
  <c r="K23" i="43"/>
  <c r="Z23" i="43" s="1"/>
  <c r="H23" i="43"/>
  <c r="Y23" i="43" s="1"/>
  <c r="E23" i="43"/>
  <c r="X23" i="43" s="1"/>
  <c r="U22" i="43"/>
  <c r="T22" i="43"/>
  <c r="AC22" i="43" s="1"/>
  <c r="Q22" i="43"/>
  <c r="AB22" i="43" s="1"/>
  <c r="N22" i="43"/>
  <c r="AA22" i="43" s="1"/>
  <c r="K22" i="43"/>
  <c r="Z22" i="43" s="1"/>
  <c r="H22" i="43"/>
  <c r="Y22" i="43" s="1"/>
  <c r="E22" i="43"/>
  <c r="X22" i="43" s="1"/>
  <c r="U21" i="43"/>
  <c r="T21" i="43"/>
  <c r="AC21" i="43" s="1"/>
  <c r="Q21" i="43"/>
  <c r="AB21" i="43" s="1"/>
  <c r="N21" i="43"/>
  <c r="AA21" i="43" s="1"/>
  <c r="K21" i="43"/>
  <c r="Z21" i="43" s="1"/>
  <c r="H21" i="43"/>
  <c r="Y21" i="43" s="1"/>
  <c r="E21" i="43"/>
  <c r="X21" i="43" s="1"/>
  <c r="U20" i="43"/>
  <c r="T20" i="43"/>
  <c r="AC20" i="43" s="1"/>
  <c r="Q20" i="43"/>
  <c r="AB20" i="43" s="1"/>
  <c r="N20" i="43"/>
  <c r="AA20" i="43" s="1"/>
  <c r="K20" i="43"/>
  <c r="Z20" i="43" s="1"/>
  <c r="H20" i="43"/>
  <c r="Y20" i="43" s="1"/>
  <c r="E20" i="43"/>
  <c r="X20" i="43" s="1"/>
  <c r="U19" i="43"/>
  <c r="T19" i="43"/>
  <c r="AC19" i="43" s="1"/>
  <c r="Q19" i="43"/>
  <c r="AB19" i="43" s="1"/>
  <c r="N19" i="43"/>
  <c r="AA19" i="43" s="1"/>
  <c r="K19" i="43"/>
  <c r="Z19" i="43" s="1"/>
  <c r="H19" i="43"/>
  <c r="Y19" i="43" s="1"/>
  <c r="E19" i="43"/>
  <c r="X19" i="43" s="1"/>
  <c r="Y18" i="43"/>
  <c r="U18" i="43"/>
  <c r="T18" i="43"/>
  <c r="AC18" i="43" s="1"/>
  <c r="Q18" i="43"/>
  <c r="AB18" i="43" s="1"/>
  <c r="N18" i="43"/>
  <c r="AA18" i="43" s="1"/>
  <c r="K18" i="43"/>
  <c r="Z18" i="43" s="1"/>
  <c r="H18" i="43"/>
  <c r="E18" i="43"/>
  <c r="X18" i="43" s="1"/>
  <c r="U17" i="43"/>
  <c r="T17" i="43"/>
  <c r="AC17" i="43" s="1"/>
  <c r="Q17" i="43"/>
  <c r="AB17" i="43" s="1"/>
  <c r="N17" i="43"/>
  <c r="AA17" i="43" s="1"/>
  <c r="K17" i="43"/>
  <c r="Z17" i="43" s="1"/>
  <c r="H17" i="43"/>
  <c r="Y17" i="43" s="1"/>
  <c r="E17" i="43"/>
  <c r="X17" i="43" s="1"/>
  <c r="U16" i="43"/>
  <c r="T16" i="43"/>
  <c r="AC16" i="43" s="1"/>
  <c r="Q16" i="43"/>
  <c r="AB16" i="43" s="1"/>
  <c r="N16" i="43"/>
  <c r="AA16" i="43" s="1"/>
  <c r="K16" i="43"/>
  <c r="Z16" i="43" s="1"/>
  <c r="H16" i="43"/>
  <c r="Y16" i="43" s="1"/>
  <c r="E16" i="43"/>
  <c r="X16" i="43" s="1"/>
  <c r="U15" i="43"/>
  <c r="T15" i="43"/>
  <c r="AC15" i="43" s="1"/>
  <c r="Q15" i="43"/>
  <c r="AB15" i="43" s="1"/>
  <c r="N15" i="43"/>
  <c r="AA15" i="43" s="1"/>
  <c r="K15" i="43"/>
  <c r="Z15" i="43" s="1"/>
  <c r="H15" i="43"/>
  <c r="Y15" i="43" s="1"/>
  <c r="E15" i="43"/>
  <c r="X15" i="43" s="1"/>
  <c r="U14" i="43"/>
  <c r="T14" i="43"/>
  <c r="AC14" i="43" s="1"/>
  <c r="Q14" i="43"/>
  <c r="AB14" i="43" s="1"/>
  <c r="N14" i="43"/>
  <c r="AA14" i="43" s="1"/>
  <c r="K14" i="43"/>
  <c r="Z14" i="43" s="1"/>
  <c r="H14" i="43"/>
  <c r="Y14" i="43" s="1"/>
  <c r="E14" i="43"/>
  <c r="X14" i="43" s="1"/>
  <c r="U13" i="43"/>
  <c r="T13" i="43"/>
  <c r="AC13" i="43" s="1"/>
  <c r="Q13" i="43"/>
  <c r="AB13" i="43" s="1"/>
  <c r="N13" i="43"/>
  <c r="AA13" i="43" s="1"/>
  <c r="K13" i="43"/>
  <c r="Z13" i="43" s="1"/>
  <c r="H13" i="43"/>
  <c r="Y13" i="43" s="1"/>
  <c r="E13" i="43"/>
  <c r="X13" i="43" s="1"/>
  <c r="U12" i="43"/>
  <c r="T12" i="43"/>
  <c r="AC12" i="43" s="1"/>
  <c r="Q12" i="43"/>
  <c r="AB12" i="43" s="1"/>
  <c r="N12" i="43"/>
  <c r="AA12" i="43" s="1"/>
  <c r="K12" i="43"/>
  <c r="Z12" i="43" s="1"/>
  <c r="H12" i="43"/>
  <c r="Y12" i="43" s="1"/>
  <c r="E12" i="43"/>
  <c r="X12" i="43" s="1"/>
  <c r="U11" i="43"/>
  <c r="T11" i="43"/>
  <c r="AC11" i="43" s="1"/>
  <c r="Q11" i="43"/>
  <c r="AB11" i="43" s="1"/>
  <c r="N11" i="43"/>
  <c r="AA11" i="43" s="1"/>
  <c r="K11" i="43"/>
  <c r="Z11" i="43" s="1"/>
  <c r="H11" i="43"/>
  <c r="Y11" i="43" s="1"/>
  <c r="E11" i="43"/>
  <c r="X11" i="43" s="1"/>
  <c r="Y10" i="43"/>
  <c r="U10" i="43"/>
  <c r="T10" i="43"/>
  <c r="AC10" i="43" s="1"/>
  <c r="Q10" i="43"/>
  <c r="AB10" i="43" s="1"/>
  <c r="N10" i="43"/>
  <c r="AA10" i="43" s="1"/>
  <c r="K10" i="43"/>
  <c r="Z10" i="43" s="1"/>
  <c r="H10" i="43"/>
  <c r="E10" i="43"/>
  <c r="X10" i="43" s="1"/>
  <c r="Z9" i="43"/>
  <c r="U9" i="43"/>
  <c r="T9" i="43"/>
  <c r="AC9" i="43" s="1"/>
  <c r="Q9" i="43"/>
  <c r="AB9" i="43" s="1"/>
  <c r="N9" i="43"/>
  <c r="AA9" i="43" s="1"/>
  <c r="K9" i="43"/>
  <c r="H9" i="43"/>
  <c r="Y9" i="43" s="1"/>
  <c r="E9" i="43"/>
  <c r="X9" i="43" s="1"/>
  <c r="U160" i="42"/>
  <c r="T160" i="42"/>
  <c r="AC160" i="42" s="1"/>
  <c r="AB160" i="42"/>
  <c r="AA160" i="42"/>
  <c r="Z160" i="42"/>
  <c r="Y160" i="42"/>
  <c r="X160" i="42"/>
  <c r="U159" i="42"/>
  <c r="T159" i="42"/>
  <c r="AC159" i="42" s="1"/>
  <c r="AB159" i="42"/>
  <c r="AA159" i="42"/>
  <c r="Z159" i="42"/>
  <c r="Y159" i="42"/>
  <c r="X159" i="42"/>
  <c r="U158" i="42"/>
  <c r="T158" i="42"/>
  <c r="AC158" i="42" s="1"/>
  <c r="AB158" i="42"/>
  <c r="AA158" i="42"/>
  <c r="Z158" i="42"/>
  <c r="Y158" i="42"/>
  <c r="X158" i="42"/>
  <c r="U157" i="42"/>
  <c r="T157" i="42"/>
  <c r="AC157" i="42" s="1"/>
  <c r="AB157" i="42"/>
  <c r="AA157" i="42"/>
  <c r="Z157" i="42"/>
  <c r="Y157" i="42"/>
  <c r="X157" i="42"/>
  <c r="U156" i="42"/>
  <c r="T156" i="42"/>
  <c r="AC156" i="42" s="1"/>
  <c r="AB156" i="42"/>
  <c r="AA156" i="42"/>
  <c r="Z156" i="42"/>
  <c r="Y156" i="42"/>
  <c r="X156" i="42"/>
  <c r="U155" i="42"/>
  <c r="T155" i="42"/>
  <c r="AC155" i="42" s="1"/>
  <c r="AB155" i="42"/>
  <c r="AA155" i="42"/>
  <c r="Z155" i="42"/>
  <c r="Y155" i="42"/>
  <c r="X155" i="42"/>
  <c r="U154" i="42"/>
  <c r="T154" i="42"/>
  <c r="AC154" i="42" s="1"/>
  <c r="AB154" i="42"/>
  <c r="AA154" i="42"/>
  <c r="Z154" i="42"/>
  <c r="Y154" i="42"/>
  <c r="X154" i="42"/>
  <c r="U153" i="42"/>
  <c r="T153" i="42"/>
  <c r="AC153" i="42" s="1"/>
  <c r="AB153" i="42"/>
  <c r="AA153" i="42"/>
  <c r="Z153" i="42"/>
  <c r="Y153" i="42"/>
  <c r="X153" i="42"/>
  <c r="U152" i="42"/>
  <c r="T152" i="42"/>
  <c r="AC152" i="42" s="1"/>
  <c r="AB152" i="42"/>
  <c r="AA152" i="42"/>
  <c r="Z152" i="42"/>
  <c r="Y152" i="42"/>
  <c r="X152" i="42"/>
  <c r="U151" i="42"/>
  <c r="T151" i="42"/>
  <c r="AC151" i="42" s="1"/>
  <c r="AB151" i="42"/>
  <c r="AA151" i="42"/>
  <c r="Z151" i="42"/>
  <c r="Y151" i="42"/>
  <c r="X151" i="42"/>
  <c r="U150" i="42"/>
  <c r="T150" i="42"/>
  <c r="AC150" i="42" s="1"/>
  <c r="AB150" i="42"/>
  <c r="AA150" i="42"/>
  <c r="Z150" i="42"/>
  <c r="Y150" i="42"/>
  <c r="X150" i="42"/>
  <c r="U149" i="42"/>
  <c r="T149" i="42"/>
  <c r="AC149" i="42" s="1"/>
  <c r="AB149" i="42"/>
  <c r="AA149" i="42"/>
  <c r="Z149" i="42"/>
  <c r="Y149" i="42"/>
  <c r="X149" i="42"/>
  <c r="Y148" i="42"/>
  <c r="U148" i="42"/>
  <c r="T148" i="42"/>
  <c r="AC148" i="42" s="1"/>
  <c r="AB148" i="42"/>
  <c r="AA148" i="42"/>
  <c r="Z148" i="42"/>
  <c r="X148" i="42"/>
  <c r="U147" i="42"/>
  <c r="T147" i="42"/>
  <c r="AC147" i="42" s="1"/>
  <c r="AB147" i="42"/>
  <c r="AA147" i="42"/>
  <c r="Z147" i="42"/>
  <c r="Y147" i="42"/>
  <c r="X147" i="42"/>
  <c r="U146" i="42"/>
  <c r="T146" i="42"/>
  <c r="AC146" i="42" s="1"/>
  <c r="AB146" i="42"/>
  <c r="AA146" i="42"/>
  <c r="Z146" i="42"/>
  <c r="Y146" i="42"/>
  <c r="X146" i="42"/>
  <c r="X145" i="42"/>
  <c r="U145" i="42"/>
  <c r="T145" i="42"/>
  <c r="AC145" i="42" s="1"/>
  <c r="AB145" i="42"/>
  <c r="AA145" i="42"/>
  <c r="Z145" i="42"/>
  <c r="Y145" i="42"/>
  <c r="U144" i="42"/>
  <c r="T144" i="42"/>
  <c r="AC144" i="42" s="1"/>
  <c r="AB144" i="42"/>
  <c r="AA144" i="42"/>
  <c r="Z144" i="42"/>
  <c r="Y144" i="42"/>
  <c r="X144" i="42"/>
  <c r="U143" i="42"/>
  <c r="T143" i="42"/>
  <c r="AC143" i="42" s="1"/>
  <c r="AB143" i="42"/>
  <c r="AA143" i="42"/>
  <c r="Z143" i="42"/>
  <c r="Y143" i="42"/>
  <c r="X143" i="42"/>
  <c r="U142" i="42"/>
  <c r="T142" i="42"/>
  <c r="AC142" i="42" s="1"/>
  <c r="AB142" i="42"/>
  <c r="AA142" i="42"/>
  <c r="Z142" i="42"/>
  <c r="Y142" i="42"/>
  <c r="X142" i="42"/>
  <c r="U141" i="42"/>
  <c r="T141" i="42"/>
  <c r="AC141" i="42" s="1"/>
  <c r="AB141" i="42"/>
  <c r="AA141" i="42"/>
  <c r="Z141" i="42"/>
  <c r="Y141" i="42"/>
  <c r="X141" i="42"/>
  <c r="AC140" i="42"/>
  <c r="U140" i="42"/>
  <c r="T140" i="42"/>
  <c r="AB140" i="42"/>
  <c r="AA140" i="42"/>
  <c r="Z140" i="42"/>
  <c r="Y140" i="42"/>
  <c r="X140" i="42"/>
  <c r="Z139" i="42"/>
  <c r="U139" i="42"/>
  <c r="T139" i="42"/>
  <c r="AC139" i="42" s="1"/>
  <c r="AB139" i="42"/>
  <c r="AA139" i="42"/>
  <c r="Y139" i="42"/>
  <c r="X139" i="42"/>
  <c r="AA138" i="42"/>
  <c r="Y138" i="42"/>
  <c r="U138" i="42"/>
  <c r="T138" i="42"/>
  <c r="AC138" i="42" s="1"/>
  <c r="AB138" i="42"/>
  <c r="Z138" i="42"/>
  <c r="X138" i="42"/>
  <c r="AB137" i="42"/>
  <c r="U137" i="42"/>
  <c r="T137" i="42"/>
  <c r="AC137" i="42" s="1"/>
  <c r="AA137" i="42"/>
  <c r="Z137" i="42"/>
  <c r="Y137" i="42"/>
  <c r="X137" i="42"/>
  <c r="Y136" i="42"/>
  <c r="U136" i="42"/>
  <c r="T136" i="42"/>
  <c r="AC136" i="42" s="1"/>
  <c r="AB136" i="42"/>
  <c r="AA136" i="42"/>
  <c r="Z136" i="42"/>
  <c r="X136" i="42"/>
  <c r="U135" i="42"/>
  <c r="T135" i="42"/>
  <c r="AC135" i="42" s="1"/>
  <c r="AB135" i="42"/>
  <c r="AA135" i="42"/>
  <c r="Z135" i="42"/>
  <c r="Y135" i="42"/>
  <c r="X135" i="42"/>
  <c r="U134" i="42"/>
  <c r="T134" i="42"/>
  <c r="AC134" i="42" s="1"/>
  <c r="AB134" i="42"/>
  <c r="AA134" i="42"/>
  <c r="Z134" i="42"/>
  <c r="Y134" i="42"/>
  <c r="X134" i="42"/>
  <c r="Z133" i="42"/>
  <c r="U133" i="42"/>
  <c r="T133" i="42"/>
  <c r="AC133" i="42" s="1"/>
  <c r="AB133" i="42"/>
  <c r="AA133" i="42"/>
  <c r="Y133" i="42"/>
  <c r="X133" i="42"/>
  <c r="U132" i="42"/>
  <c r="T132" i="42"/>
  <c r="AC132" i="42" s="1"/>
  <c r="AB132" i="42"/>
  <c r="AA132" i="42"/>
  <c r="Z132" i="42"/>
  <c r="Y132" i="42"/>
  <c r="X132" i="42"/>
  <c r="U131" i="42"/>
  <c r="T131" i="42"/>
  <c r="AC131" i="42" s="1"/>
  <c r="AB131" i="42"/>
  <c r="AA131" i="42"/>
  <c r="Z131" i="42"/>
  <c r="Y131" i="42"/>
  <c r="X131" i="42"/>
  <c r="Y130" i="42"/>
  <c r="U130" i="42"/>
  <c r="T130" i="42"/>
  <c r="AC130" i="42" s="1"/>
  <c r="AB130" i="42"/>
  <c r="AA130" i="42"/>
  <c r="Z130" i="42"/>
  <c r="X130" i="42"/>
  <c r="AB129" i="42"/>
  <c r="U129" i="42"/>
  <c r="T129" i="42"/>
  <c r="AC129" i="42" s="1"/>
  <c r="AA129" i="42"/>
  <c r="Z129" i="42"/>
  <c r="Y129" i="42"/>
  <c r="X129" i="42"/>
  <c r="AA128" i="42"/>
  <c r="Y128" i="42"/>
  <c r="U128" i="42"/>
  <c r="T128" i="42"/>
  <c r="AC128" i="42" s="1"/>
  <c r="AB128" i="42"/>
  <c r="Z128" i="42"/>
  <c r="X128" i="42"/>
  <c r="Z127" i="42"/>
  <c r="U127" i="42"/>
  <c r="T127" i="42"/>
  <c r="AC127" i="42" s="1"/>
  <c r="AB127" i="42"/>
  <c r="AA127" i="42"/>
  <c r="Y127" i="42"/>
  <c r="X127" i="42"/>
  <c r="Y126" i="42"/>
  <c r="U126" i="42"/>
  <c r="T126" i="42"/>
  <c r="AC126" i="42" s="1"/>
  <c r="AB126" i="42"/>
  <c r="AA126" i="42"/>
  <c r="Z126" i="42"/>
  <c r="X126" i="42"/>
  <c r="U125" i="42"/>
  <c r="T125" i="42"/>
  <c r="AC125" i="42" s="1"/>
  <c r="AB125" i="42"/>
  <c r="AA125" i="42"/>
  <c r="Z125" i="42"/>
  <c r="Y125" i="42"/>
  <c r="X125" i="42"/>
  <c r="AC124" i="42"/>
  <c r="U124" i="42"/>
  <c r="T124" i="42"/>
  <c r="AB124" i="42"/>
  <c r="AA124" i="42"/>
  <c r="Z124" i="42"/>
  <c r="Y124" i="42"/>
  <c r="X124" i="42"/>
  <c r="Z123" i="42"/>
  <c r="U123" i="42"/>
  <c r="T123" i="42"/>
  <c r="AC123" i="42" s="1"/>
  <c r="AB123" i="42"/>
  <c r="AA123" i="42"/>
  <c r="Y123" i="42"/>
  <c r="X123" i="42"/>
  <c r="Y122" i="42"/>
  <c r="U122" i="42"/>
  <c r="T122" i="42"/>
  <c r="AC122" i="42" s="1"/>
  <c r="AB122" i="42"/>
  <c r="AA122" i="42"/>
  <c r="Z122" i="42"/>
  <c r="X122" i="42"/>
  <c r="Z121" i="42"/>
  <c r="U121" i="42"/>
  <c r="T121" i="42"/>
  <c r="AC121" i="42" s="1"/>
  <c r="AB121" i="42"/>
  <c r="AA121" i="42"/>
  <c r="Y121" i="42"/>
  <c r="X121" i="42"/>
  <c r="Y120" i="42"/>
  <c r="U120" i="42"/>
  <c r="T120" i="42"/>
  <c r="AC120" i="42" s="1"/>
  <c r="AB120" i="42"/>
  <c r="AA120" i="42"/>
  <c r="Z120" i="42"/>
  <c r="X120" i="42"/>
  <c r="U119" i="42"/>
  <c r="T119" i="42"/>
  <c r="AC119" i="42" s="1"/>
  <c r="AB119" i="42"/>
  <c r="AA119" i="42"/>
  <c r="Z119" i="42"/>
  <c r="Y119" i="42"/>
  <c r="X119" i="42"/>
  <c r="Y118" i="42"/>
  <c r="U118" i="42"/>
  <c r="T118" i="42"/>
  <c r="AC118" i="42" s="1"/>
  <c r="AB118" i="42"/>
  <c r="AA118" i="42"/>
  <c r="Z118" i="42"/>
  <c r="X118" i="42"/>
  <c r="AB117" i="42"/>
  <c r="U117" i="42"/>
  <c r="T117" i="42"/>
  <c r="AC117" i="42" s="1"/>
  <c r="AA117" i="42"/>
  <c r="Z117" i="42"/>
  <c r="Y117" i="42"/>
  <c r="X117" i="42"/>
  <c r="U116" i="42"/>
  <c r="T116" i="42"/>
  <c r="AC116" i="42" s="1"/>
  <c r="AB116" i="42"/>
  <c r="AA116" i="42"/>
  <c r="Z116" i="42"/>
  <c r="Y116" i="42"/>
  <c r="X116" i="42"/>
  <c r="U115" i="42"/>
  <c r="T115" i="42"/>
  <c r="AC115" i="42" s="1"/>
  <c r="AB115" i="42"/>
  <c r="AA115" i="42"/>
  <c r="Z115" i="42"/>
  <c r="Y115" i="42"/>
  <c r="X115" i="42"/>
  <c r="AA114" i="42"/>
  <c r="Y114" i="42"/>
  <c r="U114" i="42"/>
  <c r="T114" i="42"/>
  <c r="AC114" i="42" s="1"/>
  <c r="AB114" i="42"/>
  <c r="Z114" i="42"/>
  <c r="X114" i="42"/>
  <c r="U113" i="42"/>
  <c r="T113" i="42"/>
  <c r="AC113" i="42" s="1"/>
  <c r="AB113" i="42"/>
  <c r="AA113" i="42"/>
  <c r="Z113" i="42"/>
  <c r="Y113" i="42"/>
  <c r="X113" i="42"/>
  <c r="AA112" i="42"/>
  <c r="Y112" i="42"/>
  <c r="U112" i="42"/>
  <c r="T112" i="42"/>
  <c r="AC112" i="42" s="1"/>
  <c r="AB112" i="42"/>
  <c r="Z112" i="42"/>
  <c r="X112" i="42"/>
  <c r="Z111" i="42"/>
  <c r="Y111" i="42"/>
  <c r="U111" i="42"/>
  <c r="T111" i="42"/>
  <c r="AC111" i="42" s="1"/>
  <c r="AB111" i="42"/>
  <c r="AA111" i="42"/>
  <c r="X111" i="42"/>
  <c r="U110" i="42"/>
  <c r="T110" i="42"/>
  <c r="AC110" i="42" s="1"/>
  <c r="AB110" i="42"/>
  <c r="AA110" i="42"/>
  <c r="Z110" i="42"/>
  <c r="Y110" i="42"/>
  <c r="X110" i="42"/>
  <c r="AB109" i="42"/>
  <c r="U109" i="42"/>
  <c r="T109" i="42"/>
  <c r="AC109" i="42" s="1"/>
  <c r="AA109" i="42"/>
  <c r="Z109" i="42"/>
  <c r="Y109" i="42"/>
  <c r="X109" i="42"/>
  <c r="AA108" i="42"/>
  <c r="Y108" i="42"/>
  <c r="U108" i="42"/>
  <c r="T108" i="42"/>
  <c r="AC108" i="42" s="1"/>
  <c r="AB108" i="42"/>
  <c r="Z108" i="42"/>
  <c r="X108" i="42"/>
  <c r="Y107" i="42"/>
  <c r="U107" i="42"/>
  <c r="T107" i="42"/>
  <c r="AC107" i="42" s="1"/>
  <c r="AB107" i="42"/>
  <c r="AA107" i="42"/>
  <c r="Z107" i="42"/>
  <c r="X107" i="42"/>
  <c r="AA106" i="42"/>
  <c r="Z106" i="42"/>
  <c r="U106" i="42"/>
  <c r="T106" i="42"/>
  <c r="AC106" i="42" s="1"/>
  <c r="AB106" i="42"/>
  <c r="Y106" i="42"/>
  <c r="X106" i="42"/>
  <c r="AB105" i="42"/>
  <c r="U105" i="42"/>
  <c r="T105" i="42"/>
  <c r="AC105" i="42" s="1"/>
  <c r="AA105" i="42"/>
  <c r="Z105" i="42"/>
  <c r="Y105" i="42"/>
  <c r="X105" i="42"/>
  <c r="AB104" i="42"/>
  <c r="AA104" i="42"/>
  <c r="Y104" i="42"/>
  <c r="U104" i="42"/>
  <c r="T104" i="42"/>
  <c r="AC104" i="42" s="1"/>
  <c r="Z104" i="42"/>
  <c r="X104" i="42"/>
  <c r="Z103" i="42"/>
  <c r="U103" i="42"/>
  <c r="T103" i="42"/>
  <c r="AC103" i="42" s="1"/>
  <c r="AB103" i="42"/>
  <c r="AA103" i="42"/>
  <c r="Y103" i="42"/>
  <c r="X103" i="42"/>
  <c r="U102" i="42"/>
  <c r="T102" i="42"/>
  <c r="AC102" i="42" s="1"/>
  <c r="AB102" i="42"/>
  <c r="AA102" i="42"/>
  <c r="Z102" i="42"/>
  <c r="Y102" i="42"/>
  <c r="X102" i="42"/>
  <c r="Z101" i="42"/>
  <c r="U101" i="42"/>
  <c r="T101" i="42"/>
  <c r="AC101" i="42" s="1"/>
  <c r="AB101" i="42"/>
  <c r="AA101" i="42"/>
  <c r="Y101" i="42"/>
  <c r="X101" i="42"/>
  <c r="AB100" i="42"/>
  <c r="U100" i="42"/>
  <c r="T100" i="42"/>
  <c r="AC100" i="42" s="1"/>
  <c r="AA100" i="42"/>
  <c r="Z100" i="42"/>
  <c r="Y100" i="42"/>
  <c r="X100" i="42"/>
  <c r="Z99" i="42"/>
  <c r="Y99" i="42"/>
  <c r="U99" i="42"/>
  <c r="T99" i="42"/>
  <c r="AC99" i="42" s="1"/>
  <c r="AB99" i="42"/>
  <c r="AA99" i="42"/>
  <c r="X99" i="42"/>
  <c r="AA98" i="42"/>
  <c r="Z98" i="42"/>
  <c r="Y98" i="42"/>
  <c r="U98" i="42"/>
  <c r="T98" i="42"/>
  <c r="AC98" i="42" s="1"/>
  <c r="AB98" i="42"/>
  <c r="X98" i="42"/>
  <c r="U97" i="42"/>
  <c r="T97" i="42"/>
  <c r="AC97" i="42" s="1"/>
  <c r="AB97" i="42"/>
  <c r="AA97" i="42"/>
  <c r="Z97" i="42"/>
  <c r="Y97" i="42"/>
  <c r="X97" i="42"/>
  <c r="AC96" i="42"/>
  <c r="Y96" i="42"/>
  <c r="U96" i="42"/>
  <c r="T96" i="42"/>
  <c r="AB96" i="42"/>
  <c r="AA96" i="42"/>
  <c r="Z96" i="42"/>
  <c r="X96" i="42"/>
  <c r="AB95" i="42"/>
  <c r="Z95" i="42"/>
  <c r="Y95" i="42"/>
  <c r="U95" i="42"/>
  <c r="T95" i="42"/>
  <c r="AC95" i="42" s="1"/>
  <c r="AA95" i="42"/>
  <c r="X95" i="42"/>
  <c r="U94" i="42"/>
  <c r="T94" i="42"/>
  <c r="AC94" i="42" s="1"/>
  <c r="AB94" i="42"/>
  <c r="AA94" i="42"/>
  <c r="Z94" i="42"/>
  <c r="Y94" i="42"/>
  <c r="X94" i="42"/>
  <c r="Z93" i="42"/>
  <c r="U93" i="42"/>
  <c r="T93" i="42"/>
  <c r="AC93" i="42" s="1"/>
  <c r="AB93" i="42"/>
  <c r="AA93" i="42"/>
  <c r="Y93" i="42"/>
  <c r="X93" i="42"/>
  <c r="Y92" i="42"/>
  <c r="U92" i="42"/>
  <c r="T92" i="42"/>
  <c r="AC92" i="42" s="1"/>
  <c r="AB92" i="42"/>
  <c r="AA92" i="42"/>
  <c r="Z92" i="42"/>
  <c r="X92" i="42"/>
  <c r="Y91" i="42"/>
  <c r="U91" i="42"/>
  <c r="T91" i="42"/>
  <c r="AC91" i="42" s="1"/>
  <c r="AB91" i="42"/>
  <c r="AA91" i="42"/>
  <c r="Z91" i="42"/>
  <c r="X91" i="42"/>
  <c r="Z90" i="42"/>
  <c r="U90" i="42"/>
  <c r="T90" i="42"/>
  <c r="AC90" i="42" s="1"/>
  <c r="AB90" i="42"/>
  <c r="AA90" i="42"/>
  <c r="Y90" i="42"/>
  <c r="X90" i="42"/>
  <c r="AB89" i="42"/>
  <c r="U89" i="42"/>
  <c r="T89" i="42"/>
  <c r="AC89" i="42" s="1"/>
  <c r="AA89" i="42"/>
  <c r="Z89" i="42"/>
  <c r="Y89" i="42"/>
  <c r="X89" i="42"/>
  <c r="AB88" i="42"/>
  <c r="AA88" i="42"/>
  <c r="Y88" i="42"/>
  <c r="U88" i="42"/>
  <c r="T88" i="42"/>
  <c r="AC88" i="42" s="1"/>
  <c r="Z88" i="42"/>
  <c r="X88" i="42"/>
  <c r="AB87" i="42"/>
  <c r="U87" i="42"/>
  <c r="T87" i="42"/>
  <c r="AC87" i="42" s="1"/>
  <c r="AA87" i="42"/>
  <c r="Z87" i="42"/>
  <c r="Y87" i="42"/>
  <c r="X87" i="42"/>
  <c r="U86" i="42"/>
  <c r="T86" i="42"/>
  <c r="AC86" i="42" s="1"/>
  <c r="AB86" i="42"/>
  <c r="AA86" i="42"/>
  <c r="Z86" i="42"/>
  <c r="Y86" i="42"/>
  <c r="X86" i="42"/>
  <c r="AB85" i="42"/>
  <c r="U85" i="42"/>
  <c r="T85" i="42"/>
  <c r="AC85" i="42" s="1"/>
  <c r="AA85" i="42"/>
  <c r="Z85" i="42"/>
  <c r="Y85" i="42"/>
  <c r="X85" i="42"/>
  <c r="U84" i="42"/>
  <c r="T84" i="42"/>
  <c r="AC84" i="42" s="1"/>
  <c r="AB84" i="42"/>
  <c r="AA84" i="42"/>
  <c r="Z84" i="42"/>
  <c r="Y84" i="42"/>
  <c r="X84" i="42"/>
  <c r="U83" i="42"/>
  <c r="T83" i="42"/>
  <c r="AC83" i="42" s="1"/>
  <c r="AB83" i="42"/>
  <c r="AA83" i="42"/>
  <c r="Z83" i="42"/>
  <c r="Y83" i="42"/>
  <c r="X83" i="42"/>
  <c r="AA82" i="42"/>
  <c r="Y82" i="42"/>
  <c r="U82" i="42"/>
  <c r="T82" i="42"/>
  <c r="AC82" i="42" s="1"/>
  <c r="AB82" i="42"/>
  <c r="Z82" i="42"/>
  <c r="X82" i="42"/>
  <c r="AB81" i="42"/>
  <c r="AA81" i="42"/>
  <c r="Z81" i="42"/>
  <c r="U81" i="42"/>
  <c r="T81" i="42"/>
  <c r="AC81" i="42" s="1"/>
  <c r="Y81" i="42"/>
  <c r="X81" i="42"/>
  <c r="Y80" i="42"/>
  <c r="U80" i="42"/>
  <c r="T80" i="42"/>
  <c r="AC80" i="42" s="1"/>
  <c r="AB80" i="42"/>
  <c r="AA80" i="42"/>
  <c r="Z80" i="42"/>
  <c r="X80" i="42"/>
  <c r="Z79" i="42"/>
  <c r="Y79" i="42"/>
  <c r="X79" i="42"/>
  <c r="U79" i="42"/>
  <c r="T79" i="42"/>
  <c r="AC79" i="42" s="1"/>
  <c r="AB79" i="42"/>
  <c r="AA79" i="42"/>
  <c r="AA78" i="42"/>
  <c r="Z78" i="42"/>
  <c r="Y78" i="42"/>
  <c r="U78" i="42"/>
  <c r="T78" i="42"/>
  <c r="AC78" i="42" s="1"/>
  <c r="AB78" i="42"/>
  <c r="X78" i="42"/>
  <c r="X77" i="42"/>
  <c r="U77" i="42"/>
  <c r="T77" i="42"/>
  <c r="AC77" i="42" s="1"/>
  <c r="AB77" i="42"/>
  <c r="AA77" i="42"/>
  <c r="Z77" i="42"/>
  <c r="Y77" i="42"/>
  <c r="AB76" i="42"/>
  <c r="Y76" i="42"/>
  <c r="X76" i="42"/>
  <c r="U76" i="42"/>
  <c r="T76" i="42"/>
  <c r="AC76" i="42" s="1"/>
  <c r="AA76" i="42"/>
  <c r="Z76" i="42"/>
  <c r="Z75" i="42"/>
  <c r="X75" i="42"/>
  <c r="U75" i="42"/>
  <c r="T75" i="42"/>
  <c r="AC75" i="42" s="1"/>
  <c r="AB75" i="42"/>
  <c r="AA75" i="42"/>
  <c r="Y75" i="42"/>
  <c r="U74" i="42"/>
  <c r="T74" i="42"/>
  <c r="AC74" i="42" s="1"/>
  <c r="AB74" i="42"/>
  <c r="AA74" i="42"/>
  <c r="Z74" i="42"/>
  <c r="Y74" i="42"/>
  <c r="X74" i="42"/>
  <c r="AB73" i="42"/>
  <c r="U73" i="42"/>
  <c r="T73" i="42"/>
  <c r="AC73" i="42" s="1"/>
  <c r="AA73" i="42"/>
  <c r="Z73" i="42"/>
  <c r="Y73" i="42"/>
  <c r="X73" i="42"/>
  <c r="U72" i="42"/>
  <c r="T72" i="42"/>
  <c r="AC72" i="42" s="1"/>
  <c r="AB72" i="42"/>
  <c r="AA72" i="42"/>
  <c r="Z72" i="42"/>
  <c r="Y72" i="42"/>
  <c r="X72" i="42"/>
  <c r="U71" i="42"/>
  <c r="T71" i="42"/>
  <c r="AC71" i="42" s="1"/>
  <c r="AB71" i="42"/>
  <c r="AA71" i="42"/>
  <c r="Z71" i="42"/>
  <c r="Y71" i="42"/>
  <c r="X71" i="42"/>
  <c r="Y70" i="42"/>
  <c r="U70" i="42"/>
  <c r="T70" i="42"/>
  <c r="AC70" i="42" s="1"/>
  <c r="AB70" i="42"/>
  <c r="AA70" i="42"/>
  <c r="Z70" i="42"/>
  <c r="X70" i="42"/>
  <c r="X69" i="42"/>
  <c r="U69" i="42"/>
  <c r="T69" i="42"/>
  <c r="AC69" i="42" s="1"/>
  <c r="AB69" i="42"/>
  <c r="AA69" i="42"/>
  <c r="Z69" i="42"/>
  <c r="Y69" i="42"/>
  <c r="X68" i="42"/>
  <c r="U68" i="42"/>
  <c r="T68" i="42"/>
  <c r="AC68" i="42" s="1"/>
  <c r="AB68" i="42"/>
  <c r="AA68" i="42"/>
  <c r="Z68" i="42"/>
  <c r="Y68" i="42"/>
  <c r="X67" i="42"/>
  <c r="U67" i="42"/>
  <c r="T67" i="42"/>
  <c r="AC67" i="42" s="1"/>
  <c r="AB67" i="42"/>
  <c r="AA67" i="42"/>
  <c r="Z67" i="42"/>
  <c r="Y67" i="42"/>
  <c r="U66" i="42"/>
  <c r="T66" i="42"/>
  <c r="AC66" i="42" s="1"/>
  <c r="AB66" i="42"/>
  <c r="AA66" i="42"/>
  <c r="Z66" i="42"/>
  <c r="Y66" i="42"/>
  <c r="X66" i="42"/>
  <c r="U65" i="42"/>
  <c r="T65" i="42"/>
  <c r="AC65" i="42" s="1"/>
  <c r="AB65" i="42"/>
  <c r="AA65" i="42"/>
  <c r="Z65" i="42"/>
  <c r="Y65" i="42"/>
  <c r="X65" i="42"/>
  <c r="U64" i="42"/>
  <c r="T64" i="42"/>
  <c r="AC64" i="42" s="1"/>
  <c r="AB64" i="42"/>
  <c r="AA64" i="42"/>
  <c r="Z64" i="42"/>
  <c r="Y64" i="42"/>
  <c r="X64" i="42"/>
  <c r="U63" i="42"/>
  <c r="T63" i="42"/>
  <c r="AC63" i="42" s="1"/>
  <c r="AB63" i="42"/>
  <c r="AA63" i="42"/>
  <c r="Z63" i="42"/>
  <c r="Y63" i="42"/>
  <c r="X63" i="42"/>
  <c r="Y62" i="42"/>
  <c r="U62" i="42"/>
  <c r="T62" i="42"/>
  <c r="AC62" i="42" s="1"/>
  <c r="AB62" i="42"/>
  <c r="AA62" i="42"/>
  <c r="Z62" i="42"/>
  <c r="X62" i="42"/>
  <c r="U61" i="42"/>
  <c r="T61" i="42"/>
  <c r="AC61" i="42" s="1"/>
  <c r="AB61" i="42"/>
  <c r="AA61" i="42"/>
  <c r="Z61" i="42"/>
  <c r="Y61" i="42"/>
  <c r="X61" i="42"/>
  <c r="Y60" i="42"/>
  <c r="U60" i="42"/>
  <c r="T60" i="42"/>
  <c r="AC60" i="42" s="1"/>
  <c r="AB60" i="42"/>
  <c r="AA60" i="42"/>
  <c r="Z60" i="42"/>
  <c r="X60" i="42"/>
  <c r="AB59" i="42"/>
  <c r="U59" i="42"/>
  <c r="T59" i="42"/>
  <c r="AC59" i="42" s="1"/>
  <c r="AA59" i="42"/>
  <c r="Z59" i="42"/>
  <c r="Y59" i="42"/>
  <c r="X59" i="42"/>
  <c r="U58" i="42"/>
  <c r="T58" i="42"/>
  <c r="AC58" i="42" s="1"/>
  <c r="AB58" i="42"/>
  <c r="AA58" i="42"/>
  <c r="Z58" i="42"/>
  <c r="Y58" i="42"/>
  <c r="X58" i="42"/>
  <c r="AB57" i="42"/>
  <c r="Z57" i="42"/>
  <c r="X57" i="42"/>
  <c r="U57" i="42"/>
  <c r="T57" i="42"/>
  <c r="AC57" i="42" s="1"/>
  <c r="AA57" i="42"/>
  <c r="Y57" i="42"/>
  <c r="U56" i="42"/>
  <c r="T56" i="42"/>
  <c r="AC56" i="42" s="1"/>
  <c r="AB56" i="42"/>
  <c r="AA56" i="42"/>
  <c r="Z56" i="42"/>
  <c r="Y56" i="42"/>
  <c r="X56" i="42"/>
  <c r="X55" i="42"/>
  <c r="U55" i="42"/>
  <c r="T55" i="42"/>
  <c r="AC55" i="42" s="1"/>
  <c r="AB55" i="42"/>
  <c r="AA55" i="42"/>
  <c r="Z55" i="42"/>
  <c r="Y55" i="42"/>
  <c r="U54" i="42"/>
  <c r="T54" i="42"/>
  <c r="AC54" i="42" s="1"/>
  <c r="AB54" i="42"/>
  <c r="AA54" i="42"/>
  <c r="Z54" i="42"/>
  <c r="Y54" i="42"/>
  <c r="X54" i="42"/>
  <c r="X53" i="42"/>
  <c r="U53" i="42"/>
  <c r="T53" i="42"/>
  <c r="AC53" i="42" s="1"/>
  <c r="AB53" i="42"/>
  <c r="AA53" i="42"/>
  <c r="Z53" i="42"/>
  <c r="Y53" i="42"/>
  <c r="Y52" i="42"/>
  <c r="U52" i="42"/>
  <c r="T52" i="42"/>
  <c r="AC52" i="42" s="1"/>
  <c r="AB52" i="42"/>
  <c r="AA52" i="42"/>
  <c r="Z52" i="42"/>
  <c r="X52" i="42"/>
  <c r="X51" i="42"/>
  <c r="U51" i="42"/>
  <c r="T51" i="42"/>
  <c r="AC51" i="42" s="1"/>
  <c r="AB51" i="42"/>
  <c r="AA51" i="42"/>
  <c r="Z51" i="42"/>
  <c r="Y51" i="42"/>
  <c r="AA50" i="42"/>
  <c r="Y50" i="42"/>
  <c r="U50" i="42"/>
  <c r="T50" i="42"/>
  <c r="AC50" i="42" s="1"/>
  <c r="AB50" i="42"/>
  <c r="Z50" i="42"/>
  <c r="X50" i="42"/>
  <c r="X49" i="42"/>
  <c r="U49" i="42"/>
  <c r="T49" i="42"/>
  <c r="AC49" i="42" s="1"/>
  <c r="AB49" i="42"/>
  <c r="AA49" i="42"/>
  <c r="Z49" i="42"/>
  <c r="Y49" i="42"/>
  <c r="AA48" i="42"/>
  <c r="Y48" i="42"/>
  <c r="U48" i="42"/>
  <c r="T48" i="42"/>
  <c r="AC48" i="42" s="1"/>
  <c r="AB48" i="42"/>
  <c r="Z48" i="42"/>
  <c r="X48" i="42"/>
  <c r="Z47" i="42"/>
  <c r="X47" i="42"/>
  <c r="U47" i="42"/>
  <c r="T47" i="42"/>
  <c r="AC47" i="42" s="1"/>
  <c r="AB47" i="42"/>
  <c r="AA47" i="42"/>
  <c r="Y47" i="42"/>
  <c r="AA46" i="42"/>
  <c r="Y46" i="42"/>
  <c r="U46" i="42"/>
  <c r="T46" i="42"/>
  <c r="AC46" i="42" s="1"/>
  <c r="AB46" i="42"/>
  <c r="Z46" i="42"/>
  <c r="X46" i="42"/>
  <c r="Z45" i="42"/>
  <c r="X45" i="42"/>
  <c r="U45" i="42"/>
  <c r="T45" i="42"/>
  <c r="AC45" i="42" s="1"/>
  <c r="AB45" i="42"/>
  <c r="AA45" i="42"/>
  <c r="Y45" i="42"/>
  <c r="AA44" i="42"/>
  <c r="Y44" i="42"/>
  <c r="U44" i="42"/>
  <c r="T44" i="42"/>
  <c r="AC44" i="42" s="1"/>
  <c r="AB44" i="42"/>
  <c r="Z44" i="42"/>
  <c r="X44" i="42"/>
  <c r="Z43" i="42"/>
  <c r="X43" i="42"/>
  <c r="U43" i="42"/>
  <c r="T43" i="42"/>
  <c r="AC43" i="42" s="1"/>
  <c r="AB43" i="42"/>
  <c r="AA43" i="42"/>
  <c r="Y43" i="42"/>
  <c r="AA42" i="42"/>
  <c r="Y42" i="42"/>
  <c r="U42" i="42"/>
  <c r="T42" i="42"/>
  <c r="AC42" i="42" s="1"/>
  <c r="AB42" i="42"/>
  <c r="Z42" i="42"/>
  <c r="X42" i="42"/>
  <c r="Z41" i="42"/>
  <c r="X41" i="42"/>
  <c r="U41" i="42"/>
  <c r="T41" i="42"/>
  <c r="AC41" i="42" s="1"/>
  <c r="AB41" i="42"/>
  <c r="AA41" i="42"/>
  <c r="Y41" i="42"/>
  <c r="AA40" i="42"/>
  <c r="Y40" i="42"/>
  <c r="U40" i="42"/>
  <c r="T40" i="42"/>
  <c r="AC40" i="42" s="1"/>
  <c r="AB40" i="42"/>
  <c r="Z40" i="42"/>
  <c r="X40" i="42"/>
  <c r="Z39" i="42"/>
  <c r="X39" i="42"/>
  <c r="U39" i="42"/>
  <c r="T39" i="42"/>
  <c r="AC39" i="42" s="1"/>
  <c r="AB39" i="42"/>
  <c r="AA39" i="42"/>
  <c r="Y39" i="42"/>
  <c r="AA38" i="42"/>
  <c r="Y38" i="42"/>
  <c r="U38" i="42"/>
  <c r="T38" i="42"/>
  <c r="AC38" i="42" s="1"/>
  <c r="AB38" i="42"/>
  <c r="Z38" i="42"/>
  <c r="X38" i="42"/>
  <c r="Z37" i="42"/>
  <c r="X37" i="42"/>
  <c r="U37" i="42"/>
  <c r="T37" i="42"/>
  <c r="AC37" i="42" s="1"/>
  <c r="AB37" i="42"/>
  <c r="AA37" i="42"/>
  <c r="Y37" i="42"/>
  <c r="AA36" i="42"/>
  <c r="Y36" i="42"/>
  <c r="U36" i="42"/>
  <c r="T36" i="42"/>
  <c r="AC36" i="42" s="1"/>
  <c r="AB36" i="42"/>
  <c r="Z36" i="42"/>
  <c r="X36" i="42"/>
  <c r="Z35" i="42"/>
  <c r="X35" i="42"/>
  <c r="U35" i="42"/>
  <c r="T35" i="42"/>
  <c r="AC35" i="42" s="1"/>
  <c r="AB35" i="42"/>
  <c r="AA35" i="42"/>
  <c r="Y35" i="42"/>
  <c r="AA34" i="42"/>
  <c r="Y34" i="42"/>
  <c r="U34" i="42"/>
  <c r="T34" i="42"/>
  <c r="AC34" i="42" s="1"/>
  <c r="AB34" i="42"/>
  <c r="Z34" i="42"/>
  <c r="X34" i="42"/>
  <c r="Z33" i="42"/>
  <c r="X33" i="42"/>
  <c r="U33" i="42"/>
  <c r="T33" i="42"/>
  <c r="AC33" i="42" s="1"/>
  <c r="AB33" i="42"/>
  <c r="AA33" i="42"/>
  <c r="Y33" i="42"/>
  <c r="AA32" i="42"/>
  <c r="Y32" i="42"/>
  <c r="U32" i="42"/>
  <c r="T32" i="42"/>
  <c r="AC32" i="42" s="1"/>
  <c r="AB32" i="42"/>
  <c r="Z32" i="42"/>
  <c r="X32" i="42"/>
  <c r="Z31" i="42"/>
  <c r="X31" i="42"/>
  <c r="U31" i="42"/>
  <c r="T31" i="42"/>
  <c r="AC31" i="42" s="1"/>
  <c r="AB31" i="42"/>
  <c r="AA31" i="42"/>
  <c r="Y31" i="42"/>
  <c r="AA30" i="42"/>
  <c r="Y30" i="42"/>
  <c r="U30" i="42"/>
  <c r="T30" i="42"/>
  <c r="AC30" i="42" s="1"/>
  <c r="AB30" i="42"/>
  <c r="Z30" i="42"/>
  <c r="X30" i="42"/>
  <c r="Z29" i="42"/>
  <c r="X29" i="42"/>
  <c r="U29" i="42"/>
  <c r="T29" i="42"/>
  <c r="AC29" i="42" s="1"/>
  <c r="AB29" i="42"/>
  <c r="AA29" i="42"/>
  <c r="Y29" i="42"/>
  <c r="AA28" i="42"/>
  <c r="Y28" i="42"/>
  <c r="U28" i="42"/>
  <c r="T28" i="42"/>
  <c r="AC28" i="42" s="1"/>
  <c r="AB28" i="42"/>
  <c r="Z28" i="42"/>
  <c r="X28" i="42"/>
  <c r="Z27" i="42"/>
  <c r="X27" i="42"/>
  <c r="U27" i="42"/>
  <c r="T27" i="42"/>
  <c r="AC27" i="42" s="1"/>
  <c r="AB27" i="42"/>
  <c r="AA27" i="42"/>
  <c r="Y27" i="42"/>
  <c r="AA26" i="42"/>
  <c r="Y26" i="42"/>
  <c r="U26" i="42"/>
  <c r="T26" i="42"/>
  <c r="AC26" i="42" s="1"/>
  <c r="AB26" i="42"/>
  <c r="Z26" i="42"/>
  <c r="X26" i="42"/>
  <c r="Z25" i="42"/>
  <c r="X25" i="42"/>
  <c r="U25" i="42"/>
  <c r="T25" i="42"/>
  <c r="AC25" i="42" s="1"/>
  <c r="AB25" i="42"/>
  <c r="AA25" i="42"/>
  <c r="Y25" i="42"/>
  <c r="AA24" i="42"/>
  <c r="Y24" i="42"/>
  <c r="U24" i="42"/>
  <c r="T24" i="42"/>
  <c r="AC24" i="42" s="1"/>
  <c r="AB24" i="42"/>
  <c r="Z24" i="42"/>
  <c r="X24" i="42"/>
  <c r="Z23" i="42"/>
  <c r="X23" i="42"/>
  <c r="U23" i="42"/>
  <c r="T23" i="42"/>
  <c r="AC23" i="42" s="1"/>
  <c r="AB23" i="42"/>
  <c r="AA23" i="42"/>
  <c r="Y23" i="42"/>
  <c r="AA22" i="42"/>
  <c r="Y22" i="42"/>
  <c r="U22" i="42"/>
  <c r="T22" i="42"/>
  <c r="AC22" i="42" s="1"/>
  <c r="AB22" i="42"/>
  <c r="Z22" i="42"/>
  <c r="X22" i="42"/>
  <c r="Z21" i="42"/>
  <c r="X21" i="42"/>
  <c r="U21" i="42"/>
  <c r="T21" i="42"/>
  <c r="AC21" i="42" s="1"/>
  <c r="AB21" i="42"/>
  <c r="AA21" i="42"/>
  <c r="Y21" i="42"/>
  <c r="AA20" i="42"/>
  <c r="Y20" i="42"/>
  <c r="U20" i="42"/>
  <c r="T20" i="42"/>
  <c r="AC20" i="42" s="1"/>
  <c r="AB20" i="42"/>
  <c r="Z20" i="42"/>
  <c r="X20" i="42"/>
  <c r="Z19" i="42"/>
  <c r="X19" i="42"/>
  <c r="U19" i="42"/>
  <c r="T19" i="42"/>
  <c r="AC19" i="42" s="1"/>
  <c r="AB19" i="42"/>
  <c r="AA19" i="42"/>
  <c r="Y19" i="42"/>
  <c r="AA18" i="42"/>
  <c r="Y18" i="42"/>
  <c r="U18" i="42"/>
  <c r="T18" i="42"/>
  <c r="AC18" i="42" s="1"/>
  <c r="AB18" i="42"/>
  <c r="Z18" i="42"/>
  <c r="X18" i="42"/>
  <c r="Z17" i="42"/>
  <c r="X17" i="42"/>
  <c r="U17" i="42"/>
  <c r="T17" i="42"/>
  <c r="AC17" i="42" s="1"/>
  <c r="AB17" i="42"/>
  <c r="AA17" i="42"/>
  <c r="Y17" i="42"/>
  <c r="AA16" i="42"/>
  <c r="Y16" i="42"/>
  <c r="U16" i="42"/>
  <c r="U217" i="42" s="1"/>
  <c r="T16" i="42"/>
  <c r="AC16" i="42" s="1"/>
  <c r="AB16" i="42"/>
  <c r="Z16" i="42"/>
  <c r="Z217" i="42" s="1"/>
  <c r="X16" i="42"/>
  <c r="Z15" i="42"/>
  <c r="X15" i="42"/>
  <c r="U15" i="42"/>
  <c r="U216" i="42" s="1"/>
  <c r="T15" i="42"/>
  <c r="AC15" i="42" s="1"/>
  <c r="AB15" i="42"/>
  <c r="AB216" i="42" s="1"/>
  <c r="AA15" i="42"/>
  <c r="AA216" i="42" s="1"/>
  <c r="Y15" i="42"/>
  <c r="AA14" i="42"/>
  <c r="Y14" i="42"/>
  <c r="U14" i="42"/>
  <c r="U215" i="42" s="1"/>
  <c r="T14" i="42"/>
  <c r="AC14" i="42" s="1"/>
  <c r="AB14" i="42"/>
  <c r="AB215" i="42" s="1"/>
  <c r="Z14" i="42"/>
  <c r="X14" i="42"/>
  <c r="X215" i="42" s="1"/>
  <c r="X13" i="42"/>
  <c r="U13" i="42"/>
  <c r="U214" i="42" s="1"/>
  <c r="T13" i="42"/>
  <c r="AC13" i="42" s="1"/>
  <c r="AC214" i="42" s="1"/>
  <c r="AB13" i="42"/>
  <c r="AA13" i="42"/>
  <c r="Z13" i="42"/>
  <c r="Y13" i="42"/>
  <c r="AC12" i="42"/>
  <c r="AA12" i="42"/>
  <c r="Y12" i="42"/>
  <c r="X12" i="42"/>
  <c r="U12" i="42"/>
  <c r="U213" i="42" s="1"/>
  <c r="T12" i="42"/>
  <c r="AB12" i="42"/>
  <c r="Z12" i="42"/>
  <c r="AB11" i="42"/>
  <c r="U11" i="42"/>
  <c r="T11" i="42"/>
  <c r="AC11" i="42" s="1"/>
  <c r="AA11" i="42"/>
  <c r="Z11" i="42"/>
  <c r="Y11" i="42"/>
  <c r="X11" i="42"/>
  <c r="X10" i="42"/>
  <c r="X211" i="42" s="1"/>
  <c r="U10" i="42"/>
  <c r="U211" i="42" s="1"/>
  <c r="T10" i="42"/>
  <c r="AC10" i="42" s="1"/>
  <c r="AB10" i="42"/>
  <c r="AA10" i="42"/>
  <c r="Z10" i="42"/>
  <c r="Z211" i="42" s="1"/>
  <c r="Y10" i="42"/>
  <c r="AA9" i="42"/>
  <c r="X9" i="42"/>
  <c r="U9" i="42"/>
  <c r="U210" i="42" s="1"/>
  <c r="T9" i="42"/>
  <c r="AC9" i="42" s="1"/>
  <c r="AB9" i="42"/>
  <c r="Z9" i="42"/>
  <c r="Y9" i="42"/>
  <c r="Y210" i="42" s="1"/>
  <c r="U160" i="41"/>
  <c r="T160" i="41"/>
  <c r="AC160" i="41" s="1"/>
  <c r="AB160" i="41"/>
  <c r="AA160" i="41"/>
  <c r="Z160" i="41"/>
  <c r="Y160" i="41"/>
  <c r="X160" i="41"/>
  <c r="U159" i="41"/>
  <c r="T159" i="41"/>
  <c r="AC159" i="41" s="1"/>
  <c r="AB159" i="41"/>
  <c r="AA159" i="41"/>
  <c r="Z159" i="41"/>
  <c r="Y159" i="41"/>
  <c r="X159" i="41"/>
  <c r="U158" i="41"/>
  <c r="T158" i="41"/>
  <c r="AC158" i="41" s="1"/>
  <c r="AB158" i="41"/>
  <c r="AA158" i="41"/>
  <c r="Z158" i="41"/>
  <c r="Y158" i="41"/>
  <c r="X158" i="41"/>
  <c r="X157" i="41"/>
  <c r="U157" i="41"/>
  <c r="T157" i="41"/>
  <c r="AC157" i="41" s="1"/>
  <c r="AB157" i="41"/>
  <c r="AA157" i="41"/>
  <c r="Z157" i="41"/>
  <c r="Y157" i="41"/>
  <c r="Y156" i="41"/>
  <c r="U156" i="41"/>
  <c r="T156" i="41"/>
  <c r="AC156" i="41" s="1"/>
  <c r="AB156" i="41"/>
  <c r="AA156" i="41"/>
  <c r="Z156" i="41"/>
  <c r="X156" i="41"/>
  <c r="Z155" i="41"/>
  <c r="U155" i="41"/>
  <c r="T155" i="41"/>
  <c r="AC155" i="41" s="1"/>
  <c r="AB155" i="41"/>
  <c r="AA155" i="41"/>
  <c r="Y155" i="41"/>
  <c r="X155" i="41"/>
  <c r="U154" i="41"/>
  <c r="T154" i="41"/>
  <c r="AC154" i="41" s="1"/>
  <c r="AB154" i="41"/>
  <c r="AA154" i="41"/>
  <c r="Z154" i="41"/>
  <c r="Y154" i="41"/>
  <c r="X154" i="41"/>
  <c r="X153" i="41"/>
  <c r="U153" i="41"/>
  <c r="T153" i="41"/>
  <c r="AC153" i="41" s="1"/>
  <c r="AB153" i="41"/>
  <c r="Y153" i="41"/>
  <c r="U152" i="41"/>
  <c r="T152" i="41"/>
  <c r="AC152" i="41" s="1"/>
  <c r="AB152" i="41"/>
  <c r="AA152" i="41"/>
  <c r="Z152" i="41"/>
  <c r="Y152" i="41"/>
  <c r="X152" i="41"/>
  <c r="U151" i="41"/>
  <c r="T151" i="41"/>
  <c r="AC151" i="41" s="1"/>
  <c r="AB151" i="41"/>
  <c r="AA151" i="41"/>
  <c r="Z151" i="41"/>
  <c r="Y151" i="41"/>
  <c r="X151" i="41"/>
  <c r="U150" i="41"/>
  <c r="T150" i="41"/>
  <c r="AC150" i="41" s="1"/>
  <c r="AB150" i="41"/>
  <c r="AA150" i="41"/>
  <c r="Z150" i="41"/>
  <c r="Y150" i="41"/>
  <c r="X150" i="41"/>
  <c r="X149" i="41"/>
  <c r="U149" i="41"/>
  <c r="T149" i="41"/>
  <c r="AC149" i="41" s="1"/>
  <c r="AB149" i="41"/>
  <c r="AA149" i="41"/>
  <c r="Z149" i="41"/>
  <c r="Y149" i="41"/>
  <c r="Y148" i="41"/>
  <c r="U148" i="41"/>
  <c r="T148" i="41"/>
  <c r="AC148" i="41" s="1"/>
  <c r="AB148" i="41"/>
  <c r="AA148" i="41"/>
  <c r="Z148" i="41"/>
  <c r="X148" i="41"/>
  <c r="Z147" i="41"/>
  <c r="U147" i="41"/>
  <c r="T147" i="41"/>
  <c r="AC147" i="41" s="1"/>
  <c r="AB147" i="41"/>
  <c r="AA147" i="41"/>
  <c r="Y147" i="41"/>
  <c r="X147" i="41"/>
  <c r="U146" i="41"/>
  <c r="T146" i="41"/>
  <c r="AC146" i="41" s="1"/>
  <c r="AB146" i="41"/>
  <c r="AA146" i="41"/>
  <c r="Z146" i="41"/>
  <c r="Y146" i="41"/>
  <c r="X146" i="41"/>
  <c r="X145" i="41"/>
  <c r="U145" i="41"/>
  <c r="T145" i="41"/>
  <c r="AC145" i="41" s="1"/>
  <c r="AB145" i="41"/>
  <c r="AA145" i="41"/>
  <c r="Z145" i="41"/>
  <c r="Y145" i="41"/>
  <c r="U144" i="41"/>
  <c r="T144" i="41"/>
  <c r="AC144" i="41" s="1"/>
  <c r="AB144" i="41"/>
  <c r="AA144" i="41"/>
  <c r="Z144" i="41"/>
  <c r="Y144" i="41"/>
  <c r="X144" i="41"/>
  <c r="U143" i="41"/>
  <c r="T143" i="41"/>
  <c r="AC143" i="41" s="1"/>
  <c r="AB143" i="41"/>
  <c r="AA143" i="41"/>
  <c r="Z143" i="41"/>
  <c r="Y143" i="41"/>
  <c r="X143" i="41"/>
  <c r="U142" i="41"/>
  <c r="T142" i="41"/>
  <c r="AC142" i="41" s="1"/>
  <c r="AB142" i="41"/>
  <c r="AA142" i="41"/>
  <c r="Z142" i="41"/>
  <c r="Y142" i="41"/>
  <c r="X142" i="41"/>
  <c r="X141" i="41"/>
  <c r="U141" i="41"/>
  <c r="T141" i="41"/>
  <c r="AC141" i="41" s="1"/>
  <c r="AB141" i="41"/>
  <c r="AA141" i="41"/>
  <c r="Z141" i="41"/>
  <c r="Y141" i="41"/>
  <c r="Y140" i="41"/>
  <c r="U140" i="41"/>
  <c r="T140" i="41"/>
  <c r="AC140" i="41" s="1"/>
  <c r="AB140" i="41"/>
  <c r="AA140" i="41"/>
  <c r="Z140" i="41"/>
  <c r="X140" i="41"/>
  <c r="Z139" i="41"/>
  <c r="U139" i="41"/>
  <c r="T139" i="41"/>
  <c r="AC139" i="41" s="1"/>
  <c r="AB139" i="41"/>
  <c r="AA139" i="41"/>
  <c r="Y139" i="41"/>
  <c r="X139" i="41"/>
  <c r="U138" i="41"/>
  <c r="T138" i="41"/>
  <c r="AC138" i="41" s="1"/>
  <c r="AB138" i="41"/>
  <c r="AA138" i="41"/>
  <c r="Z138" i="41"/>
  <c r="Y138" i="41"/>
  <c r="X138" i="41"/>
  <c r="X137" i="41"/>
  <c r="U137" i="41"/>
  <c r="T137" i="41"/>
  <c r="AC137" i="41" s="1"/>
  <c r="AB137" i="41"/>
  <c r="AA137" i="41"/>
  <c r="Z137" i="41"/>
  <c r="Y137" i="41"/>
  <c r="U136" i="41"/>
  <c r="T136" i="41"/>
  <c r="AC136" i="41" s="1"/>
  <c r="AB136" i="41"/>
  <c r="AA136" i="41"/>
  <c r="Z136" i="41"/>
  <c r="Y136" i="41"/>
  <c r="X136" i="41"/>
  <c r="U135" i="41"/>
  <c r="T135" i="41"/>
  <c r="AC135" i="41" s="1"/>
  <c r="AB135" i="41"/>
  <c r="AA135" i="41"/>
  <c r="Z135" i="41"/>
  <c r="Y135" i="41"/>
  <c r="X135" i="41"/>
  <c r="U134" i="41"/>
  <c r="T134" i="41"/>
  <c r="AC134" i="41" s="1"/>
  <c r="AB134" i="41"/>
  <c r="AA134" i="41"/>
  <c r="Z134" i="41"/>
  <c r="Y134" i="41"/>
  <c r="X134" i="41"/>
  <c r="X133" i="41"/>
  <c r="U133" i="41"/>
  <c r="T133" i="41"/>
  <c r="AC133" i="41" s="1"/>
  <c r="AB133" i="41"/>
  <c r="AA133" i="41"/>
  <c r="Z133" i="41"/>
  <c r="Y133" i="41"/>
  <c r="Y132" i="41"/>
  <c r="U132" i="41"/>
  <c r="T132" i="41"/>
  <c r="AC132" i="41" s="1"/>
  <c r="AB132" i="41"/>
  <c r="AA132" i="41"/>
  <c r="Z132" i="41"/>
  <c r="X132" i="41"/>
  <c r="Z131" i="41"/>
  <c r="Y131" i="41"/>
  <c r="U131" i="41"/>
  <c r="T131" i="41"/>
  <c r="AC131" i="41" s="1"/>
  <c r="AB131" i="41"/>
  <c r="AA131" i="41"/>
  <c r="X131" i="41"/>
  <c r="U130" i="41"/>
  <c r="T130" i="41"/>
  <c r="AC130" i="41" s="1"/>
  <c r="AB130" i="41"/>
  <c r="AA130" i="41"/>
  <c r="Z130" i="41"/>
  <c r="Y130" i="41"/>
  <c r="X130" i="41"/>
  <c r="X129" i="41"/>
  <c r="U129" i="41"/>
  <c r="T129" i="41"/>
  <c r="AC129" i="41" s="1"/>
  <c r="AB129" i="41"/>
  <c r="AA129" i="41"/>
  <c r="Z129" i="41"/>
  <c r="Y129" i="41"/>
  <c r="Y128" i="41"/>
  <c r="U128" i="41"/>
  <c r="T128" i="41"/>
  <c r="AC128" i="41" s="1"/>
  <c r="AB128" i="41"/>
  <c r="AA128" i="41"/>
  <c r="Z128" i="41"/>
  <c r="X128" i="41"/>
  <c r="Z127" i="41"/>
  <c r="Y127" i="41"/>
  <c r="U127" i="41"/>
  <c r="T127" i="41"/>
  <c r="AC127" i="41" s="1"/>
  <c r="AB127" i="41"/>
  <c r="AA127" i="41"/>
  <c r="X127" i="41"/>
  <c r="U126" i="41"/>
  <c r="T126" i="41"/>
  <c r="AC126" i="41" s="1"/>
  <c r="AB126" i="41"/>
  <c r="AA126" i="41"/>
  <c r="Z126" i="41"/>
  <c r="Y126" i="41"/>
  <c r="X126" i="41"/>
  <c r="X125" i="41"/>
  <c r="U125" i="41"/>
  <c r="T125" i="41"/>
  <c r="AC125" i="41" s="1"/>
  <c r="AB125" i="41"/>
  <c r="AA125" i="41"/>
  <c r="Z125" i="41"/>
  <c r="Y125" i="41"/>
  <c r="Y124" i="41"/>
  <c r="U124" i="41"/>
  <c r="T124" i="41"/>
  <c r="AC124" i="41" s="1"/>
  <c r="AB124" i="41"/>
  <c r="AA124" i="41"/>
  <c r="Z124" i="41"/>
  <c r="X124" i="41"/>
  <c r="Z123" i="41"/>
  <c r="Y123" i="41"/>
  <c r="U123" i="41"/>
  <c r="T123" i="41"/>
  <c r="AC123" i="41" s="1"/>
  <c r="AB123" i="41"/>
  <c r="AA123" i="41"/>
  <c r="X123" i="41"/>
  <c r="Z122" i="41"/>
  <c r="U122" i="41"/>
  <c r="T122" i="41"/>
  <c r="AC122" i="41" s="1"/>
  <c r="AB122" i="41"/>
  <c r="AA122" i="41"/>
  <c r="Y122" i="41"/>
  <c r="X122" i="41"/>
  <c r="X121" i="41"/>
  <c r="U121" i="41"/>
  <c r="T121" i="41"/>
  <c r="AC121" i="41" s="1"/>
  <c r="AB121" i="41"/>
  <c r="AA121" i="41"/>
  <c r="Z121" i="41"/>
  <c r="Y121" i="41"/>
  <c r="AC120" i="41"/>
  <c r="U120" i="41"/>
  <c r="T120" i="41"/>
  <c r="AB120" i="41"/>
  <c r="AA120" i="41"/>
  <c r="Z120" i="41"/>
  <c r="Y120" i="41"/>
  <c r="X120" i="41"/>
  <c r="Z119" i="41"/>
  <c r="Y119" i="41"/>
  <c r="U119" i="41"/>
  <c r="T119" i="41"/>
  <c r="AC119" i="41" s="1"/>
  <c r="AB119" i="41"/>
  <c r="AA119" i="41"/>
  <c r="X119" i="41"/>
  <c r="AA118" i="41"/>
  <c r="Z118" i="41"/>
  <c r="U118" i="41"/>
  <c r="T118" i="41"/>
  <c r="AC118" i="41" s="1"/>
  <c r="AB118" i="41"/>
  <c r="Y118" i="41"/>
  <c r="X118" i="41"/>
  <c r="X117" i="41"/>
  <c r="U117" i="41"/>
  <c r="T117" i="41"/>
  <c r="AC117" i="41" s="1"/>
  <c r="AB117" i="41"/>
  <c r="AA117" i="41"/>
  <c r="Z117" i="41"/>
  <c r="Y117" i="41"/>
  <c r="Y116" i="41"/>
  <c r="U116" i="41"/>
  <c r="T116" i="41"/>
  <c r="AC116" i="41" s="1"/>
  <c r="AB116" i="41"/>
  <c r="AA116" i="41"/>
  <c r="Z116" i="41"/>
  <c r="X116" i="41"/>
  <c r="U115" i="41"/>
  <c r="T115" i="41"/>
  <c r="AC115" i="41" s="1"/>
  <c r="AB115" i="41"/>
  <c r="AA115" i="41"/>
  <c r="Z115" i="41"/>
  <c r="Y115" i="41"/>
  <c r="X115" i="41"/>
  <c r="AA114" i="41"/>
  <c r="Z114" i="41"/>
  <c r="U114" i="41"/>
  <c r="T114" i="41"/>
  <c r="AC114" i="41" s="1"/>
  <c r="AB114" i="41"/>
  <c r="Y114" i="41"/>
  <c r="X114" i="41"/>
  <c r="U113" i="41"/>
  <c r="T113" i="41"/>
  <c r="AC113" i="41" s="1"/>
  <c r="AB113" i="41"/>
  <c r="AA113" i="41"/>
  <c r="Z113" i="41"/>
  <c r="Y113" i="41"/>
  <c r="X113" i="41"/>
  <c r="X112" i="41"/>
  <c r="U112" i="41"/>
  <c r="T112" i="41"/>
  <c r="AC112" i="41" s="1"/>
  <c r="AB112" i="41"/>
  <c r="AA112" i="41"/>
  <c r="Z112" i="41"/>
  <c r="Y112" i="41"/>
  <c r="Y111" i="41"/>
  <c r="U111" i="41"/>
  <c r="T111" i="41"/>
  <c r="AC111" i="41" s="1"/>
  <c r="AB111" i="41"/>
  <c r="AA111" i="41"/>
  <c r="Z111" i="41"/>
  <c r="X111" i="41"/>
  <c r="Z110" i="41"/>
  <c r="U110" i="41"/>
  <c r="T110" i="41"/>
  <c r="AC110" i="41" s="1"/>
  <c r="AB110" i="41"/>
  <c r="AA110" i="41"/>
  <c r="Y110" i="41"/>
  <c r="X110" i="41"/>
  <c r="U109" i="41"/>
  <c r="T109" i="41"/>
  <c r="AC109" i="41" s="1"/>
  <c r="AB109" i="41"/>
  <c r="AA109" i="41"/>
  <c r="Z109" i="41"/>
  <c r="Y109" i="41"/>
  <c r="X109" i="41"/>
  <c r="X108" i="41"/>
  <c r="U108" i="41"/>
  <c r="T108" i="41"/>
  <c r="AC108" i="41" s="1"/>
  <c r="AB108" i="41"/>
  <c r="AA108" i="41"/>
  <c r="Z108" i="41"/>
  <c r="Y108" i="41"/>
  <c r="U107" i="41"/>
  <c r="T107" i="41"/>
  <c r="AC107" i="41" s="1"/>
  <c r="AB107" i="41"/>
  <c r="AA107" i="41"/>
  <c r="Z107" i="41"/>
  <c r="Y107" i="41"/>
  <c r="X107" i="41"/>
  <c r="Z106" i="41"/>
  <c r="U106" i="41"/>
  <c r="T106" i="41"/>
  <c r="AC106" i="41" s="1"/>
  <c r="AB106" i="41"/>
  <c r="AA106" i="41"/>
  <c r="Y106" i="41"/>
  <c r="X106" i="41"/>
  <c r="U105" i="41"/>
  <c r="T105" i="41"/>
  <c r="AC105" i="41" s="1"/>
  <c r="AB105" i="41"/>
  <c r="AA105" i="41"/>
  <c r="Z105" i="41"/>
  <c r="Y105" i="41"/>
  <c r="X105" i="41"/>
  <c r="X104" i="41"/>
  <c r="U104" i="41"/>
  <c r="T104" i="41"/>
  <c r="AC104" i="41" s="1"/>
  <c r="AB104" i="41"/>
  <c r="AA104" i="41"/>
  <c r="Z104" i="41"/>
  <c r="Y104" i="41"/>
  <c r="Y103" i="41"/>
  <c r="U103" i="41"/>
  <c r="T103" i="41"/>
  <c r="AC103" i="41" s="1"/>
  <c r="AB103" i="41"/>
  <c r="AA103" i="41"/>
  <c r="Z103" i="41"/>
  <c r="X103" i="41"/>
  <c r="U102" i="41"/>
  <c r="T102" i="41"/>
  <c r="AC102" i="41" s="1"/>
  <c r="AB102" i="41"/>
  <c r="AA102" i="41"/>
  <c r="Z102" i="41"/>
  <c r="Y102" i="41"/>
  <c r="X102" i="41"/>
  <c r="U101" i="41"/>
  <c r="T101" i="41"/>
  <c r="AC101" i="41" s="1"/>
  <c r="AB101" i="41"/>
  <c r="AA101" i="41"/>
  <c r="Z101" i="41"/>
  <c r="Y101" i="41"/>
  <c r="X101" i="41"/>
  <c r="X100" i="41"/>
  <c r="U100" i="41"/>
  <c r="T100" i="41"/>
  <c r="AC100" i="41" s="1"/>
  <c r="AB100" i="41"/>
  <c r="AA100" i="41"/>
  <c r="Z100" i="41"/>
  <c r="Y100" i="41"/>
  <c r="U99" i="41"/>
  <c r="T99" i="41"/>
  <c r="AC99" i="41" s="1"/>
  <c r="AB99" i="41"/>
  <c r="AA99" i="41"/>
  <c r="Z99" i="41"/>
  <c r="Y99" i="41"/>
  <c r="X99" i="41"/>
  <c r="Z98" i="41"/>
  <c r="X98" i="41"/>
  <c r="U98" i="41"/>
  <c r="T98" i="41"/>
  <c r="AC98" i="41" s="1"/>
  <c r="AB98" i="41"/>
  <c r="AA98" i="41"/>
  <c r="Y98" i="41"/>
  <c r="AA97" i="41"/>
  <c r="Z97" i="41"/>
  <c r="U97" i="41"/>
  <c r="T97" i="41"/>
  <c r="AC97" i="41" s="1"/>
  <c r="AB97" i="41"/>
  <c r="Y97" i="41"/>
  <c r="X97" i="41"/>
  <c r="X96" i="41"/>
  <c r="U96" i="41"/>
  <c r="T96" i="41"/>
  <c r="AC96" i="41" s="1"/>
  <c r="AB96" i="41"/>
  <c r="AA96" i="41"/>
  <c r="Z96" i="41"/>
  <c r="Y96" i="41"/>
  <c r="AB95" i="41"/>
  <c r="U95" i="41"/>
  <c r="T95" i="41"/>
  <c r="AC95" i="41" s="1"/>
  <c r="AA95" i="41"/>
  <c r="Z95" i="41"/>
  <c r="Y95" i="41"/>
  <c r="X95" i="41"/>
  <c r="Z94" i="41"/>
  <c r="X94" i="41"/>
  <c r="U94" i="41"/>
  <c r="T94" i="41"/>
  <c r="AC94" i="41" s="1"/>
  <c r="AB94" i="41"/>
  <c r="AA94" i="41"/>
  <c r="Y94" i="41"/>
  <c r="U93" i="41"/>
  <c r="T93" i="41"/>
  <c r="AC93" i="41" s="1"/>
  <c r="AB93" i="41"/>
  <c r="AA93" i="41"/>
  <c r="Z93" i="41"/>
  <c r="Y93" i="41"/>
  <c r="X93" i="41"/>
  <c r="Z92" i="41"/>
  <c r="X92" i="41"/>
  <c r="U92" i="41"/>
  <c r="T92" i="41"/>
  <c r="AC92" i="41" s="1"/>
  <c r="AB92" i="41"/>
  <c r="AA92" i="41"/>
  <c r="Y92" i="41"/>
  <c r="U91" i="41"/>
  <c r="T91" i="41"/>
  <c r="AC91" i="41" s="1"/>
  <c r="AB91" i="41"/>
  <c r="AA91" i="41"/>
  <c r="Z91" i="41"/>
  <c r="Y91" i="41"/>
  <c r="X91" i="41"/>
  <c r="X90" i="41"/>
  <c r="U90" i="41"/>
  <c r="T90" i="41"/>
  <c r="AC90" i="41" s="1"/>
  <c r="AB90" i="41"/>
  <c r="AA90" i="41"/>
  <c r="Z90" i="41"/>
  <c r="Y90" i="41"/>
  <c r="U89" i="41"/>
  <c r="T89" i="41"/>
  <c r="AC89" i="41" s="1"/>
  <c r="AB89" i="41"/>
  <c r="AA89" i="41"/>
  <c r="Z89" i="41"/>
  <c r="Y89" i="41"/>
  <c r="X89" i="41"/>
  <c r="X88" i="41"/>
  <c r="U88" i="41"/>
  <c r="T88" i="41"/>
  <c r="AC88" i="41" s="1"/>
  <c r="AB88" i="41"/>
  <c r="AA88" i="41"/>
  <c r="Z88" i="41"/>
  <c r="Y88" i="41"/>
  <c r="AB87" i="41"/>
  <c r="U87" i="41"/>
  <c r="T87" i="41"/>
  <c r="AC87" i="41" s="1"/>
  <c r="AA87" i="41"/>
  <c r="Z87" i="41"/>
  <c r="Y87" i="41"/>
  <c r="X87" i="41"/>
  <c r="AB86" i="41"/>
  <c r="Z86" i="41"/>
  <c r="X86" i="41"/>
  <c r="U86" i="41"/>
  <c r="T86" i="41"/>
  <c r="AC86" i="41" s="1"/>
  <c r="AA86" i="41"/>
  <c r="Y86" i="41"/>
  <c r="U85" i="41"/>
  <c r="T85" i="41"/>
  <c r="AC85" i="41" s="1"/>
  <c r="AB85" i="41"/>
  <c r="AA85" i="41"/>
  <c r="Z85" i="41"/>
  <c r="Y85" i="41"/>
  <c r="X85" i="41"/>
  <c r="AA84" i="41"/>
  <c r="Z84" i="41"/>
  <c r="X84" i="41"/>
  <c r="U84" i="41"/>
  <c r="T84" i="41"/>
  <c r="AC84" i="41" s="1"/>
  <c r="AB84" i="41"/>
  <c r="Y84" i="41"/>
  <c r="Y83" i="41"/>
  <c r="U83" i="41"/>
  <c r="T83" i="41"/>
  <c r="AC83" i="41" s="1"/>
  <c r="AB83" i="41"/>
  <c r="AA83" i="41"/>
  <c r="Z83" i="41"/>
  <c r="X83" i="41"/>
  <c r="Z82" i="41"/>
  <c r="X82" i="41"/>
  <c r="U82" i="41"/>
  <c r="T82" i="41"/>
  <c r="AC82" i="41" s="1"/>
  <c r="AB82" i="41"/>
  <c r="AA82" i="41"/>
  <c r="Y82" i="41"/>
  <c r="Y81" i="41"/>
  <c r="U81" i="41"/>
  <c r="T81" i="41"/>
  <c r="AC81" i="41" s="1"/>
  <c r="AB81" i="41"/>
  <c r="AA81" i="41"/>
  <c r="Z81" i="41"/>
  <c r="X81" i="41"/>
  <c r="X80" i="41"/>
  <c r="U80" i="41"/>
  <c r="T80" i="41"/>
  <c r="AC80" i="41" s="1"/>
  <c r="AB80" i="41"/>
  <c r="AA80" i="41"/>
  <c r="Z80" i="41"/>
  <c r="Y80" i="41"/>
  <c r="AB79" i="41"/>
  <c r="U79" i="41"/>
  <c r="T79" i="41"/>
  <c r="AC79" i="41" s="1"/>
  <c r="AA79" i="41"/>
  <c r="Z79" i="41"/>
  <c r="Y79" i="41"/>
  <c r="X79" i="41"/>
  <c r="Z78" i="41"/>
  <c r="X78" i="41"/>
  <c r="U78" i="41"/>
  <c r="T78" i="41"/>
  <c r="AC78" i="41" s="1"/>
  <c r="AB78" i="41"/>
  <c r="AA78" i="41"/>
  <c r="Y78" i="41"/>
  <c r="U77" i="41"/>
  <c r="T77" i="41"/>
  <c r="AC77" i="41" s="1"/>
  <c r="AB77" i="41"/>
  <c r="AA77" i="41"/>
  <c r="Z77" i="41"/>
  <c r="Y77" i="41"/>
  <c r="X77" i="41"/>
  <c r="Z76" i="41"/>
  <c r="X76" i="41"/>
  <c r="U76" i="41"/>
  <c r="T76" i="41"/>
  <c r="AC76" i="41" s="1"/>
  <c r="AB76" i="41"/>
  <c r="AA76" i="41"/>
  <c r="Y76" i="41"/>
  <c r="AA75" i="41"/>
  <c r="Y75" i="41"/>
  <c r="U75" i="41"/>
  <c r="T75" i="41"/>
  <c r="AC75" i="41" s="1"/>
  <c r="AB75" i="41"/>
  <c r="Z75" i="41"/>
  <c r="X75" i="41"/>
  <c r="X74" i="41"/>
  <c r="U74" i="41"/>
  <c r="T74" i="41"/>
  <c r="AC74" i="41" s="1"/>
  <c r="AB74" i="41"/>
  <c r="AA74" i="41"/>
  <c r="Z74" i="41"/>
  <c r="Y74" i="41"/>
  <c r="Y73" i="41"/>
  <c r="U73" i="41"/>
  <c r="T73" i="41"/>
  <c r="AC73" i="41" s="1"/>
  <c r="AB73" i="41"/>
  <c r="AA73" i="41"/>
  <c r="Z73" i="41"/>
  <c r="X73" i="41"/>
  <c r="X72" i="41"/>
  <c r="U72" i="41"/>
  <c r="T72" i="41"/>
  <c r="AC72" i="41" s="1"/>
  <c r="AB72" i="41"/>
  <c r="AA72" i="41"/>
  <c r="Z72" i="41"/>
  <c r="Y72" i="41"/>
  <c r="AB71" i="41"/>
  <c r="U71" i="41"/>
  <c r="T71" i="41"/>
  <c r="AC71" i="41" s="1"/>
  <c r="AA71" i="41"/>
  <c r="Z71" i="41"/>
  <c r="Y71" i="41"/>
  <c r="X71" i="41"/>
  <c r="X70" i="41"/>
  <c r="U70" i="41"/>
  <c r="T70" i="41"/>
  <c r="AC70" i="41" s="1"/>
  <c r="AB70" i="41"/>
  <c r="AA70" i="41"/>
  <c r="Z70" i="41"/>
  <c r="Y70" i="41"/>
  <c r="U69" i="41"/>
  <c r="T69" i="41"/>
  <c r="AC69" i="41" s="1"/>
  <c r="AB69" i="41"/>
  <c r="AA69" i="41"/>
  <c r="Z69" i="41"/>
  <c r="Y69" i="41"/>
  <c r="X69" i="41"/>
  <c r="AB68" i="41"/>
  <c r="AA68" i="41"/>
  <c r="X68" i="41"/>
  <c r="U68" i="41"/>
  <c r="T68" i="41"/>
  <c r="AC68" i="41" s="1"/>
  <c r="Z68" i="41"/>
  <c r="Y68" i="41"/>
  <c r="U67" i="41"/>
  <c r="T67" i="41"/>
  <c r="AC67" i="41" s="1"/>
  <c r="AB67" i="41"/>
  <c r="AA67" i="41"/>
  <c r="Z67" i="41"/>
  <c r="Y67" i="41"/>
  <c r="X67" i="41"/>
  <c r="AA66" i="41"/>
  <c r="Y66" i="41"/>
  <c r="U66" i="41"/>
  <c r="T66" i="41"/>
  <c r="AC66" i="41" s="1"/>
  <c r="AB66" i="41"/>
  <c r="Z66" i="41"/>
  <c r="X66" i="41"/>
  <c r="U65" i="41"/>
  <c r="T65" i="41"/>
  <c r="AC65" i="41" s="1"/>
  <c r="AB65" i="41"/>
  <c r="AA65" i="41"/>
  <c r="Z65" i="41"/>
  <c r="Y65" i="41"/>
  <c r="X65" i="41"/>
  <c r="U64" i="41"/>
  <c r="T64" i="41"/>
  <c r="AC64" i="41" s="1"/>
  <c r="AB64" i="41"/>
  <c r="AA64" i="41"/>
  <c r="Z64" i="41"/>
  <c r="Y64" i="41"/>
  <c r="X64" i="41"/>
  <c r="Z63" i="41"/>
  <c r="U63" i="41"/>
  <c r="T63" i="41"/>
  <c r="AC63" i="41" s="1"/>
  <c r="AB63" i="41"/>
  <c r="AA63" i="41"/>
  <c r="Y63" i="41"/>
  <c r="X63" i="41"/>
  <c r="U62" i="41"/>
  <c r="T62" i="41"/>
  <c r="AC62" i="41" s="1"/>
  <c r="AB62" i="41"/>
  <c r="AA62" i="41"/>
  <c r="Z62" i="41"/>
  <c r="Y62" i="41"/>
  <c r="X62" i="41"/>
  <c r="U61" i="41"/>
  <c r="T61" i="41"/>
  <c r="AC61" i="41" s="1"/>
  <c r="AB61" i="41"/>
  <c r="AA61" i="41"/>
  <c r="Z61" i="41"/>
  <c r="Y61" i="41"/>
  <c r="X61" i="41"/>
  <c r="AA60" i="41"/>
  <c r="Y60" i="41"/>
  <c r="U60" i="41"/>
  <c r="T60" i="41"/>
  <c r="AC60" i="41" s="1"/>
  <c r="AB60" i="41"/>
  <c r="Z60" i="41"/>
  <c r="X60" i="41"/>
  <c r="AB59" i="41"/>
  <c r="U59" i="41"/>
  <c r="T59" i="41"/>
  <c r="AC59" i="41" s="1"/>
  <c r="AA59" i="41"/>
  <c r="Z59" i="41"/>
  <c r="Y59" i="41"/>
  <c r="X59" i="41"/>
  <c r="Y58" i="41"/>
  <c r="U58" i="41"/>
  <c r="T58" i="41"/>
  <c r="AC58" i="41" s="1"/>
  <c r="AB58" i="41"/>
  <c r="AA58" i="41"/>
  <c r="Z58" i="41"/>
  <c r="X58" i="41"/>
  <c r="Z57" i="41"/>
  <c r="U57" i="41"/>
  <c r="T57" i="41"/>
  <c r="AC57" i="41" s="1"/>
  <c r="AB57" i="41"/>
  <c r="AA57" i="41"/>
  <c r="Y57" i="41"/>
  <c r="X57" i="41"/>
  <c r="U56" i="41"/>
  <c r="T56" i="41"/>
  <c r="AC56" i="41" s="1"/>
  <c r="AB56" i="41"/>
  <c r="AA56" i="41"/>
  <c r="Z56" i="41"/>
  <c r="Y56" i="41"/>
  <c r="X56" i="41"/>
  <c r="Z55" i="41"/>
  <c r="U55" i="41"/>
  <c r="T55" i="41"/>
  <c r="AC55" i="41" s="1"/>
  <c r="AB55" i="41"/>
  <c r="AA55" i="41"/>
  <c r="Y55" i="41"/>
  <c r="X55" i="41"/>
  <c r="U54" i="41"/>
  <c r="T54" i="41"/>
  <c r="AC54" i="41" s="1"/>
  <c r="AB54" i="41"/>
  <c r="AA54" i="41"/>
  <c r="Z54" i="41"/>
  <c r="Y54" i="41"/>
  <c r="X54" i="41"/>
  <c r="Z53" i="41"/>
  <c r="U53" i="41"/>
  <c r="T53" i="41"/>
  <c r="AC53" i="41" s="1"/>
  <c r="AB53" i="41"/>
  <c r="AA53" i="41"/>
  <c r="Y53" i="41"/>
  <c r="X53" i="41"/>
  <c r="AA52" i="41"/>
  <c r="Y52" i="41"/>
  <c r="U52" i="41"/>
  <c r="T52" i="41"/>
  <c r="AC52" i="41" s="1"/>
  <c r="AB52" i="41"/>
  <c r="Z52" i="41"/>
  <c r="X52" i="41"/>
  <c r="U51" i="41"/>
  <c r="T51" i="41"/>
  <c r="AC51" i="41" s="1"/>
  <c r="AB51" i="41"/>
  <c r="AA51" i="41"/>
  <c r="Z51" i="41"/>
  <c r="Y51" i="41"/>
  <c r="X51" i="41"/>
  <c r="AA50" i="41"/>
  <c r="Y50" i="41"/>
  <c r="U50" i="41"/>
  <c r="T50" i="41"/>
  <c r="AC50" i="41" s="1"/>
  <c r="AB50" i="41"/>
  <c r="Z50" i="41"/>
  <c r="X50" i="41"/>
  <c r="Z49" i="41"/>
  <c r="U49" i="41"/>
  <c r="T49" i="41"/>
  <c r="AC49" i="41" s="1"/>
  <c r="AB49" i="41"/>
  <c r="AA49" i="41"/>
  <c r="Y49" i="41"/>
  <c r="X49" i="41"/>
  <c r="U48" i="41"/>
  <c r="T48" i="41"/>
  <c r="AC48" i="41" s="1"/>
  <c r="AB48" i="41"/>
  <c r="AA48" i="41"/>
  <c r="Z48" i="41"/>
  <c r="Y48" i="41"/>
  <c r="X48" i="41"/>
  <c r="Z47" i="41"/>
  <c r="U47" i="41"/>
  <c r="T47" i="41"/>
  <c r="AC47" i="41" s="1"/>
  <c r="AB47" i="41"/>
  <c r="AA47" i="41"/>
  <c r="Y47" i="41"/>
  <c r="X47" i="41"/>
  <c r="U46" i="41"/>
  <c r="T46" i="41"/>
  <c r="AC46" i="41" s="1"/>
  <c r="AB46" i="41"/>
  <c r="AA46" i="41"/>
  <c r="Z46" i="41"/>
  <c r="Y46" i="41"/>
  <c r="X46" i="41"/>
  <c r="Z45" i="41"/>
  <c r="U45" i="41"/>
  <c r="T45" i="41"/>
  <c r="AC45" i="41" s="1"/>
  <c r="AB45" i="41"/>
  <c r="AA45" i="41"/>
  <c r="Y45" i="41"/>
  <c r="X45" i="41"/>
  <c r="Y44" i="41"/>
  <c r="U44" i="41"/>
  <c r="T44" i="41"/>
  <c r="AC44" i="41" s="1"/>
  <c r="AB44" i="41"/>
  <c r="AA44" i="41"/>
  <c r="Z44" i="41"/>
  <c r="X44" i="41"/>
  <c r="AB43" i="41"/>
  <c r="U43" i="41"/>
  <c r="T43" i="41"/>
  <c r="AC43" i="41" s="1"/>
  <c r="AA43" i="41"/>
  <c r="Z43" i="41"/>
  <c r="Y43" i="41"/>
  <c r="X43" i="41"/>
  <c r="Y42" i="41"/>
  <c r="U42" i="41"/>
  <c r="T42" i="41"/>
  <c r="AC42" i="41" s="1"/>
  <c r="AB42" i="41"/>
  <c r="AA42" i="41"/>
  <c r="Z42" i="41"/>
  <c r="X42" i="41"/>
  <c r="Z41" i="41"/>
  <c r="U41" i="41"/>
  <c r="T41" i="41"/>
  <c r="AC41" i="41" s="1"/>
  <c r="AB41" i="41"/>
  <c r="AA41" i="41"/>
  <c r="Y41" i="41"/>
  <c r="X41" i="41"/>
  <c r="U40" i="41"/>
  <c r="T40" i="41"/>
  <c r="AC40" i="41" s="1"/>
  <c r="AB40" i="41"/>
  <c r="AA40" i="41"/>
  <c r="Z40" i="41"/>
  <c r="Y40" i="41"/>
  <c r="X40" i="41"/>
  <c r="Z39" i="41"/>
  <c r="U39" i="41"/>
  <c r="T39" i="41"/>
  <c r="AC39" i="41" s="1"/>
  <c r="AB39" i="41"/>
  <c r="AA39" i="41"/>
  <c r="Y39" i="41"/>
  <c r="X39" i="41"/>
  <c r="U38" i="41"/>
  <c r="T38" i="41"/>
  <c r="AC38" i="41" s="1"/>
  <c r="AB38" i="41"/>
  <c r="AA38" i="41"/>
  <c r="Z38" i="41"/>
  <c r="Y38" i="41"/>
  <c r="X38" i="41"/>
  <c r="Z37" i="41"/>
  <c r="U37" i="41"/>
  <c r="T37" i="41"/>
  <c r="AC37" i="41" s="1"/>
  <c r="AB37" i="41"/>
  <c r="AA37" i="41"/>
  <c r="Y37" i="41"/>
  <c r="X37" i="41"/>
  <c r="AA36" i="41"/>
  <c r="Y36" i="41"/>
  <c r="U36" i="41"/>
  <c r="T36" i="41"/>
  <c r="AC36" i="41" s="1"/>
  <c r="AB36" i="41"/>
  <c r="Z36" i="41"/>
  <c r="X36" i="41"/>
  <c r="U35" i="41"/>
  <c r="T35" i="41"/>
  <c r="AC35" i="41" s="1"/>
  <c r="AB35" i="41"/>
  <c r="AA35" i="41"/>
  <c r="Z35" i="41"/>
  <c r="Y35" i="41"/>
  <c r="X35" i="41"/>
  <c r="Y34" i="41"/>
  <c r="U34" i="41"/>
  <c r="T34" i="41"/>
  <c r="AC34" i="41" s="1"/>
  <c r="AB34" i="41"/>
  <c r="AA34" i="41"/>
  <c r="Z34" i="41"/>
  <c r="X34" i="41"/>
  <c r="Z33" i="41"/>
  <c r="U33" i="41"/>
  <c r="T33" i="41"/>
  <c r="AC33" i="41" s="1"/>
  <c r="AB33" i="41"/>
  <c r="AA33" i="41"/>
  <c r="Y33" i="41"/>
  <c r="X33" i="41"/>
  <c r="U32" i="41"/>
  <c r="T32" i="41"/>
  <c r="AC32" i="41" s="1"/>
  <c r="AB32" i="41"/>
  <c r="AA32" i="41"/>
  <c r="Z32" i="41"/>
  <c r="Y32" i="41"/>
  <c r="X32" i="41"/>
  <c r="Z31" i="41"/>
  <c r="U31" i="41"/>
  <c r="T31" i="41"/>
  <c r="AC31" i="41" s="1"/>
  <c r="AB31" i="41"/>
  <c r="AA31" i="41"/>
  <c r="Y31" i="41"/>
  <c r="X31" i="41"/>
  <c r="U30" i="41"/>
  <c r="T30" i="41"/>
  <c r="AC30" i="41" s="1"/>
  <c r="AB30" i="41"/>
  <c r="AA30" i="41"/>
  <c r="Z30" i="41"/>
  <c r="Y30" i="41"/>
  <c r="X30" i="41"/>
  <c r="Z29" i="41"/>
  <c r="U29" i="41"/>
  <c r="T29" i="41"/>
  <c r="AC29" i="41" s="1"/>
  <c r="AB29" i="41"/>
  <c r="AA29" i="41"/>
  <c r="Y29" i="41"/>
  <c r="X29" i="41"/>
  <c r="Y28" i="41"/>
  <c r="U28" i="41"/>
  <c r="T28" i="41"/>
  <c r="AC28" i="41" s="1"/>
  <c r="AB28" i="41"/>
  <c r="AA28" i="41"/>
  <c r="Z28" i="41"/>
  <c r="X28" i="41"/>
  <c r="U27" i="41"/>
  <c r="T27" i="41"/>
  <c r="AC27" i="41" s="1"/>
  <c r="AB27" i="41"/>
  <c r="AA27" i="41"/>
  <c r="Z27" i="41"/>
  <c r="Y27" i="41"/>
  <c r="X27" i="41"/>
  <c r="Y26" i="41"/>
  <c r="U26" i="41"/>
  <c r="T26" i="41"/>
  <c r="AC26" i="41" s="1"/>
  <c r="AB26" i="41"/>
  <c r="AA26" i="41"/>
  <c r="Z26" i="41"/>
  <c r="X26" i="41"/>
  <c r="Z25" i="41"/>
  <c r="U25" i="41"/>
  <c r="T25" i="41"/>
  <c r="AC25" i="41" s="1"/>
  <c r="AB25" i="41"/>
  <c r="AA25" i="41"/>
  <c r="Y25" i="41"/>
  <c r="X25" i="41"/>
  <c r="U24" i="41"/>
  <c r="T24" i="41"/>
  <c r="AC24" i="41" s="1"/>
  <c r="AB24" i="41"/>
  <c r="AA24" i="41"/>
  <c r="Z24" i="41"/>
  <c r="Y24" i="41"/>
  <c r="X24" i="41"/>
  <c r="Z23" i="41"/>
  <c r="U23" i="41"/>
  <c r="T23" i="41"/>
  <c r="AC23" i="41" s="1"/>
  <c r="AB23" i="41"/>
  <c r="AA23" i="41"/>
  <c r="Y23" i="41"/>
  <c r="X23" i="41"/>
  <c r="U22" i="41"/>
  <c r="T22" i="41"/>
  <c r="AC22" i="41" s="1"/>
  <c r="AB22" i="41"/>
  <c r="AA22" i="41"/>
  <c r="Z22" i="41"/>
  <c r="Y22" i="41"/>
  <c r="X22" i="41"/>
  <c r="Z21" i="41"/>
  <c r="U21" i="41"/>
  <c r="T21" i="41"/>
  <c r="AC21" i="41" s="1"/>
  <c r="AB21" i="41"/>
  <c r="AA21" i="41"/>
  <c r="Y21" i="41"/>
  <c r="X21" i="41"/>
  <c r="AA20" i="41"/>
  <c r="Y20" i="41"/>
  <c r="U20" i="41"/>
  <c r="T20" i="41"/>
  <c r="AC20" i="41" s="1"/>
  <c r="AB20" i="41"/>
  <c r="Z20" i="41"/>
  <c r="X20" i="41"/>
  <c r="U19" i="41"/>
  <c r="T19" i="41"/>
  <c r="AC19" i="41" s="1"/>
  <c r="AB19" i="41"/>
  <c r="AA19" i="41"/>
  <c r="Z19" i="41"/>
  <c r="Y19" i="41"/>
  <c r="X19" i="41"/>
  <c r="AA18" i="41"/>
  <c r="Y18" i="41"/>
  <c r="U18" i="41"/>
  <c r="T18" i="41"/>
  <c r="AC18" i="41" s="1"/>
  <c r="AB18" i="41"/>
  <c r="Z18" i="41"/>
  <c r="X18" i="41"/>
  <c r="Z17" i="41"/>
  <c r="U17" i="41"/>
  <c r="T17" i="41"/>
  <c r="AC17" i="41" s="1"/>
  <c r="AB17" i="41"/>
  <c r="AA17" i="41"/>
  <c r="Y17" i="41"/>
  <c r="X17" i="41"/>
  <c r="U16" i="41"/>
  <c r="U178" i="41" s="1"/>
  <c r="T16" i="41"/>
  <c r="AC16" i="41" s="1"/>
  <c r="AB16" i="41"/>
  <c r="AA16" i="41"/>
  <c r="Z16" i="41"/>
  <c r="Y16" i="41"/>
  <c r="X16" i="41"/>
  <c r="X178" i="41" s="1"/>
  <c r="Z15" i="41"/>
  <c r="U15" i="41"/>
  <c r="U177" i="41" s="1"/>
  <c r="T15" i="41"/>
  <c r="AC15" i="41" s="1"/>
  <c r="AB15" i="41"/>
  <c r="AA15" i="41"/>
  <c r="AA177" i="41" s="1"/>
  <c r="Y15" i="41"/>
  <c r="X15" i="41"/>
  <c r="X177" i="41" s="1"/>
  <c r="U14" i="41"/>
  <c r="U176" i="41" s="1"/>
  <c r="T14" i="41"/>
  <c r="AC14" i="41" s="1"/>
  <c r="AB14" i="41"/>
  <c r="AA14" i="41"/>
  <c r="AA176" i="41" s="1"/>
  <c r="Z14" i="41"/>
  <c r="Y14" i="41"/>
  <c r="Y176" i="41" s="1"/>
  <c r="X14" i="41"/>
  <c r="X176" i="41" s="1"/>
  <c r="X13" i="41"/>
  <c r="U13" i="41"/>
  <c r="T13" i="41"/>
  <c r="AC13" i="41" s="1"/>
  <c r="AB13" i="41"/>
  <c r="AA13" i="41"/>
  <c r="Z13" i="41"/>
  <c r="Y13" i="41"/>
  <c r="Y175" i="41" s="1"/>
  <c r="AA12" i="41"/>
  <c r="X12" i="41"/>
  <c r="U12" i="41"/>
  <c r="T12" i="41"/>
  <c r="AC12" i="41" s="1"/>
  <c r="AB12" i="41"/>
  <c r="AB174" i="41" s="1"/>
  <c r="Z12" i="41"/>
  <c r="Y12" i="41"/>
  <c r="U11" i="41"/>
  <c r="T11" i="41"/>
  <c r="AC11" i="41" s="1"/>
  <c r="AB11" i="41"/>
  <c r="AA11" i="41"/>
  <c r="Z11" i="41"/>
  <c r="Y11" i="41"/>
  <c r="E11" i="41"/>
  <c r="X11" i="41" s="1"/>
  <c r="AA10" i="41"/>
  <c r="Z10" i="41"/>
  <c r="U10" i="41"/>
  <c r="U172" i="41" s="1"/>
  <c r="T10" i="41"/>
  <c r="AC10" i="41" s="1"/>
  <c r="AB10" i="41"/>
  <c r="AB172" i="41" s="1"/>
  <c r="Y10" i="41"/>
  <c r="Y172" i="41" s="1"/>
  <c r="X10" i="41"/>
  <c r="X172" i="41" s="1"/>
  <c r="U9" i="41"/>
  <c r="T9" i="41"/>
  <c r="AC9" i="41" s="1"/>
  <c r="AB9" i="41"/>
  <c r="AA9" i="41"/>
  <c r="Z9" i="41"/>
  <c r="Y9" i="41"/>
  <c r="X9" i="41"/>
  <c r="BM30" i="34" l="1"/>
  <c r="BM54" i="34"/>
  <c r="BM51" i="34"/>
  <c r="BM55" i="34"/>
  <c r="BM50" i="34"/>
  <c r="AA214" i="43"/>
  <c r="AC213" i="43"/>
  <c r="U211" i="43"/>
  <c r="AB213" i="43"/>
  <c r="Y218" i="43"/>
  <c r="U218" i="43"/>
  <c r="U217" i="43"/>
  <c r="Y214" i="43"/>
  <c r="Z215" i="43"/>
  <c r="U215" i="43"/>
  <c r="AA218" i="43"/>
  <c r="AB218" i="43"/>
  <c r="AB216" i="43"/>
  <c r="AC210" i="42"/>
  <c r="AC217" i="42"/>
  <c r="AB213" i="42"/>
  <c r="U171" i="41"/>
  <c r="Z173" i="41"/>
  <c r="Z178" i="41"/>
  <c r="AC176" i="41"/>
  <c r="AC174" i="41"/>
  <c r="AC178" i="41"/>
  <c r="AC175" i="41"/>
  <c r="AC177" i="41"/>
  <c r="AC172" i="41"/>
  <c r="AC173" i="41"/>
  <c r="AB175" i="41"/>
  <c r="AB177" i="41"/>
  <c r="AB178" i="41"/>
  <c r="AB176" i="41"/>
  <c r="AA178" i="41"/>
  <c r="AA174" i="41"/>
  <c r="AA171" i="41"/>
  <c r="AA172" i="41"/>
  <c r="AA175" i="41"/>
  <c r="AA173" i="41"/>
  <c r="Z171" i="41"/>
  <c r="Z174" i="41"/>
  <c r="Z176" i="41"/>
  <c r="Z172" i="41"/>
  <c r="Z177" i="41"/>
  <c r="Z175" i="41"/>
  <c r="Y178" i="41"/>
  <c r="Y173" i="41"/>
  <c r="Y177" i="41"/>
  <c r="X171" i="41"/>
  <c r="U173" i="41"/>
  <c r="X173" i="41"/>
  <c r="U174" i="41"/>
  <c r="U175" i="41"/>
  <c r="X175" i="41"/>
  <c r="AC215" i="42"/>
  <c r="AC211" i="42"/>
  <c r="AC212" i="42"/>
  <c r="AC213" i="42"/>
  <c r="AC216" i="42"/>
  <c r="AB214" i="42"/>
  <c r="AB210" i="42"/>
  <c r="AB211" i="42"/>
  <c r="AB217" i="42"/>
  <c r="AB212" i="42"/>
  <c r="AA211" i="42"/>
  <c r="AA212" i="42"/>
  <c r="AA214" i="42"/>
  <c r="AA210" i="42"/>
  <c r="AA213" i="42"/>
  <c r="AA215" i="42"/>
  <c r="AA217" i="42"/>
  <c r="Z212" i="42"/>
  <c r="Z213" i="42"/>
  <c r="Z214" i="42"/>
  <c r="Z215" i="42"/>
  <c r="Z216" i="42"/>
  <c r="Z210" i="42"/>
  <c r="Y215" i="42"/>
  <c r="Y216" i="42"/>
  <c r="Y217" i="42"/>
  <c r="Y214" i="42"/>
  <c r="Y211" i="42"/>
  <c r="Y212" i="42"/>
  <c r="X212" i="42"/>
  <c r="X217" i="42"/>
  <c r="X216" i="42"/>
  <c r="X210" i="42"/>
  <c r="X213" i="42"/>
  <c r="X214" i="42"/>
  <c r="U212" i="42"/>
  <c r="AC212" i="43"/>
  <c r="AC216" i="43"/>
  <c r="AC214" i="43"/>
  <c r="AC218" i="43"/>
  <c r="AB217" i="43"/>
  <c r="AB215" i="43"/>
  <c r="AB211" i="43"/>
  <c r="AA215" i="43"/>
  <c r="AA211" i="43"/>
  <c r="AA212" i="43"/>
  <c r="AA216" i="43"/>
  <c r="Z217" i="43"/>
  <c r="Z211" i="43"/>
  <c r="Z212" i="43"/>
  <c r="Z213" i="43"/>
  <c r="Z216" i="43"/>
  <c r="Y211" i="43"/>
  <c r="Y212" i="43"/>
  <c r="Y213" i="43"/>
  <c r="Y216" i="43"/>
  <c r="U212" i="43"/>
  <c r="U213" i="43"/>
  <c r="U214" i="43"/>
  <c r="X212" i="43"/>
  <c r="X213" i="43"/>
  <c r="X215" i="43"/>
  <c r="X211" i="43"/>
  <c r="X216" i="43"/>
  <c r="X217" i="43"/>
  <c r="X218" i="43"/>
  <c r="U216" i="43"/>
  <c r="AC211" i="43"/>
  <c r="AB212" i="43"/>
  <c r="AA213" i="43"/>
  <c r="Z214" i="43"/>
  <c r="Y215" i="43"/>
  <c r="AC215" i="43"/>
  <c r="AA217" i="43"/>
  <c r="Z218" i="43"/>
  <c r="X214" i="43"/>
  <c r="AB214" i="43"/>
  <c r="Y217" i="43"/>
  <c r="AC217" i="43"/>
  <c r="Y213" i="42"/>
  <c r="AB173" i="41"/>
  <c r="Y171" i="41"/>
  <c r="X174" i="41"/>
  <c r="AC171" i="41"/>
  <c r="AB171" i="41"/>
  <c r="Y174" i="41"/>
  <c r="AT57" i="34"/>
  <c r="AS57" i="34"/>
  <c r="AQ57" i="34"/>
  <c r="AP57" i="34"/>
  <c r="AO57" i="34"/>
  <c r="AN57" i="34"/>
  <c r="AL57" i="34"/>
  <c r="AK57" i="34"/>
  <c r="AT56" i="34"/>
  <c r="AS56" i="34"/>
  <c r="AQ56" i="34"/>
  <c r="AP56" i="34"/>
  <c r="AO56" i="34"/>
  <c r="AN56" i="34"/>
  <c r="AL56" i="34"/>
  <c r="AK56" i="34"/>
  <c r="AT55" i="34"/>
  <c r="AS55" i="34"/>
  <c r="AQ55" i="34"/>
  <c r="AP55" i="34"/>
  <c r="AO55" i="34"/>
  <c r="AN55" i="34"/>
  <c r="AL55" i="34"/>
  <c r="AK55" i="34"/>
  <c r="AT54" i="34"/>
  <c r="AS54" i="34"/>
  <c r="AQ54" i="34"/>
  <c r="AP54" i="34"/>
  <c r="AO54" i="34"/>
  <c r="AN54" i="34"/>
  <c r="AL54" i="34"/>
  <c r="AK54" i="34"/>
  <c r="AT53" i="34"/>
  <c r="AS53" i="34"/>
  <c r="AQ53" i="34"/>
  <c r="AP53" i="34"/>
  <c r="AO53" i="34"/>
  <c r="AN53" i="34"/>
  <c r="AL53" i="34"/>
  <c r="AK53" i="34"/>
  <c r="AT52" i="34"/>
  <c r="AS52" i="34"/>
  <c r="AQ52" i="34"/>
  <c r="AP52" i="34"/>
  <c r="AO52" i="34"/>
  <c r="AN52" i="34"/>
  <c r="AL52" i="34"/>
  <c r="AK52" i="34"/>
  <c r="AT51" i="34"/>
  <c r="AS51" i="34"/>
  <c r="AQ51" i="34"/>
  <c r="AP51" i="34"/>
  <c r="AO51" i="34"/>
  <c r="AN51" i="34"/>
  <c r="AL51" i="34"/>
  <c r="AK51" i="34"/>
  <c r="AT50" i="34"/>
  <c r="AS50" i="34"/>
  <c r="AQ50" i="34"/>
  <c r="AQ58" i="34" s="1"/>
  <c r="AP50" i="34"/>
  <c r="AO50" i="34"/>
  <c r="AN50" i="34"/>
  <c r="AL50" i="34"/>
  <c r="AK50" i="34"/>
  <c r="AT44" i="34"/>
  <c r="AS44" i="34"/>
  <c r="AQ44" i="34"/>
  <c r="AP44" i="34"/>
  <c r="AO44" i="34"/>
  <c r="AN44" i="34"/>
  <c r="AV43" i="34"/>
  <c r="AV42" i="34"/>
  <c r="AV41" i="34"/>
  <c r="AV40" i="34"/>
  <c r="AV39" i="34"/>
  <c r="AV38" i="34"/>
  <c r="AV37" i="34"/>
  <c r="AV36" i="34"/>
  <c r="AT30" i="34"/>
  <c r="AS30" i="34"/>
  <c r="AQ30" i="34"/>
  <c r="AP30" i="34"/>
  <c r="AO30" i="34"/>
  <c r="AN30" i="34"/>
  <c r="AV29" i="34"/>
  <c r="AV28" i="34"/>
  <c r="AV27" i="34"/>
  <c r="AV26" i="34"/>
  <c r="AV25" i="34"/>
  <c r="AV24" i="34"/>
  <c r="AV23" i="34"/>
  <c r="AV22" i="34"/>
  <c r="AT16" i="34"/>
  <c r="AS16" i="34"/>
  <c r="AQ16" i="34"/>
  <c r="AP16" i="34"/>
  <c r="AO16" i="34"/>
  <c r="AN16" i="34"/>
  <c r="AV15" i="34"/>
  <c r="AV14" i="34"/>
  <c r="AV13" i="34"/>
  <c r="AV12" i="34"/>
  <c r="AV11" i="34"/>
  <c r="AV10" i="34"/>
  <c r="AV9" i="34"/>
  <c r="AV8" i="34"/>
  <c r="BM58" i="34" l="1"/>
  <c r="AP58" i="34"/>
  <c r="AS58" i="34"/>
  <c r="AT58" i="34"/>
  <c r="AV16" i="34"/>
  <c r="AN58" i="34"/>
  <c r="AV57" i="34"/>
  <c r="AV54" i="34"/>
  <c r="AV30" i="34"/>
  <c r="AV53" i="34"/>
  <c r="AV44" i="34"/>
  <c r="AO58" i="34"/>
  <c r="AV56" i="34"/>
  <c r="AV51" i="34"/>
  <c r="AV55" i="34"/>
  <c r="AV52" i="34"/>
  <c r="AV50" i="34"/>
  <c r="K146" i="40"/>
  <c r="K147" i="40"/>
  <c r="K148" i="40"/>
  <c r="K149" i="40"/>
  <c r="K150" i="40"/>
  <c r="K151" i="40"/>
  <c r="K152" i="40"/>
  <c r="AV58" i="34" l="1"/>
  <c r="K58" i="39"/>
  <c r="K59" i="39"/>
  <c r="K60" i="39"/>
  <c r="K61" i="39"/>
  <c r="K62" i="39"/>
  <c r="K63" i="39"/>
  <c r="K64" i="39"/>
  <c r="K34" i="38" l="1"/>
  <c r="K35" i="38"/>
  <c r="K36" i="38"/>
  <c r="K37" i="38"/>
  <c r="K38" i="38"/>
  <c r="K39" i="38"/>
  <c r="K40" i="38"/>
  <c r="T152" i="38"/>
  <c r="T151" i="38"/>
  <c r="T150" i="38"/>
  <c r="T149" i="38"/>
  <c r="T148" i="38"/>
  <c r="T147" i="38"/>
  <c r="T146" i="38"/>
  <c r="T145" i="38"/>
  <c r="T144" i="38"/>
  <c r="T143" i="38"/>
  <c r="T142" i="38"/>
  <c r="T141" i="38"/>
  <c r="T140" i="38"/>
  <c r="T139" i="38"/>
  <c r="T138" i="38"/>
  <c r="T137" i="38"/>
  <c r="T136" i="38"/>
  <c r="T135" i="38"/>
  <c r="T134" i="38"/>
  <c r="T133" i="38"/>
  <c r="T132" i="38"/>
  <c r="T131" i="38"/>
  <c r="T130" i="38"/>
  <c r="T129" i="38"/>
  <c r="T128" i="38"/>
  <c r="T127" i="38"/>
  <c r="T126" i="38"/>
  <c r="T125" i="38"/>
  <c r="T124" i="38"/>
  <c r="T123" i="38"/>
  <c r="T122" i="38"/>
  <c r="T121" i="38"/>
  <c r="T120" i="38"/>
  <c r="T119" i="38"/>
  <c r="T118" i="38"/>
  <c r="T117" i="38"/>
  <c r="T116" i="38"/>
  <c r="T115" i="38"/>
  <c r="T114" i="38"/>
  <c r="T113" i="38"/>
  <c r="T112" i="38"/>
  <c r="T111" i="38"/>
  <c r="T110" i="38"/>
  <c r="T109" i="38"/>
  <c r="T108" i="38"/>
  <c r="T107" i="38"/>
  <c r="T106" i="38"/>
  <c r="T105" i="38"/>
  <c r="T104" i="38"/>
  <c r="T103" i="38"/>
  <c r="T102" i="38"/>
  <c r="T101" i="38"/>
  <c r="T100" i="38"/>
  <c r="T99" i="38"/>
  <c r="T98" i="38"/>
  <c r="T97" i="38"/>
  <c r="T96" i="38"/>
  <c r="T95" i="38"/>
  <c r="T94" i="38"/>
  <c r="T93" i="38"/>
  <c r="T92" i="38"/>
  <c r="T91" i="38"/>
  <c r="T90" i="38"/>
  <c r="T89" i="38"/>
  <c r="T88" i="38"/>
  <c r="T87" i="38"/>
  <c r="T86" i="38"/>
  <c r="T85" i="38"/>
  <c r="T84" i="38"/>
  <c r="T83" i="38"/>
  <c r="T82" i="38"/>
  <c r="T81" i="38"/>
  <c r="T80" i="38"/>
  <c r="T79" i="38"/>
  <c r="T78" i="38"/>
  <c r="T77" i="38"/>
  <c r="T76" i="38"/>
  <c r="T75" i="38"/>
  <c r="T74" i="38"/>
  <c r="T73" i="38"/>
  <c r="T72" i="38"/>
  <c r="T71" i="38"/>
  <c r="T70" i="38"/>
  <c r="T69" i="38"/>
  <c r="T68" i="38"/>
  <c r="T67" i="38"/>
  <c r="T66" i="38"/>
  <c r="T65" i="38"/>
  <c r="T64" i="38"/>
  <c r="T63" i="38"/>
  <c r="T62" i="38"/>
  <c r="T61" i="38"/>
  <c r="T60" i="38"/>
  <c r="T59" i="38"/>
  <c r="T58" i="38"/>
  <c r="T57" i="38"/>
  <c r="T56" i="38"/>
  <c r="T55" i="38"/>
  <c r="T54" i="38"/>
  <c r="T53" i="38"/>
  <c r="T52" i="38"/>
  <c r="T51" i="38"/>
  <c r="T50" i="38"/>
  <c r="T49" i="38"/>
  <c r="T48" i="38"/>
  <c r="T47" i="38"/>
  <c r="T46" i="38"/>
  <c r="T45" i="38"/>
  <c r="T44" i="38"/>
  <c r="T43" i="38"/>
  <c r="T42" i="38"/>
  <c r="T41" i="38"/>
  <c r="T40" i="38"/>
  <c r="T39" i="38"/>
  <c r="T38" i="38"/>
  <c r="T37" i="38"/>
  <c r="T36" i="38"/>
  <c r="T35" i="38"/>
  <c r="T34" i="38"/>
  <c r="T33" i="38"/>
  <c r="T32" i="38"/>
  <c r="T31" i="38"/>
  <c r="T30" i="38"/>
  <c r="T29" i="38"/>
  <c r="T28" i="38"/>
  <c r="T27" i="38"/>
  <c r="T26" i="38"/>
  <c r="T25" i="38"/>
  <c r="T24" i="38"/>
  <c r="T23" i="38"/>
  <c r="T22" i="38"/>
  <c r="T21" i="38"/>
  <c r="T20" i="38"/>
  <c r="T19" i="38"/>
  <c r="T18" i="38"/>
  <c r="T17" i="38"/>
  <c r="T16" i="38"/>
  <c r="T15" i="38"/>
  <c r="T14" i="38"/>
  <c r="T13" i="38"/>
  <c r="T12" i="38"/>
  <c r="T11" i="38"/>
  <c r="T10" i="38"/>
  <c r="T9" i="38"/>
  <c r="Q152" i="38"/>
  <c r="Q151" i="38"/>
  <c r="Q150" i="38"/>
  <c r="Q149" i="38"/>
  <c r="Q148" i="38"/>
  <c r="Q147" i="38"/>
  <c r="Q146" i="38"/>
  <c r="Q145" i="38"/>
  <c r="Q144" i="38"/>
  <c r="Q143" i="38"/>
  <c r="Q142" i="38"/>
  <c r="Q141" i="38"/>
  <c r="Q140" i="38"/>
  <c r="Q139" i="38"/>
  <c r="Q138" i="38"/>
  <c r="Q137" i="38"/>
  <c r="Q136" i="38"/>
  <c r="Q135" i="38"/>
  <c r="Q134" i="38"/>
  <c r="Q133" i="38"/>
  <c r="Q132" i="38"/>
  <c r="Q131" i="38"/>
  <c r="Q130" i="38"/>
  <c r="Q129" i="38"/>
  <c r="Q128" i="38"/>
  <c r="Q127" i="38"/>
  <c r="Q126" i="38"/>
  <c r="Q125" i="38"/>
  <c r="Q124" i="38"/>
  <c r="Q123" i="38"/>
  <c r="Q122" i="38"/>
  <c r="Q121" i="38"/>
  <c r="Q120" i="38"/>
  <c r="Q119" i="38"/>
  <c r="Q118" i="38"/>
  <c r="Q117" i="38"/>
  <c r="Q116" i="38"/>
  <c r="Q115" i="38"/>
  <c r="Q114" i="38"/>
  <c r="Q113" i="38"/>
  <c r="Q112" i="38"/>
  <c r="Q111" i="38"/>
  <c r="Q110" i="38"/>
  <c r="Q109" i="38"/>
  <c r="Q108" i="38"/>
  <c r="Q107" i="38"/>
  <c r="Q106" i="38"/>
  <c r="Q105" i="38"/>
  <c r="Q104" i="38"/>
  <c r="Q103" i="38"/>
  <c r="Q102" i="38"/>
  <c r="Q101" i="38"/>
  <c r="Q100" i="38"/>
  <c r="Q99" i="38"/>
  <c r="Q98" i="38"/>
  <c r="Q97" i="38"/>
  <c r="Q96" i="38"/>
  <c r="Q95" i="38"/>
  <c r="Q94" i="38"/>
  <c r="Q93" i="38"/>
  <c r="Q92" i="38"/>
  <c r="Q91" i="38"/>
  <c r="Q90" i="38"/>
  <c r="Q89" i="38"/>
  <c r="Q88" i="38"/>
  <c r="Q87" i="38"/>
  <c r="Q86" i="38"/>
  <c r="Q85" i="38"/>
  <c r="Q84" i="38"/>
  <c r="Q83" i="38"/>
  <c r="Q82" i="38"/>
  <c r="Q81" i="38"/>
  <c r="Q80" i="38"/>
  <c r="Q79" i="38"/>
  <c r="Q78" i="38"/>
  <c r="Q77" i="38"/>
  <c r="Q76" i="38"/>
  <c r="Q75" i="38"/>
  <c r="Q74" i="38"/>
  <c r="Q73" i="38"/>
  <c r="Q72" i="38"/>
  <c r="Q71" i="38"/>
  <c r="Q70" i="38"/>
  <c r="Q69" i="38"/>
  <c r="Q68" i="38"/>
  <c r="Q67" i="38"/>
  <c r="Q66" i="38"/>
  <c r="Q65" i="38"/>
  <c r="Q64" i="38"/>
  <c r="Q63" i="38"/>
  <c r="Q62" i="38"/>
  <c r="Q61" i="38"/>
  <c r="Q60" i="38"/>
  <c r="Q59" i="38"/>
  <c r="Q58" i="38"/>
  <c r="Q57" i="38"/>
  <c r="Q56" i="38"/>
  <c r="Q55" i="38"/>
  <c r="Q54" i="38"/>
  <c r="Q53" i="38"/>
  <c r="Q52" i="38"/>
  <c r="Q51" i="38"/>
  <c r="Q50" i="38"/>
  <c r="Q49" i="38"/>
  <c r="Q48" i="38"/>
  <c r="Q47" i="38"/>
  <c r="Q46" i="38"/>
  <c r="Q45" i="38"/>
  <c r="Q44" i="38"/>
  <c r="Q43" i="38"/>
  <c r="Q42" i="38"/>
  <c r="Q41" i="38"/>
  <c r="Q40" i="38"/>
  <c r="Q39" i="38"/>
  <c r="Q38" i="38"/>
  <c r="Q37" i="38"/>
  <c r="Q36" i="38"/>
  <c r="Q35" i="38"/>
  <c r="Q34" i="38"/>
  <c r="Q33" i="38"/>
  <c r="Q32" i="38"/>
  <c r="Q31" i="38"/>
  <c r="Q30" i="38"/>
  <c r="Q29" i="38"/>
  <c r="Q28" i="38"/>
  <c r="Q27" i="38"/>
  <c r="Q26" i="38"/>
  <c r="Q25" i="38"/>
  <c r="Q24" i="38"/>
  <c r="Q23" i="38"/>
  <c r="Q22" i="38"/>
  <c r="Q21" i="38"/>
  <c r="Q20" i="38"/>
  <c r="Q19" i="38"/>
  <c r="Q18" i="38"/>
  <c r="Q17" i="38"/>
  <c r="Q16" i="38"/>
  <c r="Q15" i="38"/>
  <c r="Q14" i="38"/>
  <c r="Q13" i="38"/>
  <c r="Q12" i="38"/>
  <c r="Q11" i="38"/>
  <c r="Q10" i="38"/>
  <c r="Q9" i="38"/>
  <c r="N152" i="38"/>
  <c r="N151" i="38"/>
  <c r="N150" i="38"/>
  <c r="N149" i="38"/>
  <c r="N148" i="38"/>
  <c r="N147" i="38"/>
  <c r="N146" i="38"/>
  <c r="N145" i="38"/>
  <c r="N144" i="38"/>
  <c r="N143" i="38"/>
  <c r="N142" i="38"/>
  <c r="N141" i="38"/>
  <c r="N140" i="38"/>
  <c r="N139" i="38"/>
  <c r="N138" i="38"/>
  <c r="N137" i="38"/>
  <c r="N136" i="38"/>
  <c r="N135" i="38"/>
  <c r="N134" i="38"/>
  <c r="N133" i="38"/>
  <c r="N132" i="38"/>
  <c r="N131" i="38"/>
  <c r="N130" i="38"/>
  <c r="N129" i="38"/>
  <c r="N128" i="38"/>
  <c r="N127" i="38"/>
  <c r="N126" i="38"/>
  <c r="N125" i="38"/>
  <c r="N124" i="38"/>
  <c r="N123" i="38"/>
  <c r="N122" i="38"/>
  <c r="N121" i="38"/>
  <c r="N120" i="38"/>
  <c r="N119" i="38"/>
  <c r="N118" i="38"/>
  <c r="N117" i="38"/>
  <c r="N116" i="38"/>
  <c r="N115" i="38"/>
  <c r="N114" i="38"/>
  <c r="N113" i="38"/>
  <c r="N112" i="38"/>
  <c r="N111" i="38"/>
  <c r="N110" i="38"/>
  <c r="N109" i="38"/>
  <c r="N108" i="38"/>
  <c r="N107" i="38"/>
  <c r="N106" i="38"/>
  <c r="N105" i="38"/>
  <c r="N104" i="38"/>
  <c r="N103" i="38"/>
  <c r="N102" i="38"/>
  <c r="N101" i="38"/>
  <c r="N100" i="38"/>
  <c r="N99" i="38"/>
  <c r="N98" i="38"/>
  <c r="N97" i="38"/>
  <c r="N96" i="38"/>
  <c r="N95" i="38"/>
  <c r="N94" i="38"/>
  <c r="N93" i="38"/>
  <c r="N92" i="38"/>
  <c r="N91" i="38"/>
  <c r="N90" i="38"/>
  <c r="N89" i="38"/>
  <c r="N88" i="38"/>
  <c r="N87" i="38"/>
  <c r="N86" i="38"/>
  <c r="N85" i="38"/>
  <c r="N84" i="38"/>
  <c r="N83" i="38"/>
  <c r="N82" i="38"/>
  <c r="N81" i="38"/>
  <c r="N80" i="38"/>
  <c r="N79" i="38"/>
  <c r="N78" i="38"/>
  <c r="N77" i="38"/>
  <c r="N76" i="38"/>
  <c r="N75" i="38"/>
  <c r="N74" i="38"/>
  <c r="N73" i="38"/>
  <c r="N72" i="38"/>
  <c r="N71" i="38"/>
  <c r="N70" i="38"/>
  <c r="N69" i="38"/>
  <c r="N68" i="38"/>
  <c r="N67" i="38"/>
  <c r="N66" i="38"/>
  <c r="N65" i="38"/>
  <c r="N64" i="38"/>
  <c r="N63" i="38"/>
  <c r="N62" i="38"/>
  <c r="N61" i="38"/>
  <c r="N60" i="38"/>
  <c r="N59" i="38"/>
  <c r="N58" i="38"/>
  <c r="N57" i="38"/>
  <c r="N56" i="38"/>
  <c r="N55" i="38"/>
  <c r="N54" i="38"/>
  <c r="N53" i="38"/>
  <c r="N52" i="38"/>
  <c r="N51" i="38"/>
  <c r="N50" i="38"/>
  <c r="N49" i="38"/>
  <c r="N48" i="38"/>
  <c r="N47" i="38"/>
  <c r="N46" i="38"/>
  <c r="N45" i="38"/>
  <c r="N44" i="38"/>
  <c r="N43" i="38"/>
  <c r="N42" i="38"/>
  <c r="N41" i="38"/>
  <c r="N40" i="38"/>
  <c r="N39" i="38"/>
  <c r="N38" i="38"/>
  <c r="N37" i="38"/>
  <c r="N36" i="38"/>
  <c r="N35" i="38"/>
  <c r="N34" i="38"/>
  <c r="N33" i="38"/>
  <c r="N32" i="38"/>
  <c r="N31" i="38"/>
  <c r="N30" i="38"/>
  <c r="N29" i="38"/>
  <c r="N28" i="38"/>
  <c r="N27" i="38"/>
  <c r="N26" i="38"/>
  <c r="N25" i="38"/>
  <c r="N24" i="38"/>
  <c r="N23" i="38"/>
  <c r="N22" i="38"/>
  <c r="N21" i="38"/>
  <c r="N20" i="38"/>
  <c r="N19" i="38"/>
  <c r="N18" i="38"/>
  <c r="N17" i="38"/>
  <c r="N16" i="38"/>
  <c r="N15" i="38"/>
  <c r="N14" i="38"/>
  <c r="N13" i="38"/>
  <c r="N12" i="38"/>
  <c r="N11" i="38"/>
  <c r="N10" i="38"/>
  <c r="N9" i="38"/>
  <c r="K152" i="38"/>
  <c r="K151" i="38"/>
  <c r="K150" i="38"/>
  <c r="K149" i="38"/>
  <c r="K148" i="38"/>
  <c r="K147" i="38"/>
  <c r="K146" i="38"/>
  <c r="K145" i="38"/>
  <c r="K144" i="38"/>
  <c r="K143" i="38"/>
  <c r="K142" i="38"/>
  <c r="K141" i="38"/>
  <c r="K140" i="38"/>
  <c r="K139" i="38"/>
  <c r="K138" i="38"/>
  <c r="K137" i="38"/>
  <c r="K136" i="38"/>
  <c r="K135" i="38"/>
  <c r="K134" i="38"/>
  <c r="K133" i="38"/>
  <c r="K132" i="38"/>
  <c r="K131" i="38"/>
  <c r="K130" i="38"/>
  <c r="K129" i="38"/>
  <c r="K128" i="38"/>
  <c r="K127" i="38"/>
  <c r="K126" i="38"/>
  <c r="K125" i="38"/>
  <c r="K124" i="38"/>
  <c r="K123" i="38"/>
  <c r="K122" i="38"/>
  <c r="K121" i="38"/>
  <c r="K120" i="38"/>
  <c r="K119" i="38"/>
  <c r="K118" i="38"/>
  <c r="K117" i="38"/>
  <c r="K116" i="38"/>
  <c r="K115" i="38"/>
  <c r="K114" i="38"/>
  <c r="K113" i="38"/>
  <c r="K112" i="38"/>
  <c r="K111" i="38"/>
  <c r="K110" i="38"/>
  <c r="K109" i="38"/>
  <c r="K108" i="38"/>
  <c r="K107" i="38"/>
  <c r="K106" i="38"/>
  <c r="K105" i="38"/>
  <c r="K104" i="38"/>
  <c r="K103" i="38"/>
  <c r="K102" i="38"/>
  <c r="K101" i="38"/>
  <c r="K100" i="38"/>
  <c r="K99" i="38"/>
  <c r="K98" i="38"/>
  <c r="K97" i="38"/>
  <c r="K96" i="38"/>
  <c r="K95" i="38"/>
  <c r="K94" i="38"/>
  <c r="K93" i="38"/>
  <c r="K92" i="38"/>
  <c r="K91" i="38"/>
  <c r="K90" i="38"/>
  <c r="K89" i="38"/>
  <c r="K88" i="38"/>
  <c r="K87" i="38"/>
  <c r="K86" i="38"/>
  <c r="K85" i="38"/>
  <c r="K84" i="38"/>
  <c r="K83" i="38"/>
  <c r="K82" i="38"/>
  <c r="K81" i="38"/>
  <c r="K80" i="38"/>
  <c r="K79" i="38"/>
  <c r="K78" i="38"/>
  <c r="K77" i="38"/>
  <c r="K76" i="38"/>
  <c r="K75" i="38"/>
  <c r="K74" i="38"/>
  <c r="K73" i="38"/>
  <c r="K72" i="38"/>
  <c r="K71" i="38"/>
  <c r="K70" i="38"/>
  <c r="K69" i="38"/>
  <c r="K68" i="38"/>
  <c r="K67" i="38"/>
  <c r="K66" i="38"/>
  <c r="K65" i="38"/>
  <c r="K64" i="38"/>
  <c r="K63" i="38"/>
  <c r="K62" i="38"/>
  <c r="K61" i="38"/>
  <c r="K60" i="38"/>
  <c r="K59" i="38"/>
  <c r="K58" i="38"/>
  <c r="K57" i="38"/>
  <c r="K56" i="38"/>
  <c r="K55" i="38"/>
  <c r="K54" i="38"/>
  <c r="K53" i="38"/>
  <c r="K52" i="38"/>
  <c r="K51" i="38"/>
  <c r="K50" i="38"/>
  <c r="K49" i="38"/>
  <c r="K48" i="38"/>
  <c r="K47" i="38"/>
  <c r="K46" i="38"/>
  <c r="K45" i="38"/>
  <c r="K44" i="38"/>
  <c r="K43" i="38"/>
  <c r="K42" i="38"/>
  <c r="K41" i="38"/>
  <c r="K33" i="38"/>
  <c r="K32" i="38"/>
  <c r="K31" i="38"/>
  <c r="K30" i="38"/>
  <c r="K29" i="38"/>
  <c r="K28" i="38"/>
  <c r="K27" i="38"/>
  <c r="K26" i="38"/>
  <c r="K25" i="38"/>
  <c r="K24" i="38"/>
  <c r="K23" i="38"/>
  <c r="K22" i="38"/>
  <c r="K21" i="38"/>
  <c r="K20" i="38"/>
  <c r="K19" i="38"/>
  <c r="K18" i="38"/>
  <c r="K17" i="38"/>
  <c r="K16" i="38"/>
  <c r="K15" i="38"/>
  <c r="K14" i="38"/>
  <c r="K13" i="38"/>
  <c r="K12" i="38"/>
  <c r="K11" i="38"/>
  <c r="K10" i="38"/>
  <c r="K9" i="38"/>
  <c r="H152" i="38"/>
  <c r="H151" i="38"/>
  <c r="H150" i="38"/>
  <c r="H149" i="38"/>
  <c r="H148" i="38"/>
  <c r="H147" i="38"/>
  <c r="H146" i="38"/>
  <c r="H145" i="38"/>
  <c r="H144" i="38"/>
  <c r="H143" i="38"/>
  <c r="H142" i="38"/>
  <c r="H141" i="38"/>
  <c r="H140" i="38"/>
  <c r="H139" i="38"/>
  <c r="H138" i="38"/>
  <c r="H137" i="38"/>
  <c r="H136" i="38"/>
  <c r="H135" i="38"/>
  <c r="H134" i="38"/>
  <c r="H133" i="38"/>
  <c r="H132" i="38"/>
  <c r="H131" i="38"/>
  <c r="H130" i="38"/>
  <c r="H129" i="38"/>
  <c r="H128" i="38"/>
  <c r="H127" i="38"/>
  <c r="H126" i="38"/>
  <c r="H125" i="38"/>
  <c r="H124" i="38"/>
  <c r="H123" i="38"/>
  <c r="H122" i="38"/>
  <c r="H121" i="38"/>
  <c r="H120" i="38"/>
  <c r="H119" i="38"/>
  <c r="H118" i="38"/>
  <c r="H117" i="38"/>
  <c r="H116" i="38"/>
  <c r="H115" i="38"/>
  <c r="H114" i="38"/>
  <c r="H113" i="38"/>
  <c r="H112" i="38"/>
  <c r="H111" i="38"/>
  <c r="H110" i="38"/>
  <c r="H109" i="38"/>
  <c r="H108" i="38"/>
  <c r="H107" i="38"/>
  <c r="H106" i="38"/>
  <c r="H105" i="38"/>
  <c r="H104" i="38"/>
  <c r="H103" i="38"/>
  <c r="H102" i="38"/>
  <c r="H101" i="38"/>
  <c r="H100" i="38"/>
  <c r="H99" i="38"/>
  <c r="H98" i="38"/>
  <c r="H97" i="38"/>
  <c r="H96" i="38"/>
  <c r="H95" i="38"/>
  <c r="H94" i="38"/>
  <c r="H93" i="38"/>
  <c r="H92" i="38"/>
  <c r="H91" i="38"/>
  <c r="H90" i="38"/>
  <c r="H89" i="38"/>
  <c r="H88" i="38"/>
  <c r="H87" i="38"/>
  <c r="H86" i="38"/>
  <c r="H85" i="38"/>
  <c r="H84" i="38"/>
  <c r="H83" i="38"/>
  <c r="H82" i="38"/>
  <c r="H81" i="38"/>
  <c r="H80" i="38"/>
  <c r="H79" i="38"/>
  <c r="H78" i="38"/>
  <c r="H77" i="38"/>
  <c r="H76" i="38"/>
  <c r="H75" i="38"/>
  <c r="H74" i="38"/>
  <c r="H73" i="38"/>
  <c r="H72" i="38"/>
  <c r="H71" i="38"/>
  <c r="H70" i="38"/>
  <c r="H69" i="38"/>
  <c r="H68" i="38"/>
  <c r="H67" i="38"/>
  <c r="H66" i="38"/>
  <c r="H65" i="38"/>
  <c r="H64" i="38"/>
  <c r="H63" i="38"/>
  <c r="H62" i="38"/>
  <c r="H61" i="38"/>
  <c r="H60" i="38"/>
  <c r="H59" i="38"/>
  <c r="H58" i="38"/>
  <c r="H57" i="38"/>
  <c r="H56" i="38"/>
  <c r="H55" i="38"/>
  <c r="H54" i="38"/>
  <c r="H53" i="38"/>
  <c r="H52" i="38"/>
  <c r="H51" i="38"/>
  <c r="H50" i="38"/>
  <c r="H49" i="38"/>
  <c r="H48" i="38"/>
  <c r="H47" i="38"/>
  <c r="H46" i="38"/>
  <c r="H45" i="38"/>
  <c r="H44" i="38"/>
  <c r="H43" i="38"/>
  <c r="H42" i="38"/>
  <c r="H41" i="38"/>
  <c r="H40" i="38"/>
  <c r="H39" i="38"/>
  <c r="H38" i="38"/>
  <c r="H37" i="38"/>
  <c r="H36" i="38"/>
  <c r="H35" i="38"/>
  <c r="H34" i="38"/>
  <c r="H33" i="38"/>
  <c r="H32" i="38"/>
  <c r="H31" i="38"/>
  <c r="H30" i="38"/>
  <c r="H29" i="38"/>
  <c r="H28" i="38"/>
  <c r="H27" i="38"/>
  <c r="H26" i="38"/>
  <c r="H25" i="38"/>
  <c r="H24" i="38"/>
  <c r="H23" i="38"/>
  <c r="H22" i="38"/>
  <c r="H21" i="38"/>
  <c r="H20" i="38"/>
  <c r="H19" i="38"/>
  <c r="H18" i="38"/>
  <c r="H17" i="38"/>
  <c r="H16" i="38"/>
  <c r="H15" i="38"/>
  <c r="H14" i="38"/>
  <c r="H13" i="38"/>
  <c r="H12" i="38"/>
  <c r="H11" i="38"/>
  <c r="H10" i="38"/>
  <c r="H9" i="38"/>
  <c r="E152" i="38"/>
  <c r="E151" i="38"/>
  <c r="E150" i="38"/>
  <c r="E149" i="38"/>
  <c r="E148" i="38"/>
  <c r="E147" i="38"/>
  <c r="E146" i="38"/>
  <c r="E145" i="38"/>
  <c r="E144" i="38"/>
  <c r="E143" i="38"/>
  <c r="E142" i="38"/>
  <c r="E141" i="38"/>
  <c r="E140" i="38"/>
  <c r="E139" i="38"/>
  <c r="E138" i="38"/>
  <c r="E137" i="38"/>
  <c r="E136" i="38"/>
  <c r="E135" i="38"/>
  <c r="E134" i="38"/>
  <c r="E133" i="38"/>
  <c r="E132" i="38"/>
  <c r="E131" i="38"/>
  <c r="E130" i="38"/>
  <c r="E129" i="38"/>
  <c r="E128" i="38"/>
  <c r="E127" i="38"/>
  <c r="E126" i="38"/>
  <c r="E125" i="38"/>
  <c r="E124" i="38"/>
  <c r="E123" i="38"/>
  <c r="E122" i="38"/>
  <c r="E121" i="38"/>
  <c r="E120" i="38"/>
  <c r="E119" i="38"/>
  <c r="E118" i="38"/>
  <c r="E117" i="38"/>
  <c r="E116" i="38"/>
  <c r="E115" i="38"/>
  <c r="E114" i="38"/>
  <c r="E113" i="38"/>
  <c r="E112" i="38"/>
  <c r="E111" i="38"/>
  <c r="E110" i="38"/>
  <c r="E109" i="38"/>
  <c r="E108" i="38"/>
  <c r="E107" i="38"/>
  <c r="E106" i="38"/>
  <c r="E105" i="38"/>
  <c r="E104" i="38"/>
  <c r="E103" i="38"/>
  <c r="E102" i="38"/>
  <c r="E101" i="38"/>
  <c r="E100" i="38"/>
  <c r="E99" i="38"/>
  <c r="E98" i="38"/>
  <c r="E97" i="38"/>
  <c r="E96" i="38"/>
  <c r="E95" i="38"/>
  <c r="E94" i="38"/>
  <c r="E93" i="38"/>
  <c r="E92" i="38"/>
  <c r="E91" i="38"/>
  <c r="E90" i="38"/>
  <c r="E89" i="38"/>
  <c r="E88" i="38"/>
  <c r="E87" i="38"/>
  <c r="E86" i="38"/>
  <c r="E85" i="38"/>
  <c r="E84" i="38"/>
  <c r="E83" i="38"/>
  <c r="E82" i="38"/>
  <c r="E81" i="38"/>
  <c r="E80" i="38"/>
  <c r="E79" i="38"/>
  <c r="E78" i="38"/>
  <c r="E77" i="38"/>
  <c r="E76" i="38"/>
  <c r="E75" i="38"/>
  <c r="E74" i="38"/>
  <c r="E73" i="38"/>
  <c r="E72" i="38"/>
  <c r="E71" i="38"/>
  <c r="E70" i="38"/>
  <c r="E69" i="38"/>
  <c r="E68" i="38"/>
  <c r="E67" i="38"/>
  <c r="E66" i="38"/>
  <c r="E65" i="38"/>
  <c r="E64" i="38"/>
  <c r="E63" i="38"/>
  <c r="E62" i="38"/>
  <c r="E61" i="38"/>
  <c r="E60" i="38"/>
  <c r="E59" i="38"/>
  <c r="E58" i="38"/>
  <c r="E57" i="38"/>
  <c r="E56" i="38"/>
  <c r="E55" i="38"/>
  <c r="E54" i="38"/>
  <c r="E53" i="38"/>
  <c r="E52" i="38"/>
  <c r="E51" i="38"/>
  <c r="E50" i="38"/>
  <c r="E49" i="38"/>
  <c r="E48" i="38"/>
  <c r="E47" i="38"/>
  <c r="E46" i="38"/>
  <c r="E45" i="38"/>
  <c r="E44" i="38"/>
  <c r="E43" i="38"/>
  <c r="E42" i="38"/>
  <c r="E41" i="38"/>
  <c r="E40" i="38"/>
  <c r="E39" i="38"/>
  <c r="E38" i="38"/>
  <c r="E37" i="38"/>
  <c r="E36" i="38"/>
  <c r="E35" i="38"/>
  <c r="E34" i="38"/>
  <c r="E33" i="38"/>
  <c r="E32" i="38"/>
  <c r="E31" i="38"/>
  <c r="E30" i="38"/>
  <c r="E29" i="38"/>
  <c r="E28" i="38"/>
  <c r="E27" i="38"/>
  <c r="E26" i="38"/>
  <c r="E25" i="38"/>
  <c r="E24" i="38"/>
  <c r="E23" i="38"/>
  <c r="E22" i="38"/>
  <c r="E21" i="38"/>
  <c r="E20" i="38"/>
  <c r="E19" i="38"/>
  <c r="E18" i="38"/>
  <c r="E17" i="38"/>
  <c r="E16" i="38"/>
  <c r="E15" i="38"/>
  <c r="E14" i="38"/>
  <c r="E13" i="38"/>
  <c r="E12" i="38"/>
  <c r="E11" i="38"/>
  <c r="E10" i="38"/>
  <c r="T192" i="39"/>
  <c r="T191" i="39"/>
  <c r="T190" i="39"/>
  <c r="T189" i="39"/>
  <c r="T188" i="39"/>
  <c r="T187" i="39"/>
  <c r="T186" i="39"/>
  <c r="T185" i="39"/>
  <c r="T184" i="39"/>
  <c r="T183" i="39"/>
  <c r="T182" i="39"/>
  <c r="T181" i="39"/>
  <c r="T180" i="39"/>
  <c r="T179" i="39"/>
  <c r="T178" i="39"/>
  <c r="T177" i="39"/>
  <c r="T176" i="39"/>
  <c r="T175" i="39"/>
  <c r="T174" i="39"/>
  <c r="T173" i="39"/>
  <c r="T172" i="39"/>
  <c r="T171" i="39"/>
  <c r="T170" i="39"/>
  <c r="T169" i="39"/>
  <c r="T168" i="39"/>
  <c r="T167" i="39"/>
  <c r="T166" i="39"/>
  <c r="T165" i="39"/>
  <c r="T164" i="39"/>
  <c r="T163" i="39"/>
  <c r="T162" i="39"/>
  <c r="T161" i="39"/>
  <c r="T160" i="39"/>
  <c r="T159" i="39"/>
  <c r="T158" i="39"/>
  <c r="T157" i="39"/>
  <c r="T156" i="39"/>
  <c r="T155" i="39"/>
  <c r="T154" i="39"/>
  <c r="T153" i="39"/>
  <c r="T152" i="39"/>
  <c r="T151" i="39"/>
  <c r="T150" i="39"/>
  <c r="T149" i="39"/>
  <c r="T148" i="39"/>
  <c r="T147" i="39"/>
  <c r="T146" i="39"/>
  <c r="T145" i="39"/>
  <c r="T144" i="39"/>
  <c r="T143" i="39"/>
  <c r="T142" i="39"/>
  <c r="T141" i="39"/>
  <c r="T140" i="39"/>
  <c r="T139" i="39"/>
  <c r="T138" i="39"/>
  <c r="T137" i="39"/>
  <c r="T136" i="39"/>
  <c r="T135" i="39"/>
  <c r="T134" i="39"/>
  <c r="T133" i="39"/>
  <c r="T132" i="39"/>
  <c r="T131" i="39"/>
  <c r="T130" i="39"/>
  <c r="T129" i="39"/>
  <c r="T128" i="39"/>
  <c r="T127" i="39"/>
  <c r="T126" i="39"/>
  <c r="T125" i="39"/>
  <c r="T124" i="39"/>
  <c r="T123" i="39"/>
  <c r="T122" i="39"/>
  <c r="T121" i="39"/>
  <c r="T120" i="39"/>
  <c r="T119" i="39"/>
  <c r="T118" i="39"/>
  <c r="T117" i="39"/>
  <c r="T116" i="39"/>
  <c r="T115" i="39"/>
  <c r="T114" i="39"/>
  <c r="T113" i="39"/>
  <c r="T112" i="39"/>
  <c r="T111" i="39"/>
  <c r="T110" i="39"/>
  <c r="T109" i="39"/>
  <c r="T108" i="39"/>
  <c r="T107" i="39"/>
  <c r="T106" i="39"/>
  <c r="T105" i="39"/>
  <c r="T104" i="39"/>
  <c r="T103" i="39"/>
  <c r="T102" i="39"/>
  <c r="T101" i="39"/>
  <c r="T100" i="39"/>
  <c r="T99" i="39"/>
  <c r="T98" i="39"/>
  <c r="T97" i="39"/>
  <c r="T96" i="39"/>
  <c r="T95" i="39"/>
  <c r="T94" i="39"/>
  <c r="T93" i="39"/>
  <c r="T92" i="39"/>
  <c r="T91" i="39"/>
  <c r="T90" i="39"/>
  <c r="T89" i="39"/>
  <c r="T88" i="39"/>
  <c r="T87" i="39"/>
  <c r="T86" i="39"/>
  <c r="T85" i="39"/>
  <c r="T84" i="39"/>
  <c r="T83" i="39"/>
  <c r="T82" i="39"/>
  <c r="T81" i="39"/>
  <c r="T80" i="39"/>
  <c r="T79" i="39"/>
  <c r="T78" i="39"/>
  <c r="T77" i="39"/>
  <c r="T76" i="39"/>
  <c r="T75" i="39"/>
  <c r="T74" i="39"/>
  <c r="T73" i="39"/>
  <c r="T72" i="39"/>
  <c r="T71" i="39"/>
  <c r="T70" i="39"/>
  <c r="T69" i="39"/>
  <c r="T68" i="39"/>
  <c r="T67" i="39"/>
  <c r="T66" i="39"/>
  <c r="T65" i="39"/>
  <c r="T64" i="39"/>
  <c r="T63" i="39"/>
  <c r="T62" i="39"/>
  <c r="T61" i="39"/>
  <c r="T60" i="39"/>
  <c r="T59" i="39"/>
  <c r="T58" i="39"/>
  <c r="T57" i="39"/>
  <c r="T56" i="39"/>
  <c r="T55" i="39"/>
  <c r="T54" i="39"/>
  <c r="T53" i="39"/>
  <c r="T52" i="39"/>
  <c r="T51" i="39"/>
  <c r="T50" i="39"/>
  <c r="T49" i="39"/>
  <c r="T48" i="39"/>
  <c r="T47" i="39"/>
  <c r="T46" i="39"/>
  <c r="T45" i="39"/>
  <c r="T44" i="39"/>
  <c r="T43" i="39"/>
  <c r="T42" i="39"/>
  <c r="T41" i="39"/>
  <c r="T40" i="39"/>
  <c r="T39" i="39"/>
  <c r="T38" i="39"/>
  <c r="T37" i="39"/>
  <c r="T36" i="39"/>
  <c r="T35" i="39"/>
  <c r="T34" i="39"/>
  <c r="T33" i="39"/>
  <c r="T32" i="39"/>
  <c r="T31" i="39"/>
  <c r="T30" i="39"/>
  <c r="T29" i="39"/>
  <c r="T28" i="39"/>
  <c r="T27" i="39"/>
  <c r="T26" i="39"/>
  <c r="T25" i="39"/>
  <c r="T24" i="39"/>
  <c r="T23" i="39"/>
  <c r="T22" i="39"/>
  <c r="T21" i="39"/>
  <c r="T20" i="39"/>
  <c r="T19" i="39"/>
  <c r="T18" i="39"/>
  <c r="T17" i="39"/>
  <c r="T16" i="39"/>
  <c r="T15" i="39"/>
  <c r="T14" i="39"/>
  <c r="T13" i="39"/>
  <c r="T12" i="39"/>
  <c r="T11" i="39"/>
  <c r="T10" i="39"/>
  <c r="T9" i="39"/>
  <c r="Q192" i="39"/>
  <c r="Q191" i="39"/>
  <c r="Q190" i="39"/>
  <c r="Q189" i="39"/>
  <c r="Q188" i="39"/>
  <c r="Q187" i="39"/>
  <c r="Q186" i="39"/>
  <c r="Q185" i="39"/>
  <c r="Q184" i="39"/>
  <c r="Q183" i="39"/>
  <c r="Q182" i="39"/>
  <c r="Q181" i="39"/>
  <c r="Q180" i="39"/>
  <c r="Q179" i="39"/>
  <c r="Q178" i="39"/>
  <c r="Q177" i="39"/>
  <c r="Q176" i="39"/>
  <c r="Q175" i="39"/>
  <c r="Q174" i="39"/>
  <c r="Q173" i="39"/>
  <c r="Q172" i="39"/>
  <c r="Q171" i="39"/>
  <c r="Q170" i="39"/>
  <c r="Q169" i="39"/>
  <c r="Q168" i="39"/>
  <c r="Q167" i="39"/>
  <c r="Q166" i="39"/>
  <c r="Q165" i="39"/>
  <c r="Q164" i="39"/>
  <c r="Q163" i="39"/>
  <c r="Q162" i="39"/>
  <c r="Q161" i="39"/>
  <c r="Q160" i="39"/>
  <c r="Q159" i="39"/>
  <c r="Q158" i="39"/>
  <c r="Q157" i="39"/>
  <c r="Q156" i="39"/>
  <c r="Q155" i="39"/>
  <c r="Q154" i="39"/>
  <c r="Q153" i="39"/>
  <c r="Q152" i="39"/>
  <c r="Q151" i="39"/>
  <c r="Q150" i="39"/>
  <c r="Q149" i="39"/>
  <c r="Q148" i="39"/>
  <c r="Q147" i="39"/>
  <c r="Q146" i="39"/>
  <c r="Q145" i="39"/>
  <c r="Q144" i="39"/>
  <c r="Q143" i="39"/>
  <c r="Q142" i="39"/>
  <c r="Q141" i="39"/>
  <c r="Q140" i="39"/>
  <c r="Q139" i="39"/>
  <c r="Q138" i="39"/>
  <c r="Q137" i="39"/>
  <c r="Q136" i="39"/>
  <c r="Q135" i="39"/>
  <c r="Q134" i="39"/>
  <c r="Q133" i="39"/>
  <c r="Q132" i="39"/>
  <c r="Q131" i="39"/>
  <c r="Q130" i="39"/>
  <c r="Q129" i="39"/>
  <c r="Q128" i="39"/>
  <c r="Q127" i="39"/>
  <c r="Q126" i="39"/>
  <c r="Q125" i="39"/>
  <c r="Q124" i="39"/>
  <c r="Q123" i="39"/>
  <c r="Q122" i="39"/>
  <c r="Q121" i="39"/>
  <c r="Q120" i="39"/>
  <c r="Q119" i="39"/>
  <c r="Q118" i="39"/>
  <c r="Q117" i="39"/>
  <c r="Q116" i="39"/>
  <c r="Q115" i="39"/>
  <c r="Q114" i="39"/>
  <c r="Q113" i="39"/>
  <c r="Q112" i="39"/>
  <c r="Q111" i="39"/>
  <c r="Q110" i="39"/>
  <c r="Q109" i="39"/>
  <c r="Q108" i="39"/>
  <c r="Q107" i="39"/>
  <c r="Q106" i="39"/>
  <c r="Q105" i="39"/>
  <c r="Q104" i="39"/>
  <c r="Q103" i="39"/>
  <c r="Q102" i="39"/>
  <c r="Q101" i="39"/>
  <c r="Q100" i="39"/>
  <c r="Q99" i="39"/>
  <c r="Q98" i="39"/>
  <c r="Q97" i="39"/>
  <c r="Q96" i="39"/>
  <c r="Q95" i="39"/>
  <c r="Q94" i="39"/>
  <c r="Q93" i="39"/>
  <c r="Q92" i="39"/>
  <c r="Q91" i="39"/>
  <c r="Q90" i="39"/>
  <c r="Q89" i="39"/>
  <c r="Q88" i="39"/>
  <c r="Q87" i="39"/>
  <c r="Q86" i="39"/>
  <c r="Q85" i="39"/>
  <c r="Q84" i="39"/>
  <c r="Q83" i="39"/>
  <c r="Q82" i="39"/>
  <c r="Q81" i="39"/>
  <c r="Q80" i="39"/>
  <c r="Q79" i="39"/>
  <c r="Q78" i="39"/>
  <c r="Q77" i="39"/>
  <c r="Q76" i="39"/>
  <c r="Q75" i="39"/>
  <c r="Q74" i="39"/>
  <c r="Q73" i="39"/>
  <c r="Q72" i="39"/>
  <c r="Q71" i="39"/>
  <c r="Q70" i="39"/>
  <c r="Q69" i="39"/>
  <c r="Q68" i="39"/>
  <c r="Q67" i="39"/>
  <c r="Q66" i="39"/>
  <c r="Q65" i="39"/>
  <c r="Q64" i="39"/>
  <c r="Q63" i="39"/>
  <c r="Q62" i="39"/>
  <c r="Q61" i="39"/>
  <c r="Q60" i="39"/>
  <c r="Q59" i="39"/>
  <c r="Q58" i="39"/>
  <c r="Q57" i="39"/>
  <c r="Q56" i="39"/>
  <c r="Q55" i="39"/>
  <c r="Q54" i="39"/>
  <c r="Q53" i="39"/>
  <c r="Q52" i="39"/>
  <c r="Q51" i="39"/>
  <c r="Q50" i="39"/>
  <c r="Q49" i="39"/>
  <c r="Q48" i="39"/>
  <c r="Q47" i="39"/>
  <c r="Q46" i="39"/>
  <c r="Q45" i="39"/>
  <c r="Q44" i="39"/>
  <c r="Q43" i="39"/>
  <c r="Q42" i="39"/>
  <c r="Q41" i="39"/>
  <c r="Q40" i="39"/>
  <c r="Q39" i="39"/>
  <c r="Q38" i="39"/>
  <c r="Q37" i="39"/>
  <c r="Q36" i="39"/>
  <c r="Q35" i="39"/>
  <c r="Q34" i="39"/>
  <c r="Q33" i="39"/>
  <c r="Q32" i="39"/>
  <c r="Q31" i="39"/>
  <c r="Q30" i="39"/>
  <c r="Q29" i="39"/>
  <c r="Q28" i="39"/>
  <c r="Q27" i="39"/>
  <c r="Q26" i="39"/>
  <c r="Q25" i="39"/>
  <c r="Q24" i="39"/>
  <c r="Q23" i="39"/>
  <c r="Q22" i="39"/>
  <c r="Q21" i="39"/>
  <c r="Q20" i="39"/>
  <c r="Q19" i="39"/>
  <c r="Q18" i="39"/>
  <c r="Q17" i="39"/>
  <c r="Q16" i="39"/>
  <c r="Q15" i="39"/>
  <c r="Q14" i="39"/>
  <c r="Q13" i="39"/>
  <c r="Q12" i="39"/>
  <c r="Q11" i="39"/>
  <c r="Q10" i="39"/>
  <c r="Q9" i="39"/>
  <c r="N192" i="39"/>
  <c r="N191" i="39"/>
  <c r="N190" i="39"/>
  <c r="N189" i="39"/>
  <c r="N188" i="39"/>
  <c r="N187" i="39"/>
  <c r="N186" i="39"/>
  <c r="N185" i="39"/>
  <c r="N184" i="39"/>
  <c r="N183" i="39"/>
  <c r="N182" i="39"/>
  <c r="N181" i="39"/>
  <c r="N180" i="39"/>
  <c r="N179" i="39"/>
  <c r="N178" i="39"/>
  <c r="N177" i="39"/>
  <c r="N176" i="39"/>
  <c r="N175" i="39"/>
  <c r="N174" i="39"/>
  <c r="N173" i="39"/>
  <c r="N172" i="39"/>
  <c r="N171" i="39"/>
  <c r="N170" i="39"/>
  <c r="N169" i="39"/>
  <c r="N168" i="39"/>
  <c r="N167" i="39"/>
  <c r="N166" i="39"/>
  <c r="N165" i="39"/>
  <c r="N164" i="39"/>
  <c r="N163" i="39"/>
  <c r="N162" i="39"/>
  <c r="N161" i="39"/>
  <c r="N160" i="39"/>
  <c r="N159" i="39"/>
  <c r="N158" i="39"/>
  <c r="N157" i="39"/>
  <c r="N156" i="39"/>
  <c r="N155" i="39"/>
  <c r="N154" i="39"/>
  <c r="N153" i="39"/>
  <c r="N152" i="39"/>
  <c r="N151" i="39"/>
  <c r="N150" i="39"/>
  <c r="N149" i="39"/>
  <c r="N148" i="39"/>
  <c r="N147" i="39"/>
  <c r="N146" i="39"/>
  <c r="N145" i="39"/>
  <c r="N144" i="39"/>
  <c r="N143" i="39"/>
  <c r="N142" i="39"/>
  <c r="N141" i="39"/>
  <c r="N140" i="39"/>
  <c r="N139" i="39"/>
  <c r="N138" i="39"/>
  <c r="N137" i="39"/>
  <c r="N136" i="39"/>
  <c r="N135" i="39"/>
  <c r="N134" i="39"/>
  <c r="N133" i="39"/>
  <c r="N132" i="39"/>
  <c r="N131" i="39"/>
  <c r="N130" i="39"/>
  <c r="N129" i="39"/>
  <c r="N128" i="39"/>
  <c r="N127" i="39"/>
  <c r="N126" i="39"/>
  <c r="N125" i="39"/>
  <c r="N124" i="39"/>
  <c r="N123" i="39"/>
  <c r="N122" i="39"/>
  <c r="N121" i="39"/>
  <c r="N120" i="39"/>
  <c r="N119" i="39"/>
  <c r="N118" i="39"/>
  <c r="N117" i="39"/>
  <c r="N116" i="39"/>
  <c r="N115" i="39"/>
  <c r="N114" i="39"/>
  <c r="N113" i="39"/>
  <c r="N112" i="39"/>
  <c r="N111" i="39"/>
  <c r="N110" i="39"/>
  <c r="N109" i="39"/>
  <c r="N108" i="39"/>
  <c r="N107" i="39"/>
  <c r="N106" i="39"/>
  <c r="N105" i="39"/>
  <c r="N104" i="39"/>
  <c r="N103" i="39"/>
  <c r="N102" i="39"/>
  <c r="N101" i="39"/>
  <c r="N100" i="39"/>
  <c r="N99" i="39"/>
  <c r="N98" i="39"/>
  <c r="N97" i="39"/>
  <c r="N96" i="39"/>
  <c r="N95" i="39"/>
  <c r="N94" i="39"/>
  <c r="N93" i="39"/>
  <c r="N92" i="39"/>
  <c r="N91" i="39"/>
  <c r="N90" i="39"/>
  <c r="N89" i="39"/>
  <c r="N88" i="39"/>
  <c r="N87" i="39"/>
  <c r="N86" i="39"/>
  <c r="N85" i="39"/>
  <c r="N84" i="39"/>
  <c r="N83" i="39"/>
  <c r="N82" i="39"/>
  <c r="N81" i="39"/>
  <c r="N80" i="39"/>
  <c r="N79" i="39"/>
  <c r="N78" i="39"/>
  <c r="N77" i="39"/>
  <c r="N76" i="39"/>
  <c r="N75" i="39"/>
  <c r="N74" i="39"/>
  <c r="N73" i="39"/>
  <c r="N72" i="39"/>
  <c r="N71" i="39"/>
  <c r="N70" i="39"/>
  <c r="N69" i="39"/>
  <c r="N68" i="39"/>
  <c r="N67" i="39"/>
  <c r="N66" i="39"/>
  <c r="N65" i="39"/>
  <c r="N64" i="39"/>
  <c r="N63" i="39"/>
  <c r="N62" i="39"/>
  <c r="N61" i="39"/>
  <c r="N60" i="39"/>
  <c r="N59" i="39"/>
  <c r="N58" i="39"/>
  <c r="N57" i="39"/>
  <c r="N56" i="39"/>
  <c r="N55" i="39"/>
  <c r="N54" i="39"/>
  <c r="N53" i="39"/>
  <c r="N52" i="39"/>
  <c r="N51" i="39"/>
  <c r="N50" i="39"/>
  <c r="N49" i="39"/>
  <c r="N48" i="39"/>
  <c r="N47" i="39"/>
  <c r="N46" i="39"/>
  <c r="N45" i="39"/>
  <c r="N44" i="39"/>
  <c r="N43" i="39"/>
  <c r="N42" i="39"/>
  <c r="N41" i="39"/>
  <c r="N40" i="39"/>
  <c r="N39" i="39"/>
  <c r="N38" i="39"/>
  <c r="N37" i="39"/>
  <c r="N36" i="39"/>
  <c r="N35" i="39"/>
  <c r="N34" i="39"/>
  <c r="N33" i="39"/>
  <c r="N32" i="39"/>
  <c r="N31" i="39"/>
  <c r="N30" i="39"/>
  <c r="N29" i="39"/>
  <c r="N28" i="39"/>
  <c r="N27" i="39"/>
  <c r="N26" i="39"/>
  <c r="N25" i="39"/>
  <c r="N24" i="39"/>
  <c r="N23" i="39"/>
  <c r="N22" i="39"/>
  <c r="N21" i="39"/>
  <c r="N20" i="39"/>
  <c r="N19" i="39"/>
  <c r="N18" i="39"/>
  <c r="N17" i="39"/>
  <c r="N16" i="39"/>
  <c r="N15" i="39"/>
  <c r="N14" i="39"/>
  <c r="N13" i="39"/>
  <c r="N12" i="39"/>
  <c r="N11" i="39"/>
  <c r="N10" i="39"/>
  <c r="N9" i="39"/>
  <c r="K192" i="39"/>
  <c r="K191" i="39"/>
  <c r="K190" i="39"/>
  <c r="K189" i="39"/>
  <c r="K188" i="39"/>
  <c r="K187" i="39"/>
  <c r="K186" i="39"/>
  <c r="K185" i="39"/>
  <c r="K184" i="39"/>
  <c r="K183" i="39"/>
  <c r="K182" i="39"/>
  <c r="K181" i="39"/>
  <c r="K180" i="39"/>
  <c r="K179" i="39"/>
  <c r="K178" i="39"/>
  <c r="K177" i="39"/>
  <c r="K176" i="39"/>
  <c r="K175" i="39"/>
  <c r="K174" i="39"/>
  <c r="K173" i="39"/>
  <c r="K172" i="39"/>
  <c r="K171" i="39"/>
  <c r="K170" i="39"/>
  <c r="K169" i="39"/>
  <c r="K168" i="39"/>
  <c r="K167" i="39"/>
  <c r="K166" i="39"/>
  <c r="K165" i="39"/>
  <c r="K164" i="39"/>
  <c r="K163" i="39"/>
  <c r="K162" i="39"/>
  <c r="K161" i="39"/>
  <c r="K160" i="39"/>
  <c r="K159" i="39"/>
  <c r="K158" i="39"/>
  <c r="K157" i="39"/>
  <c r="K156" i="39"/>
  <c r="K155" i="39"/>
  <c r="K154" i="39"/>
  <c r="K153" i="39"/>
  <c r="K152" i="39"/>
  <c r="K151" i="39"/>
  <c r="K150" i="39"/>
  <c r="K149" i="39"/>
  <c r="K148" i="39"/>
  <c r="K147" i="39"/>
  <c r="K146" i="39"/>
  <c r="K145" i="39"/>
  <c r="K144" i="39"/>
  <c r="K143" i="39"/>
  <c r="K142" i="39"/>
  <c r="K141" i="39"/>
  <c r="K140" i="39"/>
  <c r="K139" i="39"/>
  <c r="K138" i="39"/>
  <c r="K137" i="39"/>
  <c r="K136" i="39"/>
  <c r="K135" i="39"/>
  <c r="K134" i="39"/>
  <c r="K133" i="39"/>
  <c r="K132" i="39"/>
  <c r="K131" i="39"/>
  <c r="K130" i="39"/>
  <c r="K129" i="39"/>
  <c r="K128" i="39"/>
  <c r="K127" i="39"/>
  <c r="K126" i="39"/>
  <c r="K125" i="39"/>
  <c r="K124" i="39"/>
  <c r="K123" i="39"/>
  <c r="K122" i="39"/>
  <c r="K121" i="39"/>
  <c r="K120" i="39"/>
  <c r="K119" i="39"/>
  <c r="K118" i="39"/>
  <c r="K117" i="39"/>
  <c r="K116" i="39"/>
  <c r="K115" i="39"/>
  <c r="K114" i="39"/>
  <c r="K113" i="39"/>
  <c r="K112" i="39"/>
  <c r="K111" i="39"/>
  <c r="K110" i="39"/>
  <c r="K109" i="39"/>
  <c r="K108" i="39"/>
  <c r="K107" i="39"/>
  <c r="K106" i="39"/>
  <c r="K105" i="39"/>
  <c r="K104" i="39"/>
  <c r="K103" i="39"/>
  <c r="K102" i="39"/>
  <c r="K101" i="39"/>
  <c r="K100" i="39"/>
  <c r="K99" i="39"/>
  <c r="K98" i="39"/>
  <c r="K97" i="39"/>
  <c r="K96" i="39"/>
  <c r="K95" i="39"/>
  <c r="K94" i="39"/>
  <c r="K93" i="39"/>
  <c r="K92" i="39"/>
  <c r="K91" i="39"/>
  <c r="K90" i="39"/>
  <c r="K89" i="39"/>
  <c r="K88" i="39"/>
  <c r="K87" i="39"/>
  <c r="K86" i="39"/>
  <c r="K85" i="39"/>
  <c r="K84" i="39"/>
  <c r="K83" i="39"/>
  <c r="K82" i="39"/>
  <c r="K81" i="39"/>
  <c r="K80" i="39"/>
  <c r="K79" i="39"/>
  <c r="K78" i="39"/>
  <c r="K77" i="39"/>
  <c r="K76" i="39"/>
  <c r="K75" i="39"/>
  <c r="K74" i="39"/>
  <c r="K73" i="39"/>
  <c r="K72" i="39"/>
  <c r="K71" i="39"/>
  <c r="K70" i="39"/>
  <c r="K69" i="39"/>
  <c r="K68" i="39"/>
  <c r="K67" i="39"/>
  <c r="K66" i="39"/>
  <c r="K65" i="39"/>
  <c r="K57" i="39"/>
  <c r="K56" i="39"/>
  <c r="K55" i="39"/>
  <c r="K54" i="39"/>
  <c r="K53" i="39"/>
  <c r="K52" i="39"/>
  <c r="K51" i="39"/>
  <c r="K50" i="39"/>
  <c r="K49" i="39"/>
  <c r="K48" i="39"/>
  <c r="K47" i="39"/>
  <c r="K46" i="39"/>
  <c r="K45" i="39"/>
  <c r="K44" i="39"/>
  <c r="K43" i="39"/>
  <c r="K42" i="39"/>
  <c r="K41" i="39"/>
  <c r="K40" i="39"/>
  <c r="K39" i="39"/>
  <c r="K38" i="39"/>
  <c r="K37" i="39"/>
  <c r="K36" i="39"/>
  <c r="K35" i="39"/>
  <c r="K34" i="39"/>
  <c r="K33" i="39"/>
  <c r="K32" i="39"/>
  <c r="K31" i="39"/>
  <c r="K30" i="39"/>
  <c r="K29" i="39"/>
  <c r="K28" i="39"/>
  <c r="K27" i="39"/>
  <c r="K26" i="39"/>
  <c r="K25" i="39"/>
  <c r="K24" i="39"/>
  <c r="K23" i="39"/>
  <c r="K22" i="39"/>
  <c r="K21" i="39"/>
  <c r="K20" i="39"/>
  <c r="K19" i="39"/>
  <c r="K18" i="39"/>
  <c r="K17" i="39"/>
  <c r="K16" i="39"/>
  <c r="K15" i="39"/>
  <c r="K14" i="39"/>
  <c r="K13" i="39"/>
  <c r="K12" i="39"/>
  <c r="K11" i="39"/>
  <c r="K10" i="39"/>
  <c r="K9" i="39"/>
  <c r="H192" i="39"/>
  <c r="H191" i="39"/>
  <c r="H190" i="39"/>
  <c r="H189" i="39"/>
  <c r="H188" i="39"/>
  <c r="H187" i="39"/>
  <c r="H186" i="39"/>
  <c r="H185" i="39"/>
  <c r="H184" i="39"/>
  <c r="H183" i="39"/>
  <c r="H182" i="39"/>
  <c r="H181" i="39"/>
  <c r="H180" i="39"/>
  <c r="H179" i="39"/>
  <c r="H178" i="39"/>
  <c r="H177" i="39"/>
  <c r="H176" i="39"/>
  <c r="H175" i="39"/>
  <c r="H174" i="39"/>
  <c r="H173" i="39"/>
  <c r="H172" i="39"/>
  <c r="H171" i="39"/>
  <c r="H170" i="39"/>
  <c r="H169" i="39"/>
  <c r="H168" i="39"/>
  <c r="H167" i="39"/>
  <c r="H166" i="39"/>
  <c r="H165" i="39"/>
  <c r="H164" i="39"/>
  <c r="H163" i="39"/>
  <c r="H162" i="39"/>
  <c r="H161" i="39"/>
  <c r="H160" i="39"/>
  <c r="H159" i="39"/>
  <c r="H158" i="39"/>
  <c r="H157" i="39"/>
  <c r="H156" i="39"/>
  <c r="H155" i="39"/>
  <c r="H154" i="39"/>
  <c r="H153" i="39"/>
  <c r="H152" i="39"/>
  <c r="H151" i="39"/>
  <c r="H150" i="39"/>
  <c r="H149" i="39"/>
  <c r="H148" i="39"/>
  <c r="H147" i="39"/>
  <c r="H146" i="39"/>
  <c r="H145" i="39"/>
  <c r="H144" i="39"/>
  <c r="H143" i="39"/>
  <c r="H142" i="39"/>
  <c r="H141" i="39"/>
  <c r="H140" i="39"/>
  <c r="H139" i="39"/>
  <c r="H138" i="39"/>
  <c r="H137" i="39"/>
  <c r="H136" i="39"/>
  <c r="H135" i="39"/>
  <c r="H134" i="39"/>
  <c r="H133" i="39"/>
  <c r="H132" i="39"/>
  <c r="H131" i="39"/>
  <c r="H130" i="39"/>
  <c r="H129" i="39"/>
  <c r="H128" i="39"/>
  <c r="H127" i="39"/>
  <c r="H126" i="39"/>
  <c r="H125" i="39"/>
  <c r="H124" i="39"/>
  <c r="H123" i="39"/>
  <c r="H122" i="39"/>
  <c r="H121" i="39"/>
  <c r="H120" i="39"/>
  <c r="H119" i="39"/>
  <c r="H118" i="39"/>
  <c r="H117" i="39"/>
  <c r="H116" i="39"/>
  <c r="H115" i="39"/>
  <c r="H114" i="39"/>
  <c r="H113" i="39"/>
  <c r="H112" i="39"/>
  <c r="H111" i="39"/>
  <c r="H110" i="39"/>
  <c r="H109" i="39"/>
  <c r="H108" i="39"/>
  <c r="H107" i="39"/>
  <c r="H106" i="39"/>
  <c r="H105" i="39"/>
  <c r="H104" i="39"/>
  <c r="H103" i="39"/>
  <c r="H102" i="39"/>
  <c r="H101" i="39"/>
  <c r="H100" i="39"/>
  <c r="H99" i="39"/>
  <c r="H98" i="39"/>
  <c r="H97" i="39"/>
  <c r="H96" i="39"/>
  <c r="H95" i="39"/>
  <c r="H94" i="39"/>
  <c r="H93" i="39"/>
  <c r="H92" i="39"/>
  <c r="H91" i="39"/>
  <c r="H90" i="39"/>
  <c r="H89" i="39"/>
  <c r="H88" i="39"/>
  <c r="H87" i="39"/>
  <c r="H86" i="39"/>
  <c r="H85" i="39"/>
  <c r="H84" i="39"/>
  <c r="H83" i="39"/>
  <c r="H82" i="39"/>
  <c r="H81" i="39"/>
  <c r="H80" i="39"/>
  <c r="H79" i="39"/>
  <c r="H78" i="39"/>
  <c r="H77" i="39"/>
  <c r="H76" i="39"/>
  <c r="H75" i="39"/>
  <c r="H74" i="39"/>
  <c r="H73" i="39"/>
  <c r="H72" i="39"/>
  <c r="H71" i="39"/>
  <c r="H70" i="39"/>
  <c r="H69" i="39"/>
  <c r="H68" i="39"/>
  <c r="H67" i="39"/>
  <c r="H66" i="39"/>
  <c r="H65" i="39"/>
  <c r="H64" i="39"/>
  <c r="H63" i="39"/>
  <c r="H62" i="39"/>
  <c r="H61" i="39"/>
  <c r="H60" i="39"/>
  <c r="H59" i="39"/>
  <c r="H58" i="39"/>
  <c r="H57" i="39"/>
  <c r="H56" i="39"/>
  <c r="H55" i="39"/>
  <c r="H54" i="39"/>
  <c r="H53" i="39"/>
  <c r="H52" i="39"/>
  <c r="H51" i="39"/>
  <c r="H50" i="39"/>
  <c r="H49" i="39"/>
  <c r="H48" i="39"/>
  <c r="H47" i="39"/>
  <c r="H46" i="39"/>
  <c r="H45" i="39"/>
  <c r="H44" i="39"/>
  <c r="H43" i="39"/>
  <c r="H42" i="39"/>
  <c r="H41" i="39"/>
  <c r="H40" i="39"/>
  <c r="H39" i="39"/>
  <c r="H38" i="39"/>
  <c r="H37" i="39"/>
  <c r="H36" i="39"/>
  <c r="H35" i="39"/>
  <c r="H34" i="39"/>
  <c r="H33" i="39"/>
  <c r="H32" i="39"/>
  <c r="H31" i="39"/>
  <c r="H30" i="39"/>
  <c r="H29" i="39"/>
  <c r="H28" i="39"/>
  <c r="H27" i="39"/>
  <c r="H26" i="39"/>
  <c r="H25" i="39"/>
  <c r="H24" i="39"/>
  <c r="H23" i="39"/>
  <c r="H22" i="39"/>
  <c r="H21" i="39"/>
  <c r="H20" i="39"/>
  <c r="H19" i="39"/>
  <c r="H18" i="39"/>
  <c r="H17" i="39"/>
  <c r="H16" i="39"/>
  <c r="H15" i="39"/>
  <c r="H14" i="39"/>
  <c r="H13" i="39"/>
  <c r="H12" i="39"/>
  <c r="H11" i="39"/>
  <c r="H10" i="39"/>
  <c r="H9" i="39"/>
  <c r="E192" i="39"/>
  <c r="E191" i="39"/>
  <c r="E190" i="39"/>
  <c r="E189" i="39"/>
  <c r="E188" i="39"/>
  <c r="E187" i="39"/>
  <c r="E186" i="39"/>
  <c r="E185" i="39"/>
  <c r="E184" i="39"/>
  <c r="E183" i="39"/>
  <c r="E182" i="39"/>
  <c r="E181" i="39"/>
  <c r="E180" i="39"/>
  <c r="E179" i="39"/>
  <c r="E178" i="39"/>
  <c r="E177" i="39"/>
  <c r="E176" i="39"/>
  <c r="E175" i="39"/>
  <c r="E174" i="39"/>
  <c r="E173" i="39"/>
  <c r="E172" i="39"/>
  <c r="E171" i="39"/>
  <c r="E170" i="39"/>
  <c r="E169" i="39"/>
  <c r="E168" i="39"/>
  <c r="E167" i="39"/>
  <c r="E166" i="39"/>
  <c r="E165" i="39"/>
  <c r="E164" i="39"/>
  <c r="E163" i="39"/>
  <c r="E162" i="39"/>
  <c r="E161" i="39"/>
  <c r="E160" i="39"/>
  <c r="E159" i="39"/>
  <c r="E158" i="39"/>
  <c r="E157" i="39"/>
  <c r="E156" i="39"/>
  <c r="E155" i="39"/>
  <c r="E154" i="39"/>
  <c r="E153" i="39"/>
  <c r="E152" i="39"/>
  <c r="E151" i="39"/>
  <c r="E150" i="39"/>
  <c r="E149" i="39"/>
  <c r="E148" i="39"/>
  <c r="E147" i="39"/>
  <c r="E146" i="39"/>
  <c r="E145" i="39"/>
  <c r="E144" i="39"/>
  <c r="E143" i="39"/>
  <c r="E142" i="39"/>
  <c r="E141" i="39"/>
  <c r="E140" i="39"/>
  <c r="E139" i="39"/>
  <c r="E138" i="39"/>
  <c r="E137" i="39"/>
  <c r="E136" i="39"/>
  <c r="E135" i="39"/>
  <c r="E134" i="39"/>
  <c r="E133" i="39"/>
  <c r="E132" i="39"/>
  <c r="E131" i="39"/>
  <c r="E130" i="39"/>
  <c r="E129" i="39"/>
  <c r="E128" i="39"/>
  <c r="E127" i="39"/>
  <c r="E126" i="39"/>
  <c r="E125" i="39"/>
  <c r="E124" i="39"/>
  <c r="E123" i="39"/>
  <c r="E122" i="39"/>
  <c r="E121" i="39"/>
  <c r="E120" i="39"/>
  <c r="E119" i="39"/>
  <c r="E118" i="39"/>
  <c r="E117" i="39"/>
  <c r="E116" i="39"/>
  <c r="E115" i="39"/>
  <c r="E114" i="39"/>
  <c r="E113" i="39"/>
  <c r="E112" i="39"/>
  <c r="E111" i="39"/>
  <c r="E110" i="39"/>
  <c r="E109" i="39"/>
  <c r="E108" i="39"/>
  <c r="E107" i="39"/>
  <c r="E106" i="39"/>
  <c r="E105" i="39"/>
  <c r="E104" i="39"/>
  <c r="E103" i="39"/>
  <c r="E102" i="39"/>
  <c r="E101" i="39"/>
  <c r="E100" i="39"/>
  <c r="E99" i="39"/>
  <c r="E98" i="39"/>
  <c r="E97" i="39"/>
  <c r="E96" i="39"/>
  <c r="E95" i="39"/>
  <c r="E94" i="39"/>
  <c r="E93" i="39"/>
  <c r="E92" i="39"/>
  <c r="E91" i="39"/>
  <c r="E90" i="39"/>
  <c r="E89" i="39"/>
  <c r="E88" i="39"/>
  <c r="E87" i="39"/>
  <c r="E86" i="39"/>
  <c r="E85" i="39"/>
  <c r="E84" i="39"/>
  <c r="E83" i="39"/>
  <c r="E82" i="39"/>
  <c r="E81" i="39"/>
  <c r="E80" i="39"/>
  <c r="E79" i="39"/>
  <c r="E78" i="39"/>
  <c r="E77" i="39"/>
  <c r="E76" i="39"/>
  <c r="E75" i="39"/>
  <c r="E74" i="39"/>
  <c r="E73" i="39"/>
  <c r="E72" i="39"/>
  <c r="E71" i="39"/>
  <c r="E70" i="39"/>
  <c r="E69" i="39"/>
  <c r="E68" i="39"/>
  <c r="E67" i="39"/>
  <c r="E66" i="39"/>
  <c r="E65" i="39"/>
  <c r="E64" i="39"/>
  <c r="E63" i="39"/>
  <c r="E62" i="39"/>
  <c r="E61" i="39"/>
  <c r="E60" i="39"/>
  <c r="E59" i="39"/>
  <c r="E58" i="39"/>
  <c r="E57" i="39"/>
  <c r="E56" i="39"/>
  <c r="E55" i="39"/>
  <c r="E54" i="39"/>
  <c r="E53" i="39"/>
  <c r="E52" i="39"/>
  <c r="E51" i="39"/>
  <c r="E50" i="39"/>
  <c r="E49" i="39"/>
  <c r="E48" i="39"/>
  <c r="E47" i="39"/>
  <c r="E46" i="39"/>
  <c r="E45" i="39"/>
  <c r="E44" i="39"/>
  <c r="E43" i="39"/>
  <c r="E42" i="39"/>
  <c r="E41" i="39"/>
  <c r="E40" i="39"/>
  <c r="E39" i="39"/>
  <c r="E38" i="39"/>
  <c r="E37" i="39"/>
  <c r="E36" i="39"/>
  <c r="E35" i="39"/>
  <c r="E34" i="39"/>
  <c r="E33" i="39"/>
  <c r="E31" i="39"/>
  <c r="E30" i="39"/>
  <c r="E29" i="39"/>
  <c r="E28" i="39"/>
  <c r="E27" i="39"/>
  <c r="E26" i="39"/>
  <c r="E25" i="39"/>
  <c r="E24" i="39"/>
  <c r="E23" i="39"/>
  <c r="E22" i="39"/>
  <c r="E21" i="39"/>
  <c r="E20" i="39"/>
  <c r="E19" i="39"/>
  <c r="E18" i="39"/>
  <c r="E17" i="39"/>
  <c r="E16" i="39"/>
  <c r="E15" i="39"/>
  <c r="E14" i="39"/>
  <c r="E13" i="39"/>
  <c r="E12" i="39"/>
  <c r="E11" i="39"/>
  <c r="E10" i="39"/>
  <c r="E9" i="39"/>
  <c r="T160" i="40"/>
  <c r="T159" i="40"/>
  <c r="T158" i="40"/>
  <c r="T157" i="40"/>
  <c r="T156" i="40"/>
  <c r="T155" i="40"/>
  <c r="T154" i="40"/>
  <c r="T153" i="40"/>
  <c r="T152" i="40"/>
  <c r="T151" i="40"/>
  <c r="T150" i="40"/>
  <c r="T149" i="40"/>
  <c r="T148" i="40"/>
  <c r="T147" i="40"/>
  <c r="T146" i="40"/>
  <c r="T145" i="40"/>
  <c r="T144" i="40"/>
  <c r="T143" i="40"/>
  <c r="T142" i="40"/>
  <c r="T141" i="40"/>
  <c r="T140" i="40"/>
  <c r="T139" i="40"/>
  <c r="T138" i="40"/>
  <c r="T137" i="40"/>
  <c r="T136" i="40"/>
  <c r="T135" i="40"/>
  <c r="T134" i="40"/>
  <c r="T133" i="40"/>
  <c r="T132" i="40"/>
  <c r="T131" i="40"/>
  <c r="T130" i="40"/>
  <c r="T129" i="40"/>
  <c r="T128" i="40"/>
  <c r="T127" i="40"/>
  <c r="T126" i="40"/>
  <c r="T125" i="40"/>
  <c r="T124" i="40"/>
  <c r="T123" i="40"/>
  <c r="T122" i="40"/>
  <c r="T121" i="40"/>
  <c r="T120" i="40"/>
  <c r="T119" i="40"/>
  <c r="T118" i="40"/>
  <c r="T117" i="40"/>
  <c r="T116" i="40"/>
  <c r="T115" i="40"/>
  <c r="T114" i="40"/>
  <c r="T113" i="40"/>
  <c r="T112" i="40"/>
  <c r="T111" i="40"/>
  <c r="T110" i="40"/>
  <c r="T109" i="40"/>
  <c r="T108" i="40"/>
  <c r="T107" i="40"/>
  <c r="T106" i="40"/>
  <c r="T105" i="40"/>
  <c r="T104" i="40"/>
  <c r="T103" i="40"/>
  <c r="T102" i="40"/>
  <c r="T101" i="40"/>
  <c r="T100" i="40"/>
  <c r="T99" i="40"/>
  <c r="T98" i="40"/>
  <c r="T97" i="40"/>
  <c r="T96" i="40"/>
  <c r="T95" i="40"/>
  <c r="T94" i="40"/>
  <c r="T93" i="40"/>
  <c r="T92" i="40"/>
  <c r="T91" i="40"/>
  <c r="T90" i="40"/>
  <c r="T89" i="40"/>
  <c r="T88" i="40"/>
  <c r="T87" i="40"/>
  <c r="T86" i="40"/>
  <c r="T85" i="40"/>
  <c r="T84" i="40"/>
  <c r="T83" i="40"/>
  <c r="T82" i="40"/>
  <c r="T81" i="40"/>
  <c r="T80" i="40"/>
  <c r="T79" i="40"/>
  <c r="T78" i="40"/>
  <c r="T77" i="40"/>
  <c r="T76" i="40"/>
  <c r="T75" i="40"/>
  <c r="T74" i="40"/>
  <c r="T73" i="40"/>
  <c r="T72" i="40"/>
  <c r="T71" i="40"/>
  <c r="T70" i="40"/>
  <c r="T69" i="40"/>
  <c r="T68" i="40"/>
  <c r="T67" i="40"/>
  <c r="T66" i="40"/>
  <c r="T65" i="40"/>
  <c r="T64" i="40"/>
  <c r="T63" i="40"/>
  <c r="T62" i="40"/>
  <c r="T61" i="40"/>
  <c r="T60" i="40"/>
  <c r="T59" i="40"/>
  <c r="T58" i="40"/>
  <c r="T57" i="40"/>
  <c r="T56" i="40"/>
  <c r="T55" i="40"/>
  <c r="T54" i="40"/>
  <c r="T53" i="40"/>
  <c r="T52" i="40"/>
  <c r="T51" i="40"/>
  <c r="T50" i="40"/>
  <c r="T49" i="40"/>
  <c r="T48" i="40"/>
  <c r="T47" i="40"/>
  <c r="T46" i="40"/>
  <c r="T45" i="40"/>
  <c r="T44" i="40"/>
  <c r="T43" i="40"/>
  <c r="T42" i="40"/>
  <c r="T41" i="40"/>
  <c r="T40" i="40"/>
  <c r="T39" i="40"/>
  <c r="T38" i="40"/>
  <c r="T37" i="40"/>
  <c r="T36" i="40"/>
  <c r="T35" i="40"/>
  <c r="T34" i="40"/>
  <c r="T33" i="40"/>
  <c r="T32" i="40"/>
  <c r="T31" i="40"/>
  <c r="T30" i="40"/>
  <c r="T29" i="40"/>
  <c r="T28" i="40"/>
  <c r="T27" i="40"/>
  <c r="T26" i="40"/>
  <c r="T25" i="40"/>
  <c r="T24" i="40"/>
  <c r="T23" i="40"/>
  <c r="T22" i="40"/>
  <c r="T21" i="40"/>
  <c r="T20" i="40"/>
  <c r="T19" i="40"/>
  <c r="T18" i="40"/>
  <c r="T17" i="40"/>
  <c r="T16" i="40"/>
  <c r="T15" i="40"/>
  <c r="T14" i="40"/>
  <c r="T13" i="40"/>
  <c r="T12" i="40"/>
  <c r="T11" i="40"/>
  <c r="T10" i="40"/>
  <c r="T9" i="40"/>
  <c r="Q160" i="40"/>
  <c r="Q159" i="40"/>
  <c r="Q158" i="40"/>
  <c r="Q157" i="40"/>
  <c r="Q156" i="40"/>
  <c r="Q155" i="40"/>
  <c r="Q154" i="40"/>
  <c r="Q153" i="40"/>
  <c r="Q152" i="40"/>
  <c r="Q151" i="40"/>
  <c r="Q150" i="40"/>
  <c r="Q149" i="40"/>
  <c r="Q148" i="40"/>
  <c r="Q147" i="40"/>
  <c r="Q146" i="40"/>
  <c r="Q145" i="40"/>
  <c r="Q144" i="40"/>
  <c r="Q143" i="40"/>
  <c r="Q142" i="40"/>
  <c r="Q141" i="40"/>
  <c r="Q140" i="40"/>
  <c r="Q139" i="40"/>
  <c r="Q138" i="40"/>
  <c r="Q137" i="40"/>
  <c r="Q136" i="40"/>
  <c r="Q135" i="40"/>
  <c r="Q134" i="40"/>
  <c r="Q133" i="40"/>
  <c r="Q132" i="40"/>
  <c r="Q131" i="40"/>
  <c r="Q130" i="40"/>
  <c r="Q129" i="40"/>
  <c r="Q128" i="40"/>
  <c r="Q127" i="40"/>
  <c r="Q126" i="40"/>
  <c r="Q125" i="40"/>
  <c r="Q124" i="40"/>
  <c r="Q123" i="40"/>
  <c r="Q122" i="40"/>
  <c r="Q121" i="40"/>
  <c r="Q120" i="40"/>
  <c r="Q119" i="40"/>
  <c r="Q118" i="40"/>
  <c r="Q117" i="40"/>
  <c r="Q116" i="40"/>
  <c r="Q115" i="40"/>
  <c r="Q114" i="40"/>
  <c r="Q113" i="40"/>
  <c r="Q112" i="40"/>
  <c r="Q111" i="40"/>
  <c r="Q110" i="40"/>
  <c r="Q109" i="40"/>
  <c r="Q108" i="40"/>
  <c r="Q107" i="40"/>
  <c r="Q106" i="40"/>
  <c r="Q105" i="40"/>
  <c r="Q104" i="40"/>
  <c r="Q103" i="40"/>
  <c r="Q102" i="40"/>
  <c r="Q101" i="40"/>
  <c r="Q100" i="40"/>
  <c r="Q99" i="40"/>
  <c r="Q98" i="40"/>
  <c r="Q97" i="40"/>
  <c r="Q96" i="40"/>
  <c r="Q95" i="40"/>
  <c r="Q94" i="40"/>
  <c r="Q93" i="40"/>
  <c r="Q92" i="40"/>
  <c r="Q91" i="40"/>
  <c r="Q90" i="40"/>
  <c r="Q89" i="40"/>
  <c r="Q88" i="40"/>
  <c r="Q87" i="40"/>
  <c r="Q86" i="40"/>
  <c r="Q85" i="40"/>
  <c r="Q84" i="40"/>
  <c r="Q83" i="40"/>
  <c r="Q82" i="40"/>
  <c r="Q81" i="40"/>
  <c r="Q80" i="40"/>
  <c r="Q79" i="40"/>
  <c r="Q78" i="40"/>
  <c r="Q77" i="40"/>
  <c r="Q76" i="40"/>
  <c r="Q75" i="40"/>
  <c r="Q74" i="40"/>
  <c r="Q73" i="40"/>
  <c r="Q72" i="40"/>
  <c r="Q71" i="40"/>
  <c r="Q70" i="40"/>
  <c r="Q69" i="40"/>
  <c r="Q68" i="40"/>
  <c r="Q67" i="40"/>
  <c r="Q66" i="40"/>
  <c r="Q65" i="40"/>
  <c r="Q64" i="40"/>
  <c r="Q63" i="40"/>
  <c r="Q62" i="40"/>
  <c r="Q61" i="40"/>
  <c r="Q60" i="40"/>
  <c r="Q59" i="40"/>
  <c r="Q58" i="40"/>
  <c r="Q57" i="40"/>
  <c r="Q56" i="40"/>
  <c r="Q55" i="40"/>
  <c r="Q54" i="40"/>
  <c r="Q53" i="40"/>
  <c r="Q52" i="40"/>
  <c r="Q51" i="40"/>
  <c r="Q50" i="40"/>
  <c r="Q49" i="40"/>
  <c r="Q48" i="40"/>
  <c r="Q47" i="40"/>
  <c r="Q46" i="40"/>
  <c r="Q45" i="40"/>
  <c r="Q44" i="40"/>
  <c r="Q43" i="40"/>
  <c r="Q42" i="40"/>
  <c r="Q41" i="40"/>
  <c r="Q40" i="40"/>
  <c r="Q39" i="40"/>
  <c r="Q38" i="40"/>
  <c r="Q37" i="40"/>
  <c r="Q36" i="40"/>
  <c r="Q35" i="40"/>
  <c r="Q34" i="40"/>
  <c r="Q33" i="40"/>
  <c r="Q32" i="40"/>
  <c r="Q31" i="40"/>
  <c r="Q30" i="40"/>
  <c r="Q29" i="40"/>
  <c r="Q28" i="40"/>
  <c r="Q27" i="40"/>
  <c r="Q26" i="40"/>
  <c r="Q25" i="40"/>
  <c r="Q24" i="40"/>
  <c r="Q23" i="40"/>
  <c r="Q22" i="40"/>
  <c r="Q21" i="40"/>
  <c r="Q20" i="40"/>
  <c r="Q19" i="40"/>
  <c r="Q18" i="40"/>
  <c r="Q17" i="40"/>
  <c r="Q16" i="40"/>
  <c r="Q15" i="40"/>
  <c r="Q14" i="40"/>
  <c r="Q13" i="40"/>
  <c r="Q12" i="40"/>
  <c r="Q11" i="40"/>
  <c r="Q10" i="40"/>
  <c r="Q9" i="40"/>
  <c r="N160" i="40"/>
  <c r="N159" i="40"/>
  <c r="N158" i="40"/>
  <c r="N157" i="40"/>
  <c r="N156" i="40"/>
  <c r="N155" i="40"/>
  <c r="N154" i="40"/>
  <c r="N153" i="40"/>
  <c r="N152" i="40"/>
  <c r="N151" i="40"/>
  <c r="N150" i="40"/>
  <c r="N149" i="40"/>
  <c r="N148" i="40"/>
  <c r="N147" i="40"/>
  <c r="N146" i="40"/>
  <c r="N145" i="40"/>
  <c r="N144" i="40"/>
  <c r="N143" i="40"/>
  <c r="N142" i="40"/>
  <c r="N141" i="40"/>
  <c r="N140" i="40"/>
  <c r="N139" i="40"/>
  <c r="N138" i="40"/>
  <c r="N137" i="40"/>
  <c r="N136" i="40"/>
  <c r="N135" i="40"/>
  <c r="N134" i="40"/>
  <c r="N133" i="40"/>
  <c r="N132" i="40"/>
  <c r="N131" i="40"/>
  <c r="N130" i="40"/>
  <c r="N129" i="40"/>
  <c r="N128" i="40"/>
  <c r="N127" i="40"/>
  <c r="N126" i="40"/>
  <c r="N125" i="40"/>
  <c r="N124" i="40"/>
  <c r="N123" i="40"/>
  <c r="N122" i="40"/>
  <c r="N121" i="40"/>
  <c r="N120" i="40"/>
  <c r="N119" i="40"/>
  <c r="N118" i="40"/>
  <c r="N117" i="40"/>
  <c r="N116" i="40"/>
  <c r="N115" i="40"/>
  <c r="N114" i="40"/>
  <c r="N113" i="40"/>
  <c r="N112" i="40"/>
  <c r="N111" i="40"/>
  <c r="N110" i="40"/>
  <c r="N109" i="40"/>
  <c r="N108" i="40"/>
  <c r="N107" i="40"/>
  <c r="N106" i="40"/>
  <c r="N105" i="40"/>
  <c r="N104" i="40"/>
  <c r="N103" i="40"/>
  <c r="N102" i="40"/>
  <c r="N101" i="40"/>
  <c r="N100" i="40"/>
  <c r="N99" i="40"/>
  <c r="N98" i="40"/>
  <c r="N97" i="40"/>
  <c r="N96" i="40"/>
  <c r="N95" i="40"/>
  <c r="N94" i="40"/>
  <c r="N93" i="40"/>
  <c r="N92" i="40"/>
  <c r="N91" i="40"/>
  <c r="N90" i="40"/>
  <c r="N89" i="40"/>
  <c r="N88" i="40"/>
  <c r="N87" i="40"/>
  <c r="N86" i="40"/>
  <c r="N85" i="40"/>
  <c r="N84" i="40"/>
  <c r="N83" i="40"/>
  <c r="N82" i="40"/>
  <c r="N81" i="40"/>
  <c r="N80" i="40"/>
  <c r="N79" i="40"/>
  <c r="N78" i="40"/>
  <c r="N77" i="40"/>
  <c r="N76" i="40"/>
  <c r="N75" i="40"/>
  <c r="N74" i="40"/>
  <c r="N73" i="40"/>
  <c r="N72" i="40"/>
  <c r="N71" i="40"/>
  <c r="N70" i="40"/>
  <c r="N69" i="40"/>
  <c r="N68" i="40"/>
  <c r="N67" i="40"/>
  <c r="N66" i="40"/>
  <c r="N65" i="40"/>
  <c r="N64" i="40"/>
  <c r="N63" i="40"/>
  <c r="N62" i="40"/>
  <c r="N61" i="40"/>
  <c r="N60" i="40"/>
  <c r="N59" i="40"/>
  <c r="N58" i="40"/>
  <c r="N57" i="40"/>
  <c r="N56" i="40"/>
  <c r="N55" i="40"/>
  <c r="N54" i="40"/>
  <c r="N53" i="40"/>
  <c r="N52" i="40"/>
  <c r="N51" i="40"/>
  <c r="N50" i="40"/>
  <c r="N49" i="40"/>
  <c r="N48" i="40"/>
  <c r="N47" i="40"/>
  <c r="N46" i="40"/>
  <c r="N45" i="40"/>
  <c r="N44" i="40"/>
  <c r="N43" i="40"/>
  <c r="N42" i="40"/>
  <c r="N41" i="40"/>
  <c r="N40" i="40"/>
  <c r="N39" i="40"/>
  <c r="N38" i="40"/>
  <c r="N37" i="40"/>
  <c r="N36" i="40"/>
  <c r="N35" i="40"/>
  <c r="N34" i="40"/>
  <c r="N33" i="40"/>
  <c r="N32" i="40"/>
  <c r="N31" i="40"/>
  <c r="N30" i="40"/>
  <c r="N29" i="40"/>
  <c r="N28" i="40"/>
  <c r="N27" i="40"/>
  <c r="N26" i="40"/>
  <c r="N25" i="40"/>
  <c r="N24" i="40"/>
  <c r="N23" i="40"/>
  <c r="N22" i="40"/>
  <c r="N21" i="40"/>
  <c r="N20" i="40"/>
  <c r="N19" i="40"/>
  <c r="N18" i="40"/>
  <c r="N17" i="40"/>
  <c r="N16" i="40"/>
  <c r="N15" i="40"/>
  <c r="N14" i="40"/>
  <c r="N13" i="40"/>
  <c r="N12" i="40"/>
  <c r="N11" i="40"/>
  <c r="N10" i="40"/>
  <c r="N9" i="40"/>
  <c r="K160" i="40"/>
  <c r="K159" i="40"/>
  <c r="K158" i="40"/>
  <c r="K157" i="40"/>
  <c r="K156" i="40"/>
  <c r="K155" i="40"/>
  <c r="K154" i="40"/>
  <c r="K153" i="40"/>
  <c r="K145" i="40"/>
  <c r="K144" i="40"/>
  <c r="K143" i="40"/>
  <c r="K142" i="40"/>
  <c r="K141" i="40"/>
  <c r="K140" i="40"/>
  <c r="K139" i="40"/>
  <c r="K138" i="40"/>
  <c r="K137" i="40"/>
  <c r="K136" i="40"/>
  <c r="K135" i="40"/>
  <c r="K134" i="40"/>
  <c r="K133" i="40"/>
  <c r="K132" i="40"/>
  <c r="K131" i="40"/>
  <c r="K130" i="40"/>
  <c r="K129" i="40"/>
  <c r="K128" i="40"/>
  <c r="K127" i="40"/>
  <c r="K126" i="40"/>
  <c r="K125" i="40"/>
  <c r="K124" i="40"/>
  <c r="K123" i="40"/>
  <c r="K122" i="40"/>
  <c r="K121" i="40"/>
  <c r="K120" i="40"/>
  <c r="K119" i="40"/>
  <c r="K118" i="40"/>
  <c r="K117" i="40"/>
  <c r="K116" i="40"/>
  <c r="K115" i="40"/>
  <c r="K114" i="40"/>
  <c r="K113" i="40"/>
  <c r="K112" i="40"/>
  <c r="K111" i="40"/>
  <c r="K110" i="40"/>
  <c r="K109" i="40"/>
  <c r="K108" i="40"/>
  <c r="K107" i="40"/>
  <c r="K106" i="40"/>
  <c r="K105" i="40"/>
  <c r="K104" i="40"/>
  <c r="K103" i="40"/>
  <c r="K102" i="40"/>
  <c r="K101" i="40"/>
  <c r="K100" i="40"/>
  <c r="K99" i="40"/>
  <c r="K98" i="40"/>
  <c r="K97" i="40"/>
  <c r="K96" i="40"/>
  <c r="K95" i="40"/>
  <c r="K94" i="40"/>
  <c r="K93" i="40"/>
  <c r="K92" i="40"/>
  <c r="K91" i="40"/>
  <c r="K90" i="40"/>
  <c r="K89" i="40"/>
  <c r="K88" i="40"/>
  <c r="K87" i="40"/>
  <c r="K86" i="40"/>
  <c r="K85" i="40"/>
  <c r="K84" i="40"/>
  <c r="K83" i="40"/>
  <c r="K82" i="40"/>
  <c r="K81" i="40"/>
  <c r="K80" i="40"/>
  <c r="K79" i="40"/>
  <c r="K78" i="40"/>
  <c r="K77" i="40"/>
  <c r="K76" i="40"/>
  <c r="K75" i="40"/>
  <c r="K74" i="40"/>
  <c r="K73" i="40"/>
  <c r="K72" i="40"/>
  <c r="K71" i="40"/>
  <c r="K70" i="40"/>
  <c r="K69" i="40"/>
  <c r="K68" i="40"/>
  <c r="K67" i="40"/>
  <c r="K66" i="40"/>
  <c r="K65" i="40"/>
  <c r="K64" i="40"/>
  <c r="K63" i="40"/>
  <c r="K62" i="40"/>
  <c r="K61" i="40"/>
  <c r="K60" i="40"/>
  <c r="K59" i="40"/>
  <c r="K58" i="40"/>
  <c r="K57" i="40"/>
  <c r="K56" i="40"/>
  <c r="K55" i="40"/>
  <c r="K54" i="40"/>
  <c r="K53" i="40"/>
  <c r="K52" i="40"/>
  <c r="K51" i="40"/>
  <c r="K50" i="40"/>
  <c r="K49" i="40"/>
  <c r="K48" i="40"/>
  <c r="K47" i="40"/>
  <c r="K46" i="40"/>
  <c r="K45" i="40"/>
  <c r="K44" i="40"/>
  <c r="K43" i="40"/>
  <c r="K42" i="40"/>
  <c r="K41" i="40"/>
  <c r="K40" i="40"/>
  <c r="K39" i="40"/>
  <c r="K38" i="40"/>
  <c r="K37" i="40"/>
  <c r="K36" i="40"/>
  <c r="K35" i="40"/>
  <c r="K34" i="40"/>
  <c r="K33" i="40"/>
  <c r="K32" i="40"/>
  <c r="K31" i="40"/>
  <c r="K30" i="40"/>
  <c r="K29" i="40"/>
  <c r="K28" i="40"/>
  <c r="K27" i="40"/>
  <c r="K26" i="40"/>
  <c r="K25" i="40"/>
  <c r="K24" i="40"/>
  <c r="K23" i="40"/>
  <c r="K22" i="40"/>
  <c r="K21" i="40"/>
  <c r="K20" i="40"/>
  <c r="K19" i="40"/>
  <c r="K18" i="40"/>
  <c r="K17" i="40"/>
  <c r="K16" i="40"/>
  <c r="K15" i="40"/>
  <c r="K14" i="40"/>
  <c r="K13" i="40"/>
  <c r="K12" i="40"/>
  <c r="K11" i="40"/>
  <c r="K10" i="40"/>
  <c r="K9" i="40"/>
  <c r="H160" i="40"/>
  <c r="H159" i="40"/>
  <c r="H158" i="40"/>
  <c r="H157" i="40"/>
  <c r="H156" i="40"/>
  <c r="H155" i="40"/>
  <c r="H154" i="40"/>
  <c r="H153" i="40"/>
  <c r="H152" i="40"/>
  <c r="H151" i="40"/>
  <c r="H150" i="40"/>
  <c r="H149" i="40"/>
  <c r="H148" i="40"/>
  <c r="H147" i="40"/>
  <c r="H146" i="40"/>
  <c r="H145" i="40"/>
  <c r="H144" i="40"/>
  <c r="H143" i="40"/>
  <c r="H142" i="40"/>
  <c r="H141" i="40"/>
  <c r="H140" i="40"/>
  <c r="H139" i="40"/>
  <c r="H138" i="40"/>
  <c r="H137" i="40"/>
  <c r="H136" i="40"/>
  <c r="H135" i="40"/>
  <c r="H134" i="40"/>
  <c r="H133" i="40"/>
  <c r="H132" i="40"/>
  <c r="H131" i="40"/>
  <c r="H130" i="40"/>
  <c r="H129" i="40"/>
  <c r="H128" i="40"/>
  <c r="H127" i="40"/>
  <c r="H126" i="40"/>
  <c r="H125" i="40"/>
  <c r="H124" i="40"/>
  <c r="H123" i="40"/>
  <c r="H122" i="40"/>
  <c r="H121" i="40"/>
  <c r="H120" i="40"/>
  <c r="H119" i="40"/>
  <c r="H118" i="40"/>
  <c r="H117" i="40"/>
  <c r="H116" i="40"/>
  <c r="H115" i="40"/>
  <c r="H114" i="40"/>
  <c r="H113" i="40"/>
  <c r="H112" i="40"/>
  <c r="H111" i="40"/>
  <c r="H110" i="40"/>
  <c r="H109" i="40"/>
  <c r="H108" i="40"/>
  <c r="H107" i="40"/>
  <c r="H106" i="40"/>
  <c r="H105" i="40"/>
  <c r="H104" i="40"/>
  <c r="H103" i="40"/>
  <c r="H102" i="40"/>
  <c r="H101" i="40"/>
  <c r="H100" i="40"/>
  <c r="H99" i="40"/>
  <c r="H98" i="40"/>
  <c r="H97" i="40"/>
  <c r="H96" i="40"/>
  <c r="H95" i="40"/>
  <c r="H94" i="40"/>
  <c r="H93" i="40"/>
  <c r="H92" i="40"/>
  <c r="H91" i="40"/>
  <c r="H90" i="40"/>
  <c r="H89" i="40"/>
  <c r="H88" i="40"/>
  <c r="H87" i="40"/>
  <c r="H86" i="40"/>
  <c r="H85" i="40"/>
  <c r="H84" i="40"/>
  <c r="H83" i="40"/>
  <c r="H82" i="40"/>
  <c r="H81" i="40"/>
  <c r="H80" i="40"/>
  <c r="H79" i="40"/>
  <c r="H78" i="40"/>
  <c r="H77" i="40"/>
  <c r="H76" i="40"/>
  <c r="H75" i="40"/>
  <c r="H74" i="40"/>
  <c r="H73" i="40"/>
  <c r="H72" i="40"/>
  <c r="H71" i="40"/>
  <c r="H70" i="40"/>
  <c r="H69" i="40"/>
  <c r="H68" i="40"/>
  <c r="H67" i="40"/>
  <c r="H66" i="40"/>
  <c r="H65" i="40"/>
  <c r="H64" i="40"/>
  <c r="H63" i="40"/>
  <c r="H62" i="40"/>
  <c r="H61" i="40"/>
  <c r="H60" i="40"/>
  <c r="H59" i="40"/>
  <c r="H58" i="40"/>
  <c r="H57" i="40"/>
  <c r="H56" i="40"/>
  <c r="H55" i="40"/>
  <c r="H54" i="40"/>
  <c r="H53" i="40"/>
  <c r="H52" i="40"/>
  <c r="H51" i="40"/>
  <c r="H50" i="40"/>
  <c r="H49" i="40"/>
  <c r="H48" i="40"/>
  <c r="H47" i="40"/>
  <c r="H46" i="40"/>
  <c r="H45" i="40"/>
  <c r="H44" i="40"/>
  <c r="H43" i="40"/>
  <c r="H42" i="40"/>
  <c r="H41" i="40"/>
  <c r="H40" i="40"/>
  <c r="H39" i="40"/>
  <c r="H38" i="40"/>
  <c r="H37" i="40"/>
  <c r="H36" i="40"/>
  <c r="H35" i="40"/>
  <c r="H34" i="40"/>
  <c r="H33" i="40"/>
  <c r="H32" i="40"/>
  <c r="H31" i="40"/>
  <c r="H30" i="40"/>
  <c r="H29" i="40"/>
  <c r="H28" i="40"/>
  <c r="H27" i="40"/>
  <c r="H26" i="40"/>
  <c r="H25" i="40"/>
  <c r="H24" i="40"/>
  <c r="H23" i="40"/>
  <c r="H22" i="40"/>
  <c r="H21" i="40"/>
  <c r="H20" i="40"/>
  <c r="H19" i="40"/>
  <c r="H18" i="40"/>
  <c r="H17" i="40"/>
  <c r="H16" i="40"/>
  <c r="H15" i="40"/>
  <c r="H14" i="40"/>
  <c r="H13" i="40"/>
  <c r="H12" i="40"/>
  <c r="H11" i="40"/>
  <c r="H10" i="40"/>
  <c r="H9" i="40"/>
  <c r="E160" i="40"/>
  <c r="E159" i="40"/>
  <c r="E158" i="40"/>
  <c r="E157" i="40"/>
  <c r="E156" i="40"/>
  <c r="E155" i="40"/>
  <c r="E154" i="40"/>
  <c r="E153" i="40"/>
  <c r="E152" i="40"/>
  <c r="E151" i="40"/>
  <c r="E150" i="40"/>
  <c r="E149" i="40"/>
  <c r="E148" i="40"/>
  <c r="E147" i="40"/>
  <c r="E146" i="40"/>
  <c r="E145" i="40"/>
  <c r="E144" i="40"/>
  <c r="E143" i="40"/>
  <c r="E142" i="40"/>
  <c r="E141" i="40"/>
  <c r="E140" i="40"/>
  <c r="E139" i="40"/>
  <c r="E138" i="40"/>
  <c r="E137" i="40"/>
  <c r="E136" i="40"/>
  <c r="E135" i="40"/>
  <c r="E134" i="40"/>
  <c r="E133" i="40"/>
  <c r="E132" i="40"/>
  <c r="E131" i="40"/>
  <c r="E130" i="40"/>
  <c r="E129" i="40"/>
  <c r="E128" i="40"/>
  <c r="E127" i="40"/>
  <c r="E126" i="40"/>
  <c r="E125" i="40"/>
  <c r="E124" i="40"/>
  <c r="E123" i="40"/>
  <c r="E122" i="40"/>
  <c r="E121" i="40"/>
  <c r="E120" i="40"/>
  <c r="E119" i="40"/>
  <c r="E118" i="40"/>
  <c r="E117" i="40"/>
  <c r="E116" i="40"/>
  <c r="E115" i="40"/>
  <c r="E114" i="40"/>
  <c r="E113" i="40"/>
  <c r="E112" i="40"/>
  <c r="E111" i="40"/>
  <c r="E110" i="40"/>
  <c r="E109" i="40"/>
  <c r="E108" i="40"/>
  <c r="E107" i="40"/>
  <c r="E106" i="40"/>
  <c r="E105" i="40"/>
  <c r="E104" i="40"/>
  <c r="E103" i="40"/>
  <c r="E102" i="40"/>
  <c r="E101" i="40"/>
  <c r="E100" i="40"/>
  <c r="E99" i="40"/>
  <c r="E98" i="40"/>
  <c r="E97" i="40"/>
  <c r="E96" i="40"/>
  <c r="E95" i="40"/>
  <c r="E94" i="40"/>
  <c r="E93" i="40"/>
  <c r="E92" i="40"/>
  <c r="E91" i="40"/>
  <c r="E90" i="40"/>
  <c r="E89" i="40"/>
  <c r="E88" i="40"/>
  <c r="E87" i="40"/>
  <c r="E86" i="40"/>
  <c r="E85" i="40"/>
  <c r="E84" i="40"/>
  <c r="E83" i="40"/>
  <c r="E82" i="40"/>
  <c r="E81" i="40"/>
  <c r="E80" i="40"/>
  <c r="E79" i="40"/>
  <c r="E78" i="40"/>
  <c r="E77" i="40"/>
  <c r="E76" i="40"/>
  <c r="E75" i="40"/>
  <c r="E74" i="40"/>
  <c r="E73" i="40"/>
  <c r="E72" i="40"/>
  <c r="E71" i="40"/>
  <c r="E70" i="40"/>
  <c r="E69" i="40"/>
  <c r="E68" i="40"/>
  <c r="E67" i="40"/>
  <c r="E66" i="40"/>
  <c r="E65" i="40"/>
  <c r="E64" i="40"/>
  <c r="E63" i="40"/>
  <c r="E62" i="40"/>
  <c r="E61" i="40"/>
  <c r="E60" i="40"/>
  <c r="E59" i="40"/>
  <c r="E58" i="40"/>
  <c r="E57" i="40"/>
  <c r="E56" i="40"/>
  <c r="E55" i="40"/>
  <c r="E54" i="40"/>
  <c r="E53" i="40"/>
  <c r="E52" i="40"/>
  <c r="E51" i="40"/>
  <c r="E50" i="40"/>
  <c r="E49" i="40"/>
  <c r="E48" i="40"/>
  <c r="E47" i="40"/>
  <c r="E46" i="40"/>
  <c r="E45" i="40"/>
  <c r="E44" i="40"/>
  <c r="E43" i="40"/>
  <c r="E42" i="40"/>
  <c r="E41" i="40"/>
  <c r="E40" i="40"/>
  <c r="E39" i="40"/>
  <c r="E38" i="40"/>
  <c r="E37" i="40"/>
  <c r="E36" i="40"/>
  <c r="E35" i="40"/>
  <c r="E34" i="40"/>
  <c r="E33" i="40"/>
  <c r="E32" i="40"/>
  <c r="E31" i="40"/>
  <c r="E30" i="40"/>
  <c r="E29" i="40"/>
  <c r="E28" i="40"/>
  <c r="E27" i="40"/>
  <c r="E26" i="40"/>
  <c r="E25" i="40"/>
  <c r="E24" i="40"/>
  <c r="E23" i="40"/>
  <c r="E22" i="40"/>
  <c r="E21" i="40"/>
  <c r="E20" i="40"/>
  <c r="E19" i="40"/>
  <c r="E18" i="40"/>
  <c r="E17" i="40"/>
  <c r="E16" i="40"/>
  <c r="E15" i="40"/>
  <c r="E14" i="40"/>
  <c r="E13" i="40"/>
  <c r="E12" i="40"/>
  <c r="E10" i="40"/>
  <c r="E9" i="40"/>
  <c r="U195" i="39" l="1"/>
  <c r="AB192" i="39" l="1"/>
  <c r="Y192" i="39"/>
  <c r="X192" i="39"/>
  <c r="U192" i="39"/>
  <c r="AC192" i="39"/>
  <c r="AA192" i="39"/>
  <c r="Z192" i="39"/>
  <c r="Z191" i="39"/>
  <c r="Y191" i="39"/>
  <c r="U191" i="39"/>
  <c r="AC191" i="39"/>
  <c r="AB191" i="39"/>
  <c r="AA191" i="39"/>
  <c r="X191" i="39"/>
  <c r="AA190" i="39"/>
  <c r="Z190" i="39"/>
  <c r="U190" i="39"/>
  <c r="AC190" i="39"/>
  <c r="AB190" i="39"/>
  <c r="Y190" i="39"/>
  <c r="X190" i="39"/>
  <c r="AB189" i="39"/>
  <c r="AA189" i="39"/>
  <c r="X189" i="39"/>
  <c r="U189" i="39"/>
  <c r="AC189" i="39"/>
  <c r="Z189" i="39"/>
  <c r="Y189" i="39"/>
  <c r="AB188" i="39"/>
  <c r="Y188" i="39"/>
  <c r="X188" i="39"/>
  <c r="U188" i="39"/>
  <c r="AC188" i="39"/>
  <c r="AA188" i="39"/>
  <c r="Z188" i="39"/>
  <c r="Y187" i="39"/>
  <c r="U187" i="39"/>
  <c r="AC187" i="39"/>
  <c r="AB187" i="39"/>
  <c r="AA187" i="39"/>
  <c r="Z187" i="39"/>
  <c r="X187" i="39"/>
  <c r="AA186" i="39"/>
  <c r="Z186" i="39"/>
  <c r="U186" i="39"/>
  <c r="AC186" i="39"/>
  <c r="AB186" i="39"/>
  <c r="Y186" i="39"/>
  <c r="X186" i="39"/>
  <c r="AB185" i="39"/>
  <c r="AA185" i="39"/>
  <c r="X185" i="39"/>
  <c r="U185" i="39"/>
  <c r="AC185" i="39"/>
  <c r="Z185" i="39"/>
  <c r="Y185" i="39"/>
  <c r="AB160" i="40" l="1"/>
  <c r="X160" i="40"/>
  <c r="U160" i="40"/>
  <c r="AC160" i="40"/>
  <c r="AA160" i="40"/>
  <c r="Z160" i="40"/>
  <c r="Y160" i="40"/>
  <c r="Y159" i="40"/>
  <c r="U159" i="40"/>
  <c r="AC159" i="40"/>
  <c r="AB159" i="40"/>
  <c r="AA159" i="40"/>
  <c r="Z159" i="40"/>
  <c r="X159" i="40"/>
  <c r="Z158" i="40"/>
  <c r="U158" i="40"/>
  <c r="AC158" i="40"/>
  <c r="AB158" i="40"/>
  <c r="AA158" i="40"/>
  <c r="Y158" i="40"/>
  <c r="X158" i="40"/>
  <c r="AA157" i="40"/>
  <c r="U157" i="40"/>
  <c r="AC157" i="40"/>
  <c r="AB157" i="40"/>
  <c r="Z157" i="40"/>
  <c r="Y157" i="40"/>
  <c r="X157" i="40"/>
  <c r="AB156" i="40"/>
  <c r="AA156" i="40"/>
  <c r="X156" i="40"/>
  <c r="U156" i="40"/>
  <c r="AC156" i="40"/>
  <c r="Z156" i="40"/>
  <c r="Y156" i="40"/>
  <c r="AB155" i="40"/>
  <c r="Y155" i="40"/>
  <c r="X155" i="40"/>
  <c r="U155" i="40"/>
  <c r="AC155" i="40"/>
  <c r="AA155" i="40"/>
  <c r="Z155" i="40"/>
  <c r="Z154" i="40"/>
  <c r="Y154" i="40"/>
  <c r="U154" i="40"/>
  <c r="AC154" i="40"/>
  <c r="AB154" i="40"/>
  <c r="AA154" i="40"/>
  <c r="X154" i="40"/>
  <c r="AA153" i="40"/>
  <c r="U153" i="40"/>
  <c r="AC153" i="40"/>
  <c r="AB153" i="40"/>
  <c r="Z153" i="40"/>
  <c r="Y153" i="40"/>
  <c r="X153" i="40"/>
  <c r="AB152" i="40"/>
  <c r="AA152" i="40"/>
  <c r="X152" i="40"/>
  <c r="U152" i="40"/>
  <c r="AC152" i="40"/>
  <c r="Z152" i="40"/>
  <c r="Y152" i="40"/>
  <c r="AB151" i="40"/>
  <c r="Y151" i="40"/>
  <c r="X151" i="40"/>
  <c r="U151" i="40"/>
  <c r="AC151" i="40"/>
  <c r="AA151" i="40"/>
  <c r="Z151" i="40"/>
  <c r="Z150" i="40"/>
  <c r="Y150" i="40"/>
  <c r="U150" i="40"/>
  <c r="AC150" i="40"/>
  <c r="AB150" i="40"/>
  <c r="AA150" i="40"/>
  <c r="X150" i="40"/>
  <c r="AA149" i="40"/>
  <c r="U149" i="40"/>
  <c r="AC149" i="40"/>
  <c r="AB149" i="40"/>
  <c r="Z149" i="40"/>
  <c r="Y149" i="40"/>
  <c r="X149" i="40"/>
  <c r="AB148" i="40"/>
  <c r="AA148" i="40"/>
  <c r="X148" i="40"/>
  <c r="U148" i="40"/>
  <c r="AC148" i="40"/>
  <c r="Z148" i="40"/>
  <c r="Y148" i="40"/>
  <c r="AB147" i="40"/>
  <c r="Y147" i="40"/>
  <c r="X147" i="40"/>
  <c r="U147" i="40"/>
  <c r="AC147" i="40"/>
  <c r="AA147" i="40"/>
  <c r="Z147" i="40"/>
  <c r="Z146" i="40"/>
  <c r="Y146" i="40"/>
  <c r="U146" i="40"/>
  <c r="AC146" i="40"/>
  <c r="AB146" i="40"/>
  <c r="AA146" i="40"/>
  <c r="X146" i="40"/>
  <c r="AA145" i="40"/>
  <c r="U145" i="40"/>
  <c r="AC145" i="40"/>
  <c r="AB145" i="40"/>
  <c r="Z145" i="40"/>
  <c r="Y145" i="40"/>
  <c r="X145" i="40"/>
  <c r="AB144" i="40"/>
  <c r="X144" i="40"/>
  <c r="U144" i="40"/>
  <c r="AC144" i="40"/>
  <c r="AA144" i="40"/>
  <c r="Z144" i="40"/>
  <c r="Y144" i="40"/>
  <c r="AB143" i="40"/>
  <c r="Y143" i="40"/>
  <c r="X143" i="40"/>
  <c r="U143" i="40"/>
  <c r="AC143" i="40"/>
  <c r="AA143" i="40"/>
  <c r="Z143" i="40"/>
  <c r="Z142" i="40"/>
  <c r="Y142" i="40"/>
  <c r="U142" i="40"/>
  <c r="AC142" i="40"/>
  <c r="AB142" i="40"/>
  <c r="AA142" i="40"/>
  <c r="X142" i="40"/>
  <c r="AA141" i="40"/>
  <c r="U141" i="40"/>
  <c r="AC141" i="40"/>
  <c r="AB141" i="40"/>
  <c r="Z141" i="40"/>
  <c r="Y141" i="40"/>
  <c r="X141" i="40"/>
  <c r="AB140" i="40"/>
  <c r="X140" i="40"/>
  <c r="U140" i="40"/>
  <c r="AC140" i="40"/>
  <c r="AA140" i="40"/>
  <c r="Z140" i="40"/>
  <c r="Y140" i="40"/>
  <c r="AB139" i="40"/>
  <c r="Y139" i="40"/>
  <c r="X139" i="40"/>
  <c r="U139" i="40"/>
  <c r="AC139" i="40"/>
  <c r="AA139" i="40"/>
  <c r="Z139" i="40"/>
  <c r="Z138" i="40"/>
  <c r="Y138" i="40"/>
  <c r="U138" i="40"/>
  <c r="AC138" i="40"/>
  <c r="AB138" i="40"/>
  <c r="AA138" i="40"/>
  <c r="X138" i="40"/>
  <c r="AA137" i="40"/>
  <c r="Z137" i="40"/>
  <c r="Y137" i="40"/>
  <c r="U137" i="40"/>
  <c r="AC137" i="40"/>
  <c r="AB137" i="40"/>
  <c r="X137" i="40"/>
  <c r="AA136" i="40"/>
  <c r="Z136" i="40"/>
  <c r="U136" i="40"/>
  <c r="AC136" i="40"/>
  <c r="AB136" i="40"/>
  <c r="Y136" i="40"/>
  <c r="X136" i="40"/>
  <c r="U135" i="40"/>
  <c r="AC135" i="40"/>
  <c r="AB135" i="40"/>
  <c r="AA135" i="40"/>
  <c r="Z135" i="40"/>
  <c r="Y135" i="40"/>
  <c r="X135" i="40"/>
  <c r="U134" i="40"/>
  <c r="AC134" i="40"/>
  <c r="AB134" i="40"/>
  <c r="AA134" i="40"/>
  <c r="Z134" i="40"/>
  <c r="Y134" i="40"/>
  <c r="X134" i="40"/>
  <c r="U133" i="40"/>
  <c r="AC133" i="40"/>
  <c r="AB133" i="40"/>
  <c r="AA133" i="40"/>
  <c r="Z133" i="40"/>
  <c r="Y133" i="40"/>
  <c r="X133" i="40"/>
  <c r="U132" i="40"/>
  <c r="AC132" i="40"/>
  <c r="AB132" i="40"/>
  <c r="AA132" i="40"/>
  <c r="Z132" i="40"/>
  <c r="Y132" i="40"/>
  <c r="X132" i="40"/>
  <c r="U131" i="40"/>
  <c r="AC131" i="40"/>
  <c r="AB131" i="40"/>
  <c r="AA131" i="40"/>
  <c r="Z131" i="40"/>
  <c r="Y131" i="40"/>
  <c r="X131" i="40"/>
  <c r="U130" i="40"/>
  <c r="AC130" i="40"/>
  <c r="AB130" i="40"/>
  <c r="AA130" i="40"/>
  <c r="Z130" i="40"/>
  <c r="Y130" i="40"/>
  <c r="X130" i="40"/>
  <c r="U129" i="40"/>
  <c r="AC129" i="40"/>
  <c r="AB129" i="40"/>
  <c r="AA129" i="40"/>
  <c r="Z129" i="40"/>
  <c r="Y129" i="40"/>
  <c r="X129" i="40"/>
  <c r="AA128" i="40"/>
  <c r="Z128" i="40"/>
  <c r="U128" i="40"/>
  <c r="AC128" i="40"/>
  <c r="AB128" i="40"/>
  <c r="Y128" i="40"/>
  <c r="X128" i="40"/>
  <c r="U127" i="40"/>
  <c r="AC127" i="40"/>
  <c r="AB127" i="40"/>
  <c r="AA127" i="40"/>
  <c r="Z127" i="40"/>
  <c r="Y127" i="40"/>
  <c r="X127" i="40"/>
  <c r="U126" i="40"/>
  <c r="AC126" i="40"/>
  <c r="AB126" i="40"/>
  <c r="AA126" i="40"/>
  <c r="Z126" i="40"/>
  <c r="Y126" i="40"/>
  <c r="X126" i="40"/>
  <c r="U125" i="40"/>
  <c r="AC125" i="40"/>
  <c r="AB125" i="40"/>
  <c r="AA125" i="40"/>
  <c r="Z125" i="40"/>
  <c r="Y125" i="40"/>
  <c r="X125" i="40"/>
  <c r="X124" i="40"/>
  <c r="U124" i="40"/>
  <c r="AC124" i="40"/>
  <c r="AB124" i="40"/>
  <c r="AA124" i="40"/>
  <c r="Z124" i="40"/>
  <c r="Y124" i="40"/>
  <c r="AB123" i="40"/>
  <c r="U123" i="40"/>
  <c r="AC123" i="40"/>
  <c r="AA123" i="40"/>
  <c r="Z123" i="40"/>
  <c r="Y123" i="40"/>
  <c r="X123" i="40"/>
  <c r="U122" i="40"/>
  <c r="AC122" i="40"/>
  <c r="AB122" i="40"/>
  <c r="AA122" i="40"/>
  <c r="Z122" i="40"/>
  <c r="Y122" i="40"/>
  <c r="X122" i="40"/>
  <c r="U121" i="40"/>
  <c r="AC121" i="40"/>
  <c r="AB121" i="40"/>
  <c r="AA121" i="40"/>
  <c r="Z121" i="40"/>
  <c r="Y121" i="40"/>
  <c r="X121" i="40"/>
  <c r="U120" i="40"/>
  <c r="AC120" i="40"/>
  <c r="AB120" i="40"/>
  <c r="AA120" i="40"/>
  <c r="Z120" i="40"/>
  <c r="Y120" i="40"/>
  <c r="X120" i="40"/>
  <c r="AB119" i="40"/>
  <c r="AA119" i="40"/>
  <c r="Y119" i="40"/>
  <c r="X119" i="40"/>
  <c r="U119" i="40"/>
  <c r="AC119" i="40"/>
  <c r="Z119" i="40"/>
  <c r="AB118" i="40"/>
  <c r="Z118" i="40"/>
  <c r="Y118" i="40"/>
  <c r="X118" i="40"/>
  <c r="U118" i="40"/>
  <c r="AC118" i="40"/>
  <c r="AA118" i="40"/>
  <c r="AA117" i="40"/>
  <c r="Z117" i="40"/>
  <c r="Y117" i="40"/>
  <c r="U117" i="40"/>
  <c r="AC117" i="40"/>
  <c r="AB117" i="40"/>
  <c r="X117" i="40"/>
  <c r="AB116" i="40"/>
  <c r="AA116" i="40"/>
  <c r="Z116" i="40"/>
  <c r="X116" i="40"/>
  <c r="U116" i="40"/>
  <c r="AC116" i="40"/>
  <c r="Y116" i="40"/>
  <c r="AB115" i="40"/>
  <c r="Y115" i="40"/>
  <c r="X115" i="40"/>
  <c r="U115" i="40"/>
  <c r="AC115" i="40"/>
  <c r="AA115" i="40"/>
  <c r="Z115" i="40"/>
  <c r="AB114" i="40"/>
  <c r="Z114" i="40"/>
  <c r="Y114" i="40"/>
  <c r="X114" i="40"/>
  <c r="U114" i="40"/>
  <c r="AC114" i="40"/>
  <c r="AA114" i="40"/>
  <c r="AA113" i="40"/>
  <c r="Z113" i="40"/>
  <c r="U113" i="40"/>
  <c r="AC113" i="40"/>
  <c r="AB113" i="40"/>
  <c r="Y113" i="40"/>
  <c r="X113" i="40"/>
  <c r="U112" i="40"/>
  <c r="AC112" i="40"/>
  <c r="AB112" i="40"/>
  <c r="AA112" i="40"/>
  <c r="Z112" i="40"/>
  <c r="Y112" i="40"/>
  <c r="X112" i="40"/>
  <c r="AA111" i="40"/>
  <c r="U111" i="40"/>
  <c r="AC111" i="40"/>
  <c r="AB111" i="40"/>
  <c r="Z111" i="40"/>
  <c r="Y111" i="40"/>
  <c r="X111" i="40"/>
  <c r="Z110" i="40"/>
  <c r="X110" i="40"/>
  <c r="U110" i="40"/>
  <c r="AC110" i="40"/>
  <c r="AB110" i="40"/>
  <c r="AA110" i="40"/>
  <c r="Y110" i="40"/>
  <c r="AA109" i="40"/>
  <c r="Z109" i="40"/>
  <c r="Y109" i="40"/>
  <c r="U109" i="40"/>
  <c r="AC109" i="40"/>
  <c r="AB109" i="40"/>
  <c r="X109" i="40"/>
  <c r="AB108" i="40"/>
  <c r="X108" i="40"/>
  <c r="U108" i="40"/>
  <c r="AC108" i="40"/>
  <c r="AA108" i="40"/>
  <c r="Z108" i="40"/>
  <c r="Y108" i="40"/>
  <c r="AB107" i="40"/>
  <c r="Y107" i="40"/>
  <c r="X107" i="40"/>
  <c r="U107" i="40"/>
  <c r="AC107" i="40"/>
  <c r="AA107" i="40"/>
  <c r="Z107" i="40"/>
  <c r="AB106" i="40"/>
  <c r="Z106" i="40"/>
  <c r="X106" i="40"/>
  <c r="U106" i="40"/>
  <c r="AC106" i="40"/>
  <c r="AA106" i="40"/>
  <c r="Y106" i="40"/>
  <c r="AA105" i="40"/>
  <c r="U105" i="40"/>
  <c r="AC105" i="40"/>
  <c r="AB105" i="40"/>
  <c r="Z105" i="40"/>
  <c r="Y105" i="40"/>
  <c r="X105" i="40"/>
  <c r="U104" i="40"/>
  <c r="AC104" i="40"/>
  <c r="AB104" i="40"/>
  <c r="AA104" i="40"/>
  <c r="Z104" i="40"/>
  <c r="Y104" i="40"/>
  <c r="X104" i="40"/>
  <c r="AA103" i="40"/>
  <c r="Y103" i="40"/>
  <c r="X103" i="40"/>
  <c r="U103" i="40"/>
  <c r="AC103" i="40"/>
  <c r="AB103" i="40"/>
  <c r="Z103" i="40"/>
  <c r="Z102" i="40"/>
  <c r="X102" i="40"/>
  <c r="U102" i="40"/>
  <c r="AC102" i="40"/>
  <c r="AB102" i="40"/>
  <c r="AA102" i="40"/>
  <c r="Y102" i="40"/>
  <c r="AA101" i="40"/>
  <c r="Z101" i="40"/>
  <c r="Y101" i="40"/>
  <c r="U101" i="40"/>
  <c r="AC101" i="40"/>
  <c r="AB101" i="40"/>
  <c r="X101" i="40"/>
  <c r="AB100" i="40"/>
  <c r="X100" i="40"/>
  <c r="U100" i="40"/>
  <c r="AC100" i="40"/>
  <c r="AA100" i="40"/>
  <c r="Z100" i="40"/>
  <c r="Y100" i="40"/>
  <c r="AB99" i="40"/>
  <c r="Y99" i="40"/>
  <c r="X99" i="40"/>
  <c r="U99" i="40"/>
  <c r="AC99" i="40"/>
  <c r="AA99" i="40"/>
  <c r="Z99" i="40"/>
  <c r="AB98" i="40"/>
  <c r="Z98" i="40"/>
  <c r="X98" i="40"/>
  <c r="U98" i="40"/>
  <c r="AC98" i="40"/>
  <c r="AA98" i="40"/>
  <c r="Y98" i="40"/>
  <c r="AA97" i="40"/>
  <c r="U97" i="40"/>
  <c r="AC97" i="40"/>
  <c r="AB97" i="40"/>
  <c r="Z97" i="40"/>
  <c r="Y97" i="40"/>
  <c r="X97" i="40"/>
  <c r="Z96" i="40"/>
  <c r="X96" i="40"/>
  <c r="U96" i="40"/>
  <c r="AC96" i="40"/>
  <c r="AB96" i="40"/>
  <c r="AA96" i="40"/>
  <c r="Y96" i="40"/>
  <c r="U95" i="40"/>
  <c r="AC95" i="40"/>
  <c r="AB95" i="40"/>
  <c r="AA95" i="40"/>
  <c r="Z95" i="40"/>
  <c r="Y95" i="40"/>
  <c r="X95" i="40"/>
  <c r="U94" i="40"/>
  <c r="AC94" i="40"/>
  <c r="AB94" i="40"/>
  <c r="AA94" i="40"/>
  <c r="Z94" i="40"/>
  <c r="Y94" i="40"/>
  <c r="X94" i="40"/>
  <c r="Y93" i="40"/>
  <c r="U93" i="40"/>
  <c r="AC93" i="40"/>
  <c r="AB93" i="40"/>
  <c r="AA93" i="40"/>
  <c r="Z93" i="40"/>
  <c r="X93" i="40"/>
  <c r="U92" i="40"/>
  <c r="AC92" i="40"/>
  <c r="AB92" i="40"/>
  <c r="AA92" i="40"/>
  <c r="Z92" i="40"/>
  <c r="Y92" i="40"/>
  <c r="X92" i="40"/>
  <c r="Y91" i="40"/>
  <c r="U91" i="40"/>
  <c r="AC91" i="40"/>
  <c r="AB91" i="40"/>
  <c r="AA91" i="40"/>
  <c r="Z91" i="40"/>
  <c r="X91" i="40"/>
  <c r="U90" i="40"/>
  <c r="AC90" i="40"/>
  <c r="AB90" i="40"/>
  <c r="AA90" i="40"/>
  <c r="Z90" i="40"/>
  <c r="Y90" i="40"/>
  <c r="X90" i="40"/>
  <c r="U89" i="40"/>
  <c r="AC89" i="40"/>
  <c r="AB89" i="40"/>
  <c r="AA89" i="40"/>
  <c r="Z89" i="40"/>
  <c r="Y89" i="40"/>
  <c r="X89" i="40"/>
  <c r="AB88" i="40"/>
  <c r="AA88" i="40"/>
  <c r="Z88" i="40"/>
  <c r="X88" i="40"/>
  <c r="U88" i="40"/>
  <c r="AC88" i="40"/>
  <c r="Y88" i="40"/>
  <c r="AA87" i="40"/>
  <c r="Y87" i="40"/>
  <c r="X87" i="40"/>
  <c r="U87" i="40"/>
  <c r="AC87" i="40"/>
  <c r="AB87" i="40"/>
  <c r="Z87" i="40"/>
  <c r="Z86" i="40"/>
  <c r="X86" i="40"/>
  <c r="U86" i="40"/>
  <c r="AC86" i="40"/>
  <c r="AB86" i="40"/>
  <c r="AA86" i="40"/>
  <c r="Y86" i="40"/>
  <c r="Z85" i="40"/>
  <c r="Y85" i="40"/>
  <c r="U85" i="40"/>
  <c r="AC85" i="40"/>
  <c r="AB85" i="40"/>
  <c r="AA85" i="40"/>
  <c r="X85" i="40"/>
  <c r="AB84" i="40"/>
  <c r="Z84" i="40"/>
  <c r="X84" i="40"/>
  <c r="U84" i="40"/>
  <c r="AC84" i="40"/>
  <c r="AA84" i="40"/>
  <c r="Y84" i="40"/>
  <c r="AA83" i="40"/>
  <c r="Y83" i="40"/>
  <c r="U83" i="40"/>
  <c r="AC83" i="40"/>
  <c r="AB83" i="40"/>
  <c r="Z83" i="40"/>
  <c r="X83" i="40"/>
  <c r="AB82" i="40"/>
  <c r="Z82" i="40"/>
  <c r="X82" i="40"/>
  <c r="U82" i="40"/>
  <c r="AC82" i="40"/>
  <c r="AA82" i="40"/>
  <c r="Y82" i="40"/>
  <c r="AA81" i="40"/>
  <c r="Y81" i="40"/>
  <c r="U81" i="40"/>
  <c r="AC81" i="40"/>
  <c r="AB81" i="40"/>
  <c r="Z81" i="40"/>
  <c r="X81" i="40"/>
  <c r="AB80" i="40"/>
  <c r="Z80" i="40"/>
  <c r="X80" i="40"/>
  <c r="U80" i="40"/>
  <c r="AC80" i="40"/>
  <c r="AA80" i="40"/>
  <c r="Y80" i="40"/>
  <c r="AA79" i="40"/>
  <c r="Y79" i="40"/>
  <c r="U79" i="40"/>
  <c r="AC79" i="40"/>
  <c r="AB79" i="40"/>
  <c r="Z79" i="40"/>
  <c r="X79" i="40"/>
  <c r="AB78" i="40"/>
  <c r="Z78" i="40"/>
  <c r="X78" i="40"/>
  <c r="U78" i="40"/>
  <c r="AC78" i="40"/>
  <c r="AA78" i="40"/>
  <c r="Y78" i="40"/>
  <c r="AA77" i="40"/>
  <c r="Y77" i="40"/>
  <c r="U77" i="40"/>
  <c r="AC77" i="40"/>
  <c r="AB77" i="40"/>
  <c r="Z77" i="40"/>
  <c r="X77" i="40"/>
  <c r="AB76" i="40"/>
  <c r="Z76" i="40"/>
  <c r="X76" i="40"/>
  <c r="U76" i="40"/>
  <c r="AC76" i="40"/>
  <c r="AA76" i="40"/>
  <c r="Y76" i="40"/>
  <c r="AA75" i="40"/>
  <c r="Y75" i="40"/>
  <c r="U75" i="40"/>
  <c r="AC75" i="40"/>
  <c r="AB75" i="40"/>
  <c r="Z75" i="40"/>
  <c r="X75" i="40"/>
  <c r="AB74" i="40"/>
  <c r="Z74" i="40"/>
  <c r="X74" i="40"/>
  <c r="U74" i="40"/>
  <c r="AC74" i="40"/>
  <c r="AA74" i="40"/>
  <c r="Y74" i="40"/>
  <c r="AA73" i="40"/>
  <c r="Y73" i="40"/>
  <c r="U73" i="40"/>
  <c r="AC73" i="40"/>
  <c r="AB73" i="40"/>
  <c r="Z73" i="40"/>
  <c r="X73" i="40"/>
  <c r="AB72" i="40"/>
  <c r="Z72" i="40"/>
  <c r="X72" i="40"/>
  <c r="U72" i="40"/>
  <c r="AC72" i="40"/>
  <c r="AA72" i="40"/>
  <c r="Y72" i="40"/>
  <c r="AA71" i="40"/>
  <c r="Y71" i="40"/>
  <c r="U71" i="40"/>
  <c r="AC71" i="40"/>
  <c r="AB71" i="40"/>
  <c r="Z71" i="40"/>
  <c r="X71" i="40"/>
  <c r="AB70" i="40"/>
  <c r="Z70" i="40"/>
  <c r="X70" i="40"/>
  <c r="U70" i="40"/>
  <c r="AC70" i="40"/>
  <c r="AA70" i="40"/>
  <c r="Y70" i="40"/>
  <c r="AA69" i="40"/>
  <c r="Y69" i="40"/>
  <c r="U69" i="40"/>
  <c r="AC69" i="40"/>
  <c r="AB69" i="40"/>
  <c r="Z69" i="40"/>
  <c r="X69" i="40"/>
  <c r="AB68" i="40"/>
  <c r="Z68" i="40"/>
  <c r="X68" i="40"/>
  <c r="U68" i="40"/>
  <c r="AC68" i="40"/>
  <c r="AA68" i="40"/>
  <c r="Y68" i="40"/>
  <c r="AA67" i="40"/>
  <c r="Y67" i="40"/>
  <c r="U67" i="40"/>
  <c r="AC67" i="40"/>
  <c r="AB67" i="40"/>
  <c r="Z67" i="40"/>
  <c r="X67" i="40"/>
  <c r="AB66" i="40"/>
  <c r="Z66" i="40"/>
  <c r="X66" i="40"/>
  <c r="U66" i="40"/>
  <c r="AC66" i="40"/>
  <c r="AA66" i="40"/>
  <c r="Y66" i="40"/>
  <c r="AA65" i="40"/>
  <c r="Y65" i="40"/>
  <c r="U65" i="40"/>
  <c r="AC65" i="40"/>
  <c r="AB65" i="40"/>
  <c r="Z65" i="40"/>
  <c r="X65" i="40"/>
  <c r="AB64" i="40"/>
  <c r="Z64" i="40"/>
  <c r="X64" i="40"/>
  <c r="U64" i="40"/>
  <c r="AC64" i="40"/>
  <c r="AA64" i="40"/>
  <c r="Y64" i="40"/>
  <c r="AA63" i="40"/>
  <c r="Y63" i="40"/>
  <c r="U63" i="40"/>
  <c r="AC63" i="40"/>
  <c r="AB63" i="40"/>
  <c r="Z63" i="40"/>
  <c r="X63" i="40"/>
  <c r="AB62" i="40"/>
  <c r="Z62" i="40"/>
  <c r="X62" i="40"/>
  <c r="U62" i="40"/>
  <c r="AC62" i="40"/>
  <c r="AA62" i="40"/>
  <c r="Y62" i="40"/>
  <c r="AA61" i="40"/>
  <c r="Y61" i="40"/>
  <c r="U61" i="40"/>
  <c r="AC61" i="40"/>
  <c r="AB61" i="40"/>
  <c r="Z61" i="40"/>
  <c r="X61" i="40"/>
  <c r="AB60" i="40"/>
  <c r="Z60" i="40"/>
  <c r="X60" i="40"/>
  <c r="U60" i="40"/>
  <c r="AC60" i="40"/>
  <c r="AA60" i="40"/>
  <c r="Y60" i="40"/>
  <c r="AA59" i="40"/>
  <c r="Y59" i="40"/>
  <c r="U59" i="40"/>
  <c r="AC59" i="40"/>
  <c r="AB59" i="40"/>
  <c r="Z59" i="40"/>
  <c r="X59" i="40"/>
  <c r="AB58" i="40"/>
  <c r="Z58" i="40"/>
  <c r="X58" i="40"/>
  <c r="U58" i="40"/>
  <c r="AC58" i="40"/>
  <c r="AA58" i="40"/>
  <c r="Y58" i="40"/>
  <c r="AA57" i="40"/>
  <c r="Y57" i="40"/>
  <c r="U57" i="40"/>
  <c r="AC57" i="40"/>
  <c r="AB57" i="40"/>
  <c r="Z57" i="40"/>
  <c r="X57" i="40"/>
  <c r="AB56" i="40"/>
  <c r="Z56" i="40"/>
  <c r="X56" i="40"/>
  <c r="U56" i="40"/>
  <c r="AC56" i="40"/>
  <c r="AA56" i="40"/>
  <c r="Y56" i="40"/>
  <c r="AA55" i="40"/>
  <c r="Y55" i="40"/>
  <c r="U55" i="40"/>
  <c r="AC55" i="40"/>
  <c r="AB55" i="40"/>
  <c r="Z55" i="40"/>
  <c r="X55" i="40"/>
  <c r="AB54" i="40"/>
  <c r="Z54" i="40"/>
  <c r="X54" i="40"/>
  <c r="U54" i="40"/>
  <c r="AC54" i="40"/>
  <c r="AA54" i="40"/>
  <c r="Y54" i="40"/>
  <c r="AA53" i="40"/>
  <c r="Y53" i="40"/>
  <c r="U53" i="40"/>
  <c r="AC53" i="40"/>
  <c r="AB53" i="40"/>
  <c r="Z53" i="40"/>
  <c r="X53" i="40"/>
  <c r="AB52" i="40"/>
  <c r="Z52" i="40"/>
  <c r="X52" i="40"/>
  <c r="U52" i="40"/>
  <c r="AC52" i="40"/>
  <c r="AA52" i="40"/>
  <c r="Y52" i="40"/>
  <c r="AA51" i="40"/>
  <c r="Y51" i="40"/>
  <c r="U51" i="40"/>
  <c r="AC51" i="40"/>
  <c r="AB51" i="40"/>
  <c r="Z51" i="40"/>
  <c r="X51" i="40"/>
  <c r="AB50" i="40"/>
  <c r="Z50" i="40"/>
  <c r="X50" i="40"/>
  <c r="U50" i="40"/>
  <c r="AC50" i="40"/>
  <c r="AA50" i="40"/>
  <c r="Y50" i="40"/>
  <c r="AA49" i="40"/>
  <c r="Y49" i="40"/>
  <c r="U49" i="40"/>
  <c r="AC49" i="40"/>
  <c r="AB49" i="40"/>
  <c r="Z49" i="40"/>
  <c r="X49" i="40"/>
  <c r="AB48" i="40"/>
  <c r="Z48" i="40"/>
  <c r="X48" i="40"/>
  <c r="U48" i="40"/>
  <c r="AC48" i="40"/>
  <c r="AA48" i="40"/>
  <c r="Y48" i="40"/>
  <c r="AA47" i="40"/>
  <c r="Y47" i="40"/>
  <c r="U47" i="40"/>
  <c r="AC47" i="40"/>
  <c r="AB47" i="40"/>
  <c r="Z47" i="40"/>
  <c r="X47" i="40"/>
  <c r="AB46" i="40"/>
  <c r="Z46" i="40"/>
  <c r="X46" i="40"/>
  <c r="U46" i="40"/>
  <c r="AC46" i="40"/>
  <c r="AA46" i="40"/>
  <c r="Y46" i="40"/>
  <c r="AA45" i="40"/>
  <c r="Y45" i="40"/>
  <c r="U45" i="40"/>
  <c r="AC45" i="40"/>
  <c r="AB45" i="40"/>
  <c r="Z45" i="40"/>
  <c r="X45" i="40"/>
  <c r="AB44" i="40"/>
  <c r="Z44" i="40"/>
  <c r="X44" i="40"/>
  <c r="U44" i="40"/>
  <c r="AC44" i="40"/>
  <c r="AA44" i="40"/>
  <c r="Y44" i="40"/>
  <c r="AA43" i="40"/>
  <c r="Y43" i="40"/>
  <c r="U43" i="40"/>
  <c r="AC43" i="40"/>
  <c r="AB43" i="40"/>
  <c r="Z43" i="40"/>
  <c r="X43" i="40"/>
  <c r="AB42" i="40"/>
  <c r="Z42" i="40"/>
  <c r="X42" i="40"/>
  <c r="U42" i="40"/>
  <c r="AC42" i="40"/>
  <c r="AA42" i="40"/>
  <c r="Y42" i="40"/>
  <c r="AA41" i="40"/>
  <c r="Y41" i="40"/>
  <c r="U41" i="40"/>
  <c r="AC41" i="40"/>
  <c r="AB41" i="40"/>
  <c r="Z41" i="40"/>
  <c r="X41" i="40"/>
  <c r="AB40" i="40"/>
  <c r="X40" i="40"/>
  <c r="U40" i="40"/>
  <c r="AC40" i="40"/>
  <c r="AA40" i="40"/>
  <c r="Z40" i="40"/>
  <c r="Y40" i="40"/>
  <c r="U39" i="40"/>
  <c r="AC39" i="40"/>
  <c r="AB39" i="40"/>
  <c r="AA39" i="40"/>
  <c r="Z39" i="40"/>
  <c r="Y39" i="40"/>
  <c r="X39" i="40"/>
  <c r="Z38" i="40"/>
  <c r="U38" i="40"/>
  <c r="AC38" i="40"/>
  <c r="AB38" i="40"/>
  <c r="AA38" i="40"/>
  <c r="Y38" i="40"/>
  <c r="X38" i="40"/>
  <c r="U37" i="40"/>
  <c r="AC37" i="40"/>
  <c r="AB37" i="40"/>
  <c r="AA37" i="40"/>
  <c r="Z37" i="40"/>
  <c r="Y37" i="40"/>
  <c r="X37" i="40"/>
  <c r="U36" i="40"/>
  <c r="AC36" i="40"/>
  <c r="AB36" i="40"/>
  <c r="AA36" i="40"/>
  <c r="Z36" i="40"/>
  <c r="Y36" i="40"/>
  <c r="X36" i="40"/>
  <c r="U35" i="40"/>
  <c r="AC35" i="40"/>
  <c r="AB35" i="40"/>
  <c r="AA35" i="40"/>
  <c r="Z35" i="40"/>
  <c r="Y35" i="40"/>
  <c r="X35" i="40"/>
  <c r="Z34" i="40"/>
  <c r="U34" i="40"/>
  <c r="AC34" i="40"/>
  <c r="AB34" i="40"/>
  <c r="AA34" i="40"/>
  <c r="Y34" i="40"/>
  <c r="X34" i="40"/>
  <c r="U33" i="40"/>
  <c r="AC33" i="40"/>
  <c r="AB33" i="40"/>
  <c r="AA33" i="40"/>
  <c r="Z33" i="40"/>
  <c r="Y33" i="40"/>
  <c r="X33" i="40"/>
  <c r="U32" i="40"/>
  <c r="AC32" i="40"/>
  <c r="AB32" i="40"/>
  <c r="AA32" i="40"/>
  <c r="Z32" i="40"/>
  <c r="Y32" i="40"/>
  <c r="X32" i="40"/>
  <c r="AA31" i="40"/>
  <c r="Y31" i="40"/>
  <c r="U31" i="40"/>
  <c r="AC31" i="40"/>
  <c r="AB31" i="40"/>
  <c r="Z31" i="40"/>
  <c r="X31" i="40"/>
  <c r="AB30" i="40"/>
  <c r="Z30" i="40"/>
  <c r="X30" i="40"/>
  <c r="U30" i="40"/>
  <c r="AC30" i="40"/>
  <c r="AA30" i="40"/>
  <c r="Y30" i="40"/>
  <c r="AA29" i="40"/>
  <c r="Y29" i="40"/>
  <c r="U29" i="40"/>
  <c r="AC29" i="40"/>
  <c r="AB29" i="40"/>
  <c r="Z29" i="40"/>
  <c r="X29" i="40"/>
  <c r="AB28" i="40"/>
  <c r="Z28" i="40"/>
  <c r="X28" i="40"/>
  <c r="U28" i="40"/>
  <c r="AC28" i="40"/>
  <c r="AA28" i="40"/>
  <c r="Y28" i="40"/>
  <c r="AA27" i="40"/>
  <c r="Y27" i="40"/>
  <c r="U27" i="40"/>
  <c r="AC27" i="40"/>
  <c r="AB27" i="40"/>
  <c r="Z27" i="40"/>
  <c r="X27" i="40"/>
  <c r="AB26" i="40"/>
  <c r="Z26" i="40"/>
  <c r="X26" i="40"/>
  <c r="U26" i="40"/>
  <c r="AC26" i="40"/>
  <c r="AA26" i="40"/>
  <c r="Y26" i="40"/>
  <c r="AA25" i="40"/>
  <c r="Y25" i="40"/>
  <c r="U25" i="40"/>
  <c r="AC25" i="40"/>
  <c r="AB25" i="40"/>
  <c r="Z25" i="40"/>
  <c r="X25" i="40"/>
  <c r="U24" i="40"/>
  <c r="AC24" i="40"/>
  <c r="AB24" i="40"/>
  <c r="AA24" i="40"/>
  <c r="Z24" i="40"/>
  <c r="Y24" i="40"/>
  <c r="X24" i="40"/>
  <c r="AA23" i="40"/>
  <c r="Y23" i="40"/>
  <c r="U23" i="40"/>
  <c r="AC23" i="40"/>
  <c r="AB23" i="40"/>
  <c r="Z23" i="40"/>
  <c r="X23" i="40"/>
  <c r="AB22" i="40"/>
  <c r="Z22" i="40"/>
  <c r="X22" i="40"/>
  <c r="U22" i="40"/>
  <c r="AC22" i="40"/>
  <c r="AA22" i="40"/>
  <c r="Y22" i="40"/>
  <c r="AA21" i="40"/>
  <c r="Y21" i="40"/>
  <c r="U21" i="40"/>
  <c r="AC21" i="40"/>
  <c r="AB21" i="40"/>
  <c r="Z21" i="40"/>
  <c r="X21" i="40"/>
  <c r="AB20" i="40"/>
  <c r="Z20" i="40"/>
  <c r="X20" i="40"/>
  <c r="U20" i="40"/>
  <c r="AC20" i="40"/>
  <c r="AA20" i="40"/>
  <c r="Y20" i="40"/>
  <c r="AA19" i="40"/>
  <c r="Y19" i="40"/>
  <c r="U19" i="40"/>
  <c r="AC19" i="40"/>
  <c r="AB19" i="40"/>
  <c r="Z19" i="40"/>
  <c r="X19" i="40"/>
  <c r="AB18" i="40"/>
  <c r="Z18" i="40"/>
  <c r="X18" i="40"/>
  <c r="U18" i="40"/>
  <c r="AC18" i="40"/>
  <c r="AA18" i="40"/>
  <c r="Y18" i="40"/>
  <c r="AA17" i="40"/>
  <c r="Y17" i="40"/>
  <c r="U17" i="40"/>
  <c r="AC17" i="40"/>
  <c r="AB17" i="40"/>
  <c r="Z17" i="40"/>
  <c r="X17" i="40"/>
  <c r="AB16" i="40"/>
  <c r="AB170" i="40" s="1"/>
  <c r="Z16" i="40"/>
  <c r="X16" i="40"/>
  <c r="U16" i="40"/>
  <c r="U170" i="40" s="1"/>
  <c r="AC16" i="40"/>
  <c r="AA16" i="40"/>
  <c r="Y16" i="40"/>
  <c r="AA15" i="40"/>
  <c r="Y15" i="40"/>
  <c r="Y169" i="40" s="1"/>
  <c r="U15" i="40"/>
  <c r="U169" i="40" s="1"/>
  <c r="AC15" i="40"/>
  <c r="AC169" i="40" s="1"/>
  <c r="AB15" i="40"/>
  <c r="AB169" i="40" s="1"/>
  <c r="Z15" i="40"/>
  <c r="X15" i="40"/>
  <c r="X169" i="40" s="1"/>
  <c r="AB14" i="40"/>
  <c r="AB168" i="40" s="1"/>
  <c r="Z14" i="40"/>
  <c r="X14" i="40"/>
  <c r="U14" i="40"/>
  <c r="U168" i="40" s="1"/>
  <c r="AC14" i="40"/>
  <c r="AC168" i="40" s="1"/>
  <c r="AA14" i="40"/>
  <c r="Y14" i="40"/>
  <c r="Y168" i="40" s="1"/>
  <c r="AA13" i="40"/>
  <c r="Y13" i="40"/>
  <c r="U13" i="40"/>
  <c r="U167" i="40" s="1"/>
  <c r="AC13" i="40"/>
  <c r="AB13" i="40"/>
  <c r="AB167" i="40" s="1"/>
  <c r="Z13" i="40"/>
  <c r="X13" i="40"/>
  <c r="AB12" i="40"/>
  <c r="AB166" i="40" s="1"/>
  <c r="Z12" i="40"/>
  <c r="X12" i="40"/>
  <c r="U12" i="40"/>
  <c r="U166" i="40" s="1"/>
  <c r="AC12" i="40"/>
  <c r="AC166" i="40" s="1"/>
  <c r="AA12" i="40"/>
  <c r="Y12" i="40"/>
  <c r="U11" i="40"/>
  <c r="U165" i="40" s="1"/>
  <c r="AC11" i="40"/>
  <c r="AB11" i="40"/>
  <c r="AA11" i="40"/>
  <c r="Z11" i="40"/>
  <c r="Y11" i="40"/>
  <c r="Y165" i="40" s="1"/>
  <c r="E11" i="40"/>
  <c r="X11" i="40" s="1"/>
  <c r="AB10" i="40"/>
  <c r="AB164" i="40" s="1"/>
  <c r="Z10" i="40"/>
  <c r="Z164" i="40" s="1"/>
  <c r="X10" i="40"/>
  <c r="U10" i="40"/>
  <c r="U164" i="40" s="1"/>
  <c r="AC10" i="40"/>
  <c r="AA10" i="40"/>
  <c r="Y10" i="40"/>
  <c r="AA9" i="40"/>
  <c r="Y9" i="40"/>
  <c r="U9" i="40"/>
  <c r="AC9" i="40"/>
  <c r="AB9" i="40"/>
  <c r="Z9" i="40"/>
  <c r="X9" i="40"/>
  <c r="Z169" i="40" l="1"/>
  <c r="Z168" i="40"/>
  <c r="AC163" i="40"/>
  <c r="AC170" i="40"/>
  <c r="AA166" i="40"/>
  <c r="AA170" i="40"/>
  <c r="AA164" i="40"/>
  <c r="AA168" i="40"/>
  <c r="AA169" i="40"/>
  <c r="Z167" i="40"/>
  <c r="Z166" i="40"/>
  <c r="Z170" i="40"/>
  <c r="Z165" i="40"/>
  <c r="Y166" i="40"/>
  <c r="Y170" i="40"/>
  <c r="Y163" i="40"/>
  <c r="X170" i="40"/>
  <c r="X168" i="40"/>
  <c r="X164" i="40"/>
  <c r="X167" i="40"/>
  <c r="X163" i="40"/>
  <c r="X166" i="40"/>
  <c r="AB165" i="40"/>
  <c r="Y164" i="40"/>
  <c r="AC164" i="40"/>
  <c r="AA165" i="40"/>
  <c r="AC167" i="40"/>
  <c r="X165" i="40"/>
  <c r="U163" i="40"/>
  <c r="AB163" i="40"/>
  <c r="AC165" i="40"/>
  <c r="AA163" i="40"/>
  <c r="Z163" i="40"/>
  <c r="AA167" i="40"/>
  <c r="Y167" i="40"/>
  <c r="V110" i="33"/>
  <c r="N72" i="34"/>
  <c r="N71" i="34"/>
  <c r="N70" i="34"/>
  <c r="N69" i="34"/>
  <c r="N68" i="34"/>
  <c r="N67" i="34"/>
  <c r="N66" i="34"/>
  <c r="L72" i="34"/>
  <c r="L71" i="34"/>
  <c r="L70" i="34"/>
  <c r="L69" i="34"/>
  <c r="L68" i="34"/>
  <c r="L67" i="34"/>
  <c r="L66" i="34"/>
  <c r="K72" i="34"/>
  <c r="K71" i="34"/>
  <c r="K70" i="34"/>
  <c r="K69" i="34"/>
  <c r="K68" i="34"/>
  <c r="K67" i="34"/>
  <c r="K66" i="34"/>
  <c r="I72" i="34"/>
  <c r="I71" i="34"/>
  <c r="I70" i="34"/>
  <c r="I69" i="34"/>
  <c r="I68" i="34"/>
  <c r="I67" i="34"/>
  <c r="I66" i="34"/>
  <c r="H72" i="34"/>
  <c r="H71" i="34"/>
  <c r="H70" i="34"/>
  <c r="H69" i="34"/>
  <c r="H68" i="34"/>
  <c r="H67" i="34"/>
  <c r="H66" i="34"/>
  <c r="G72" i="34"/>
  <c r="G71" i="34"/>
  <c r="G70" i="34"/>
  <c r="G69" i="34"/>
  <c r="G68" i="34"/>
  <c r="G67" i="34"/>
  <c r="G66" i="34"/>
  <c r="F72" i="34"/>
  <c r="F71" i="34"/>
  <c r="F70" i="34"/>
  <c r="F69" i="34"/>
  <c r="F68" i="34"/>
  <c r="F67" i="34"/>
  <c r="F66" i="34"/>
  <c r="D72" i="34"/>
  <c r="D71" i="34"/>
  <c r="D70" i="34"/>
  <c r="D69" i="34"/>
  <c r="D68" i="34"/>
  <c r="D67" i="34"/>
  <c r="D66" i="34"/>
  <c r="C72" i="34"/>
  <c r="C71" i="34"/>
  <c r="C70" i="34"/>
  <c r="C69" i="34"/>
  <c r="C68" i="34"/>
  <c r="C67" i="34"/>
  <c r="C66" i="34"/>
  <c r="N65" i="34"/>
  <c r="L65" i="34"/>
  <c r="K65" i="34"/>
  <c r="I65" i="34"/>
  <c r="H65" i="34"/>
  <c r="G65" i="34"/>
  <c r="F65" i="34"/>
  <c r="D65" i="34"/>
  <c r="C65" i="34"/>
  <c r="O105" i="33" l="1"/>
  <c r="O106" i="33"/>
  <c r="O107" i="33"/>
  <c r="O108" i="33"/>
  <c r="O109" i="33"/>
  <c r="O110" i="33"/>
  <c r="O111" i="33"/>
  <c r="O112" i="33"/>
  <c r="N191" i="33"/>
  <c r="K191" i="33"/>
  <c r="N190" i="33"/>
  <c r="K190" i="33"/>
  <c r="M179" i="33"/>
  <c r="L179" i="33"/>
  <c r="J179" i="33"/>
  <c r="I179" i="33"/>
  <c r="H179" i="33"/>
  <c r="G179" i="33"/>
  <c r="E179" i="33"/>
  <c r="D179" i="33"/>
  <c r="O178" i="33"/>
  <c r="O177" i="33"/>
  <c r="O176" i="33"/>
  <c r="O175" i="33"/>
  <c r="O174" i="33"/>
  <c r="O173" i="33"/>
  <c r="O172" i="33"/>
  <c r="O171" i="33"/>
  <c r="N158" i="33"/>
  <c r="K158" i="33"/>
  <c r="N157" i="33"/>
  <c r="K157" i="33"/>
  <c r="M146" i="33"/>
  <c r="L146" i="33"/>
  <c r="J146" i="33"/>
  <c r="I146" i="33"/>
  <c r="H146" i="33"/>
  <c r="G146" i="33"/>
  <c r="E146" i="33"/>
  <c r="D146" i="33"/>
  <c r="O145" i="33"/>
  <c r="O144" i="33"/>
  <c r="O143" i="33"/>
  <c r="O142" i="33"/>
  <c r="O141" i="33"/>
  <c r="O140" i="33"/>
  <c r="O139" i="33"/>
  <c r="O138" i="33"/>
  <c r="N125" i="33"/>
  <c r="K125" i="33"/>
  <c r="N124" i="33"/>
  <c r="K124" i="33"/>
  <c r="M113" i="33"/>
  <c r="L113" i="33"/>
  <c r="J113" i="33"/>
  <c r="I113" i="33"/>
  <c r="H113" i="33"/>
  <c r="G113" i="33"/>
  <c r="E113" i="33"/>
  <c r="D113" i="33"/>
  <c r="AC194" i="36"/>
  <c r="AC193" i="36"/>
  <c r="AC192" i="36"/>
  <c r="AC191" i="36"/>
  <c r="AC190" i="36"/>
  <c r="AC189" i="36"/>
  <c r="AC188" i="36"/>
  <c r="AB194" i="36"/>
  <c r="AB193" i="36"/>
  <c r="AB192" i="36"/>
  <c r="AB191" i="36"/>
  <c r="AB190" i="36"/>
  <c r="AB189" i="36"/>
  <c r="AB188" i="36"/>
  <c r="AA194" i="36"/>
  <c r="AA193" i="36"/>
  <c r="AA192" i="36"/>
  <c r="AA191" i="36"/>
  <c r="AA190" i="36"/>
  <c r="AA189" i="36"/>
  <c r="AA188" i="36"/>
  <c r="Z194" i="36"/>
  <c r="Z193" i="36"/>
  <c r="Z192" i="36"/>
  <c r="Z191" i="36"/>
  <c r="Z190" i="36"/>
  <c r="Z189" i="36"/>
  <c r="Z188" i="36"/>
  <c r="Y194" i="36"/>
  <c r="Y193" i="36"/>
  <c r="Y192" i="36"/>
  <c r="Y191" i="36"/>
  <c r="Y190" i="36"/>
  <c r="Y189" i="36"/>
  <c r="Y188" i="36"/>
  <c r="X194" i="36"/>
  <c r="X193" i="36"/>
  <c r="X192" i="36"/>
  <c r="X191" i="36"/>
  <c r="X190" i="36"/>
  <c r="X189" i="36"/>
  <c r="X188" i="36"/>
  <c r="AC187" i="36"/>
  <c r="AB187" i="36"/>
  <c r="AA187" i="36"/>
  <c r="Z187" i="36"/>
  <c r="Y187" i="36"/>
  <c r="X187"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T184" i="36"/>
  <c r="T183" i="36"/>
  <c r="T182" i="36"/>
  <c r="T181" i="36"/>
  <c r="T180" i="36"/>
  <c r="T179" i="36"/>
  <c r="T178" i="36"/>
  <c r="T177" i="36"/>
  <c r="T176" i="36"/>
  <c r="T175" i="36"/>
  <c r="T174" i="36"/>
  <c r="T173" i="36"/>
  <c r="T172" i="36"/>
  <c r="T171" i="36"/>
  <c r="T170" i="36"/>
  <c r="T169" i="36"/>
  <c r="T168" i="36"/>
  <c r="T167" i="36"/>
  <c r="T166" i="36"/>
  <c r="T165" i="36"/>
  <c r="T164" i="36"/>
  <c r="T163" i="36"/>
  <c r="T162" i="36"/>
  <c r="T161" i="36"/>
  <c r="T160" i="36"/>
  <c r="T159" i="36"/>
  <c r="T158" i="36"/>
  <c r="T157" i="36"/>
  <c r="T156" i="36"/>
  <c r="T155" i="36"/>
  <c r="T154" i="36"/>
  <c r="T153" i="36"/>
  <c r="T152" i="36"/>
  <c r="T151" i="36"/>
  <c r="T150" i="36"/>
  <c r="T149" i="36"/>
  <c r="T148" i="36"/>
  <c r="T147" i="36"/>
  <c r="T146" i="36"/>
  <c r="T145" i="36"/>
  <c r="T144" i="36"/>
  <c r="T143" i="36"/>
  <c r="T142" i="36"/>
  <c r="T141" i="36"/>
  <c r="T140" i="36"/>
  <c r="T139" i="36"/>
  <c r="T138" i="36"/>
  <c r="T137" i="36"/>
  <c r="T136" i="36"/>
  <c r="T135" i="36"/>
  <c r="T134" i="36"/>
  <c r="T133" i="36"/>
  <c r="T132" i="36"/>
  <c r="T131" i="36"/>
  <c r="T130" i="36"/>
  <c r="T129" i="36"/>
  <c r="T128" i="36"/>
  <c r="T127" i="36"/>
  <c r="T126" i="36"/>
  <c r="T125" i="36"/>
  <c r="T124" i="36"/>
  <c r="T123" i="36"/>
  <c r="T122" i="36"/>
  <c r="T121" i="36"/>
  <c r="T120" i="36"/>
  <c r="T119" i="36"/>
  <c r="T118" i="36"/>
  <c r="T117" i="36"/>
  <c r="T116" i="36"/>
  <c r="T115" i="36"/>
  <c r="T114" i="36"/>
  <c r="T113" i="36"/>
  <c r="T112" i="36"/>
  <c r="T111" i="36"/>
  <c r="T110" i="36"/>
  <c r="T109" i="36"/>
  <c r="T108" i="36"/>
  <c r="T107" i="36"/>
  <c r="T106" i="36"/>
  <c r="T105" i="36"/>
  <c r="T104" i="36"/>
  <c r="T103" i="36"/>
  <c r="T102" i="36"/>
  <c r="T101" i="36"/>
  <c r="T100" i="36"/>
  <c r="T99" i="36"/>
  <c r="T98" i="36"/>
  <c r="T97" i="36"/>
  <c r="T96" i="36"/>
  <c r="T95" i="36"/>
  <c r="T94" i="36"/>
  <c r="T93" i="36"/>
  <c r="T92" i="36"/>
  <c r="T91" i="36"/>
  <c r="T90" i="36"/>
  <c r="T89" i="36"/>
  <c r="T88" i="36"/>
  <c r="T87" i="36"/>
  <c r="T86" i="36"/>
  <c r="T85" i="36"/>
  <c r="T84" i="36"/>
  <c r="T83" i="36"/>
  <c r="T82" i="36"/>
  <c r="T81" i="36"/>
  <c r="T80" i="36"/>
  <c r="T79" i="36"/>
  <c r="T78" i="36"/>
  <c r="T77" i="36"/>
  <c r="T76" i="36"/>
  <c r="T75" i="36"/>
  <c r="T74" i="36"/>
  <c r="T73" i="36"/>
  <c r="T72" i="36"/>
  <c r="T71" i="36"/>
  <c r="T70" i="36"/>
  <c r="T69" i="36"/>
  <c r="T68" i="36"/>
  <c r="T67" i="36"/>
  <c r="T66" i="36"/>
  <c r="T65" i="36"/>
  <c r="T64" i="36"/>
  <c r="T63" i="36"/>
  <c r="T62" i="36"/>
  <c r="T61" i="36"/>
  <c r="T60" i="36"/>
  <c r="T59" i="36"/>
  <c r="T58" i="36"/>
  <c r="T57" i="36"/>
  <c r="T56" i="36"/>
  <c r="T55" i="36"/>
  <c r="T54" i="36"/>
  <c r="T53" i="36"/>
  <c r="T52" i="36"/>
  <c r="T51" i="36"/>
  <c r="T50" i="36"/>
  <c r="T49" i="36"/>
  <c r="T48" i="36"/>
  <c r="T47" i="36"/>
  <c r="T46" i="36"/>
  <c r="T45" i="36"/>
  <c r="T44" i="36"/>
  <c r="T43" i="36"/>
  <c r="T42" i="36"/>
  <c r="T41" i="36"/>
  <c r="T40" i="36"/>
  <c r="T39" i="36"/>
  <c r="T38" i="36"/>
  <c r="T37" i="36"/>
  <c r="T36" i="36"/>
  <c r="T35" i="36"/>
  <c r="T34" i="36"/>
  <c r="T33" i="36"/>
  <c r="T32" i="36"/>
  <c r="T31" i="36"/>
  <c r="T30" i="36"/>
  <c r="T29" i="36"/>
  <c r="T28" i="36"/>
  <c r="T27" i="36"/>
  <c r="T26" i="36"/>
  <c r="T25" i="36"/>
  <c r="T24" i="36"/>
  <c r="T23" i="36"/>
  <c r="T22" i="36"/>
  <c r="T21" i="36"/>
  <c r="T20" i="36"/>
  <c r="T19" i="36"/>
  <c r="T18" i="36"/>
  <c r="T17" i="36"/>
  <c r="T16" i="36"/>
  <c r="T15" i="36"/>
  <c r="T14" i="36"/>
  <c r="T13" i="36"/>
  <c r="T12" i="36"/>
  <c r="T11" i="36"/>
  <c r="T10" i="36"/>
  <c r="Q184" i="36"/>
  <c r="Q183" i="36"/>
  <c r="Q182" i="36"/>
  <c r="Q181" i="36"/>
  <c r="Q180" i="36"/>
  <c r="Q179" i="36"/>
  <c r="Q178" i="36"/>
  <c r="Q177" i="36"/>
  <c r="Q176" i="36"/>
  <c r="Q175" i="36"/>
  <c r="Q174" i="36"/>
  <c r="Q173" i="36"/>
  <c r="Q172" i="36"/>
  <c r="Q171" i="36"/>
  <c r="Q170" i="36"/>
  <c r="Q169" i="36"/>
  <c r="Q168" i="36"/>
  <c r="Q167" i="36"/>
  <c r="Q166" i="36"/>
  <c r="Q165" i="36"/>
  <c r="Q164" i="36"/>
  <c r="Q163" i="36"/>
  <c r="Q162" i="36"/>
  <c r="Q161" i="36"/>
  <c r="Q160" i="36"/>
  <c r="Q159" i="36"/>
  <c r="Q158" i="36"/>
  <c r="Q157" i="36"/>
  <c r="Q156" i="36"/>
  <c r="Q155" i="36"/>
  <c r="Q154" i="36"/>
  <c r="Q153" i="36"/>
  <c r="Q152" i="36"/>
  <c r="Q151" i="36"/>
  <c r="Q150" i="36"/>
  <c r="Q149" i="36"/>
  <c r="Q148" i="36"/>
  <c r="Q147" i="36"/>
  <c r="Q146" i="36"/>
  <c r="Q145" i="36"/>
  <c r="Q144" i="36"/>
  <c r="Q143" i="36"/>
  <c r="Q142" i="36"/>
  <c r="Q141" i="36"/>
  <c r="Q140" i="36"/>
  <c r="Q139" i="36"/>
  <c r="Q138" i="36"/>
  <c r="Q137" i="36"/>
  <c r="Q136" i="36"/>
  <c r="Q135" i="36"/>
  <c r="Q134" i="36"/>
  <c r="Q133" i="36"/>
  <c r="Q132" i="36"/>
  <c r="Q131" i="36"/>
  <c r="Q130" i="36"/>
  <c r="Q129" i="36"/>
  <c r="Q128" i="36"/>
  <c r="Q127" i="36"/>
  <c r="Q126" i="36"/>
  <c r="Q125" i="36"/>
  <c r="Q124" i="36"/>
  <c r="Q123" i="36"/>
  <c r="Q122" i="36"/>
  <c r="Q121" i="36"/>
  <c r="Q120" i="36"/>
  <c r="Q119" i="36"/>
  <c r="Q118" i="36"/>
  <c r="Q117" i="36"/>
  <c r="Q116" i="36"/>
  <c r="Q115" i="36"/>
  <c r="Q114" i="36"/>
  <c r="Q113" i="36"/>
  <c r="Q112" i="36"/>
  <c r="Q111" i="36"/>
  <c r="Q110" i="36"/>
  <c r="Q109" i="36"/>
  <c r="Q108" i="36"/>
  <c r="Q107" i="36"/>
  <c r="Q106" i="36"/>
  <c r="Q105" i="36"/>
  <c r="Q104" i="36"/>
  <c r="Q103" i="36"/>
  <c r="Q102" i="36"/>
  <c r="Q101" i="36"/>
  <c r="Q100" i="36"/>
  <c r="Q99" i="36"/>
  <c r="Q98" i="36"/>
  <c r="Q97" i="36"/>
  <c r="Q96" i="36"/>
  <c r="Q95" i="36"/>
  <c r="Q94" i="36"/>
  <c r="Q93" i="36"/>
  <c r="Q92" i="36"/>
  <c r="Q91" i="36"/>
  <c r="Q90" i="36"/>
  <c r="Q89" i="36"/>
  <c r="Q88" i="36"/>
  <c r="Q87" i="36"/>
  <c r="Q86" i="36"/>
  <c r="Q85" i="36"/>
  <c r="Q84" i="36"/>
  <c r="Q83" i="36"/>
  <c r="Q82" i="36"/>
  <c r="Q81" i="36"/>
  <c r="Q80" i="36"/>
  <c r="Q79" i="36"/>
  <c r="Q78" i="36"/>
  <c r="Q77" i="36"/>
  <c r="Q76" i="36"/>
  <c r="Q75" i="36"/>
  <c r="Q74" i="36"/>
  <c r="Q73" i="36"/>
  <c r="Q72" i="36"/>
  <c r="Q71" i="36"/>
  <c r="Q70" i="36"/>
  <c r="Q69" i="36"/>
  <c r="Q68" i="36"/>
  <c r="Q67" i="36"/>
  <c r="Q66" i="36"/>
  <c r="Q65" i="36"/>
  <c r="Q64" i="36"/>
  <c r="Q63" i="36"/>
  <c r="Q62" i="36"/>
  <c r="Q61" i="36"/>
  <c r="Q60" i="36"/>
  <c r="Q59" i="36"/>
  <c r="Q58" i="36"/>
  <c r="Q57" i="36"/>
  <c r="Q56" i="36"/>
  <c r="Q55" i="36"/>
  <c r="Q54" i="36"/>
  <c r="Q53" i="36"/>
  <c r="Q52" i="36"/>
  <c r="Q51" i="36"/>
  <c r="Q50" i="36"/>
  <c r="Q49" i="36"/>
  <c r="Q48" i="36"/>
  <c r="Q47" i="36"/>
  <c r="Q46" i="36"/>
  <c r="Q45" i="36"/>
  <c r="Q44" i="36"/>
  <c r="Q43" i="36"/>
  <c r="Q42" i="36"/>
  <c r="Q41" i="36"/>
  <c r="Q40" i="36"/>
  <c r="Q39" i="36"/>
  <c r="Q38" i="36"/>
  <c r="Q37" i="36"/>
  <c r="Q36" i="36"/>
  <c r="Q35" i="36"/>
  <c r="Q34" i="36"/>
  <c r="Q33" i="36"/>
  <c r="Q32" i="36"/>
  <c r="Q31" i="36"/>
  <c r="Q30" i="36"/>
  <c r="Q29" i="36"/>
  <c r="Q28" i="36"/>
  <c r="Q27" i="36"/>
  <c r="Q26" i="36"/>
  <c r="Q25" i="36"/>
  <c r="Q24" i="36"/>
  <c r="Q23" i="36"/>
  <c r="Q22" i="36"/>
  <c r="Q21" i="36"/>
  <c r="Q20" i="36"/>
  <c r="Q19" i="36"/>
  <c r="Q18" i="36"/>
  <c r="Q17" i="36"/>
  <c r="Q16" i="36"/>
  <c r="Q15" i="36"/>
  <c r="Q14" i="36"/>
  <c r="Q13" i="36"/>
  <c r="Q12" i="36"/>
  <c r="Q11" i="36"/>
  <c r="Q10" i="36"/>
  <c r="N184" i="36"/>
  <c r="N183" i="36"/>
  <c r="N182" i="36"/>
  <c r="N181" i="36"/>
  <c r="N180" i="36"/>
  <c r="N179" i="36"/>
  <c r="N178" i="36"/>
  <c r="N177" i="36"/>
  <c r="N176" i="36"/>
  <c r="N175" i="36"/>
  <c r="N174" i="36"/>
  <c r="N173" i="36"/>
  <c r="N172" i="36"/>
  <c r="N171" i="36"/>
  <c r="N170" i="36"/>
  <c r="N169" i="36"/>
  <c r="N168" i="36"/>
  <c r="N167" i="36"/>
  <c r="N166" i="36"/>
  <c r="N165" i="36"/>
  <c r="N164" i="36"/>
  <c r="N163" i="36"/>
  <c r="N162" i="36"/>
  <c r="N161" i="36"/>
  <c r="N160" i="36"/>
  <c r="N159" i="36"/>
  <c r="N158" i="36"/>
  <c r="N157" i="36"/>
  <c r="N156" i="36"/>
  <c r="N155" i="36"/>
  <c r="N154" i="36"/>
  <c r="N153" i="36"/>
  <c r="N152" i="36"/>
  <c r="N151" i="36"/>
  <c r="N150" i="36"/>
  <c r="N149" i="36"/>
  <c r="N148" i="36"/>
  <c r="N147" i="36"/>
  <c r="N146" i="36"/>
  <c r="N145" i="36"/>
  <c r="N144" i="36"/>
  <c r="N143" i="36"/>
  <c r="N142" i="36"/>
  <c r="N141" i="36"/>
  <c r="N140" i="36"/>
  <c r="N139" i="36"/>
  <c r="N138" i="36"/>
  <c r="N137" i="36"/>
  <c r="N136" i="36"/>
  <c r="N135" i="36"/>
  <c r="N134" i="36"/>
  <c r="N133" i="36"/>
  <c r="N132" i="36"/>
  <c r="N131" i="36"/>
  <c r="N130" i="36"/>
  <c r="N129" i="36"/>
  <c r="N128" i="36"/>
  <c r="N127" i="36"/>
  <c r="N126" i="36"/>
  <c r="N125" i="36"/>
  <c r="N124" i="36"/>
  <c r="N123" i="36"/>
  <c r="N122" i="36"/>
  <c r="N121" i="36"/>
  <c r="N120" i="36"/>
  <c r="N119" i="36"/>
  <c r="N118" i="36"/>
  <c r="N117" i="36"/>
  <c r="N116" i="36"/>
  <c r="N115" i="36"/>
  <c r="N114" i="36"/>
  <c r="N113" i="36"/>
  <c r="N112" i="36"/>
  <c r="N111" i="36"/>
  <c r="N110" i="36"/>
  <c r="N109" i="36"/>
  <c r="N108" i="36"/>
  <c r="N107" i="36"/>
  <c r="N106" i="36"/>
  <c r="N105" i="36"/>
  <c r="N104" i="36"/>
  <c r="N103" i="36"/>
  <c r="N102" i="36"/>
  <c r="N101" i="36"/>
  <c r="N100" i="36"/>
  <c r="N99" i="36"/>
  <c r="N98" i="36"/>
  <c r="N97" i="36"/>
  <c r="N96" i="36"/>
  <c r="N95" i="36"/>
  <c r="N94" i="36"/>
  <c r="N93" i="36"/>
  <c r="N92" i="36"/>
  <c r="N91" i="36"/>
  <c r="N90" i="36"/>
  <c r="N89" i="36"/>
  <c r="N88" i="36"/>
  <c r="N87" i="36"/>
  <c r="N86" i="36"/>
  <c r="N85" i="36"/>
  <c r="N84" i="36"/>
  <c r="N83" i="36"/>
  <c r="N82" i="36"/>
  <c r="N81" i="36"/>
  <c r="N80" i="36"/>
  <c r="N79" i="36"/>
  <c r="N78" i="36"/>
  <c r="N77" i="36"/>
  <c r="N76" i="36"/>
  <c r="N75" i="36"/>
  <c r="N74" i="36"/>
  <c r="N73" i="36"/>
  <c r="N72" i="36"/>
  <c r="N71" i="36"/>
  <c r="N70" i="36"/>
  <c r="N69" i="36"/>
  <c r="N68" i="36"/>
  <c r="N67" i="36"/>
  <c r="N66" i="36"/>
  <c r="N65" i="36"/>
  <c r="N64" i="36"/>
  <c r="N63" i="36"/>
  <c r="N62" i="36"/>
  <c r="N61" i="36"/>
  <c r="N60" i="36"/>
  <c r="N59" i="36"/>
  <c r="N58" i="36"/>
  <c r="N57" i="36"/>
  <c r="N56" i="36"/>
  <c r="N55" i="36"/>
  <c r="N54" i="36"/>
  <c r="N53" i="36"/>
  <c r="N52" i="36"/>
  <c r="N51" i="36"/>
  <c r="N50" i="36"/>
  <c r="N49" i="36"/>
  <c r="N48" i="36"/>
  <c r="N47" i="36"/>
  <c r="N46" i="36"/>
  <c r="N45" i="36"/>
  <c r="N44" i="36"/>
  <c r="N43" i="36"/>
  <c r="N42" i="36"/>
  <c r="N41" i="36"/>
  <c r="N40" i="36"/>
  <c r="N39" i="36"/>
  <c r="N38" i="36"/>
  <c r="N37" i="36"/>
  <c r="N36" i="36"/>
  <c r="N35" i="36"/>
  <c r="N34" i="36"/>
  <c r="N33" i="36"/>
  <c r="N32" i="36"/>
  <c r="N31" i="36"/>
  <c r="N30" i="36"/>
  <c r="N29" i="36"/>
  <c r="N28" i="36"/>
  <c r="N27" i="36"/>
  <c r="N26" i="36"/>
  <c r="N25" i="36"/>
  <c r="N24" i="36"/>
  <c r="N23" i="36"/>
  <c r="N22" i="36"/>
  <c r="N21" i="36"/>
  <c r="N20" i="36"/>
  <c r="N19" i="36"/>
  <c r="N18" i="36"/>
  <c r="N17" i="36"/>
  <c r="N16" i="36"/>
  <c r="N15" i="36"/>
  <c r="N14" i="36"/>
  <c r="N13" i="36"/>
  <c r="N12" i="36"/>
  <c r="N11" i="36"/>
  <c r="N10" i="36"/>
  <c r="K184" i="36"/>
  <c r="K183" i="36"/>
  <c r="K182" i="36"/>
  <c r="K181" i="36"/>
  <c r="K180" i="36"/>
  <c r="K179" i="36"/>
  <c r="K178" i="36"/>
  <c r="K177" i="36"/>
  <c r="K176" i="36"/>
  <c r="K175" i="36"/>
  <c r="K174" i="36"/>
  <c r="K173" i="36"/>
  <c r="K172" i="36"/>
  <c r="K171" i="36"/>
  <c r="K170" i="36"/>
  <c r="K169" i="36"/>
  <c r="K168" i="36"/>
  <c r="K167" i="36"/>
  <c r="K166" i="36"/>
  <c r="K165" i="36"/>
  <c r="K164" i="36"/>
  <c r="K163" i="36"/>
  <c r="K162" i="36"/>
  <c r="K161" i="36"/>
  <c r="K160" i="36"/>
  <c r="K159" i="36"/>
  <c r="K158" i="36"/>
  <c r="K157" i="36"/>
  <c r="K156" i="36"/>
  <c r="K155" i="36"/>
  <c r="K154" i="36"/>
  <c r="K153" i="36"/>
  <c r="K152" i="36"/>
  <c r="K151" i="36"/>
  <c r="K150" i="36"/>
  <c r="K149" i="36"/>
  <c r="K148" i="36"/>
  <c r="K147" i="36"/>
  <c r="K146" i="36"/>
  <c r="K145" i="36"/>
  <c r="K144" i="36"/>
  <c r="K143" i="36"/>
  <c r="K142" i="36"/>
  <c r="K141" i="36"/>
  <c r="K140" i="36"/>
  <c r="K139" i="36"/>
  <c r="K138" i="36"/>
  <c r="K137" i="36"/>
  <c r="K136" i="36"/>
  <c r="K135" i="36"/>
  <c r="K134" i="36"/>
  <c r="K133" i="36"/>
  <c r="K132" i="36"/>
  <c r="K131" i="36"/>
  <c r="K130" i="36"/>
  <c r="K129" i="36"/>
  <c r="K128" i="36"/>
  <c r="K127" i="36"/>
  <c r="K126" i="36"/>
  <c r="K125" i="36"/>
  <c r="K124" i="36"/>
  <c r="K123" i="36"/>
  <c r="K122" i="36"/>
  <c r="K121" i="36"/>
  <c r="K120" i="36"/>
  <c r="K119" i="36"/>
  <c r="K118" i="36"/>
  <c r="K117" i="36"/>
  <c r="K116" i="36"/>
  <c r="K115" i="36"/>
  <c r="K114" i="36"/>
  <c r="K113" i="36"/>
  <c r="K112" i="36"/>
  <c r="K111" i="36"/>
  <c r="K110" i="36"/>
  <c r="K109" i="36"/>
  <c r="K108" i="36"/>
  <c r="K107" i="36"/>
  <c r="K106" i="36"/>
  <c r="K105" i="36"/>
  <c r="K104" i="36"/>
  <c r="K103" i="36"/>
  <c r="K102" i="36"/>
  <c r="K101" i="36"/>
  <c r="K100" i="36"/>
  <c r="K99" i="36"/>
  <c r="K98" i="36"/>
  <c r="K97" i="36"/>
  <c r="K96" i="36"/>
  <c r="K95" i="36"/>
  <c r="K94" i="36"/>
  <c r="K93" i="36"/>
  <c r="K92" i="36"/>
  <c r="K91" i="36"/>
  <c r="K90" i="36"/>
  <c r="K89" i="36"/>
  <c r="K88" i="36"/>
  <c r="K87" i="36"/>
  <c r="K86" i="36"/>
  <c r="K85" i="36"/>
  <c r="K84" i="36"/>
  <c r="K83" i="36"/>
  <c r="K82" i="36"/>
  <c r="K81" i="36"/>
  <c r="K80" i="36"/>
  <c r="K79" i="36"/>
  <c r="K78" i="36"/>
  <c r="K77" i="36"/>
  <c r="K76" i="36"/>
  <c r="K75" i="36"/>
  <c r="K74" i="36"/>
  <c r="K73" i="36"/>
  <c r="K72" i="36"/>
  <c r="K71" i="36"/>
  <c r="K70" i="36"/>
  <c r="K69" i="36"/>
  <c r="K68" i="36"/>
  <c r="K67" i="36"/>
  <c r="K66" i="36"/>
  <c r="K65" i="36"/>
  <c r="K64" i="36"/>
  <c r="K63" i="36"/>
  <c r="K62" i="36"/>
  <c r="K61" i="36"/>
  <c r="K60" i="36"/>
  <c r="K59" i="36"/>
  <c r="K58" i="36"/>
  <c r="K57" i="36"/>
  <c r="K56" i="36"/>
  <c r="K55" i="36"/>
  <c r="K54" i="36"/>
  <c r="K53" i="36"/>
  <c r="K52" i="36"/>
  <c r="K51" i="36"/>
  <c r="K50" i="36"/>
  <c r="K49" i="36"/>
  <c r="K48" i="36"/>
  <c r="K47" i="36"/>
  <c r="K46" i="36"/>
  <c r="K45" i="36"/>
  <c r="K44" i="36"/>
  <c r="K43" i="36"/>
  <c r="K42" i="36"/>
  <c r="K41" i="36"/>
  <c r="K40" i="36"/>
  <c r="K39" i="36"/>
  <c r="K38" i="36"/>
  <c r="K37" i="36"/>
  <c r="K36" i="36"/>
  <c r="K35" i="36"/>
  <c r="K34" i="36"/>
  <c r="K33" i="36"/>
  <c r="K32" i="36"/>
  <c r="K31" i="36"/>
  <c r="K30" i="36"/>
  <c r="K29" i="36"/>
  <c r="K28" i="36"/>
  <c r="K27" i="36"/>
  <c r="K26" i="36"/>
  <c r="K25" i="36"/>
  <c r="K24" i="36"/>
  <c r="K23" i="36"/>
  <c r="K22" i="36"/>
  <c r="K21" i="36"/>
  <c r="K20" i="36"/>
  <c r="K19" i="36"/>
  <c r="K18" i="36"/>
  <c r="K17" i="36"/>
  <c r="K16" i="36"/>
  <c r="K15" i="36"/>
  <c r="K14" i="36"/>
  <c r="K13" i="36"/>
  <c r="K12" i="36"/>
  <c r="K11" i="36"/>
  <c r="K10" i="36"/>
  <c r="H184" i="36"/>
  <c r="H183" i="36"/>
  <c r="H182" i="36"/>
  <c r="H181" i="36"/>
  <c r="H180" i="36"/>
  <c r="H179" i="36"/>
  <c r="H178" i="36"/>
  <c r="H177" i="36"/>
  <c r="H176" i="36"/>
  <c r="H175" i="36"/>
  <c r="H174" i="36"/>
  <c r="H173" i="36"/>
  <c r="H172" i="36"/>
  <c r="H171" i="36"/>
  <c r="H170" i="36"/>
  <c r="H169" i="36"/>
  <c r="H168" i="36"/>
  <c r="H167" i="36"/>
  <c r="H166" i="36"/>
  <c r="H165" i="36"/>
  <c r="H164" i="36"/>
  <c r="H163" i="36"/>
  <c r="H162" i="36"/>
  <c r="H161" i="36"/>
  <c r="H160" i="36"/>
  <c r="H159" i="36"/>
  <c r="H158" i="36"/>
  <c r="H157" i="36"/>
  <c r="H156" i="36"/>
  <c r="H155" i="36"/>
  <c r="H154" i="36"/>
  <c r="H153" i="36"/>
  <c r="H152" i="36"/>
  <c r="H151" i="36"/>
  <c r="H150" i="36"/>
  <c r="H149" i="36"/>
  <c r="H148" i="36"/>
  <c r="H147" i="36"/>
  <c r="H146" i="36"/>
  <c r="H145" i="36"/>
  <c r="H144" i="36"/>
  <c r="H143" i="36"/>
  <c r="H142" i="36"/>
  <c r="H141" i="36"/>
  <c r="H140" i="36"/>
  <c r="H139" i="36"/>
  <c r="H138" i="36"/>
  <c r="H137" i="36"/>
  <c r="H136" i="36"/>
  <c r="H135" i="36"/>
  <c r="H134" i="36"/>
  <c r="H133" i="36"/>
  <c r="H132" i="36"/>
  <c r="H131" i="36"/>
  <c r="H130" i="36"/>
  <c r="H129" i="36"/>
  <c r="H128" i="36"/>
  <c r="H127" i="36"/>
  <c r="H126" i="36"/>
  <c r="H125" i="36"/>
  <c r="H124" i="36"/>
  <c r="H123" i="36"/>
  <c r="H122" i="36"/>
  <c r="H121" i="36"/>
  <c r="H120" i="36"/>
  <c r="H119" i="36"/>
  <c r="H118" i="36"/>
  <c r="H117" i="36"/>
  <c r="H116" i="36"/>
  <c r="H115" i="36"/>
  <c r="H114" i="36"/>
  <c r="H113" i="36"/>
  <c r="H112" i="36"/>
  <c r="H111" i="36"/>
  <c r="H110" i="36"/>
  <c r="H109" i="36"/>
  <c r="H108" i="36"/>
  <c r="H107" i="36"/>
  <c r="H106" i="36"/>
  <c r="H105" i="36"/>
  <c r="H104" i="36"/>
  <c r="H103" i="36"/>
  <c r="H102" i="36"/>
  <c r="H101" i="36"/>
  <c r="H100" i="36"/>
  <c r="H99" i="36"/>
  <c r="H98" i="36"/>
  <c r="H97" i="36"/>
  <c r="H96" i="36"/>
  <c r="H95" i="36"/>
  <c r="H94" i="36"/>
  <c r="H93" i="36"/>
  <c r="H92" i="36"/>
  <c r="H91" i="36"/>
  <c r="H90" i="36"/>
  <c r="H89" i="36"/>
  <c r="H88" i="36"/>
  <c r="H87" i="36"/>
  <c r="H86" i="36"/>
  <c r="H85" i="36"/>
  <c r="H84" i="36"/>
  <c r="H83" i="36"/>
  <c r="H82" i="36"/>
  <c r="H81" i="36"/>
  <c r="H80" i="36"/>
  <c r="H79" i="36"/>
  <c r="H78" i="36"/>
  <c r="H77" i="36"/>
  <c r="H76" i="36"/>
  <c r="H75" i="36"/>
  <c r="H74" i="36"/>
  <c r="H73" i="36"/>
  <c r="H72" i="36"/>
  <c r="H71" i="36"/>
  <c r="H70" i="36"/>
  <c r="H69" i="36"/>
  <c r="H68" i="36"/>
  <c r="H67" i="36"/>
  <c r="H66" i="36"/>
  <c r="H65" i="36"/>
  <c r="H64" i="36"/>
  <c r="H63" i="36"/>
  <c r="H62" i="36"/>
  <c r="H61" i="36"/>
  <c r="H60" i="36"/>
  <c r="H59" i="36"/>
  <c r="H58" i="36"/>
  <c r="H57" i="36"/>
  <c r="H56" i="36"/>
  <c r="H55" i="36"/>
  <c r="H54" i="36"/>
  <c r="H53" i="36"/>
  <c r="H52" i="36"/>
  <c r="H51" i="36"/>
  <c r="H50" i="36"/>
  <c r="H49" i="36"/>
  <c r="H48" i="36"/>
  <c r="H47" i="36"/>
  <c r="H46" i="36"/>
  <c r="H45" i="36"/>
  <c r="H44" i="36"/>
  <c r="H43" i="36"/>
  <c r="H42" i="36"/>
  <c r="H41" i="36"/>
  <c r="H40" i="36"/>
  <c r="H39" i="36"/>
  <c r="H38" i="36"/>
  <c r="H37" i="36"/>
  <c r="H36" i="36"/>
  <c r="H35" i="36"/>
  <c r="H34" i="36"/>
  <c r="H33" i="36"/>
  <c r="H32" i="36"/>
  <c r="H31" i="36"/>
  <c r="H30" i="36"/>
  <c r="H29" i="36"/>
  <c r="H28" i="36"/>
  <c r="H27" i="36"/>
  <c r="H26" i="36"/>
  <c r="H25" i="36"/>
  <c r="H24" i="36"/>
  <c r="H23" i="36"/>
  <c r="H22" i="36"/>
  <c r="H21" i="36"/>
  <c r="H20" i="36"/>
  <c r="H19" i="36"/>
  <c r="H18" i="36"/>
  <c r="H17" i="36"/>
  <c r="H16" i="36"/>
  <c r="H15" i="36"/>
  <c r="H14" i="36"/>
  <c r="H13" i="36"/>
  <c r="H12" i="36"/>
  <c r="H11" i="36"/>
  <c r="H10" i="36"/>
  <c r="E184" i="36"/>
  <c r="E183" i="36"/>
  <c r="E182" i="36"/>
  <c r="E181" i="36"/>
  <c r="E180" i="36"/>
  <c r="E179" i="36"/>
  <c r="E178" i="36"/>
  <c r="E177" i="36"/>
  <c r="E176" i="36"/>
  <c r="E175" i="36"/>
  <c r="E174" i="36"/>
  <c r="E173" i="36"/>
  <c r="E172" i="36"/>
  <c r="E171" i="36"/>
  <c r="E170" i="36"/>
  <c r="E169" i="36"/>
  <c r="E168" i="36"/>
  <c r="E167" i="36"/>
  <c r="E166" i="36"/>
  <c r="E165" i="36"/>
  <c r="E164" i="36"/>
  <c r="E163" i="36"/>
  <c r="E162" i="36"/>
  <c r="E161" i="36"/>
  <c r="E160" i="36"/>
  <c r="E159" i="36"/>
  <c r="E158" i="36"/>
  <c r="E157" i="36"/>
  <c r="E156" i="36"/>
  <c r="E155" i="36"/>
  <c r="E154" i="36"/>
  <c r="E153" i="36"/>
  <c r="E152" i="36"/>
  <c r="E151" i="36"/>
  <c r="E150" i="36"/>
  <c r="E149" i="36"/>
  <c r="E148" i="36"/>
  <c r="E147" i="36"/>
  <c r="E146" i="36"/>
  <c r="E145" i="36"/>
  <c r="E144" i="36"/>
  <c r="E143" i="36"/>
  <c r="E142" i="36"/>
  <c r="E141" i="36"/>
  <c r="E140" i="36"/>
  <c r="E139" i="36"/>
  <c r="E138" i="36"/>
  <c r="E137" i="36"/>
  <c r="E136" i="36"/>
  <c r="E135" i="36"/>
  <c r="E134" i="36"/>
  <c r="E133" i="36"/>
  <c r="E132" i="36"/>
  <c r="E131" i="36"/>
  <c r="E130" i="36"/>
  <c r="E129" i="36"/>
  <c r="E128" i="36"/>
  <c r="E127" i="36"/>
  <c r="E126" i="36"/>
  <c r="E125" i="36"/>
  <c r="E124" i="36"/>
  <c r="E123" i="36"/>
  <c r="E122" i="36"/>
  <c r="E121" i="36"/>
  <c r="E120" i="36"/>
  <c r="E119" i="36"/>
  <c r="E118" i="36"/>
  <c r="E117" i="36"/>
  <c r="E116" i="36"/>
  <c r="E115" i="36"/>
  <c r="E114" i="36"/>
  <c r="E113" i="36"/>
  <c r="E112" i="36"/>
  <c r="E111" i="36"/>
  <c r="E110" i="36"/>
  <c r="E109" i="36"/>
  <c r="E108" i="36"/>
  <c r="E107" i="36"/>
  <c r="E106" i="36"/>
  <c r="E105" i="36"/>
  <c r="E104" i="36"/>
  <c r="E103" i="36"/>
  <c r="E102" i="36"/>
  <c r="E101" i="36"/>
  <c r="E100" i="36"/>
  <c r="E99" i="36"/>
  <c r="E98" i="36"/>
  <c r="E97" i="36"/>
  <c r="E96" i="36"/>
  <c r="E95" i="36"/>
  <c r="E94" i="36"/>
  <c r="E93" i="36"/>
  <c r="E92" i="36"/>
  <c r="E91" i="36"/>
  <c r="E90" i="36"/>
  <c r="E89" i="36"/>
  <c r="E88" i="36"/>
  <c r="E87" i="36"/>
  <c r="E86" i="36"/>
  <c r="E85" i="36"/>
  <c r="E84" i="36"/>
  <c r="E83" i="36"/>
  <c r="E82" i="36"/>
  <c r="E81" i="36"/>
  <c r="E80" i="36"/>
  <c r="E79" i="36"/>
  <c r="E78" i="36"/>
  <c r="E77" i="36"/>
  <c r="E76" i="36"/>
  <c r="E75" i="36"/>
  <c r="E74" i="36"/>
  <c r="E73" i="36"/>
  <c r="E72" i="36"/>
  <c r="E71" i="36"/>
  <c r="E70" i="36"/>
  <c r="E69" i="36"/>
  <c r="E68" i="36"/>
  <c r="E67" i="36"/>
  <c r="E66" i="36"/>
  <c r="E65" i="36"/>
  <c r="E64" i="36"/>
  <c r="E63" i="36"/>
  <c r="E62" i="36"/>
  <c r="E61" i="36"/>
  <c r="E60" i="36"/>
  <c r="E59" i="36"/>
  <c r="E58" i="36"/>
  <c r="E57" i="36"/>
  <c r="E56" i="36"/>
  <c r="E55" i="36"/>
  <c r="E54" i="36"/>
  <c r="E53" i="36"/>
  <c r="E52" i="36"/>
  <c r="E51" i="36"/>
  <c r="E50" i="36"/>
  <c r="E49" i="36"/>
  <c r="E48" i="36"/>
  <c r="E47" i="36"/>
  <c r="E46" i="36"/>
  <c r="E45" i="36"/>
  <c r="E44" i="36"/>
  <c r="E43" i="36"/>
  <c r="E42" i="36"/>
  <c r="E41" i="36"/>
  <c r="E40" i="36"/>
  <c r="E39" i="36"/>
  <c r="E38" i="36"/>
  <c r="E37" i="36"/>
  <c r="E36" i="36"/>
  <c r="E35" i="36"/>
  <c r="E34" i="36"/>
  <c r="E33" i="36"/>
  <c r="E32" i="36"/>
  <c r="E31" i="36"/>
  <c r="E30" i="36"/>
  <c r="E29" i="36"/>
  <c r="E28" i="36"/>
  <c r="E27" i="36"/>
  <c r="E26" i="36"/>
  <c r="E25" i="36"/>
  <c r="E24" i="36"/>
  <c r="E23" i="36"/>
  <c r="E22" i="36"/>
  <c r="E21" i="36"/>
  <c r="E20" i="36"/>
  <c r="E19" i="36"/>
  <c r="E18" i="36"/>
  <c r="E17" i="36"/>
  <c r="E16" i="36"/>
  <c r="E15" i="36"/>
  <c r="E14" i="36"/>
  <c r="E13" i="36"/>
  <c r="E12" i="36"/>
  <c r="E11" i="36"/>
  <c r="E10" i="36"/>
  <c r="Q9" i="36"/>
  <c r="K81" i="35"/>
  <c r="K82" i="35"/>
  <c r="K83" i="35"/>
  <c r="Z83" i="35" s="1"/>
  <c r="K84" i="35"/>
  <c r="K85" i="35"/>
  <c r="Z85" i="35" s="1"/>
  <c r="K86" i="35"/>
  <c r="K87" i="35"/>
  <c r="K88" i="35"/>
  <c r="AC176" i="35"/>
  <c r="AC175" i="35"/>
  <c r="AC174" i="35"/>
  <c r="AC173" i="35"/>
  <c r="AC172" i="35"/>
  <c r="AC171" i="35"/>
  <c r="AC170" i="35"/>
  <c r="AC169" i="35"/>
  <c r="AC168" i="35"/>
  <c r="AC167" i="35"/>
  <c r="AC166" i="35"/>
  <c r="AC165" i="35"/>
  <c r="AC164" i="35"/>
  <c r="AC163" i="35"/>
  <c r="AC162" i="35"/>
  <c r="AC161" i="35"/>
  <c r="AC160" i="35"/>
  <c r="AC159" i="35"/>
  <c r="AC158" i="35"/>
  <c r="AC157" i="35"/>
  <c r="AC156" i="35"/>
  <c r="AC155" i="35"/>
  <c r="AC154" i="35"/>
  <c r="AC153" i="35"/>
  <c r="AC152" i="35"/>
  <c r="AC151" i="35"/>
  <c r="AC150" i="35"/>
  <c r="AC149" i="35"/>
  <c r="AC148" i="35"/>
  <c r="AC147" i="35"/>
  <c r="AC146" i="35"/>
  <c r="AC145" i="35"/>
  <c r="AC144" i="35"/>
  <c r="AC143" i="35"/>
  <c r="AC142" i="35"/>
  <c r="AC141" i="35"/>
  <c r="AC140" i="35"/>
  <c r="AC139" i="35"/>
  <c r="AC138" i="35"/>
  <c r="AC137" i="35"/>
  <c r="AC136" i="35"/>
  <c r="AC135" i="35"/>
  <c r="AC134" i="35"/>
  <c r="AC133" i="35"/>
  <c r="AC132" i="35"/>
  <c r="AC131" i="35"/>
  <c r="AC130" i="35"/>
  <c r="AC129" i="35"/>
  <c r="AC128" i="35"/>
  <c r="AC127" i="35"/>
  <c r="AC126" i="35"/>
  <c r="AC125" i="35"/>
  <c r="AC124" i="35"/>
  <c r="AC123" i="35"/>
  <c r="AC122" i="35"/>
  <c r="AC121" i="35"/>
  <c r="AC120" i="35"/>
  <c r="AC119" i="35"/>
  <c r="AC118" i="35"/>
  <c r="AC117" i="35"/>
  <c r="AC116" i="35"/>
  <c r="AC115" i="35"/>
  <c r="AC114" i="35"/>
  <c r="AC113" i="35"/>
  <c r="AC112" i="35"/>
  <c r="AC111" i="35"/>
  <c r="AC110" i="35"/>
  <c r="AC109" i="35"/>
  <c r="AC108" i="35"/>
  <c r="AC107" i="35"/>
  <c r="AC106" i="35"/>
  <c r="AC105" i="35"/>
  <c r="AC104" i="35"/>
  <c r="AC103" i="35"/>
  <c r="AC102" i="35"/>
  <c r="AC101" i="35"/>
  <c r="AC100" i="35"/>
  <c r="AC99" i="35"/>
  <c r="AC98" i="35"/>
  <c r="AC97" i="35"/>
  <c r="AC96" i="35"/>
  <c r="AC95" i="35"/>
  <c r="AC94" i="35"/>
  <c r="AC93" i="35"/>
  <c r="AC92" i="35"/>
  <c r="AC91" i="35"/>
  <c r="AC90" i="35"/>
  <c r="AC89" i="35"/>
  <c r="AC88" i="35"/>
  <c r="AC87" i="35"/>
  <c r="AC86" i="35"/>
  <c r="AC85" i="35"/>
  <c r="AC84" i="35"/>
  <c r="AC83" i="35"/>
  <c r="AC82" i="35"/>
  <c r="AC81" i="35"/>
  <c r="AC80" i="35"/>
  <c r="AC79" i="35"/>
  <c r="AC78" i="35"/>
  <c r="AC77" i="35"/>
  <c r="AC76" i="35"/>
  <c r="AC75" i="35"/>
  <c r="AC74" i="35"/>
  <c r="AC73" i="35"/>
  <c r="AC72" i="35"/>
  <c r="AC71" i="35"/>
  <c r="AC70" i="35"/>
  <c r="AC69" i="35"/>
  <c r="AC68" i="35"/>
  <c r="AC67" i="35"/>
  <c r="AC66" i="35"/>
  <c r="AC65" i="35"/>
  <c r="AC64" i="35"/>
  <c r="AC63" i="35"/>
  <c r="AC62" i="35"/>
  <c r="AC61" i="35"/>
  <c r="AC60" i="35"/>
  <c r="AC59" i="35"/>
  <c r="AC58" i="35"/>
  <c r="AC57" i="35"/>
  <c r="AC56" i="35"/>
  <c r="AC55" i="35"/>
  <c r="AC54" i="35"/>
  <c r="AC53" i="35"/>
  <c r="AC52" i="35"/>
  <c r="AC51" i="35"/>
  <c r="AC50" i="35"/>
  <c r="AC49" i="35"/>
  <c r="AC40" i="35"/>
  <c r="AC32" i="35"/>
  <c r="AC31" i="35"/>
  <c r="AC30" i="35"/>
  <c r="AC29" i="35"/>
  <c r="AC28" i="35"/>
  <c r="AC27" i="35"/>
  <c r="AC26" i="35"/>
  <c r="AC25" i="35"/>
  <c r="AC24" i="35"/>
  <c r="AC23" i="35"/>
  <c r="AC22" i="35"/>
  <c r="AC21" i="35"/>
  <c r="AC20" i="35"/>
  <c r="AC19" i="35"/>
  <c r="AC18" i="35"/>
  <c r="AC17" i="35"/>
  <c r="AC16" i="35"/>
  <c r="AC15" i="35"/>
  <c r="AC14" i="35"/>
  <c r="AC13" i="35"/>
  <c r="AC12" i="35"/>
  <c r="AC11" i="35"/>
  <c r="AC10" i="35"/>
  <c r="AB176" i="35"/>
  <c r="AB175" i="35"/>
  <c r="AB174" i="35"/>
  <c r="AB173" i="35"/>
  <c r="AB172" i="35"/>
  <c r="AB171" i="35"/>
  <c r="AB170" i="35"/>
  <c r="AB169" i="35"/>
  <c r="AB168" i="35"/>
  <c r="AB167" i="35"/>
  <c r="AB166" i="35"/>
  <c r="AB165" i="35"/>
  <c r="AB164" i="35"/>
  <c r="AB163" i="35"/>
  <c r="AB162" i="35"/>
  <c r="AB161" i="35"/>
  <c r="AB160" i="35"/>
  <c r="AB159" i="35"/>
  <c r="AB158" i="35"/>
  <c r="AB157" i="35"/>
  <c r="AB156" i="35"/>
  <c r="AB155" i="35"/>
  <c r="AB154" i="35"/>
  <c r="AB153" i="35"/>
  <c r="AB152" i="35"/>
  <c r="AB151" i="35"/>
  <c r="AB150" i="35"/>
  <c r="AB149" i="35"/>
  <c r="AB148" i="35"/>
  <c r="AB147" i="35"/>
  <c r="AB146" i="35"/>
  <c r="AB145" i="35"/>
  <c r="AB144" i="35"/>
  <c r="AB143" i="35"/>
  <c r="AB142" i="35"/>
  <c r="AB141" i="35"/>
  <c r="AB140" i="35"/>
  <c r="AB139" i="35"/>
  <c r="AB138" i="35"/>
  <c r="AB137" i="35"/>
  <c r="AB136" i="35"/>
  <c r="AB135" i="35"/>
  <c r="AB134" i="35"/>
  <c r="AB133" i="35"/>
  <c r="AB132" i="35"/>
  <c r="AB131" i="35"/>
  <c r="AB130" i="35"/>
  <c r="AB129" i="35"/>
  <c r="AB128" i="35"/>
  <c r="AB127" i="35"/>
  <c r="AB126" i="35"/>
  <c r="AB125" i="35"/>
  <c r="AB124" i="35"/>
  <c r="AB123" i="35"/>
  <c r="AB122" i="35"/>
  <c r="AB121" i="35"/>
  <c r="AB120" i="35"/>
  <c r="AB119" i="35"/>
  <c r="AB118" i="35"/>
  <c r="AB117" i="35"/>
  <c r="AB116" i="35"/>
  <c r="AB115" i="35"/>
  <c r="AB114" i="35"/>
  <c r="AB113" i="35"/>
  <c r="AB112" i="35"/>
  <c r="AB111" i="35"/>
  <c r="AB110" i="35"/>
  <c r="AB109" i="35"/>
  <c r="AB108" i="35"/>
  <c r="AB107" i="35"/>
  <c r="AB106" i="35"/>
  <c r="AB105" i="35"/>
  <c r="AB104" i="35"/>
  <c r="AB103" i="35"/>
  <c r="AB102" i="35"/>
  <c r="AB101" i="35"/>
  <c r="AB100" i="35"/>
  <c r="AB99" i="35"/>
  <c r="AB98" i="35"/>
  <c r="AB97" i="35"/>
  <c r="AB96" i="35"/>
  <c r="AB95" i="35"/>
  <c r="AB94" i="35"/>
  <c r="AB93" i="35"/>
  <c r="AB92" i="35"/>
  <c r="AB91" i="35"/>
  <c r="AB90" i="35"/>
  <c r="AB89" i="35"/>
  <c r="AB88" i="35"/>
  <c r="AB87" i="35"/>
  <c r="AB86" i="35"/>
  <c r="AB85" i="35"/>
  <c r="AB84" i="35"/>
  <c r="AB83" i="35"/>
  <c r="AB82" i="35"/>
  <c r="AB81" i="35"/>
  <c r="AB80" i="35"/>
  <c r="AB79" i="35"/>
  <c r="AB78" i="35"/>
  <c r="AB77" i="35"/>
  <c r="AB76" i="35"/>
  <c r="AB75" i="35"/>
  <c r="AB74" i="35"/>
  <c r="AB73" i="35"/>
  <c r="AB72" i="35"/>
  <c r="AB71" i="35"/>
  <c r="AB70" i="35"/>
  <c r="AB69" i="35"/>
  <c r="AB68" i="35"/>
  <c r="AB67" i="35"/>
  <c r="AB66" i="35"/>
  <c r="AB65" i="35"/>
  <c r="AB64" i="35"/>
  <c r="AB63" i="35"/>
  <c r="AB62" i="35"/>
  <c r="AB61" i="35"/>
  <c r="AB60" i="35"/>
  <c r="AB59" i="35"/>
  <c r="AB58" i="35"/>
  <c r="AB57" i="35"/>
  <c r="AB56" i="35"/>
  <c r="AB55" i="35"/>
  <c r="AB54" i="35"/>
  <c r="AB53" i="35"/>
  <c r="AB52" i="35"/>
  <c r="AB51" i="35"/>
  <c r="AB50" i="35"/>
  <c r="AB49" i="35"/>
  <c r="AB40" i="35"/>
  <c r="AB32" i="35"/>
  <c r="AB31" i="35"/>
  <c r="AB30" i="35"/>
  <c r="AB29" i="35"/>
  <c r="AB28" i="35"/>
  <c r="AB27" i="35"/>
  <c r="AB26" i="35"/>
  <c r="AB25" i="35"/>
  <c r="AB24" i="35"/>
  <c r="AB23" i="35"/>
  <c r="AB22" i="35"/>
  <c r="AB21" i="35"/>
  <c r="AB20" i="35"/>
  <c r="AB19" i="35"/>
  <c r="AB18" i="35"/>
  <c r="AB17" i="35"/>
  <c r="AB16" i="35"/>
  <c r="AB15" i="35"/>
  <c r="AB14" i="35"/>
  <c r="AB13" i="35"/>
  <c r="AB12" i="35"/>
  <c r="AB11" i="35"/>
  <c r="AB10" i="35"/>
  <c r="AA176" i="35"/>
  <c r="AA175" i="35"/>
  <c r="AA174" i="35"/>
  <c r="AA173" i="35"/>
  <c r="AA172" i="35"/>
  <c r="AA171" i="35"/>
  <c r="AA170" i="35"/>
  <c r="AA169" i="35"/>
  <c r="AA40" i="35"/>
  <c r="AA24" i="35"/>
  <c r="Z176" i="35"/>
  <c r="Z175" i="35"/>
  <c r="Z174" i="35"/>
  <c r="Z173" i="35"/>
  <c r="Z172" i="35"/>
  <c r="Z171" i="35"/>
  <c r="Z170" i="35"/>
  <c r="Z169" i="35"/>
  <c r="Z88" i="35"/>
  <c r="Z87" i="35"/>
  <c r="Z86" i="35"/>
  <c r="Z84" i="35"/>
  <c r="Z82" i="35"/>
  <c r="Z81" i="35"/>
  <c r="Z45" i="35"/>
  <c r="Z41" i="35"/>
  <c r="Z40" i="35"/>
  <c r="Z24" i="35"/>
  <c r="Y176" i="35"/>
  <c r="Y175" i="35"/>
  <c r="Y174" i="35"/>
  <c r="Y173" i="35"/>
  <c r="Y172" i="35"/>
  <c r="Y171" i="35"/>
  <c r="Y170" i="35"/>
  <c r="Y169" i="35"/>
  <c r="Y168" i="35"/>
  <c r="Y167" i="35"/>
  <c r="Y166" i="35"/>
  <c r="Y165" i="35"/>
  <c r="Y164" i="35"/>
  <c r="Y163" i="35"/>
  <c r="Y162" i="35"/>
  <c r="Y161" i="35"/>
  <c r="Y160" i="35"/>
  <c r="Y159" i="35"/>
  <c r="Y158" i="35"/>
  <c r="Y157" i="35"/>
  <c r="Y156" i="35"/>
  <c r="Y155" i="35"/>
  <c r="Y154" i="35"/>
  <c r="Y153" i="35"/>
  <c r="Y152" i="35"/>
  <c r="Y151" i="35"/>
  <c r="Y150" i="35"/>
  <c r="Y149" i="35"/>
  <c r="Y148" i="35"/>
  <c r="Y147" i="35"/>
  <c r="Y146" i="35"/>
  <c r="Y145" i="35"/>
  <c r="Y144" i="35"/>
  <c r="Y143" i="35"/>
  <c r="Y142" i="35"/>
  <c r="Y141" i="35"/>
  <c r="Y140" i="35"/>
  <c r="Y139" i="35"/>
  <c r="Y138" i="35"/>
  <c r="Y137" i="35"/>
  <c r="Y136" i="35"/>
  <c r="Y135" i="35"/>
  <c r="Y134" i="35"/>
  <c r="Y133" i="35"/>
  <c r="Y132" i="35"/>
  <c r="Y131" i="35"/>
  <c r="Y130" i="35"/>
  <c r="Y129" i="35"/>
  <c r="Y128" i="35"/>
  <c r="Y127" i="35"/>
  <c r="Y126" i="35"/>
  <c r="Y125" i="35"/>
  <c r="Y124" i="35"/>
  <c r="Y123" i="35"/>
  <c r="Y122" i="35"/>
  <c r="Y121" i="35"/>
  <c r="Y120" i="35"/>
  <c r="Y119" i="35"/>
  <c r="Y118" i="35"/>
  <c r="Y117" i="35"/>
  <c r="Y116" i="35"/>
  <c r="Y115" i="35"/>
  <c r="Y114" i="35"/>
  <c r="Y113" i="35"/>
  <c r="Y112" i="35"/>
  <c r="Y111" i="35"/>
  <c r="Y110" i="35"/>
  <c r="Y109" i="35"/>
  <c r="Y108" i="35"/>
  <c r="Y107" i="35"/>
  <c r="Y106" i="35"/>
  <c r="Y105" i="35"/>
  <c r="Y104" i="35"/>
  <c r="Y103" i="35"/>
  <c r="Y102" i="35"/>
  <c r="Y101" i="35"/>
  <c r="Y100" i="35"/>
  <c r="Y99" i="35"/>
  <c r="Y98" i="35"/>
  <c r="Y97" i="35"/>
  <c r="Y96" i="35"/>
  <c r="Y95" i="35"/>
  <c r="Y94" i="35"/>
  <c r="Y93" i="35"/>
  <c r="Y92" i="35"/>
  <c r="Y91" i="35"/>
  <c r="Y90" i="35"/>
  <c r="Y89" i="35"/>
  <c r="Y88" i="35"/>
  <c r="Y87" i="35"/>
  <c r="Y86" i="35"/>
  <c r="Y85" i="35"/>
  <c r="Y84" i="35"/>
  <c r="Y83" i="35"/>
  <c r="Y82" i="35"/>
  <c r="Y81" i="35"/>
  <c r="Y80" i="35"/>
  <c r="Y79" i="35"/>
  <c r="Y78" i="35"/>
  <c r="Y77" i="35"/>
  <c r="Y76" i="35"/>
  <c r="Y75" i="35"/>
  <c r="Y74" i="35"/>
  <c r="Y73" i="35"/>
  <c r="Y72" i="35"/>
  <c r="Y71" i="35"/>
  <c r="Y70" i="35"/>
  <c r="Y69" i="35"/>
  <c r="Y68" i="35"/>
  <c r="Y67" i="35"/>
  <c r="Y66" i="35"/>
  <c r="Y65" i="35"/>
  <c r="Y64" i="35"/>
  <c r="Y63" i="35"/>
  <c r="Y62" i="35"/>
  <c r="Y61" i="35"/>
  <c r="Y60" i="35"/>
  <c r="Y59" i="35"/>
  <c r="Y58" i="35"/>
  <c r="Y57" i="35"/>
  <c r="Y56" i="35"/>
  <c r="Y55" i="35"/>
  <c r="Y54" i="35"/>
  <c r="Y53" i="35"/>
  <c r="Y52" i="35"/>
  <c r="Y51" i="35"/>
  <c r="Y50" i="35"/>
  <c r="Y49" i="35"/>
  <c r="Y40" i="35"/>
  <c r="Y32" i="35"/>
  <c r="Y31" i="35"/>
  <c r="Y30" i="35"/>
  <c r="Y29" i="35"/>
  <c r="Y28" i="35"/>
  <c r="Y27" i="35"/>
  <c r="Y26" i="35"/>
  <c r="Y25" i="35"/>
  <c r="Y24" i="35"/>
  <c r="Y23" i="35"/>
  <c r="Y22" i="35"/>
  <c r="Y21" i="35"/>
  <c r="Y20" i="35"/>
  <c r="Y19" i="35"/>
  <c r="Y18" i="35"/>
  <c r="Y17" i="35"/>
  <c r="Y16" i="35"/>
  <c r="Y15" i="35"/>
  <c r="Y14" i="35"/>
  <c r="Y13" i="35"/>
  <c r="Y12" i="35"/>
  <c r="Y11" i="35"/>
  <c r="Y10" i="35"/>
  <c r="X176" i="35"/>
  <c r="X175" i="35"/>
  <c r="X174" i="35"/>
  <c r="X173" i="35"/>
  <c r="X172" i="35"/>
  <c r="X171" i="35"/>
  <c r="X170" i="35"/>
  <c r="X169" i="35"/>
  <c r="X168" i="35"/>
  <c r="X167" i="35"/>
  <c r="X166" i="35"/>
  <c r="X165" i="35"/>
  <c r="X164" i="35"/>
  <c r="X163" i="35"/>
  <c r="X162" i="35"/>
  <c r="X161" i="35"/>
  <c r="X160" i="35"/>
  <c r="X159" i="35"/>
  <c r="X158" i="35"/>
  <c r="X157" i="35"/>
  <c r="X156" i="35"/>
  <c r="X155" i="35"/>
  <c r="X154" i="35"/>
  <c r="X153" i="35"/>
  <c r="X152" i="35"/>
  <c r="X151" i="35"/>
  <c r="X150" i="35"/>
  <c r="X149" i="35"/>
  <c r="X148" i="35"/>
  <c r="X147" i="35"/>
  <c r="X146" i="35"/>
  <c r="X145" i="35"/>
  <c r="X144" i="35"/>
  <c r="X143" i="35"/>
  <c r="X142" i="35"/>
  <c r="X141" i="35"/>
  <c r="X140" i="35"/>
  <c r="X139" i="35"/>
  <c r="X138" i="35"/>
  <c r="X137" i="35"/>
  <c r="X136" i="35"/>
  <c r="X135" i="35"/>
  <c r="X134" i="35"/>
  <c r="X133" i="35"/>
  <c r="X132" i="35"/>
  <c r="X131" i="35"/>
  <c r="X130" i="35"/>
  <c r="X129" i="35"/>
  <c r="X128" i="35"/>
  <c r="X127" i="35"/>
  <c r="X126" i="35"/>
  <c r="X125" i="35"/>
  <c r="X124" i="35"/>
  <c r="X123" i="35"/>
  <c r="X122" i="35"/>
  <c r="X121" i="35"/>
  <c r="X120" i="35"/>
  <c r="X119" i="35"/>
  <c r="X118" i="35"/>
  <c r="X117" i="35"/>
  <c r="X116" i="35"/>
  <c r="X115" i="35"/>
  <c r="X114" i="35"/>
  <c r="X113" i="35"/>
  <c r="X112" i="35"/>
  <c r="X111" i="35"/>
  <c r="X110" i="35"/>
  <c r="X109" i="35"/>
  <c r="X108" i="35"/>
  <c r="X107" i="35"/>
  <c r="X106" i="35"/>
  <c r="X105" i="35"/>
  <c r="X104" i="35"/>
  <c r="X103" i="35"/>
  <c r="X102" i="35"/>
  <c r="X101" i="35"/>
  <c r="X100" i="35"/>
  <c r="X99" i="35"/>
  <c r="X98" i="35"/>
  <c r="X97" i="35"/>
  <c r="X96" i="35"/>
  <c r="X95" i="35"/>
  <c r="X94" i="35"/>
  <c r="X93" i="35"/>
  <c r="X92" i="35"/>
  <c r="X91" i="35"/>
  <c r="X90" i="35"/>
  <c r="X89" i="35"/>
  <c r="X88" i="35"/>
  <c r="X87" i="35"/>
  <c r="X86" i="35"/>
  <c r="X85" i="35"/>
  <c r="X84" i="35"/>
  <c r="X83" i="35"/>
  <c r="X82" i="35"/>
  <c r="X81" i="35"/>
  <c r="X80" i="35"/>
  <c r="X79" i="35"/>
  <c r="X78" i="35"/>
  <c r="X77" i="35"/>
  <c r="X76" i="35"/>
  <c r="X75" i="35"/>
  <c r="X74" i="35"/>
  <c r="X73" i="35"/>
  <c r="X72" i="35"/>
  <c r="X71" i="35"/>
  <c r="X70" i="35"/>
  <c r="X69" i="35"/>
  <c r="X68" i="35"/>
  <c r="X67" i="35"/>
  <c r="X66" i="35"/>
  <c r="X65" i="35"/>
  <c r="X64" i="35"/>
  <c r="X63" i="35"/>
  <c r="X62" i="35"/>
  <c r="X61" i="35"/>
  <c r="X60" i="35"/>
  <c r="X59" i="35"/>
  <c r="X58" i="35"/>
  <c r="X57" i="35"/>
  <c r="X56" i="35"/>
  <c r="X55" i="35"/>
  <c r="X54" i="35"/>
  <c r="X53" i="35"/>
  <c r="X52" i="35"/>
  <c r="X51" i="35"/>
  <c r="X50" i="35"/>
  <c r="X49" i="35"/>
  <c r="X40" i="35"/>
  <c r="X32" i="35"/>
  <c r="X31" i="35"/>
  <c r="X30" i="35"/>
  <c r="X29" i="35"/>
  <c r="X28" i="35"/>
  <c r="X27" i="35"/>
  <c r="X26" i="35"/>
  <c r="X25" i="35"/>
  <c r="X24" i="35"/>
  <c r="X23" i="35"/>
  <c r="X22" i="35"/>
  <c r="X21" i="35"/>
  <c r="X20" i="35"/>
  <c r="X19" i="35"/>
  <c r="X18" i="35"/>
  <c r="X17" i="35"/>
  <c r="X16" i="35"/>
  <c r="X15" i="35"/>
  <c r="X14" i="35"/>
  <c r="X13" i="35"/>
  <c r="X12" i="35"/>
  <c r="X11" i="35"/>
  <c r="X10" i="35"/>
  <c r="T176" i="35"/>
  <c r="T175" i="35"/>
  <c r="T174" i="35"/>
  <c r="T173" i="35"/>
  <c r="T172" i="35"/>
  <c r="T171" i="35"/>
  <c r="T170" i="35"/>
  <c r="T169" i="35"/>
  <c r="T168" i="35"/>
  <c r="T167" i="35"/>
  <c r="T166" i="35"/>
  <c r="T165" i="35"/>
  <c r="T164" i="35"/>
  <c r="T163" i="35"/>
  <c r="T162" i="35"/>
  <c r="T161" i="35"/>
  <c r="T160" i="35"/>
  <c r="T159" i="35"/>
  <c r="T158" i="35"/>
  <c r="T157" i="35"/>
  <c r="T156" i="35"/>
  <c r="T155" i="35"/>
  <c r="T154" i="35"/>
  <c r="T153" i="35"/>
  <c r="T152" i="35"/>
  <c r="T151" i="35"/>
  <c r="T150" i="35"/>
  <c r="T149" i="35"/>
  <c r="T148" i="35"/>
  <c r="T147" i="35"/>
  <c r="T146" i="35"/>
  <c r="T145" i="35"/>
  <c r="T144" i="35"/>
  <c r="T143" i="35"/>
  <c r="T142" i="35"/>
  <c r="T141" i="35"/>
  <c r="T140" i="35"/>
  <c r="T139" i="35"/>
  <c r="T138" i="35"/>
  <c r="T137" i="35"/>
  <c r="T136" i="35"/>
  <c r="T135" i="35"/>
  <c r="T134" i="35"/>
  <c r="T133" i="35"/>
  <c r="T132" i="35"/>
  <c r="T131" i="35"/>
  <c r="T130" i="35"/>
  <c r="T129" i="35"/>
  <c r="T128" i="35"/>
  <c r="T127" i="35"/>
  <c r="T126" i="35"/>
  <c r="T125" i="35"/>
  <c r="T124" i="35"/>
  <c r="T123" i="35"/>
  <c r="T122" i="35"/>
  <c r="T121" i="35"/>
  <c r="T120" i="35"/>
  <c r="T119" i="35"/>
  <c r="T118" i="35"/>
  <c r="T117" i="35"/>
  <c r="T116" i="35"/>
  <c r="T115" i="35"/>
  <c r="T114" i="35"/>
  <c r="T113" i="35"/>
  <c r="T112" i="35"/>
  <c r="T111" i="35"/>
  <c r="T110" i="35"/>
  <c r="T109" i="35"/>
  <c r="T108" i="35"/>
  <c r="T107" i="35"/>
  <c r="T106" i="35"/>
  <c r="T105" i="35"/>
  <c r="T104" i="35"/>
  <c r="T103" i="35"/>
  <c r="T102" i="35"/>
  <c r="T101" i="35"/>
  <c r="T100" i="35"/>
  <c r="T99" i="35"/>
  <c r="T98" i="35"/>
  <c r="T97" i="35"/>
  <c r="T96" i="35"/>
  <c r="T95" i="35"/>
  <c r="T94" i="35"/>
  <c r="T93" i="35"/>
  <c r="T92" i="35"/>
  <c r="T91" i="35"/>
  <c r="T90" i="35"/>
  <c r="T89" i="35"/>
  <c r="T88" i="35"/>
  <c r="T87" i="35"/>
  <c r="T86" i="35"/>
  <c r="T85" i="35"/>
  <c r="T84" i="35"/>
  <c r="T83" i="35"/>
  <c r="T82" i="35"/>
  <c r="T81" i="35"/>
  <c r="T80" i="35"/>
  <c r="T79" i="35"/>
  <c r="T78" i="35"/>
  <c r="T77" i="35"/>
  <c r="T76" i="35"/>
  <c r="T75" i="35"/>
  <c r="T74" i="35"/>
  <c r="T73" i="35"/>
  <c r="T72" i="35"/>
  <c r="T71" i="35"/>
  <c r="T70" i="35"/>
  <c r="T69" i="35"/>
  <c r="T68" i="35"/>
  <c r="T67" i="35"/>
  <c r="T66" i="35"/>
  <c r="T65" i="35"/>
  <c r="T64" i="35"/>
  <c r="T63" i="35"/>
  <c r="T62" i="35"/>
  <c r="T61" i="35"/>
  <c r="T60" i="35"/>
  <c r="T59" i="35"/>
  <c r="T58" i="35"/>
  <c r="T57" i="35"/>
  <c r="T56" i="35"/>
  <c r="T55" i="35"/>
  <c r="T54" i="35"/>
  <c r="T53" i="35"/>
  <c r="T52" i="35"/>
  <c r="T51" i="35"/>
  <c r="T50" i="35"/>
  <c r="T49" i="35"/>
  <c r="T48" i="35"/>
  <c r="AC48" i="35" s="1"/>
  <c r="AC186" i="35" s="1"/>
  <c r="T47" i="35"/>
  <c r="AC47" i="35" s="1"/>
  <c r="T46" i="35"/>
  <c r="AC46" i="35" s="1"/>
  <c r="T45" i="35"/>
  <c r="AC45" i="35" s="1"/>
  <c r="T44" i="35"/>
  <c r="AC44" i="35" s="1"/>
  <c r="T43" i="35"/>
  <c r="AC43" i="35" s="1"/>
  <c r="T42" i="35"/>
  <c r="AC42" i="35" s="1"/>
  <c r="T41" i="35"/>
  <c r="AC41" i="35" s="1"/>
  <c r="T40" i="35"/>
  <c r="T39" i="35"/>
  <c r="AC39" i="35" s="1"/>
  <c r="T38" i="35"/>
  <c r="AC38" i="35" s="1"/>
  <c r="T37" i="35"/>
  <c r="AC37" i="35" s="1"/>
  <c r="T36" i="35"/>
  <c r="AC36" i="35" s="1"/>
  <c r="T35" i="35"/>
  <c r="AC35" i="35" s="1"/>
  <c r="T34" i="35"/>
  <c r="AC34" i="35" s="1"/>
  <c r="T33" i="35"/>
  <c r="AC33" i="35" s="1"/>
  <c r="T32" i="35"/>
  <c r="T31" i="35"/>
  <c r="T30" i="35"/>
  <c r="T29" i="35"/>
  <c r="T28" i="35"/>
  <c r="T27" i="35"/>
  <c r="T26" i="35"/>
  <c r="T25" i="35"/>
  <c r="T24" i="35"/>
  <c r="T23" i="35"/>
  <c r="T22" i="35"/>
  <c r="T21" i="35"/>
  <c r="T20" i="35"/>
  <c r="T19" i="35"/>
  <c r="T18" i="35"/>
  <c r="T17" i="35"/>
  <c r="T16" i="35"/>
  <c r="T15" i="35"/>
  <c r="T14" i="35"/>
  <c r="T13" i="35"/>
  <c r="T12" i="35"/>
  <c r="T11" i="35"/>
  <c r="T10" i="35"/>
  <c r="Q176" i="35"/>
  <c r="Q175" i="35"/>
  <c r="Q174" i="35"/>
  <c r="Q173" i="35"/>
  <c r="Q172" i="35"/>
  <c r="Q171" i="35"/>
  <c r="Q170" i="35"/>
  <c r="Q169" i="35"/>
  <c r="Q168" i="35"/>
  <c r="Q167" i="35"/>
  <c r="Q166" i="35"/>
  <c r="Q165" i="35"/>
  <c r="Q164" i="35"/>
  <c r="Q163" i="35"/>
  <c r="Q162" i="35"/>
  <c r="Q161" i="35"/>
  <c r="Q160" i="35"/>
  <c r="Q159" i="35"/>
  <c r="Q158" i="35"/>
  <c r="Q157" i="35"/>
  <c r="Q156" i="35"/>
  <c r="Q155" i="35"/>
  <c r="Q154" i="35"/>
  <c r="Q153" i="35"/>
  <c r="Q152" i="35"/>
  <c r="Q151" i="35"/>
  <c r="Q150" i="35"/>
  <c r="Q149" i="35"/>
  <c r="Q148" i="35"/>
  <c r="Q147" i="35"/>
  <c r="Q146" i="35"/>
  <c r="Q145" i="35"/>
  <c r="Q144" i="35"/>
  <c r="Q143" i="35"/>
  <c r="Q142" i="35"/>
  <c r="Q141" i="35"/>
  <c r="Q140" i="35"/>
  <c r="Q139" i="35"/>
  <c r="Q138" i="35"/>
  <c r="Q137" i="35"/>
  <c r="Q136" i="35"/>
  <c r="Q135" i="35"/>
  <c r="Q134" i="35"/>
  <c r="Q133" i="35"/>
  <c r="Q132" i="35"/>
  <c r="Q131" i="35"/>
  <c r="Q130" i="35"/>
  <c r="Q129" i="35"/>
  <c r="Q128" i="35"/>
  <c r="Q127" i="35"/>
  <c r="Q126" i="35"/>
  <c r="Q125" i="35"/>
  <c r="Q124" i="35"/>
  <c r="Q123" i="35"/>
  <c r="Q122" i="35"/>
  <c r="Q121" i="35"/>
  <c r="Q120" i="35"/>
  <c r="Q119" i="35"/>
  <c r="Q118" i="35"/>
  <c r="Q117" i="35"/>
  <c r="Q116" i="35"/>
  <c r="Q115" i="35"/>
  <c r="Q114" i="35"/>
  <c r="Q113" i="35"/>
  <c r="Q112" i="35"/>
  <c r="Q111" i="35"/>
  <c r="Q110" i="35"/>
  <c r="Q109" i="35"/>
  <c r="Q108" i="35"/>
  <c r="Q107" i="35"/>
  <c r="Q106" i="35"/>
  <c r="Q105" i="35"/>
  <c r="Q104" i="35"/>
  <c r="Q103" i="35"/>
  <c r="Q102" i="35"/>
  <c r="Q101" i="35"/>
  <c r="Q100" i="35"/>
  <c r="Q99" i="35"/>
  <c r="Q98" i="35"/>
  <c r="Q97" i="35"/>
  <c r="Q96" i="35"/>
  <c r="Q95" i="35"/>
  <c r="Q94" i="35"/>
  <c r="Q93" i="35"/>
  <c r="Q92" i="35"/>
  <c r="Q91" i="35"/>
  <c r="Q90" i="35"/>
  <c r="Q89" i="35"/>
  <c r="Q88" i="35"/>
  <c r="Q87" i="35"/>
  <c r="Q86" i="35"/>
  <c r="Q85" i="35"/>
  <c r="Q84" i="35"/>
  <c r="Q83" i="35"/>
  <c r="Q82" i="35"/>
  <c r="Q81" i="35"/>
  <c r="Q80" i="35"/>
  <c r="Q79" i="35"/>
  <c r="Q78" i="35"/>
  <c r="Q77" i="35"/>
  <c r="Q76" i="35"/>
  <c r="Q75" i="35"/>
  <c r="Q74" i="35"/>
  <c r="Q73" i="35"/>
  <c r="Q72" i="35"/>
  <c r="Q71" i="35"/>
  <c r="Q70" i="35"/>
  <c r="Q69" i="35"/>
  <c r="Q68" i="35"/>
  <c r="Q67" i="35"/>
  <c r="Q66" i="35"/>
  <c r="Q65" i="35"/>
  <c r="Q64" i="35"/>
  <c r="Q63" i="35"/>
  <c r="Q62" i="35"/>
  <c r="Q61" i="35"/>
  <c r="Q60" i="35"/>
  <c r="Q59" i="35"/>
  <c r="Q58" i="35"/>
  <c r="Q57" i="35"/>
  <c r="Q56" i="35"/>
  <c r="Q55" i="35"/>
  <c r="Q54" i="35"/>
  <c r="Q53" i="35"/>
  <c r="Q52" i="35"/>
  <c r="Q51" i="35"/>
  <c r="Q50" i="35"/>
  <c r="Q49" i="35"/>
  <c r="Q48" i="35"/>
  <c r="AB48" i="35" s="1"/>
  <c r="AB186" i="35" s="1"/>
  <c r="Q47" i="35"/>
  <c r="AB47" i="35" s="1"/>
  <c r="Q46" i="35"/>
  <c r="AB46" i="35" s="1"/>
  <c r="Q45" i="35"/>
  <c r="AB45" i="35" s="1"/>
  <c r="Q44" i="35"/>
  <c r="AB44" i="35" s="1"/>
  <c r="Q43" i="35"/>
  <c r="AB43" i="35" s="1"/>
  <c r="Q42" i="35"/>
  <c r="AB42" i="35" s="1"/>
  <c r="Q41" i="35"/>
  <c r="AB41" i="35" s="1"/>
  <c r="Q40" i="35"/>
  <c r="Q39" i="35"/>
  <c r="AB39" i="35" s="1"/>
  <c r="Q38" i="35"/>
  <c r="AB38" i="35" s="1"/>
  <c r="Q37" i="35"/>
  <c r="AB37" i="35" s="1"/>
  <c r="Q36" i="35"/>
  <c r="AB36" i="35" s="1"/>
  <c r="Q35" i="35"/>
  <c r="AB35" i="35" s="1"/>
  <c r="Q34" i="35"/>
  <c r="AB34" i="35" s="1"/>
  <c r="Q33" i="35"/>
  <c r="AB33" i="35" s="1"/>
  <c r="Q32" i="35"/>
  <c r="Q31" i="35"/>
  <c r="Q30" i="35"/>
  <c r="Q29" i="35"/>
  <c r="Q28" i="35"/>
  <c r="Q27" i="35"/>
  <c r="Q26" i="35"/>
  <c r="Q25" i="35"/>
  <c r="Q24" i="35"/>
  <c r="Q23" i="35"/>
  <c r="Q22" i="35"/>
  <c r="Q21" i="35"/>
  <c r="Q20" i="35"/>
  <c r="Q19" i="35"/>
  <c r="Q18" i="35"/>
  <c r="Q17" i="35"/>
  <c r="Q16" i="35"/>
  <c r="Q15" i="35"/>
  <c r="Q14" i="35"/>
  <c r="Q13" i="35"/>
  <c r="Q12" i="35"/>
  <c r="Q11" i="35"/>
  <c r="Q10" i="35"/>
  <c r="N176" i="35"/>
  <c r="N175" i="35"/>
  <c r="N174" i="35"/>
  <c r="N173" i="35"/>
  <c r="N172" i="35"/>
  <c r="N171" i="35"/>
  <c r="N170" i="35"/>
  <c r="N169" i="35"/>
  <c r="N168" i="35"/>
  <c r="AA168" i="35" s="1"/>
  <c r="N167" i="35"/>
  <c r="AA167" i="35" s="1"/>
  <c r="N166" i="35"/>
  <c r="AA166" i="35" s="1"/>
  <c r="N165" i="35"/>
  <c r="AA165" i="35" s="1"/>
  <c r="N164" i="35"/>
  <c r="AA164" i="35" s="1"/>
  <c r="N163" i="35"/>
  <c r="AA163" i="35" s="1"/>
  <c r="N162" i="35"/>
  <c r="AA162" i="35" s="1"/>
  <c r="N161" i="35"/>
  <c r="AA161" i="35" s="1"/>
  <c r="N160" i="35"/>
  <c r="AA160" i="35" s="1"/>
  <c r="N159" i="35"/>
  <c r="AA159" i="35" s="1"/>
  <c r="N158" i="35"/>
  <c r="AA158" i="35" s="1"/>
  <c r="N157" i="35"/>
  <c r="AA157" i="35" s="1"/>
  <c r="N156" i="35"/>
  <c r="AA156" i="35" s="1"/>
  <c r="N155" i="35"/>
  <c r="AA155" i="35" s="1"/>
  <c r="N154" i="35"/>
  <c r="AA154" i="35" s="1"/>
  <c r="N153" i="35"/>
  <c r="AA153" i="35" s="1"/>
  <c r="N152" i="35"/>
  <c r="AA152" i="35" s="1"/>
  <c r="N151" i="35"/>
  <c r="AA151" i="35" s="1"/>
  <c r="N150" i="35"/>
  <c r="AA150" i="35" s="1"/>
  <c r="N149" i="35"/>
  <c r="AA149" i="35" s="1"/>
  <c r="N148" i="35"/>
  <c r="AA148" i="35" s="1"/>
  <c r="N147" i="35"/>
  <c r="AA147" i="35" s="1"/>
  <c r="N146" i="35"/>
  <c r="AA146" i="35" s="1"/>
  <c r="N145" i="35"/>
  <c r="AA145" i="35" s="1"/>
  <c r="N144" i="35"/>
  <c r="AA144" i="35" s="1"/>
  <c r="N143" i="35"/>
  <c r="AA143" i="35" s="1"/>
  <c r="N142" i="35"/>
  <c r="AA142" i="35" s="1"/>
  <c r="N141" i="35"/>
  <c r="AA141" i="35" s="1"/>
  <c r="N140" i="35"/>
  <c r="AA140" i="35" s="1"/>
  <c r="N139" i="35"/>
  <c r="AA139" i="35" s="1"/>
  <c r="N138" i="35"/>
  <c r="AA138" i="35" s="1"/>
  <c r="N137" i="35"/>
  <c r="AA137" i="35" s="1"/>
  <c r="N136" i="35"/>
  <c r="AA136" i="35" s="1"/>
  <c r="N135" i="35"/>
  <c r="AA135" i="35" s="1"/>
  <c r="N134" i="35"/>
  <c r="AA134" i="35" s="1"/>
  <c r="N133" i="35"/>
  <c r="AA133" i="35" s="1"/>
  <c r="N132" i="35"/>
  <c r="AA132" i="35" s="1"/>
  <c r="N131" i="35"/>
  <c r="AA131" i="35" s="1"/>
  <c r="N130" i="35"/>
  <c r="AA130" i="35" s="1"/>
  <c r="N129" i="35"/>
  <c r="AA129" i="35" s="1"/>
  <c r="N128" i="35"/>
  <c r="AA128" i="35" s="1"/>
  <c r="N127" i="35"/>
  <c r="AA127" i="35" s="1"/>
  <c r="N126" i="35"/>
  <c r="AA126" i="35" s="1"/>
  <c r="N125" i="35"/>
  <c r="AA125" i="35" s="1"/>
  <c r="N124" i="35"/>
  <c r="AA124" i="35" s="1"/>
  <c r="N123" i="35"/>
  <c r="AA123" i="35" s="1"/>
  <c r="N122" i="35"/>
  <c r="AA122" i="35" s="1"/>
  <c r="N121" i="35"/>
  <c r="AA121" i="35" s="1"/>
  <c r="N120" i="35"/>
  <c r="AA120" i="35" s="1"/>
  <c r="N119" i="35"/>
  <c r="AA119" i="35" s="1"/>
  <c r="N118" i="35"/>
  <c r="AA118" i="35" s="1"/>
  <c r="N117" i="35"/>
  <c r="AA117" i="35" s="1"/>
  <c r="N116" i="35"/>
  <c r="AA116" i="35" s="1"/>
  <c r="N115" i="35"/>
  <c r="AA115" i="35" s="1"/>
  <c r="N114" i="35"/>
  <c r="AA114" i="35" s="1"/>
  <c r="N113" i="35"/>
  <c r="AA113" i="35" s="1"/>
  <c r="N112" i="35"/>
  <c r="AA112" i="35" s="1"/>
  <c r="N111" i="35"/>
  <c r="AA111" i="35" s="1"/>
  <c r="N110" i="35"/>
  <c r="AA110" i="35" s="1"/>
  <c r="N109" i="35"/>
  <c r="AA109" i="35" s="1"/>
  <c r="N108" i="35"/>
  <c r="AA108" i="35" s="1"/>
  <c r="N107" i="35"/>
  <c r="AA107" i="35" s="1"/>
  <c r="N106" i="35"/>
  <c r="AA106" i="35" s="1"/>
  <c r="N105" i="35"/>
  <c r="AA105" i="35" s="1"/>
  <c r="N104" i="35"/>
  <c r="AA104" i="35" s="1"/>
  <c r="N103" i="35"/>
  <c r="AA103" i="35" s="1"/>
  <c r="N102" i="35"/>
  <c r="AA102" i="35" s="1"/>
  <c r="N101" i="35"/>
  <c r="AA101" i="35" s="1"/>
  <c r="N100" i="35"/>
  <c r="AA100" i="35" s="1"/>
  <c r="N99" i="35"/>
  <c r="AA99" i="35" s="1"/>
  <c r="N98" i="35"/>
  <c r="AA98" i="35" s="1"/>
  <c r="N97" i="35"/>
  <c r="AA97" i="35" s="1"/>
  <c r="N96" i="35"/>
  <c r="AA96" i="35" s="1"/>
  <c r="N95" i="35"/>
  <c r="AA95" i="35" s="1"/>
  <c r="N94" i="35"/>
  <c r="AA94" i="35" s="1"/>
  <c r="N93" i="35"/>
  <c r="AA93" i="35" s="1"/>
  <c r="N92" i="35"/>
  <c r="AA92" i="35" s="1"/>
  <c r="N91" i="35"/>
  <c r="AA91" i="35" s="1"/>
  <c r="N90" i="35"/>
  <c r="AA90" i="35" s="1"/>
  <c r="N89" i="35"/>
  <c r="AA89" i="35" s="1"/>
  <c r="N88" i="35"/>
  <c r="AA88" i="35" s="1"/>
  <c r="N87" i="35"/>
  <c r="AA87" i="35" s="1"/>
  <c r="N86" i="35"/>
  <c r="AA86" i="35" s="1"/>
  <c r="N85" i="35"/>
  <c r="AA85" i="35" s="1"/>
  <c r="N84" i="35"/>
  <c r="AA84" i="35" s="1"/>
  <c r="N83" i="35"/>
  <c r="AA83" i="35" s="1"/>
  <c r="N82" i="35"/>
  <c r="AA82" i="35" s="1"/>
  <c r="N81" i="35"/>
  <c r="AA81" i="35" s="1"/>
  <c r="N80" i="35"/>
  <c r="AA80" i="35" s="1"/>
  <c r="N79" i="35"/>
  <c r="AA79" i="35" s="1"/>
  <c r="N78" i="35"/>
  <c r="AA78" i="35" s="1"/>
  <c r="N77" i="35"/>
  <c r="AA77" i="35" s="1"/>
  <c r="N76" i="35"/>
  <c r="AA76" i="35" s="1"/>
  <c r="N75" i="35"/>
  <c r="AA75" i="35" s="1"/>
  <c r="N74" i="35"/>
  <c r="AA74" i="35" s="1"/>
  <c r="N73" i="35"/>
  <c r="AA73" i="35" s="1"/>
  <c r="N72" i="35"/>
  <c r="AA72" i="35" s="1"/>
  <c r="N71" i="35"/>
  <c r="AA71" i="35" s="1"/>
  <c r="N70" i="35"/>
  <c r="AA70" i="35" s="1"/>
  <c r="N69" i="35"/>
  <c r="AA69" i="35" s="1"/>
  <c r="N68" i="35"/>
  <c r="AA68" i="35" s="1"/>
  <c r="N67" i="35"/>
  <c r="AA67" i="35" s="1"/>
  <c r="N66" i="35"/>
  <c r="AA66" i="35" s="1"/>
  <c r="N65" i="35"/>
  <c r="AA65" i="35" s="1"/>
  <c r="N64" i="35"/>
  <c r="AA64" i="35" s="1"/>
  <c r="N63" i="35"/>
  <c r="AA63" i="35" s="1"/>
  <c r="N62" i="35"/>
  <c r="AA62" i="35" s="1"/>
  <c r="N61" i="35"/>
  <c r="AA61" i="35" s="1"/>
  <c r="N60" i="35"/>
  <c r="AA60" i="35" s="1"/>
  <c r="N59" i="35"/>
  <c r="AA59" i="35" s="1"/>
  <c r="N58" i="35"/>
  <c r="AA58" i="35" s="1"/>
  <c r="N57" i="35"/>
  <c r="AA57" i="35" s="1"/>
  <c r="N56" i="35"/>
  <c r="AA56" i="35" s="1"/>
  <c r="N55" i="35"/>
  <c r="AA55" i="35" s="1"/>
  <c r="N54" i="35"/>
  <c r="AA54" i="35" s="1"/>
  <c r="N53" i="35"/>
  <c r="AA53" i="35" s="1"/>
  <c r="N52" i="35"/>
  <c r="AA52" i="35" s="1"/>
  <c r="N51" i="35"/>
  <c r="AA51" i="35" s="1"/>
  <c r="N50" i="35"/>
  <c r="AA50" i="35" s="1"/>
  <c r="N49" i="35"/>
  <c r="AA49" i="35" s="1"/>
  <c r="N48" i="35"/>
  <c r="AA48" i="35" s="1"/>
  <c r="N47" i="35"/>
  <c r="AA47" i="35" s="1"/>
  <c r="N46" i="35"/>
  <c r="AA46" i="35" s="1"/>
  <c r="N45" i="35"/>
  <c r="AA45" i="35" s="1"/>
  <c r="N44" i="35"/>
  <c r="AA44" i="35" s="1"/>
  <c r="N43" i="35"/>
  <c r="AA43" i="35" s="1"/>
  <c r="N42" i="35"/>
  <c r="AA42" i="35" s="1"/>
  <c r="N41" i="35"/>
  <c r="AA41" i="35" s="1"/>
  <c r="N40" i="35"/>
  <c r="N39" i="35"/>
  <c r="AA39" i="35" s="1"/>
  <c r="N38" i="35"/>
  <c r="AA38" i="35" s="1"/>
  <c r="N37" i="35"/>
  <c r="AA37" i="35" s="1"/>
  <c r="N36" i="35"/>
  <c r="AA36" i="35" s="1"/>
  <c r="N35" i="35"/>
  <c r="AA35" i="35" s="1"/>
  <c r="N34" i="35"/>
  <c r="AA34" i="35" s="1"/>
  <c r="N33" i="35"/>
  <c r="AA33" i="35" s="1"/>
  <c r="N32" i="35"/>
  <c r="AA32" i="35" s="1"/>
  <c r="N31" i="35"/>
  <c r="AA31" i="35" s="1"/>
  <c r="N30" i="35"/>
  <c r="AA30" i="35" s="1"/>
  <c r="N29" i="35"/>
  <c r="AA29" i="35" s="1"/>
  <c r="N28" i="35"/>
  <c r="AA28" i="35" s="1"/>
  <c r="N27" i="35"/>
  <c r="AA27" i="35" s="1"/>
  <c r="N26" i="35"/>
  <c r="AA26" i="35" s="1"/>
  <c r="N25" i="35"/>
  <c r="AA25" i="35" s="1"/>
  <c r="N24" i="35"/>
  <c r="N23" i="35"/>
  <c r="AA23" i="35" s="1"/>
  <c r="N22" i="35"/>
  <c r="AA22" i="35" s="1"/>
  <c r="N21" i="35"/>
  <c r="AA21" i="35" s="1"/>
  <c r="N20" i="35"/>
  <c r="AA20" i="35" s="1"/>
  <c r="N19" i="35"/>
  <c r="AA19" i="35" s="1"/>
  <c r="N18" i="35"/>
  <c r="AA18" i="35" s="1"/>
  <c r="N17" i="35"/>
  <c r="AA17" i="35" s="1"/>
  <c r="N16" i="35"/>
  <c r="AA16" i="35" s="1"/>
  <c r="N15" i="35"/>
  <c r="AA15" i="35" s="1"/>
  <c r="N14" i="35"/>
  <c r="AA14" i="35" s="1"/>
  <c r="N13" i="35"/>
  <c r="AA13" i="35" s="1"/>
  <c r="N12" i="35"/>
  <c r="AA12" i="35" s="1"/>
  <c r="N11" i="35"/>
  <c r="AA11" i="35" s="1"/>
  <c r="N10" i="35"/>
  <c r="AA10" i="35" s="1"/>
  <c r="K176" i="35"/>
  <c r="K175" i="35"/>
  <c r="K174" i="35"/>
  <c r="K173" i="35"/>
  <c r="K172" i="35"/>
  <c r="K171" i="35"/>
  <c r="K170" i="35"/>
  <c r="K169" i="35"/>
  <c r="K168" i="35"/>
  <c r="Z168" i="35" s="1"/>
  <c r="K167" i="35"/>
  <c r="Z167" i="35" s="1"/>
  <c r="K166" i="35"/>
  <c r="Z166" i="35" s="1"/>
  <c r="K165" i="35"/>
  <c r="Z165" i="35" s="1"/>
  <c r="K164" i="35"/>
  <c r="Z164" i="35" s="1"/>
  <c r="K163" i="35"/>
  <c r="Z163" i="35" s="1"/>
  <c r="K162" i="35"/>
  <c r="Z162" i="35" s="1"/>
  <c r="K161" i="35"/>
  <c r="Z161" i="35" s="1"/>
  <c r="K160" i="35"/>
  <c r="Z160" i="35" s="1"/>
  <c r="K159" i="35"/>
  <c r="Z159" i="35" s="1"/>
  <c r="K158" i="35"/>
  <c r="Z158" i="35" s="1"/>
  <c r="K157" i="35"/>
  <c r="Z157" i="35" s="1"/>
  <c r="K156" i="35"/>
  <c r="Z156" i="35" s="1"/>
  <c r="K155" i="35"/>
  <c r="Z155" i="35" s="1"/>
  <c r="K154" i="35"/>
  <c r="Z154" i="35" s="1"/>
  <c r="K153" i="35"/>
  <c r="Z153" i="35" s="1"/>
  <c r="K152" i="35"/>
  <c r="Z152" i="35" s="1"/>
  <c r="K151" i="35"/>
  <c r="Z151" i="35" s="1"/>
  <c r="K150" i="35"/>
  <c r="Z150" i="35" s="1"/>
  <c r="K149" i="35"/>
  <c r="Z149" i="35" s="1"/>
  <c r="K148" i="35"/>
  <c r="Z148" i="35" s="1"/>
  <c r="K147" i="35"/>
  <c r="Z147" i="35" s="1"/>
  <c r="K146" i="35"/>
  <c r="Z146" i="35" s="1"/>
  <c r="K145" i="35"/>
  <c r="Z145" i="35" s="1"/>
  <c r="K144" i="35"/>
  <c r="Z144" i="35" s="1"/>
  <c r="K143" i="35"/>
  <c r="Z143" i="35" s="1"/>
  <c r="K142" i="35"/>
  <c r="Z142" i="35" s="1"/>
  <c r="K141" i="35"/>
  <c r="Z141" i="35" s="1"/>
  <c r="K140" i="35"/>
  <c r="Z140" i="35" s="1"/>
  <c r="K139" i="35"/>
  <c r="Z139" i="35" s="1"/>
  <c r="K138" i="35"/>
  <c r="Z138" i="35" s="1"/>
  <c r="K137" i="35"/>
  <c r="Z137" i="35" s="1"/>
  <c r="K136" i="35"/>
  <c r="Z136" i="35" s="1"/>
  <c r="K135" i="35"/>
  <c r="Z135" i="35" s="1"/>
  <c r="K134" i="35"/>
  <c r="Z134" i="35" s="1"/>
  <c r="K133" i="35"/>
  <c r="Z133" i="35" s="1"/>
  <c r="K132" i="35"/>
  <c r="Z132" i="35" s="1"/>
  <c r="K131" i="35"/>
  <c r="Z131" i="35" s="1"/>
  <c r="K130" i="35"/>
  <c r="Z130" i="35" s="1"/>
  <c r="K129" i="35"/>
  <c r="Z129" i="35" s="1"/>
  <c r="K128" i="35"/>
  <c r="Z128" i="35" s="1"/>
  <c r="K127" i="35"/>
  <c r="Z127" i="35" s="1"/>
  <c r="K126" i="35"/>
  <c r="Z126" i="35" s="1"/>
  <c r="K125" i="35"/>
  <c r="Z125" i="35" s="1"/>
  <c r="K124" i="35"/>
  <c r="Z124" i="35" s="1"/>
  <c r="K123" i="35"/>
  <c r="Z123" i="35" s="1"/>
  <c r="K122" i="35"/>
  <c r="Z122" i="35" s="1"/>
  <c r="K121" i="35"/>
  <c r="Z121" i="35" s="1"/>
  <c r="K120" i="35"/>
  <c r="Z120" i="35" s="1"/>
  <c r="K119" i="35"/>
  <c r="Z119" i="35" s="1"/>
  <c r="K118" i="35"/>
  <c r="Z118" i="35" s="1"/>
  <c r="K117" i="35"/>
  <c r="Z117" i="35" s="1"/>
  <c r="K116" i="35"/>
  <c r="Z116" i="35" s="1"/>
  <c r="K115" i="35"/>
  <c r="Z115" i="35" s="1"/>
  <c r="K114" i="35"/>
  <c r="Z114" i="35" s="1"/>
  <c r="K113" i="35"/>
  <c r="Z113" i="35" s="1"/>
  <c r="K112" i="35"/>
  <c r="Z112" i="35" s="1"/>
  <c r="K111" i="35"/>
  <c r="Z111" i="35" s="1"/>
  <c r="K110" i="35"/>
  <c r="Z110" i="35" s="1"/>
  <c r="K109" i="35"/>
  <c r="Z109" i="35" s="1"/>
  <c r="K108" i="35"/>
  <c r="Z108" i="35" s="1"/>
  <c r="K107" i="35"/>
  <c r="Z107" i="35" s="1"/>
  <c r="K106" i="35"/>
  <c r="Z106" i="35" s="1"/>
  <c r="K105" i="35"/>
  <c r="Z105" i="35" s="1"/>
  <c r="K104" i="35"/>
  <c r="Z104" i="35" s="1"/>
  <c r="K103" i="35"/>
  <c r="Z103" i="35" s="1"/>
  <c r="K102" i="35"/>
  <c r="Z102" i="35" s="1"/>
  <c r="K101" i="35"/>
  <c r="Z101" i="35" s="1"/>
  <c r="K100" i="35"/>
  <c r="Z100" i="35" s="1"/>
  <c r="K99" i="35"/>
  <c r="Z99" i="35" s="1"/>
  <c r="K98" i="35"/>
  <c r="Z98" i="35" s="1"/>
  <c r="K97" i="35"/>
  <c r="Z97" i="35" s="1"/>
  <c r="K96" i="35"/>
  <c r="Z96" i="35" s="1"/>
  <c r="K95" i="35"/>
  <c r="Z95" i="35" s="1"/>
  <c r="K94" i="35"/>
  <c r="Z94" i="35" s="1"/>
  <c r="K93" i="35"/>
  <c r="Z93" i="35" s="1"/>
  <c r="K92" i="35"/>
  <c r="Z92" i="35" s="1"/>
  <c r="K91" i="35"/>
  <c r="Z91" i="35" s="1"/>
  <c r="K90" i="35"/>
  <c r="Z90" i="35" s="1"/>
  <c r="K89" i="35"/>
  <c r="Z89" i="35" s="1"/>
  <c r="K80" i="35"/>
  <c r="Z80" i="35" s="1"/>
  <c r="K79" i="35"/>
  <c r="Z79" i="35" s="1"/>
  <c r="K78" i="35"/>
  <c r="Z78" i="35" s="1"/>
  <c r="K77" i="35"/>
  <c r="Z77" i="35" s="1"/>
  <c r="K76" i="35"/>
  <c r="Z76" i="35" s="1"/>
  <c r="K75" i="35"/>
  <c r="Z75" i="35" s="1"/>
  <c r="K74" i="35"/>
  <c r="Z74" i="35" s="1"/>
  <c r="K73" i="35"/>
  <c r="Z73" i="35" s="1"/>
  <c r="K72" i="35"/>
  <c r="Z72" i="35" s="1"/>
  <c r="K71" i="35"/>
  <c r="Z71" i="35" s="1"/>
  <c r="K70" i="35"/>
  <c r="Z70" i="35" s="1"/>
  <c r="K69" i="35"/>
  <c r="Z69" i="35" s="1"/>
  <c r="K68" i="35"/>
  <c r="Z68" i="35" s="1"/>
  <c r="K67" i="35"/>
  <c r="Z67" i="35" s="1"/>
  <c r="K66" i="35"/>
  <c r="Z66" i="35" s="1"/>
  <c r="K65" i="35"/>
  <c r="Z65" i="35" s="1"/>
  <c r="K64" i="35"/>
  <c r="Z64" i="35" s="1"/>
  <c r="K63" i="35"/>
  <c r="Z63" i="35" s="1"/>
  <c r="K62" i="35"/>
  <c r="Z62" i="35" s="1"/>
  <c r="K61" i="35"/>
  <c r="Z61" i="35" s="1"/>
  <c r="K60" i="35"/>
  <c r="Z60" i="35" s="1"/>
  <c r="K59" i="35"/>
  <c r="Z59" i="35" s="1"/>
  <c r="K58" i="35"/>
  <c r="Z58" i="35" s="1"/>
  <c r="K57" i="35"/>
  <c r="Z57" i="35" s="1"/>
  <c r="K56" i="35"/>
  <c r="Z56" i="35" s="1"/>
  <c r="K55" i="35"/>
  <c r="Z55" i="35" s="1"/>
  <c r="K54" i="35"/>
  <c r="Z54" i="35" s="1"/>
  <c r="K53" i="35"/>
  <c r="Z53" i="35" s="1"/>
  <c r="K52" i="35"/>
  <c r="Z52" i="35" s="1"/>
  <c r="K51" i="35"/>
  <c r="Z51" i="35" s="1"/>
  <c r="K50" i="35"/>
  <c r="Z50" i="35" s="1"/>
  <c r="K49" i="35"/>
  <c r="Z49" i="35" s="1"/>
  <c r="K48" i="35"/>
  <c r="Z48" i="35" s="1"/>
  <c r="K47" i="35"/>
  <c r="Z47" i="35" s="1"/>
  <c r="K46" i="35"/>
  <c r="Z46" i="35" s="1"/>
  <c r="K45" i="35"/>
  <c r="K44" i="35"/>
  <c r="Z44" i="35" s="1"/>
  <c r="K43" i="35"/>
  <c r="Z43" i="35" s="1"/>
  <c r="K42" i="35"/>
  <c r="Z42" i="35" s="1"/>
  <c r="K41" i="35"/>
  <c r="K40" i="35"/>
  <c r="K39" i="35"/>
  <c r="Z39" i="35" s="1"/>
  <c r="K38" i="35"/>
  <c r="Z38" i="35" s="1"/>
  <c r="K37" i="35"/>
  <c r="Z37" i="35" s="1"/>
  <c r="K36" i="35"/>
  <c r="Z36" i="35" s="1"/>
  <c r="K35" i="35"/>
  <c r="Z35" i="35" s="1"/>
  <c r="K34" i="35"/>
  <c r="Z34" i="35" s="1"/>
  <c r="K33" i="35"/>
  <c r="Z33" i="35" s="1"/>
  <c r="K32" i="35"/>
  <c r="Z32" i="35" s="1"/>
  <c r="K31" i="35"/>
  <c r="Z31" i="35" s="1"/>
  <c r="K30" i="35"/>
  <c r="Z30" i="35" s="1"/>
  <c r="K29" i="35"/>
  <c r="Z29" i="35" s="1"/>
  <c r="K28" i="35"/>
  <c r="Z28" i="35" s="1"/>
  <c r="K27" i="35"/>
  <c r="Z27" i="35" s="1"/>
  <c r="K26" i="35"/>
  <c r="Z26" i="35" s="1"/>
  <c r="K25" i="35"/>
  <c r="Z25" i="35" s="1"/>
  <c r="K24" i="35"/>
  <c r="K23" i="35"/>
  <c r="Z23" i="35" s="1"/>
  <c r="K22" i="35"/>
  <c r="Z22" i="35" s="1"/>
  <c r="K21" i="35"/>
  <c r="Z21" i="35" s="1"/>
  <c r="K20" i="35"/>
  <c r="Z20" i="35" s="1"/>
  <c r="K19" i="35"/>
  <c r="Z19" i="35" s="1"/>
  <c r="K18" i="35"/>
  <c r="Z18" i="35" s="1"/>
  <c r="K17" i="35"/>
  <c r="Z17" i="35" s="1"/>
  <c r="K16" i="35"/>
  <c r="Z16" i="35" s="1"/>
  <c r="K15" i="35"/>
  <c r="Z15" i="35" s="1"/>
  <c r="K14" i="35"/>
  <c r="Z14" i="35" s="1"/>
  <c r="K13" i="35"/>
  <c r="Z13" i="35" s="1"/>
  <c r="K12" i="35"/>
  <c r="Z12" i="35" s="1"/>
  <c r="K11" i="35"/>
  <c r="Z11" i="35" s="1"/>
  <c r="K10" i="35"/>
  <c r="Z10" i="35" s="1"/>
  <c r="H176" i="35"/>
  <c r="H175" i="35"/>
  <c r="H174" i="35"/>
  <c r="H173" i="35"/>
  <c r="H172" i="35"/>
  <c r="H171" i="35"/>
  <c r="H170" i="35"/>
  <c r="H169" i="35"/>
  <c r="H168" i="35"/>
  <c r="H167" i="35"/>
  <c r="H166" i="35"/>
  <c r="H165" i="35"/>
  <c r="H164" i="35"/>
  <c r="H163" i="35"/>
  <c r="H162" i="35"/>
  <c r="H161" i="35"/>
  <c r="H160" i="35"/>
  <c r="H159" i="35"/>
  <c r="H158" i="35"/>
  <c r="H157" i="35"/>
  <c r="H156" i="35"/>
  <c r="H155" i="35"/>
  <c r="H154" i="35"/>
  <c r="H153" i="35"/>
  <c r="H152" i="35"/>
  <c r="H151" i="35"/>
  <c r="H150" i="35"/>
  <c r="H149" i="35"/>
  <c r="H148" i="35"/>
  <c r="H147" i="35"/>
  <c r="H146" i="35"/>
  <c r="H145" i="35"/>
  <c r="H144" i="35"/>
  <c r="H143" i="35"/>
  <c r="H142" i="35"/>
  <c r="H141" i="35"/>
  <c r="H140" i="35"/>
  <c r="H139" i="35"/>
  <c r="H138" i="35"/>
  <c r="H137" i="35"/>
  <c r="H136" i="35"/>
  <c r="H135" i="35"/>
  <c r="H134" i="35"/>
  <c r="H133" i="35"/>
  <c r="H132" i="35"/>
  <c r="H131" i="35"/>
  <c r="H130" i="35"/>
  <c r="H129" i="35"/>
  <c r="H128" i="35"/>
  <c r="H127" i="35"/>
  <c r="H126" i="35"/>
  <c r="H125" i="35"/>
  <c r="H124" i="35"/>
  <c r="H123" i="35"/>
  <c r="H122" i="35"/>
  <c r="H121" i="35"/>
  <c r="H120" i="35"/>
  <c r="H119" i="35"/>
  <c r="H118" i="35"/>
  <c r="H117" i="35"/>
  <c r="H116" i="35"/>
  <c r="H115" i="35"/>
  <c r="H114" i="35"/>
  <c r="H113" i="35"/>
  <c r="H112" i="35"/>
  <c r="H111" i="35"/>
  <c r="H110" i="35"/>
  <c r="H109" i="35"/>
  <c r="H108" i="35"/>
  <c r="H107" i="35"/>
  <c r="H106" i="35"/>
  <c r="H105" i="35"/>
  <c r="H104" i="35"/>
  <c r="H103" i="35"/>
  <c r="H102" i="35"/>
  <c r="H101" i="35"/>
  <c r="H100" i="35"/>
  <c r="H99" i="35"/>
  <c r="H98" i="35"/>
  <c r="H97" i="35"/>
  <c r="H96" i="35"/>
  <c r="H95" i="35"/>
  <c r="H94" i="35"/>
  <c r="H93" i="35"/>
  <c r="H92" i="35"/>
  <c r="H91" i="35"/>
  <c r="H90" i="35"/>
  <c r="H89" i="35"/>
  <c r="H88" i="35"/>
  <c r="H87" i="35"/>
  <c r="H86" i="35"/>
  <c r="H85" i="35"/>
  <c r="H84" i="35"/>
  <c r="H83" i="35"/>
  <c r="H82" i="35"/>
  <c r="H81" i="35"/>
  <c r="H80" i="35"/>
  <c r="H79" i="35"/>
  <c r="H78" i="35"/>
  <c r="H77" i="35"/>
  <c r="H76" i="35"/>
  <c r="H75" i="35"/>
  <c r="H74" i="35"/>
  <c r="H73" i="35"/>
  <c r="H72" i="35"/>
  <c r="H71" i="35"/>
  <c r="H70" i="35"/>
  <c r="H69" i="35"/>
  <c r="H68" i="35"/>
  <c r="H67" i="35"/>
  <c r="H66" i="35"/>
  <c r="H65" i="35"/>
  <c r="H64" i="35"/>
  <c r="H63" i="35"/>
  <c r="H62" i="35"/>
  <c r="H61" i="35"/>
  <c r="H60" i="35"/>
  <c r="H59" i="35"/>
  <c r="H58" i="35"/>
  <c r="H57" i="35"/>
  <c r="H56" i="35"/>
  <c r="H55" i="35"/>
  <c r="H54" i="35"/>
  <c r="H53" i="35"/>
  <c r="H52" i="35"/>
  <c r="H51" i="35"/>
  <c r="H50" i="35"/>
  <c r="H49" i="35"/>
  <c r="H48" i="35"/>
  <c r="Y48" i="35" s="1"/>
  <c r="Y186" i="35" s="1"/>
  <c r="H47" i="35"/>
  <c r="Y47" i="35" s="1"/>
  <c r="H46" i="35"/>
  <c r="Y46" i="35" s="1"/>
  <c r="H45" i="35"/>
  <c r="Y45" i="35" s="1"/>
  <c r="H44" i="35"/>
  <c r="Y44" i="35" s="1"/>
  <c r="H43" i="35"/>
  <c r="Y43" i="35" s="1"/>
  <c r="H42" i="35"/>
  <c r="Y42" i="35" s="1"/>
  <c r="H41" i="35"/>
  <c r="Y41" i="35" s="1"/>
  <c r="H40" i="35"/>
  <c r="H39" i="35"/>
  <c r="Y39" i="35" s="1"/>
  <c r="H38" i="35"/>
  <c r="Y38" i="35" s="1"/>
  <c r="H37" i="35"/>
  <c r="Y37" i="35" s="1"/>
  <c r="H36" i="35"/>
  <c r="Y36" i="35" s="1"/>
  <c r="H35" i="35"/>
  <c r="Y35" i="35" s="1"/>
  <c r="H34" i="35"/>
  <c r="Y34" i="35" s="1"/>
  <c r="H33" i="35"/>
  <c r="Y33" i="35" s="1"/>
  <c r="H32" i="35"/>
  <c r="H31" i="35"/>
  <c r="H30" i="35"/>
  <c r="H29" i="35"/>
  <c r="H28" i="35"/>
  <c r="H27" i="35"/>
  <c r="H26" i="35"/>
  <c r="H25" i="35"/>
  <c r="H24" i="35"/>
  <c r="H23" i="35"/>
  <c r="H22" i="35"/>
  <c r="H21" i="35"/>
  <c r="H20" i="35"/>
  <c r="H19" i="35"/>
  <c r="H18" i="35"/>
  <c r="H17" i="35"/>
  <c r="H16" i="35"/>
  <c r="H15" i="35"/>
  <c r="H14" i="35"/>
  <c r="H13" i="35"/>
  <c r="H12" i="35"/>
  <c r="H11" i="35"/>
  <c r="H10" i="35"/>
  <c r="E176" i="35"/>
  <c r="E175" i="35"/>
  <c r="E174" i="35"/>
  <c r="E173" i="35"/>
  <c r="E172" i="35"/>
  <c r="E171" i="35"/>
  <c r="E170" i="35"/>
  <c r="E169" i="35"/>
  <c r="E168" i="35"/>
  <c r="E167" i="35"/>
  <c r="E166" i="35"/>
  <c r="E165" i="35"/>
  <c r="E164" i="35"/>
  <c r="E163" i="35"/>
  <c r="E162" i="35"/>
  <c r="E161" i="35"/>
  <c r="E160" i="35"/>
  <c r="E159" i="35"/>
  <c r="E158" i="35"/>
  <c r="E157" i="35"/>
  <c r="E156" i="35"/>
  <c r="E155" i="35"/>
  <c r="E154" i="35"/>
  <c r="E153" i="35"/>
  <c r="E152" i="35"/>
  <c r="E151" i="35"/>
  <c r="E150" i="35"/>
  <c r="E149" i="35"/>
  <c r="E148" i="35"/>
  <c r="E147" i="35"/>
  <c r="E146" i="35"/>
  <c r="E145" i="35"/>
  <c r="E144" i="35"/>
  <c r="E143" i="35"/>
  <c r="E142" i="35"/>
  <c r="E141" i="35"/>
  <c r="E140" i="35"/>
  <c r="E139" i="35"/>
  <c r="E138" i="35"/>
  <c r="E137" i="35"/>
  <c r="E136" i="35"/>
  <c r="E135" i="35"/>
  <c r="E134" i="35"/>
  <c r="E133" i="35"/>
  <c r="E132" i="35"/>
  <c r="E131" i="35"/>
  <c r="E130" i="35"/>
  <c r="E129" i="35"/>
  <c r="E128" i="35"/>
  <c r="E127" i="35"/>
  <c r="E126" i="35"/>
  <c r="E125" i="35"/>
  <c r="E124" i="35"/>
  <c r="E123" i="35"/>
  <c r="E122" i="35"/>
  <c r="E121" i="35"/>
  <c r="E120" i="35"/>
  <c r="E119" i="35"/>
  <c r="E118" i="35"/>
  <c r="E117" i="35"/>
  <c r="E116" i="35"/>
  <c r="E115" i="35"/>
  <c r="E114" i="35"/>
  <c r="E113" i="35"/>
  <c r="E112" i="35"/>
  <c r="E111" i="35"/>
  <c r="E110" i="35"/>
  <c r="E109" i="35"/>
  <c r="E108" i="35"/>
  <c r="E107" i="35"/>
  <c r="E106" i="35"/>
  <c r="E105" i="35"/>
  <c r="E104" i="35"/>
  <c r="E103" i="35"/>
  <c r="E102" i="35"/>
  <c r="E101" i="35"/>
  <c r="E100" i="35"/>
  <c r="E99" i="35"/>
  <c r="E98" i="35"/>
  <c r="E97" i="35"/>
  <c r="E96" i="35"/>
  <c r="E95" i="35"/>
  <c r="E94" i="35"/>
  <c r="E93" i="35"/>
  <c r="E92" i="35"/>
  <c r="E91" i="35"/>
  <c r="E90" i="35"/>
  <c r="E89" i="35"/>
  <c r="E88" i="35"/>
  <c r="E87" i="35"/>
  <c r="E86" i="35"/>
  <c r="E85" i="35"/>
  <c r="E84" i="35"/>
  <c r="E83" i="35"/>
  <c r="E82" i="35"/>
  <c r="E81" i="35"/>
  <c r="E80" i="35"/>
  <c r="E79" i="35"/>
  <c r="E78" i="35"/>
  <c r="E77" i="35"/>
  <c r="E76" i="35"/>
  <c r="E75" i="35"/>
  <c r="E74" i="35"/>
  <c r="E73" i="35"/>
  <c r="E72" i="35"/>
  <c r="E71" i="35"/>
  <c r="E70" i="35"/>
  <c r="E69" i="35"/>
  <c r="E68" i="35"/>
  <c r="E67" i="35"/>
  <c r="E66" i="35"/>
  <c r="E65" i="35"/>
  <c r="E64" i="35"/>
  <c r="E63" i="35"/>
  <c r="E62" i="35"/>
  <c r="E61" i="35"/>
  <c r="E60" i="35"/>
  <c r="E59" i="35"/>
  <c r="E58" i="35"/>
  <c r="E57" i="35"/>
  <c r="E56" i="35"/>
  <c r="E55" i="35"/>
  <c r="E54" i="35"/>
  <c r="E53" i="35"/>
  <c r="E52" i="35"/>
  <c r="E51" i="35"/>
  <c r="E50" i="35"/>
  <c r="E49" i="35"/>
  <c r="E48" i="35"/>
  <c r="X48" i="35" s="1"/>
  <c r="X186" i="35" s="1"/>
  <c r="E47" i="35"/>
  <c r="X47" i="35" s="1"/>
  <c r="E46" i="35"/>
  <c r="X46" i="35" s="1"/>
  <c r="E45" i="35"/>
  <c r="X45" i="35" s="1"/>
  <c r="E44" i="35"/>
  <c r="X44" i="35" s="1"/>
  <c r="E43" i="35"/>
  <c r="X43" i="35" s="1"/>
  <c r="E42" i="35"/>
  <c r="X42" i="35" s="1"/>
  <c r="E41" i="35"/>
  <c r="X41" i="35" s="1"/>
  <c r="E40" i="35"/>
  <c r="E39" i="35"/>
  <c r="X39" i="35" s="1"/>
  <c r="E38" i="35"/>
  <c r="X38" i="35" s="1"/>
  <c r="E37" i="35"/>
  <c r="X37" i="35" s="1"/>
  <c r="E36" i="35"/>
  <c r="X36" i="35" s="1"/>
  <c r="E35" i="35"/>
  <c r="X35" i="35" s="1"/>
  <c r="E34" i="35"/>
  <c r="X34" i="35" s="1"/>
  <c r="E33" i="35"/>
  <c r="X33" i="35" s="1"/>
  <c r="E32" i="35"/>
  <c r="E31" i="35"/>
  <c r="E30" i="35"/>
  <c r="E29" i="35"/>
  <c r="E28" i="35"/>
  <c r="E27" i="35"/>
  <c r="E26" i="35"/>
  <c r="E25" i="35"/>
  <c r="E24" i="35"/>
  <c r="E23" i="35"/>
  <c r="E22" i="35"/>
  <c r="E21" i="35"/>
  <c r="E20" i="35"/>
  <c r="E19" i="35"/>
  <c r="E18" i="35"/>
  <c r="E17" i="35"/>
  <c r="E16" i="35"/>
  <c r="E15" i="35"/>
  <c r="E14" i="35"/>
  <c r="E13" i="35"/>
  <c r="E12" i="35"/>
  <c r="E11" i="35"/>
  <c r="E10" i="35"/>
  <c r="AC57" i="34"/>
  <c r="AB57" i="34"/>
  <c r="Z57" i="34"/>
  <c r="Y57" i="34"/>
  <c r="X57" i="34"/>
  <c r="W57" i="34"/>
  <c r="U57" i="34"/>
  <c r="T57" i="34"/>
  <c r="AC56" i="34"/>
  <c r="AB56" i="34"/>
  <c r="Z56" i="34"/>
  <c r="Y56" i="34"/>
  <c r="X56" i="34"/>
  <c r="W56" i="34"/>
  <c r="U56" i="34"/>
  <c r="T56" i="34"/>
  <c r="AC55" i="34"/>
  <c r="AB55" i="34"/>
  <c r="Z55" i="34"/>
  <c r="Y55" i="34"/>
  <c r="X55" i="34"/>
  <c r="W55" i="34"/>
  <c r="U55" i="34"/>
  <c r="T55" i="34"/>
  <c r="AC54" i="34"/>
  <c r="AB54" i="34"/>
  <c r="Z54" i="34"/>
  <c r="Y54" i="34"/>
  <c r="X54" i="34"/>
  <c r="W54" i="34"/>
  <c r="U54" i="34"/>
  <c r="T54" i="34"/>
  <c r="AC53" i="34"/>
  <c r="AB53" i="34"/>
  <c r="Z53" i="34"/>
  <c r="Y53" i="34"/>
  <c r="X53" i="34"/>
  <c r="W53" i="34"/>
  <c r="U53" i="34"/>
  <c r="T53" i="34"/>
  <c r="AC52" i="34"/>
  <c r="AB52" i="34"/>
  <c r="Z52" i="34"/>
  <c r="Y52" i="34"/>
  <c r="X52" i="34"/>
  <c r="W52" i="34"/>
  <c r="U52" i="34"/>
  <c r="T52" i="34"/>
  <c r="AC51" i="34"/>
  <c r="AB51" i="34"/>
  <c r="Z51" i="34"/>
  <c r="Y51" i="34"/>
  <c r="X51" i="34"/>
  <c r="W51" i="34"/>
  <c r="U51" i="34"/>
  <c r="T51" i="34"/>
  <c r="AC50" i="34"/>
  <c r="AC58" i="34" s="1"/>
  <c r="AB50" i="34"/>
  <c r="AB58" i="34" s="1"/>
  <c r="Z50" i="34"/>
  <c r="Z58" i="34" s="1"/>
  <c r="Y50" i="34"/>
  <c r="Y58" i="34" s="1"/>
  <c r="X50" i="34"/>
  <c r="X58" i="34" s="1"/>
  <c r="W50" i="34"/>
  <c r="W58" i="34" s="1"/>
  <c r="U50" i="34"/>
  <c r="T50" i="34"/>
  <c r="AC44" i="34"/>
  <c r="AB44" i="34"/>
  <c r="Z44" i="34"/>
  <c r="Y44" i="34"/>
  <c r="X44" i="34"/>
  <c r="W44" i="34"/>
  <c r="AE43" i="34"/>
  <c r="AE42" i="34"/>
  <c r="AE41" i="34"/>
  <c r="AE40" i="34"/>
  <c r="AE39" i="34"/>
  <c r="AE38" i="34"/>
  <c r="AE37" i="34"/>
  <c r="AE36" i="34"/>
  <c r="AE44" i="34" s="1"/>
  <c r="AC30" i="34"/>
  <c r="AB30" i="34"/>
  <c r="Z30" i="34"/>
  <c r="Y30" i="34"/>
  <c r="X30" i="34"/>
  <c r="W30" i="34"/>
  <c r="AE29" i="34"/>
  <c r="AE28" i="34"/>
  <c r="AE27" i="34"/>
  <c r="AE26" i="34"/>
  <c r="AE25" i="34"/>
  <c r="AE24" i="34"/>
  <c r="AE23" i="34"/>
  <c r="AE22" i="34"/>
  <c r="AC16" i="34"/>
  <c r="AB16" i="34"/>
  <c r="Z16" i="34"/>
  <c r="Y16" i="34"/>
  <c r="X16" i="34"/>
  <c r="W16" i="34"/>
  <c r="AE15" i="34"/>
  <c r="AE14" i="34"/>
  <c r="AE13" i="34"/>
  <c r="AE12" i="34"/>
  <c r="AE11" i="34"/>
  <c r="AE10" i="34"/>
  <c r="AE9" i="34"/>
  <c r="AE8" i="34"/>
  <c r="K106" i="37"/>
  <c r="K107" i="37"/>
  <c r="Z107" i="37" s="1"/>
  <c r="K108" i="37"/>
  <c r="K109" i="37"/>
  <c r="K110" i="37"/>
  <c r="K111" i="37"/>
  <c r="Z111" i="37" s="1"/>
  <c r="U202" i="37"/>
  <c r="U201" i="37"/>
  <c r="U200" i="37"/>
  <c r="U199" i="37"/>
  <c r="U198" i="37"/>
  <c r="U197" i="37"/>
  <c r="U196" i="37"/>
  <c r="U195" i="37"/>
  <c r="AC202" i="37"/>
  <c r="AC201" i="37"/>
  <c r="AC200" i="37"/>
  <c r="AC199" i="37"/>
  <c r="AC198" i="37"/>
  <c r="AC197" i="37"/>
  <c r="AC196" i="37"/>
  <c r="AB202" i="37"/>
  <c r="AB201" i="37"/>
  <c r="AB200" i="37"/>
  <c r="AB199" i="37"/>
  <c r="AB198" i="37"/>
  <c r="AB197" i="37"/>
  <c r="AB196" i="37"/>
  <c r="Y202" i="37"/>
  <c r="Y201" i="37"/>
  <c r="Y200" i="37"/>
  <c r="Y199" i="37"/>
  <c r="Y198" i="37"/>
  <c r="Y197" i="37"/>
  <c r="Y196" i="37"/>
  <c r="X202" i="37"/>
  <c r="X201" i="37"/>
  <c r="X200" i="37"/>
  <c r="X199" i="37"/>
  <c r="X198" i="37"/>
  <c r="X197" i="37"/>
  <c r="X196" i="37"/>
  <c r="AC195" i="37"/>
  <c r="AB195" i="37"/>
  <c r="Y195" i="37"/>
  <c r="X195" i="37"/>
  <c r="AC192" i="37"/>
  <c r="AC191" i="37"/>
  <c r="AC190" i="37"/>
  <c r="AC189" i="37"/>
  <c r="AC188" i="37"/>
  <c r="AC187" i="37"/>
  <c r="AC186" i="37"/>
  <c r="AC185" i="37"/>
  <c r="AC184" i="37"/>
  <c r="AC183" i="37"/>
  <c r="AC182" i="37"/>
  <c r="AC181" i="37"/>
  <c r="AC180" i="37"/>
  <c r="AC179" i="37"/>
  <c r="AC178" i="37"/>
  <c r="AC177" i="37"/>
  <c r="AC176" i="37"/>
  <c r="AC175" i="37"/>
  <c r="AC174" i="37"/>
  <c r="AC173" i="37"/>
  <c r="AC172" i="37"/>
  <c r="AC171" i="37"/>
  <c r="AC170" i="37"/>
  <c r="AC169" i="37"/>
  <c r="AC168" i="37"/>
  <c r="AC167" i="37"/>
  <c r="AC166" i="37"/>
  <c r="AC165" i="37"/>
  <c r="AC164" i="37"/>
  <c r="AC163" i="37"/>
  <c r="AC162" i="37"/>
  <c r="AC161" i="37"/>
  <c r="AC160" i="37"/>
  <c r="AC159" i="37"/>
  <c r="AC158" i="37"/>
  <c r="AC157" i="37"/>
  <c r="AC156" i="37"/>
  <c r="AC155" i="37"/>
  <c r="AC154" i="37"/>
  <c r="AC153" i="37"/>
  <c r="AC152" i="37"/>
  <c r="AC151" i="37"/>
  <c r="AC150" i="37"/>
  <c r="AC149" i="37"/>
  <c r="AC148" i="37"/>
  <c r="AC147" i="37"/>
  <c r="AC146" i="37"/>
  <c r="AC145" i="37"/>
  <c r="AC144" i="37"/>
  <c r="AC143" i="37"/>
  <c r="AC142" i="37"/>
  <c r="AC141" i="37"/>
  <c r="AC140" i="37"/>
  <c r="AC139" i="37"/>
  <c r="AC138" i="37"/>
  <c r="AC137" i="37"/>
  <c r="AC136" i="37"/>
  <c r="AC135" i="37"/>
  <c r="AC134" i="37"/>
  <c r="AC133" i="37"/>
  <c r="AC132" i="37"/>
  <c r="AC131" i="37"/>
  <c r="AC130" i="37"/>
  <c r="AC129" i="37"/>
  <c r="AC128" i="37"/>
  <c r="AC127" i="37"/>
  <c r="AC126" i="37"/>
  <c r="AC125" i="37"/>
  <c r="AC124" i="37"/>
  <c r="AC123" i="37"/>
  <c r="AC122" i="37"/>
  <c r="AC121" i="37"/>
  <c r="AC120" i="37"/>
  <c r="AC119" i="37"/>
  <c r="AC118" i="37"/>
  <c r="AC117" i="37"/>
  <c r="AC116" i="37"/>
  <c r="AC115" i="37"/>
  <c r="AC114" i="37"/>
  <c r="AC113" i="37"/>
  <c r="AC112" i="37"/>
  <c r="AC111" i="37"/>
  <c r="AC110" i="37"/>
  <c r="AC109" i="37"/>
  <c r="AC108" i="37"/>
  <c r="AC107" i="37"/>
  <c r="AC106" i="37"/>
  <c r="AC105" i="37"/>
  <c r="AC104" i="37"/>
  <c r="AC103" i="37"/>
  <c r="AC102" i="37"/>
  <c r="AC101" i="37"/>
  <c r="AC100" i="37"/>
  <c r="AC99" i="37"/>
  <c r="AC98" i="37"/>
  <c r="AC97" i="37"/>
  <c r="AC96" i="37"/>
  <c r="AC95" i="37"/>
  <c r="AC94" i="37"/>
  <c r="AC93" i="37"/>
  <c r="AC92" i="37"/>
  <c r="AC91" i="37"/>
  <c r="AC90" i="37"/>
  <c r="AC89" i="37"/>
  <c r="AC88" i="37"/>
  <c r="AC87" i="37"/>
  <c r="AC86" i="37"/>
  <c r="AC85" i="37"/>
  <c r="AC84" i="37"/>
  <c r="AC83" i="37"/>
  <c r="AC82" i="37"/>
  <c r="AC81" i="37"/>
  <c r="AC80" i="37"/>
  <c r="AC79" i="37"/>
  <c r="AC78" i="37"/>
  <c r="AC77" i="37"/>
  <c r="AC76" i="37"/>
  <c r="AC75" i="37"/>
  <c r="AC74" i="37"/>
  <c r="AC73" i="37"/>
  <c r="AC72" i="37"/>
  <c r="AC71" i="37"/>
  <c r="AC70" i="37"/>
  <c r="AC69" i="37"/>
  <c r="AC68" i="37"/>
  <c r="AC67" i="37"/>
  <c r="AC66" i="37"/>
  <c r="AC65" i="37"/>
  <c r="AC64" i="37"/>
  <c r="AC63" i="37"/>
  <c r="AC62" i="37"/>
  <c r="AC61" i="37"/>
  <c r="AC60" i="37"/>
  <c r="AC59" i="37"/>
  <c r="AC58" i="37"/>
  <c r="AC57" i="37"/>
  <c r="AC56" i="37"/>
  <c r="AC55" i="37"/>
  <c r="AC54" i="37"/>
  <c r="AC53" i="37"/>
  <c r="AC52" i="37"/>
  <c r="AC51" i="37"/>
  <c r="AC50" i="37"/>
  <c r="AC49" i="37"/>
  <c r="AC48" i="37"/>
  <c r="AC47" i="37"/>
  <c r="AC46" i="37"/>
  <c r="AC45" i="37"/>
  <c r="AC44" i="37"/>
  <c r="AC43" i="37"/>
  <c r="AC42" i="37"/>
  <c r="AC41" i="37"/>
  <c r="AC40" i="37"/>
  <c r="AC39" i="37"/>
  <c r="AC38" i="37"/>
  <c r="AC37" i="37"/>
  <c r="AC36" i="37"/>
  <c r="AC35" i="37"/>
  <c r="AC34" i="37"/>
  <c r="AC33" i="37"/>
  <c r="AC32" i="37"/>
  <c r="AC31" i="37"/>
  <c r="AC30" i="37"/>
  <c r="AC29" i="37"/>
  <c r="AC28" i="37"/>
  <c r="AC27" i="37"/>
  <c r="AC26" i="37"/>
  <c r="AC25" i="37"/>
  <c r="AC24" i="37"/>
  <c r="AC23" i="37"/>
  <c r="AC22" i="37"/>
  <c r="AC21" i="37"/>
  <c r="AC20" i="37"/>
  <c r="AC19" i="37"/>
  <c r="AC18" i="37"/>
  <c r="AC17" i="37"/>
  <c r="AC16" i="37"/>
  <c r="AC15" i="37"/>
  <c r="AC14" i="37"/>
  <c r="AC13" i="37"/>
  <c r="AC12" i="37"/>
  <c r="AC11" i="37"/>
  <c r="AC10" i="37"/>
  <c r="AB192" i="37"/>
  <c r="AB191" i="37"/>
  <c r="AB190" i="37"/>
  <c r="AB189" i="37"/>
  <c r="AB188" i="37"/>
  <c r="AB187" i="37"/>
  <c r="AB186" i="37"/>
  <c r="AB185" i="37"/>
  <c r="AB184" i="37"/>
  <c r="AB183" i="37"/>
  <c r="AB182" i="37"/>
  <c r="AB181" i="37"/>
  <c r="AB180" i="37"/>
  <c r="AB179" i="37"/>
  <c r="AB178" i="37"/>
  <c r="AB177" i="37"/>
  <c r="AB176" i="37"/>
  <c r="AB175" i="37"/>
  <c r="AB174" i="37"/>
  <c r="AB173" i="37"/>
  <c r="AB172" i="37"/>
  <c r="AB171" i="37"/>
  <c r="AB170" i="37"/>
  <c r="AB169" i="37"/>
  <c r="AB168" i="37"/>
  <c r="AB167" i="37"/>
  <c r="AB166" i="37"/>
  <c r="AB165" i="37"/>
  <c r="AB164" i="37"/>
  <c r="AB163" i="37"/>
  <c r="AB162" i="37"/>
  <c r="AB161" i="37"/>
  <c r="AB160" i="37"/>
  <c r="AB159" i="37"/>
  <c r="AB158" i="37"/>
  <c r="AB157" i="37"/>
  <c r="AB156" i="37"/>
  <c r="AB155" i="37"/>
  <c r="AB154" i="37"/>
  <c r="AB153" i="37"/>
  <c r="AB152" i="37"/>
  <c r="AB151" i="37"/>
  <c r="AB150" i="37"/>
  <c r="AB149" i="37"/>
  <c r="AB148" i="37"/>
  <c r="AB147" i="37"/>
  <c r="AB146" i="37"/>
  <c r="AB145" i="37"/>
  <c r="AB144" i="37"/>
  <c r="AB143" i="37"/>
  <c r="AB142" i="37"/>
  <c r="AB141" i="37"/>
  <c r="AB140" i="37"/>
  <c r="AB139" i="37"/>
  <c r="AB138" i="37"/>
  <c r="AB137" i="37"/>
  <c r="AB136" i="37"/>
  <c r="AB135" i="37"/>
  <c r="AB134" i="37"/>
  <c r="AB133" i="37"/>
  <c r="AB132" i="37"/>
  <c r="AB131" i="37"/>
  <c r="AB130" i="37"/>
  <c r="AB129" i="37"/>
  <c r="AB128" i="37"/>
  <c r="AB127" i="37"/>
  <c r="AB126" i="37"/>
  <c r="AB125" i="37"/>
  <c r="AB124" i="37"/>
  <c r="AB123" i="37"/>
  <c r="AB122" i="37"/>
  <c r="AB121" i="37"/>
  <c r="AB120" i="37"/>
  <c r="AB119" i="37"/>
  <c r="AB118" i="37"/>
  <c r="AB117" i="37"/>
  <c r="AB116" i="37"/>
  <c r="AB115" i="37"/>
  <c r="AB114" i="37"/>
  <c r="AB113" i="37"/>
  <c r="AB112" i="37"/>
  <c r="AB111" i="37"/>
  <c r="AB110" i="37"/>
  <c r="AB109" i="37"/>
  <c r="AB108" i="37"/>
  <c r="AB107" i="37"/>
  <c r="AB106" i="37"/>
  <c r="AB105" i="37"/>
  <c r="AB104" i="37"/>
  <c r="AB103" i="37"/>
  <c r="AB102" i="37"/>
  <c r="AB101" i="37"/>
  <c r="AB100" i="37"/>
  <c r="AB99" i="37"/>
  <c r="AB98" i="37"/>
  <c r="AB97" i="37"/>
  <c r="AB96" i="37"/>
  <c r="AB95" i="37"/>
  <c r="AB94" i="37"/>
  <c r="AB93" i="37"/>
  <c r="AB92" i="37"/>
  <c r="AB91" i="37"/>
  <c r="AB90" i="37"/>
  <c r="AB89" i="37"/>
  <c r="AB88" i="37"/>
  <c r="AB87" i="37"/>
  <c r="AB86" i="37"/>
  <c r="AB85" i="37"/>
  <c r="AB84" i="37"/>
  <c r="AB83" i="37"/>
  <c r="AB82" i="37"/>
  <c r="AB81" i="37"/>
  <c r="AB80" i="37"/>
  <c r="AB79" i="37"/>
  <c r="AB78" i="37"/>
  <c r="AB77" i="37"/>
  <c r="AB76" i="37"/>
  <c r="AB75" i="37"/>
  <c r="AB74" i="37"/>
  <c r="AB73" i="37"/>
  <c r="AB72" i="37"/>
  <c r="AB71" i="37"/>
  <c r="AB70" i="37"/>
  <c r="AB69" i="37"/>
  <c r="AB68" i="37"/>
  <c r="AB67" i="37"/>
  <c r="AB66" i="37"/>
  <c r="AB65" i="37"/>
  <c r="AB64" i="37"/>
  <c r="AB63" i="37"/>
  <c r="AB62" i="37"/>
  <c r="AB61" i="37"/>
  <c r="AB60" i="37"/>
  <c r="AB59" i="37"/>
  <c r="AB58" i="37"/>
  <c r="AB57" i="37"/>
  <c r="AB56" i="37"/>
  <c r="AB55" i="37"/>
  <c r="AB54" i="37"/>
  <c r="AB53" i="37"/>
  <c r="AB52" i="37"/>
  <c r="AB51" i="37"/>
  <c r="AB50" i="37"/>
  <c r="AB49" i="37"/>
  <c r="AB48" i="37"/>
  <c r="AB47" i="37"/>
  <c r="AB46" i="37"/>
  <c r="AB45" i="37"/>
  <c r="AB44" i="37"/>
  <c r="AB43" i="37"/>
  <c r="AB42" i="37"/>
  <c r="AB41" i="37"/>
  <c r="AB40" i="37"/>
  <c r="AB39" i="37"/>
  <c r="AB38" i="37"/>
  <c r="AB37" i="37"/>
  <c r="AB36" i="37"/>
  <c r="AB35" i="37"/>
  <c r="AB34" i="37"/>
  <c r="AB33" i="37"/>
  <c r="AB32" i="37"/>
  <c r="AB31" i="37"/>
  <c r="AB30" i="37"/>
  <c r="AB29" i="37"/>
  <c r="AB28" i="37"/>
  <c r="AB27" i="37"/>
  <c r="AB26" i="37"/>
  <c r="AB25" i="37"/>
  <c r="AB24" i="37"/>
  <c r="AB23" i="37"/>
  <c r="AB22" i="37"/>
  <c r="AB21" i="37"/>
  <c r="AB20" i="37"/>
  <c r="AB19" i="37"/>
  <c r="AB18" i="37"/>
  <c r="AB17" i="37"/>
  <c r="AB16" i="37"/>
  <c r="AB15" i="37"/>
  <c r="AB14" i="37"/>
  <c r="AB13" i="37"/>
  <c r="AB12" i="37"/>
  <c r="AB11" i="37"/>
  <c r="AB10" i="37"/>
  <c r="AA192" i="37"/>
  <c r="AA191" i="37"/>
  <c r="AA190" i="37"/>
  <c r="AA189" i="37"/>
  <c r="AA188" i="37"/>
  <c r="AA187" i="37"/>
  <c r="AA186" i="37"/>
  <c r="AA185" i="37"/>
  <c r="AA184" i="37"/>
  <c r="AA183" i="37"/>
  <c r="AA182" i="37"/>
  <c r="AA181" i="37"/>
  <c r="AA180" i="37"/>
  <c r="AA179" i="37"/>
  <c r="AA178" i="37"/>
  <c r="AA177" i="37"/>
  <c r="AA176" i="37"/>
  <c r="AA175" i="37"/>
  <c r="AA174" i="37"/>
  <c r="AA173" i="37"/>
  <c r="AA172" i="37"/>
  <c r="AA171" i="37"/>
  <c r="AA170" i="37"/>
  <c r="AA169" i="37"/>
  <c r="AA168" i="37"/>
  <c r="AA167" i="37"/>
  <c r="AA166" i="37"/>
  <c r="AA165" i="37"/>
  <c r="AA164" i="37"/>
  <c r="AA163" i="37"/>
  <c r="AA162" i="37"/>
  <c r="AA161" i="37"/>
  <c r="AA160" i="37"/>
  <c r="AA159" i="37"/>
  <c r="AA158" i="37"/>
  <c r="AA157" i="37"/>
  <c r="AA156" i="37"/>
  <c r="AA155" i="37"/>
  <c r="AA154" i="37"/>
  <c r="AA153" i="37"/>
  <c r="AA152" i="37"/>
  <c r="AA151" i="37"/>
  <c r="AA150" i="37"/>
  <c r="AA149" i="37"/>
  <c r="AA148" i="37"/>
  <c r="AA147" i="37"/>
  <c r="AA146" i="37"/>
  <c r="AA145" i="37"/>
  <c r="AA144" i="37"/>
  <c r="AA143" i="37"/>
  <c r="AA142" i="37"/>
  <c r="AA141" i="37"/>
  <c r="AA140" i="37"/>
  <c r="AA139" i="37"/>
  <c r="AA138" i="37"/>
  <c r="AA137" i="37"/>
  <c r="AA136" i="37"/>
  <c r="AA135" i="37"/>
  <c r="AA134" i="37"/>
  <c r="AA133" i="37"/>
  <c r="AA132" i="37"/>
  <c r="AA131" i="37"/>
  <c r="AA130" i="37"/>
  <c r="AA129" i="37"/>
  <c r="AA121" i="37"/>
  <c r="AA113" i="37"/>
  <c r="AA112" i="37"/>
  <c r="AA105" i="37"/>
  <c r="AA104" i="37"/>
  <c r="AA100" i="37"/>
  <c r="AA99" i="37"/>
  <c r="AA98" i="37"/>
  <c r="AA97" i="37"/>
  <c r="AA89" i="37"/>
  <c r="AA81" i="37"/>
  <c r="AA73" i="37"/>
  <c r="AA72" i="37"/>
  <c r="AA71" i="37"/>
  <c r="AA70" i="37"/>
  <c r="AA69" i="37"/>
  <c r="AA68" i="37"/>
  <c r="AA67" i="37"/>
  <c r="AA66" i="37"/>
  <c r="AA65" i="37"/>
  <c r="AA42" i="37"/>
  <c r="AA41" i="37"/>
  <c r="AA40" i="37"/>
  <c r="AA25" i="37"/>
  <c r="Z192" i="37"/>
  <c r="Z191" i="37"/>
  <c r="Z190" i="37"/>
  <c r="Z189" i="37"/>
  <c r="Z188" i="37"/>
  <c r="Z187" i="37"/>
  <c r="Z186" i="37"/>
  <c r="Z185" i="37"/>
  <c r="Z184" i="37"/>
  <c r="Z183" i="37"/>
  <c r="Z182" i="37"/>
  <c r="Z181" i="37"/>
  <c r="Z180" i="37"/>
  <c r="Z179" i="37"/>
  <c r="Z178" i="37"/>
  <c r="Z177" i="37"/>
  <c r="Z176" i="37"/>
  <c r="Z175" i="37"/>
  <c r="Z174" i="37"/>
  <c r="Z173" i="37"/>
  <c r="Z172" i="37"/>
  <c r="Z171" i="37"/>
  <c r="Z170" i="37"/>
  <c r="Z169" i="37"/>
  <c r="Z168" i="37"/>
  <c r="Z167" i="37"/>
  <c r="Z166" i="37"/>
  <c r="Z165" i="37"/>
  <c r="Z164" i="37"/>
  <c r="Z163" i="37"/>
  <c r="Z162" i="37"/>
  <c r="Z161" i="37"/>
  <c r="Z160" i="37"/>
  <c r="Z159" i="37"/>
  <c r="Z158" i="37"/>
  <c r="Z157" i="37"/>
  <c r="Z156" i="37"/>
  <c r="Z155" i="37"/>
  <c r="Z154" i="37"/>
  <c r="Z153" i="37"/>
  <c r="Z152" i="37"/>
  <c r="Z151" i="37"/>
  <c r="Z150" i="37"/>
  <c r="Z149" i="37"/>
  <c r="Z148" i="37"/>
  <c r="Z147" i="37"/>
  <c r="Z146" i="37"/>
  <c r="Z145" i="37"/>
  <c r="Z144" i="37"/>
  <c r="Z143" i="37"/>
  <c r="Z142" i="37"/>
  <c r="Z141" i="37"/>
  <c r="Z140" i="37"/>
  <c r="Z139" i="37"/>
  <c r="Z138" i="37"/>
  <c r="Z137" i="37"/>
  <c r="Z136" i="37"/>
  <c r="Z135" i="37"/>
  <c r="Z134" i="37"/>
  <c r="Z133" i="37"/>
  <c r="Z132" i="37"/>
  <c r="Z131" i="37"/>
  <c r="Z130" i="37"/>
  <c r="Z129" i="37"/>
  <c r="Z121" i="37"/>
  <c r="Z113" i="37"/>
  <c r="Z112" i="37"/>
  <c r="Z110" i="37"/>
  <c r="Z109" i="37"/>
  <c r="Z108" i="37"/>
  <c r="Z106" i="37"/>
  <c r="Z105" i="37"/>
  <c r="Z104" i="37"/>
  <c r="Z100" i="37"/>
  <c r="Z99" i="37"/>
  <c r="Z98" i="37"/>
  <c r="Z97" i="37"/>
  <c r="Z89" i="37"/>
  <c r="Z81" i="37"/>
  <c r="Z73" i="37"/>
  <c r="Z72" i="37"/>
  <c r="Z71" i="37"/>
  <c r="Z70" i="37"/>
  <c r="Z69" i="37"/>
  <c r="Z68" i="37"/>
  <c r="Z67" i="37"/>
  <c r="Z66" i="37"/>
  <c r="Z65" i="37"/>
  <c r="Z42" i="37"/>
  <c r="Z41" i="37"/>
  <c r="Z40" i="37"/>
  <c r="Z25" i="37"/>
  <c r="Y192" i="37"/>
  <c r="Y191" i="37"/>
  <c r="Y190" i="37"/>
  <c r="Y189" i="37"/>
  <c r="Y188" i="37"/>
  <c r="Y187" i="37"/>
  <c r="Y186" i="37"/>
  <c r="Y185" i="37"/>
  <c r="Y184" i="37"/>
  <c r="Y183" i="37"/>
  <c r="Y182" i="37"/>
  <c r="Y181" i="37"/>
  <c r="Y180" i="37"/>
  <c r="Y179" i="37"/>
  <c r="Y178" i="37"/>
  <c r="Y177" i="37"/>
  <c r="Y176" i="37"/>
  <c r="Y175" i="37"/>
  <c r="Y174" i="37"/>
  <c r="Y173" i="37"/>
  <c r="Y172" i="37"/>
  <c r="Y171" i="37"/>
  <c r="Y170" i="37"/>
  <c r="Y169" i="37"/>
  <c r="Y168" i="37"/>
  <c r="Y167" i="37"/>
  <c r="Y166" i="37"/>
  <c r="Y165" i="37"/>
  <c r="Y164" i="37"/>
  <c r="Y163" i="37"/>
  <c r="Y162" i="37"/>
  <c r="Y161" i="37"/>
  <c r="Y160" i="37"/>
  <c r="Y159" i="37"/>
  <c r="Y158" i="37"/>
  <c r="Y157" i="37"/>
  <c r="Y156" i="37"/>
  <c r="Y155" i="37"/>
  <c r="Y154" i="37"/>
  <c r="Y153" i="37"/>
  <c r="Y152" i="37"/>
  <c r="Y151" i="37"/>
  <c r="Y150" i="37"/>
  <c r="Y149" i="37"/>
  <c r="Y148" i="37"/>
  <c r="Y147" i="37"/>
  <c r="Y146" i="37"/>
  <c r="Y145" i="37"/>
  <c r="Y144" i="37"/>
  <c r="Y143" i="37"/>
  <c r="Y142" i="37"/>
  <c r="Y141" i="37"/>
  <c r="Y140" i="37"/>
  <c r="Y139" i="37"/>
  <c r="Y138" i="37"/>
  <c r="Y137" i="37"/>
  <c r="Y136" i="37"/>
  <c r="Y135" i="37"/>
  <c r="Y134" i="37"/>
  <c r="Y133" i="37"/>
  <c r="Y132" i="37"/>
  <c r="Y131" i="37"/>
  <c r="Y130" i="37"/>
  <c r="Y129" i="37"/>
  <c r="Y128" i="37"/>
  <c r="Y127" i="37"/>
  <c r="Y126" i="37"/>
  <c r="Y125" i="37"/>
  <c r="Y124" i="37"/>
  <c r="Y123" i="37"/>
  <c r="Y122" i="37"/>
  <c r="Y121" i="37"/>
  <c r="Y120" i="37"/>
  <c r="Y119" i="37"/>
  <c r="Y118" i="37"/>
  <c r="Y117" i="37"/>
  <c r="Y116" i="37"/>
  <c r="Y115" i="37"/>
  <c r="Y114" i="37"/>
  <c r="Y113" i="37"/>
  <c r="Y112" i="37"/>
  <c r="Y111" i="37"/>
  <c r="Y110" i="37"/>
  <c r="Y109" i="37"/>
  <c r="Y108" i="37"/>
  <c r="Y107" i="37"/>
  <c r="Y106" i="37"/>
  <c r="Y105" i="37"/>
  <c r="Y104" i="37"/>
  <c r="Y103" i="37"/>
  <c r="Y102" i="37"/>
  <c r="Y101" i="37"/>
  <c r="Y100" i="37"/>
  <c r="Y99" i="37"/>
  <c r="Y98" i="37"/>
  <c r="Y97" i="37"/>
  <c r="Y96" i="37"/>
  <c r="Y95" i="37"/>
  <c r="Y94" i="37"/>
  <c r="Y93" i="37"/>
  <c r="Y92" i="37"/>
  <c r="Y91" i="37"/>
  <c r="Y90" i="37"/>
  <c r="Y89" i="37"/>
  <c r="Y88" i="37"/>
  <c r="Y87" i="37"/>
  <c r="Y86" i="37"/>
  <c r="Y85" i="37"/>
  <c r="Y84" i="37"/>
  <c r="Y83" i="37"/>
  <c r="Y82" i="37"/>
  <c r="Y81" i="37"/>
  <c r="Y80" i="37"/>
  <c r="Y79" i="37"/>
  <c r="Y78" i="37"/>
  <c r="Y77" i="37"/>
  <c r="Y76" i="37"/>
  <c r="Y75" i="37"/>
  <c r="Y74" i="37"/>
  <c r="Y73" i="37"/>
  <c r="Y72" i="37"/>
  <c r="Y71" i="37"/>
  <c r="Y70" i="37"/>
  <c r="Y69" i="37"/>
  <c r="Y68" i="37"/>
  <c r="Y67" i="37"/>
  <c r="Y66" i="37"/>
  <c r="Y65" i="37"/>
  <c r="Y64" i="37"/>
  <c r="Y63" i="37"/>
  <c r="Y62" i="37"/>
  <c r="Y61" i="37"/>
  <c r="Y60" i="37"/>
  <c r="Y59" i="37"/>
  <c r="Y58" i="37"/>
  <c r="Y57" i="37"/>
  <c r="Y56" i="37"/>
  <c r="Y55" i="37"/>
  <c r="Y54" i="37"/>
  <c r="Y53" i="37"/>
  <c r="Y52" i="37"/>
  <c r="Y51" i="37"/>
  <c r="Y50" i="37"/>
  <c r="Y49" i="37"/>
  <c r="Y48" i="37"/>
  <c r="Y47" i="37"/>
  <c r="Y46" i="37"/>
  <c r="Y45" i="37"/>
  <c r="Y44" i="37"/>
  <c r="Y43" i="37"/>
  <c r="Y42" i="37"/>
  <c r="Y41" i="37"/>
  <c r="Y40" i="37"/>
  <c r="Y39" i="37"/>
  <c r="Y38" i="37"/>
  <c r="Y37" i="37"/>
  <c r="Y36" i="37"/>
  <c r="Y35" i="37"/>
  <c r="Y34" i="37"/>
  <c r="Y33" i="37"/>
  <c r="Y32" i="37"/>
  <c r="Y31" i="37"/>
  <c r="Y30" i="37"/>
  <c r="Y29" i="37"/>
  <c r="Y28" i="37"/>
  <c r="Y27" i="37"/>
  <c r="Y26" i="37"/>
  <c r="Y25" i="37"/>
  <c r="Y24" i="37"/>
  <c r="Y23" i="37"/>
  <c r="Y22" i="37"/>
  <c r="Y21" i="37"/>
  <c r="Y20" i="37"/>
  <c r="Y19" i="37"/>
  <c r="Y18" i="37"/>
  <c r="Y17" i="37"/>
  <c r="Y16" i="37"/>
  <c r="Y15" i="37"/>
  <c r="Y14" i="37"/>
  <c r="Y13" i="37"/>
  <c r="Y12" i="37"/>
  <c r="Y11" i="37"/>
  <c r="Y10" i="37"/>
  <c r="X192" i="37"/>
  <c r="X191" i="37"/>
  <c r="X190" i="37"/>
  <c r="X189" i="37"/>
  <c r="X188" i="37"/>
  <c r="X187" i="37"/>
  <c r="X186" i="37"/>
  <c r="X185" i="37"/>
  <c r="X184" i="37"/>
  <c r="X183" i="37"/>
  <c r="X182" i="37"/>
  <c r="X181" i="37"/>
  <c r="X180" i="37"/>
  <c r="X179" i="37"/>
  <c r="X178" i="37"/>
  <c r="X177" i="37"/>
  <c r="X176" i="37"/>
  <c r="X175" i="37"/>
  <c r="X174" i="37"/>
  <c r="X173" i="37"/>
  <c r="X172" i="37"/>
  <c r="X171" i="37"/>
  <c r="X170" i="37"/>
  <c r="X169" i="37"/>
  <c r="X168" i="37"/>
  <c r="X167" i="37"/>
  <c r="X166" i="37"/>
  <c r="X165" i="37"/>
  <c r="X164" i="37"/>
  <c r="X163" i="37"/>
  <c r="X162" i="37"/>
  <c r="X161" i="37"/>
  <c r="X160" i="37"/>
  <c r="X159" i="37"/>
  <c r="X158" i="37"/>
  <c r="X157" i="37"/>
  <c r="X156" i="37"/>
  <c r="X155" i="37"/>
  <c r="X154" i="37"/>
  <c r="X153" i="37"/>
  <c r="X152" i="37"/>
  <c r="X151" i="37"/>
  <c r="X150" i="37"/>
  <c r="X149" i="37"/>
  <c r="X148" i="37"/>
  <c r="X147" i="37"/>
  <c r="X146" i="37"/>
  <c r="X145" i="37"/>
  <c r="X144" i="37"/>
  <c r="X143" i="37"/>
  <c r="X142" i="37"/>
  <c r="X141" i="37"/>
  <c r="X140" i="37"/>
  <c r="X139" i="37"/>
  <c r="X138" i="37"/>
  <c r="X137" i="37"/>
  <c r="X136" i="37"/>
  <c r="X135" i="37"/>
  <c r="X134" i="37"/>
  <c r="X133" i="37"/>
  <c r="X132" i="37"/>
  <c r="X131" i="37"/>
  <c r="X130" i="37"/>
  <c r="X129" i="37"/>
  <c r="X128" i="37"/>
  <c r="X127" i="37"/>
  <c r="X126" i="37"/>
  <c r="X125" i="37"/>
  <c r="X124" i="37"/>
  <c r="X123" i="37"/>
  <c r="X122" i="37"/>
  <c r="X121" i="37"/>
  <c r="X120" i="37"/>
  <c r="X119" i="37"/>
  <c r="X118" i="37"/>
  <c r="X117" i="37"/>
  <c r="X116" i="37"/>
  <c r="X115" i="37"/>
  <c r="X114" i="37"/>
  <c r="X113" i="37"/>
  <c r="X112" i="37"/>
  <c r="X111" i="37"/>
  <c r="X110" i="37"/>
  <c r="X109" i="37"/>
  <c r="X108" i="37"/>
  <c r="X107" i="37"/>
  <c r="X106" i="37"/>
  <c r="X105" i="37"/>
  <c r="X104" i="37"/>
  <c r="X103" i="37"/>
  <c r="X102" i="37"/>
  <c r="X101" i="37"/>
  <c r="X100" i="37"/>
  <c r="X99" i="37"/>
  <c r="X98" i="37"/>
  <c r="X97" i="37"/>
  <c r="X96" i="37"/>
  <c r="X95" i="37"/>
  <c r="X94" i="37"/>
  <c r="X93" i="37"/>
  <c r="X92" i="37"/>
  <c r="X91" i="37"/>
  <c r="X90" i="37"/>
  <c r="X89" i="37"/>
  <c r="X88" i="37"/>
  <c r="X87" i="37"/>
  <c r="X86" i="37"/>
  <c r="X85" i="37"/>
  <c r="X84" i="37"/>
  <c r="X83" i="37"/>
  <c r="X82" i="37"/>
  <c r="X81" i="37"/>
  <c r="X80" i="37"/>
  <c r="X79" i="37"/>
  <c r="X78" i="37"/>
  <c r="X77" i="37"/>
  <c r="X76" i="37"/>
  <c r="X75" i="37"/>
  <c r="X74" i="37"/>
  <c r="X73" i="37"/>
  <c r="X72" i="37"/>
  <c r="X71" i="37"/>
  <c r="X70" i="37"/>
  <c r="X69" i="37"/>
  <c r="X68" i="37"/>
  <c r="X67" i="37"/>
  <c r="X66" i="37"/>
  <c r="X65" i="37"/>
  <c r="X64" i="37"/>
  <c r="X63" i="37"/>
  <c r="X62" i="37"/>
  <c r="X61" i="37"/>
  <c r="X60" i="37"/>
  <c r="X59" i="37"/>
  <c r="X58" i="37"/>
  <c r="X57" i="37"/>
  <c r="X56" i="37"/>
  <c r="X55" i="37"/>
  <c r="X54" i="37"/>
  <c r="X53" i="37"/>
  <c r="X52" i="37"/>
  <c r="X51" i="37"/>
  <c r="X50" i="37"/>
  <c r="X49" i="37"/>
  <c r="X48" i="37"/>
  <c r="X47" i="37"/>
  <c r="X46" i="37"/>
  <c r="X45" i="37"/>
  <c r="X44" i="37"/>
  <c r="X43" i="37"/>
  <c r="X42" i="37"/>
  <c r="X41" i="37"/>
  <c r="X40" i="37"/>
  <c r="X39" i="37"/>
  <c r="X38" i="37"/>
  <c r="X37" i="37"/>
  <c r="X36" i="37"/>
  <c r="X35" i="37"/>
  <c r="X34" i="37"/>
  <c r="X33" i="37"/>
  <c r="X32" i="37"/>
  <c r="X31" i="37"/>
  <c r="X30" i="37"/>
  <c r="X29" i="37"/>
  <c r="X28" i="37"/>
  <c r="X27" i="37"/>
  <c r="X26" i="37"/>
  <c r="X25" i="37"/>
  <c r="X24" i="37"/>
  <c r="X23" i="37"/>
  <c r="X22" i="37"/>
  <c r="X21" i="37"/>
  <c r="X20" i="37"/>
  <c r="X19" i="37"/>
  <c r="X18" i="37"/>
  <c r="X17" i="37"/>
  <c r="X16" i="37"/>
  <c r="X15" i="37"/>
  <c r="X14" i="37"/>
  <c r="X13" i="37"/>
  <c r="X12" i="37"/>
  <c r="X11" i="37"/>
  <c r="X10" i="37"/>
  <c r="Q192" i="37"/>
  <c r="Q191" i="37"/>
  <c r="Q190" i="37"/>
  <c r="Q189" i="37"/>
  <c r="Q188" i="37"/>
  <c r="Q187" i="37"/>
  <c r="Q186" i="37"/>
  <c r="Q185" i="37"/>
  <c r="Q184" i="37"/>
  <c r="Q183" i="37"/>
  <c r="Q182" i="37"/>
  <c r="Q181" i="37"/>
  <c r="Q180" i="37"/>
  <c r="Q179" i="37"/>
  <c r="Q178" i="37"/>
  <c r="Q177" i="37"/>
  <c r="Q176" i="37"/>
  <c r="Q175" i="37"/>
  <c r="Q174" i="37"/>
  <c r="Q173" i="37"/>
  <c r="Q172" i="37"/>
  <c r="Q171" i="37"/>
  <c r="Q170" i="37"/>
  <c r="Q169" i="37"/>
  <c r="Q168" i="37"/>
  <c r="Q167" i="37"/>
  <c r="Q166" i="37"/>
  <c r="Q165" i="37"/>
  <c r="Q164" i="37"/>
  <c r="Q163" i="37"/>
  <c r="Q162" i="37"/>
  <c r="Q161" i="37"/>
  <c r="Q160" i="37"/>
  <c r="Q159" i="37"/>
  <c r="Q158" i="37"/>
  <c r="Q157" i="37"/>
  <c r="Q156" i="37"/>
  <c r="Q155" i="37"/>
  <c r="Q154" i="37"/>
  <c r="Q153" i="37"/>
  <c r="Q152" i="37"/>
  <c r="Q151" i="37"/>
  <c r="Q150" i="37"/>
  <c r="Q149" i="37"/>
  <c r="Q148" i="37"/>
  <c r="Q147" i="37"/>
  <c r="Q146" i="37"/>
  <c r="Q145" i="37"/>
  <c r="Q144" i="37"/>
  <c r="Q143" i="37"/>
  <c r="Q142" i="37"/>
  <c r="Q141" i="37"/>
  <c r="Q140" i="37"/>
  <c r="Q139" i="37"/>
  <c r="Q138" i="37"/>
  <c r="Q137" i="37"/>
  <c r="Q136" i="37"/>
  <c r="Q135" i="37"/>
  <c r="Q134" i="37"/>
  <c r="Q133" i="37"/>
  <c r="Q132" i="37"/>
  <c r="Q131" i="37"/>
  <c r="Q130" i="37"/>
  <c r="Q129" i="37"/>
  <c r="Q128" i="37"/>
  <c r="Q127" i="37"/>
  <c r="Q126" i="37"/>
  <c r="Q125" i="37"/>
  <c r="Q124" i="37"/>
  <c r="Q123" i="37"/>
  <c r="Q122" i="37"/>
  <c r="Q121" i="37"/>
  <c r="Q120" i="37"/>
  <c r="Q119" i="37"/>
  <c r="Q118" i="37"/>
  <c r="Q117" i="37"/>
  <c r="Q116" i="37"/>
  <c r="Q115" i="37"/>
  <c r="Q114" i="37"/>
  <c r="Q113" i="37"/>
  <c r="Q112" i="37"/>
  <c r="Q111" i="37"/>
  <c r="Q110" i="37"/>
  <c r="Q109" i="37"/>
  <c r="Q108" i="37"/>
  <c r="Q107" i="37"/>
  <c r="Q106" i="37"/>
  <c r="Q105" i="37"/>
  <c r="Q104" i="37"/>
  <c r="Q103" i="37"/>
  <c r="Q102" i="37"/>
  <c r="Q101" i="37"/>
  <c r="Q100" i="37"/>
  <c r="Q99" i="37"/>
  <c r="Q98" i="37"/>
  <c r="Q97" i="37"/>
  <c r="Q96" i="37"/>
  <c r="Q95" i="37"/>
  <c r="Q94" i="37"/>
  <c r="Q93" i="37"/>
  <c r="Q92" i="37"/>
  <c r="Q91" i="37"/>
  <c r="Q90" i="37"/>
  <c r="Q89" i="37"/>
  <c r="Q88" i="37"/>
  <c r="Q87" i="37"/>
  <c r="Q86" i="37"/>
  <c r="Q85" i="37"/>
  <c r="Q84" i="37"/>
  <c r="Q83" i="37"/>
  <c r="Q82" i="37"/>
  <c r="Q81" i="37"/>
  <c r="Q80" i="37"/>
  <c r="Q79" i="37"/>
  <c r="Q78" i="37"/>
  <c r="Q77" i="37"/>
  <c r="Q76" i="37"/>
  <c r="Q75" i="37"/>
  <c r="Q74" i="37"/>
  <c r="Q73" i="37"/>
  <c r="Q72" i="37"/>
  <c r="Q71" i="37"/>
  <c r="Q70" i="37"/>
  <c r="Q69" i="37"/>
  <c r="Q68" i="37"/>
  <c r="Q67" i="37"/>
  <c r="Q66" i="37"/>
  <c r="Q65" i="37"/>
  <c r="Q64" i="37"/>
  <c r="Q63" i="37"/>
  <c r="Q62" i="37"/>
  <c r="Q61" i="37"/>
  <c r="Q60" i="37"/>
  <c r="Q59" i="37"/>
  <c r="Q58" i="37"/>
  <c r="Q57" i="37"/>
  <c r="Q56" i="37"/>
  <c r="Q55" i="37"/>
  <c r="Q54" i="37"/>
  <c r="Q53" i="37"/>
  <c r="Q52" i="37"/>
  <c r="Q51" i="37"/>
  <c r="Q50" i="37"/>
  <c r="Q49" i="37"/>
  <c r="Q48" i="37"/>
  <c r="Q47" i="37"/>
  <c r="Q46" i="37"/>
  <c r="Q45" i="37"/>
  <c r="Q44" i="37"/>
  <c r="Q43" i="37"/>
  <c r="Q42" i="37"/>
  <c r="Q41" i="37"/>
  <c r="Q40" i="37"/>
  <c r="Q39" i="37"/>
  <c r="Q38" i="37"/>
  <c r="Q37" i="37"/>
  <c r="Q36" i="37"/>
  <c r="Q35" i="37"/>
  <c r="Q34" i="37"/>
  <c r="Q33" i="37"/>
  <c r="Q32" i="37"/>
  <c r="Q31" i="37"/>
  <c r="Q30" i="37"/>
  <c r="Q29" i="37"/>
  <c r="Q28" i="37"/>
  <c r="Q27" i="37"/>
  <c r="Q26" i="37"/>
  <c r="Q25" i="37"/>
  <c r="Q24" i="37"/>
  <c r="Q23" i="37"/>
  <c r="Q22" i="37"/>
  <c r="Q21" i="37"/>
  <c r="Q20" i="37"/>
  <c r="Q19" i="37"/>
  <c r="Q18" i="37"/>
  <c r="Q17" i="37"/>
  <c r="Q16" i="37"/>
  <c r="Q15" i="37"/>
  <c r="Q14" i="37"/>
  <c r="Q13" i="37"/>
  <c r="Q12" i="37"/>
  <c r="Q11" i="37"/>
  <c r="Q10" i="37"/>
  <c r="N192" i="37"/>
  <c r="N191" i="37"/>
  <c r="N190" i="37"/>
  <c r="N189" i="37"/>
  <c r="N188" i="37"/>
  <c r="N187" i="37"/>
  <c r="N186" i="37"/>
  <c r="N185" i="37"/>
  <c r="N184" i="37"/>
  <c r="N183" i="37"/>
  <c r="N182" i="37"/>
  <c r="N181" i="37"/>
  <c r="N180" i="37"/>
  <c r="N179" i="37"/>
  <c r="N178" i="37"/>
  <c r="N177" i="37"/>
  <c r="N176" i="37"/>
  <c r="N175" i="37"/>
  <c r="N174" i="37"/>
  <c r="N173" i="37"/>
  <c r="N172" i="37"/>
  <c r="N171" i="37"/>
  <c r="N170" i="37"/>
  <c r="N169" i="37"/>
  <c r="N168" i="37"/>
  <c r="N167" i="37"/>
  <c r="N166" i="37"/>
  <c r="N165" i="37"/>
  <c r="N164" i="37"/>
  <c r="N163" i="37"/>
  <c r="N162" i="37"/>
  <c r="N161" i="37"/>
  <c r="N160" i="37"/>
  <c r="N159" i="37"/>
  <c r="N158" i="37"/>
  <c r="N157" i="37"/>
  <c r="N156" i="37"/>
  <c r="N155" i="37"/>
  <c r="N154" i="37"/>
  <c r="N153" i="37"/>
  <c r="N152" i="37"/>
  <c r="N151" i="37"/>
  <c r="N150" i="37"/>
  <c r="N149" i="37"/>
  <c r="N148" i="37"/>
  <c r="N147" i="37"/>
  <c r="N146" i="37"/>
  <c r="N145" i="37"/>
  <c r="N144" i="37"/>
  <c r="N143" i="37"/>
  <c r="N142" i="37"/>
  <c r="N141" i="37"/>
  <c r="N140" i="37"/>
  <c r="N139" i="37"/>
  <c r="N138" i="37"/>
  <c r="N137" i="37"/>
  <c r="N136" i="37"/>
  <c r="N135" i="37"/>
  <c r="N134" i="37"/>
  <c r="N133" i="37"/>
  <c r="N132" i="37"/>
  <c r="N131" i="37"/>
  <c r="N130" i="37"/>
  <c r="N129" i="37"/>
  <c r="N128" i="37"/>
  <c r="AA128" i="37" s="1"/>
  <c r="N127" i="37"/>
  <c r="AA127" i="37" s="1"/>
  <c r="N126" i="37"/>
  <c r="AA126" i="37" s="1"/>
  <c r="N125" i="37"/>
  <c r="AA125" i="37" s="1"/>
  <c r="N124" i="37"/>
  <c r="AA124" i="37" s="1"/>
  <c r="N123" i="37"/>
  <c r="AA123" i="37" s="1"/>
  <c r="N122" i="37"/>
  <c r="AA122" i="37" s="1"/>
  <c r="N121" i="37"/>
  <c r="N120" i="37"/>
  <c r="AA120" i="37" s="1"/>
  <c r="N119" i="37"/>
  <c r="AA119" i="37" s="1"/>
  <c r="N118" i="37"/>
  <c r="AA118" i="37" s="1"/>
  <c r="N117" i="37"/>
  <c r="AA117" i="37" s="1"/>
  <c r="N116" i="37"/>
  <c r="AA116" i="37" s="1"/>
  <c r="N115" i="37"/>
  <c r="AA115" i="37" s="1"/>
  <c r="N114" i="37"/>
  <c r="AA114" i="37" s="1"/>
  <c r="N113" i="37"/>
  <c r="N112" i="37"/>
  <c r="N111" i="37"/>
  <c r="AA111" i="37" s="1"/>
  <c r="N110" i="37"/>
  <c r="AA110" i="37" s="1"/>
  <c r="N109" i="37"/>
  <c r="AA109" i="37" s="1"/>
  <c r="N108" i="37"/>
  <c r="AA108" i="37" s="1"/>
  <c r="N107" i="37"/>
  <c r="AA107" i="37" s="1"/>
  <c r="N106" i="37"/>
  <c r="AA106" i="37" s="1"/>
  <c r="N105" i="37"/>
  <c r="N104" i="37"/>
  <c r="N103" i="37"/>
  <c r="AA103" i="37" s="1"/>
  <c r="N102" i="37"/>
  <c r="AA102" i="37" s="1"/>
  <c r="N101" i="37"/>
  <c r="AA101" i="37" s="1"/>
  <c r="N100" i="37"/>
  <c r="N99" i="37"/>
  <c r="N98" i="37"/>
  <c r="N97" i="37"/>
  <c r="N96" i="37"/>
  <c r="AA96" i="37" s="1"/>
  <c r="N95" i="37"/>
  <c r="AA95" i="37" s="1"/>
  <c r="N94" i="37"/>
  <c r="AA94" i="37" s="1"/>
  <c r="N93" i="37"/>
  <c r="AA93" i="37" s="1"/>
  <c r="N92" i="37"/>
  <c r="AA92" i="37" s="1"/>
  <c r="N91" i="37"/>
  <c r="AA91" i="37" s="1"/>
  <c r="N90" i="37"/>
  <c r="AA90" i="37" s="1"/>
  <c r="N89" i="37"/>
  <c r="N88" i="37"/>
  <c r="AA88" i="37" s="1"/>
  <c r="N87" i="37"/>
  <c r="AA87" i="37" s="1"/>
  <c r="N86" i="37"/>
  <c r="AA86" i="37" s="1"/>
  <c r="N85" i="37"/>
  <c r="AA85" i="37" s="1"/>
  <c r="N84" i="37"/>
  <c r="AA84" i="37" s="1"/>
  <c r="N83" i="37"/>
  <c r="AA83" i="37" s="1"/>
  <c r="N82" i="37"/>
  <c r="AA82" i="37" s="1"/>
  <c r="N81" i="37"/>
  <c r="N80" i="37"/>
  <c r="AA80" i="37" s="1"/>
  <c r="N79" i="37"/>
  <c r="AA79" i="37" s="1"/>
  <c r="N78" i="37"/>
  <c r="AA78" i="37" s="1"/>
  <c r="N77" i="37"/>
  <c r="AA77" i="37" s="1"/>
  <c r="N76" i="37"/>
  <c r="AA76" i="37" s="1"/>
  <c r="N75" i="37"/>
  <c r="AA75" i="37" s="1"/>
  <c r="N74" i="37"/>
  <c r="AA74" i="37" s="1"/>
  <c r="N73" i="37"/>
  <c r="N72" i="37"/>
  <c r="N71" i="37"/>
  <c r="N70" i="37"/>
  <c r="N69" i="37"/>
  <c r="N68" i="37"/>
  <c r="N67" i="37"/>
  <c r="N66" i="37"/>
  <c r="N65" i="37"/>
  <c r="N64" i="37"/>
  <c r="AA64" i="37" s="1"/>
  <c r="N63" i="37"/>
  <c r="AA63" i="37" s="1"/>
  <c r="N62" i="37"/>
  <c r="AA62" i="37" s="1"/>
  <c r="N61" i="37"/>
  <c r="AA61" i="37" s="1"/>
  <c r="N60" i="37"/>
  <c r="AA60" i="37" s="1"/>
  <c r="N59" i="37"/>
  <c r="AA59" i="37" s="1"/>
  <c r="N58" i="37"/>
  <c r="AA58" i="37" s="1"/>
  <c r="N57" i="37"/>
  <c r="AA57" i="37" s="1"/>
  <c r="N56" i="37"/>
  <c r="AA56" i="37" s="1"/>
  <c r="N55" i="37"/>
  <c r="AA55" i="37" s="1"/>
  <c r="N54" i="37"/>
  <c r="AA54" i="37" s="1"/>
  <c r="N53" i="37"/>
  <c r="AA53" i="37" s="1"/>
  <c r="N52" i="37"/>
  <c r="AA52" i="37" s="1"/>
  <c r="N51" i="37"/>
  <c r="AA51" i="37" s="1"/>
  <c r="N50" i="37"/>
  <c r="AA50" i="37" s="1"/>
  <c r="N49" i="37"/>
  <c r="AA49" i="37" s="1"/>
  <c r="N48" i="37"/>
  <c r="AA48" i="37" s="1"/>
  <c r="N47" i="37"/>
  <c r="AA47" i="37" s="1"/>
  <c r="N46" i="37"/>
  <c r="AA46" i="37" s="1"/>
  <c r="N45" i="37"/>
  <c r="AA45" i="37" s="1"/>
  <c r="N44" i="37"/>
  <c r="AA44" i="37" s="1"/>
  <c r="N43" i="37"/>
  <c r="AA43" i="37" s="1"/>
  <c r="N42" i="37"/>
  <c r="N41" i="37"/>
  <c r="N40" i="37"/>
  <c r="N39" i="37"/>
  <c r="AA39" i="37" s="1"/>
  <c r="N38" i="37"/>
  <c r="AA38" i="37" s="1"/>
  <c r="N37" i="37"/>
  <c r="AA37" i="37" s="1"/>
  <c r="N36" i="37"/>
  <c r="AA36" i="37" s="1"/>
  <c r="N35" i="37"/>
  <c r="AA35" i="37" s="1"/>
  <c r="N34" i="37"/>
  <c r="AA34" i="37" s="1"/>
  <c r="N33" i="37"/>
  <c r="AA33" i="37" s="1"/>
  <c r="N32" i="37"/>
  <c r="AA32" i="37" s="1"/>
  <c r="N31" i="37"/>
  <c r="AA31" i="37" s="1"/>
  <c r="N30" i="37"/>
  <c r="AA30" i="37" s="1"/>
  <c r="N29" i="37"/>
  <c r="AA29" i="37" s="1"/>
  <c r="N28" i="37"/>
  <c r="AA28" i="37" s="1"/>
  <c r="N27" i="37"/>
  <c r="AA27" i="37" s="1"/>
  <c r="N26" i="37"/>
  <c r="AA26" i="37" s="1"/>
  <c r="N25" i="37"/>
  <c r="N24" i="37"/>
  <c r="AA24" i="37" s="1"/>
  <c r="N23" i="37"/>
  <c r="AA23" i="37" s="1"/>
  <c r="N22" i="37"/>
  <c r="AA22" i="37" s="1"/>
  <c r="N21" i="37"/>
  <c r="AA21" i="37" s="1"/>
  <c r="N20" i="37"/>
  <c r="AA20" i="37" s="1"/>
  <c r="N19" i="37"/>
  <c r="AA19" i="37" s="1"/>
  <c r="N18" i="37"/>
  <c r="AA18" i="37" s="1"/>
  <c r="N17" i="37"/>
  <c r="AA17" i="37" s="1"/>
  <c r="N16" i="37"/>
  <c r="AA16" i="37" s="1"/>
  <c r="N15" i="37"/>
  <c r="AA15" i="37" s="1"/>
  <c r="N14" i="37"/>
  <c r="AA14" i="37" s="1"/>
  <c r="N13" i="37"/>
  <c r="AA13" i="37" s="1"/>
  <c r="N12" i="37"/>
  <c r="AA12" i="37" s="1"/>
  <c r="N11" i="37"/>
  <c r="AA11" i="37" s="1"/>
  <c r="N10" i="37"/>
  <c r="AA10" i="37" s="1"/>
  <c r="K192" i="37"/>
  <c r="K191" i="37"/>
  <c r="K190" i="37"/>
  <c r="K189" i="37"/>
  <c r="K188" i="37"/>
  <c r="K187" i="37"/>
  <c r="K186" i="37"/>
  <c r="K185" i="37"/>
  <c r="K184" i="37"/>
  <c r="K183" i="37"/>
  <c r="K182" i="37"/>
  <c r="K181" i="37"/>
  <c r="K180" i="37"/>
  <c r="K179" i="37"/>
  <c r="K178" i="37"/>
  <c r="K177" i="37"/>
  <c r="K176" i="37"/>
  <c r="K175" i="37"/>
  <c r="K174" i="37"/>
  <c r="K173" i="37"/>
  <c r="K172" i="37"/>
  <c r="K171" i="37"/>
  <c r="K170" i="37"/>
  <c r="K169" i="37"/>
  <c r="K168" i="37"/>
  <c r="K167" i="37"/>
  <c r="K166" i="37"/>
  <c r="K165" i="37"/>
  <c r="K164" i="37"/>
  <c r="K163" i="37"/>
  <c r="K162" i="37"/>
  <c r="K161" i="37"/>
  <c r="K160" i="37"/>
  <c r="K159" i="37"/>
  <c r="K158" i="37"/>
  <c r="K157" i="37"/>
  <c r="K156" i="37"/>
  <c r="K155" i="37"/>
  <c r="K154" i="37"/>
  <c r="K153" i="37"/>
  <c r="K152" i="37"/>
  <c r="K151" i="37"/>
  <c r="K150" i="37"/>
  <c r="K149" i="37"/>
  <c r="K148" i="37"/>
  <c r="K147" i="37"/>
  <c r="K146" i="37"/>
  <c r="K145" i="37"/>
  <c r="K144" i="37"/>
  <c r="K143" i="37"/>
  <c r="K142" i="37"/>
  <c r="K141" i="37"/>
  <c r="K140" i="37"/>
  <c r="K139" i="37"/>
  <c r="K138" i="37"/>
  <c r="K137" i="37"/>
  <c r="K136" i="37"/>
  <c r="K135" i="37"/>
  <c r="K134" i="37"/>
  <c r="K133" i="37"/>
  <c r="K132" i="37"/>
  <c r="K131" i="37"/>
  <c r="K130" i="37"/>
  <c r="K129" i="37"/>
  <c r="K128" i="37"/>
  <c r="Z128" i="37" s="1"/>
  <c r="K127" i="37"/>
  <c r="Z127" i="37" s="1"/>
  <c r="K126" i="37"/>
  <c r="Z126" i="37" s="1"/>
  <c r="K125" i="37"/>
  <c r="Z125" i="37" s="1"/>
  <c r="K124" i="37"/>
  <c r="Z124" i="37" s="1"/>
  <c r="K123" i="37"/>
  <c r="Z123" i="37" s="1"/>
  <c r="K122" i="37"/>
  <c r="Z122" i="37" s="1"/>
  <c r="K121" i="37"/>
  <c r="K120" i="37"/>
  <c r="Z120" i="37" s="1"/>
  <c r="K119" i="37"/>
  <c r="Z119" i="37" s="1"/>
  <c r="K118" i="37"/>
  <c r="Z118" i="37" s="1"/>
  <c r="K117" i="37"/>
  <c r="Z117" i="37" s="1"/>
  <c r="K116" i="37"/>
  <c r="Z116" i="37" s="1"/>
  <c r="K115" i="37"/>
  <c r="Z115" i="37" s="1"/>
  <c r="K114" i="37"/>
  <c r="Z114" i="37" s="1"/>
  <c r="K113" i="37"/>
  <c r="K112" i="37"/>
  <c r="K105" i="37"/>
  <c r="K104" i="37"/>
  <c r="K103" i="37"/>
  <c r="Z103" i="37" s="1"/>
  <c r="K102" i="37"/>
  <c r="Z102" i="37" s="1"/>
  <c r="K101" i="37"/>
  <c r="Z101" i="37" s="1"/>
  <c r="K100" i="37"/>
  <c r="K99" i="37"/>
  <c r="K98" i="37"/>
  <c r="K97" i="37"/>
  <c r="K96" i="37"/>
  <c r="Z96" i="37" s="1"/>
  <c r="K95" i="37"/>
  <c r="Z95" i="37" s="1"/>
  <c r="K94" i="37"/>
  <c r="Z94" i="37" s="1"/>
  <c r="K93" i="37"/>
  <c r="Z93" i="37" s="1"/>
  <c r="K92" i="37"/>
  <c r="Z92" i="37" s="1"/>
  <c r="K91" i="37"/>
  <c r="Z91" i="37" s="1"/>
  <c r="K90" i="37"/>
  <c r="Z90" i="37" s="1"/>
  <c r="K89" i="37"/>
  <c r="K88" i="37"/>
  <c r="Z88" i="37" s="1"/>
  <c r="K87" i="37"/>
  <c r="Z87" i="37" s="1"/>
  <c r="K86" i="37"/>
  <c r="Z86" i="37" s="1"/>
  <c r="K85" i="37"/>
  <c r="Z85" i="37" s="1"/>
  <c r="K84" i="37"/>
  <c r="Z84" i="37" s="1"/>
  <c r="K83" i="37"/>
  <c r="Z83" i="37" s="1"/>
  <c r="K82" i="37"/>
  <c r="Z82" i="37" s="1"/>
  <c r="K81" i="37"/>
  <c r="K80" i="37"/>
  <c r="Z80" i="37" s="1"/>
  <c r="K79" i="37"/>
  <c r="Z79" i="37" s="1"/>
  <c r="K78" i="37"/>
  <c r="Z78" i="37" s="1"/>
  <c r="K77" i="37"/>
  <c r="Z77" i="37" s="1"/>
  <c r="K76" i="37"/>
  <c r="Z76" i="37" s="1"/>
  <c r="K75" i="37"/>
  <c r="Z75" i="37" s="1"/>
  <c r="K74" i="37"/>
  <c r="Z74" i="37" s="1"/>
  <c r="K73" i="37"/>
  <c r="K72" i="37"/>
  <c r="K71" i="37"/>
  <c r="K70" i="37"/>
  <c r="K69" i="37"/>
  <c r="K68" i="37"/>
  <c r="K67" i="37"/>
  <c r="K66" i="37"/>
  <c r="K65" i="37"/>
  <c r="K64" i="37"/>
  <c r="Z64" i="37" s="1"/>
  <c r="K63" i="37"/>
  <c r="Z63" i="37" s="1"/>
  <c r="K62" i="37"/>
  <c r="Z62" i="37" s="1"/>
  <c r="K61" i="37"/>
  <c r="Z61" i="37" s="1"/>
  <c r="K60" i="37"/>
  <c r="Z60" i="37" s="1"/>
  <c r="K59" i="37"/>
  <c r="Z59" i="37" s="1"/>
  <c r="K58" i="37"/>
  <c r="Z58" i="37" s="1"/>
  <c r="K57" i="37"/>
  <c r="Z57" i="37" s="1"/>
  <c r="K56" i="37"/>
  <c r="Z56" i="37" s="1"/>
  <c r="K55" i="37"/>
  <c r="Z55" i="37" s="1"/>
  <c r="K54" i="37"/>
  <c r="Z54" i="37" s="1"/>
  <c r="K53" i="37"/>
  <c r="Z53" i="37" s="1"/>
  <c r="K52" i="37"/>
  <c r="Z52" i="37" s="1"/>
  <c r="K51" i="37"/>
  <c r="Z51" i="37" s="1"/>
  <c r="K50" i="37"/>
  <c r="Z50" i="37" s="1"/>
  <c r="K49" i="37"/>
  <c r="Z49" i="37" s="1"/>
  <c r="K48" i="37"/>
  <c r="Z48" i="37" s="1"/>
  <c r="K47" i="37"/>
  <c r="Z47" i="37" s="1"/>
  <c r="K46" i="37"/>
  <c r="Z46" i="37" s="1"/>
  <c r="K45" i="37"/>
  <c r="Z45" i="37" s="1"/>
  <c r="K44" i="37"/>
  <c r="Z44" i="37" s="1"/>
  <c r="K43" i="37"/>
  <c r="Z43" i="37" s="1"/>
  <c r="K42" i="37"/>
  <c r="K41" i="37"/>
  <c r="K40" i="37"/>
  <c r="K39" i="37"/>
  <c r="Z39" i="37" s="1"/>
  <c r="K38" i="37"/>
  <c r="Z38" i="37" s="1"/>
  <c r="K37" i="37"/>
  <c r="Z37" i="37" s="1"/>
  <c r="K36" i="37"/>
  <c r="Z36" i="37" s="1"/>
  <c r="K35" i="37"/>
  <c r="Z35" i="37" s="1"/>
  <c r="K34" i="37"/>
  <c r="Z34" i="37" s="1"/>
  <c r="K33" i="37"/>
  <c r="Z33" i="37" s="1"/>
  <c r="K32" i="37"/>
  <c r="Z32" i="37" s="1"/>
  <c r="K31" i="37"/>
  <c r="Z31" i="37" s="1"/>
  <c r="K30" i="37"/>
  <c r="Z30" i="37" s="1"/>
  <c r="K29" i="37"/>
  <c r="Z29" i="37" s="1"/>
  <c r="K28" i="37"/>
  <c r="Z28" i="37" s="1"/>
  <c r="K27" i="37"/>
  <c r="Z27" i="37" s="1"/>
  <c r="K26" i="37"/>
  <c r="Z26" i="37" s="1"/>
  <c r="K25" i="37"/>
  <c r="K24" i="37"/>
  <c r="Z24" i="37" s="1"/>
  <c r="K23" i="37"/>
  <c r="Z23" i="37" s="1"/>
  <c r="K22" i="37"/>
  <c r="Z22" i="37" s="1"/>
  <c r="K21" i="37"/>
  <c r="Z21" i="37" s="1"/>
  <c r="K20" i="37"/>
  <c r="Z20" i="37" s="1"/>
  <c r="K19" i="37"/>
  <c r="Z19" i="37" s="1"/>
  <c r="K18" i="37"/>
  <c r="Z18" i="37" s="1"/>
  <c r="K17" i="37"/>
  <c r="Z17" i="37" s="1"/>
  <c r="K16" i="37"/>
  <c r="Z16" i="37" s="1"/>
  <c r="K15" i="37"/>
  <c r="Z15" i="37" s="1"/>
  <c r="K14" i="37"/>
  <c r="Z14" i="37" s="1"/>
  <c r="K13" i="37"/>
  <c r="Z13" i="37" s="1"/>
  <c r="K12" i="37"/>
  <c r="Z12" i="37" s="1"/>
  <c r="K11" i="37"/>
  <c r="Z11" i="37" s="1"/>
  <c r="K10" i="37"/>
  <c r="Z10" i="37" s="1"/>
  <c r="H192" i="37"/>
  <c r="H191" i="37"/>
  <c r="H190" i="37"/>
  <c r="H189" i="37"/>
  <c r="H188" i="37"/>
  <c r="H187" i="37"/>
  <c r="H186" i="37"/>
  <c r="H185" i="37"/>
  <c r="H184" i="37"/>
  <c r="H183" i="37"/>
  <c r="H182" i="37"/>
  <c r="H181" i="37"/>
  <c r="H180" i="37"/>
  <c r="H179" i="37"/>
  <c r="H178" i="37"/>
  <c r="H177" i="37"/>
  <c r="H176" i="37"/>
  <c r="H175" i="37"/>
  <c r="H174" i="37"/>
  <c r="H173" i="37"/>
  <c r="H172" i="37"/>
  <c r="H171" i="37"/>
  <c r="H170" i="37"/>
  <c r="H169" i="37"/>
  <c r="H168" i="37"/>
  <c r="H167" i="37"/>
  <c r="H166" i="37"/>
  <c r="H165" i="37"/>
  <c r="H164" i="37"/>
  <c r="H163" i="37"/>
  <c r="H162" i="37"/>
  <c r="H161" i="37"/>
  <c r="H160" i="37"/>
  <c r="H159" i="37"/>
  <c r="H158" i="37"/>
  <c r="H157" i="37"/>
  <c r="H156" i="37"/>
  <c r="H155" i="37"/>
  <c r="H154" i="37"/>
  <c r="H153" i="37"/>
  <c r="H152" i="37"/>
  <c r="H151" i="37"/>
  <c r="H150" i="37"/>
  <c r="H149" i="37"/>
  <c r="H148" i="37"/>
  <c r="H147" i="37"/>
  <c r="H146" i="37"/>
  <c r="H145" i="37"/>
  <c r="H144" i="37"/>
  <c r="H143" i="37"/>
  <c r="H142" i="37"/>
  <c r="H141" i="37"/>
  <c r="H140" i="37"/>
  <c r="H139" i="37"/>
  <c r="H138" i="37"/>
  <c r="H137" i="37"/>
  <c r="H136" i="37"/>
  <c r="H135" i="37"/>
  <c r="H134" i="37"/>
  <c r="H133" i="37"/>
  <c r="H132" i="37"/>
  <c r="H131" i="37"/>
  <c r="H130" i="37"/>
  <c r="H129" i="37"/>
  <c r="H128" i="37"/>
  <c r="H127" i="37"/>
  <c r="H126" i="37"/>
  <c r="H125" i="37"/>
  <c r="H124" i="37"/>
  <c r="H123" i="37"/>
  <c r="H122" i="37"/>
  <c r="H121" i="37"/>
  <c r="H120" i="37"/>
  <c r="H119" i="37"/>
  <c r="H118" i="37"/>
  <c r="H117" i="37"/>
  <c r="H116" i="37"/>
  <c r="H115" i="37"/>
  <c r="H114" i="37"/>
  <c r="H113" i="37"/>
  <c r="H112" i="37"/>
  <c r="H111" i="37"/>
  <c r="H110" i="37"/>
  <c r="H109" i="37"/>
  <c r="H108" i="37"/>
  <c r="H107" i="37"/>
  <c r="H106" i="37"/>
  <c r="H105" i="37"/>
  <c r="H104" i="37"/>
  <c r="H103" i="37"/>
  <c r="H102" i="37"/>
  <c r="H101" i="37"/>
  <c r="H100" i="37"/>
  <c r="H99" i="37"/>
  <c r="H98" i="37"/>
  <c r="H97" i="37"/>
  <c r="H96" i="37"/>
  <c r="H95" i="37"/>
  <c r="H94" i="37"/>
  <c r="H93" i="37"/>
  <c r="H92" i="37"/>
  <c r="H91" i="37"/>
  <c r="H90" i="37"/>
  <c r="H89" i="37"/>
  <c r="H88" i="37"/>
  <c r="H87" i="37"/>
  <c r="H86" i="37"/>
  <c r="H85" i="37"/>
  <c r="H84" i="37"/>
  <c r="H83" i="37"/>
  <c r="H82" i="37"/>
  <c r="H81" i="37"/>
  <c r="H80" i="37"/>
  <c r="H79" i="37"/>
  <c r="H78" i="37"/>
  <c r="H77" i="37"/>
  <c r="H76" i="37"/>
  <c r="H75" i="37"/>
  <c r="H74" i="37"/>
  <c r="H73" i="37"/>
  <c r="H72" i="37"/>
  <c r="H71" i="37"/>
  <c r="H70" i="37"/>
  <c r="H69" i="37"/>
  <c r="H68" i="37"/>
  <c r="H67" i="37"/>
  <c r="H66" i="37"/>
  <c r="H65" i="37"/>
  <c r="H64" i="37"/>
  <c r="H63" i="37"/>
  <c r="H62" i="37"/>
  <c r="H61" i="37"/>
  <c r="H60" i="37"/>
  <c r="H59" i="37"/>
  <c r="H58" i="37"/>
  <c r="H57" i="37"/>
  <c r="H56" i="37"/>
  <c r="H55" i="37"/>
  <c r="H54" i="37"/>
  <c r="H53" i="37"/>
  <c r="H52" i="37"/>
  <c r="H51" i="37"/>
  <c r="H50" i="37"/>
  <c r="H49" i="37"/>
  <c r="H48" i="37"/>
  <c r="H47" i="37"/>
  <c r="H46" i="37"/>
  <c r="H45" i="37"/>
  <c r="H44" i="37"/>
  <c r="H43" i="37"/>
  <c r="H42" i="37"/>
  <c r="H41" i="37"/>
  <c r="H40" i="37"/>
  <c r="H39" i="37"/>
  <c r="H38" i="37"/>
  <c r="H37" i="37"/>
  <c r="H36" i="37"/>
  <c r="H35" i="37"/>
  <c r="H34" i="37"/>
  <c r="H33" i="37"/>
  <c r="H32" i="37"/>
  <c r="H31" i="37"/>
  <c r="H30" i="37"/>
  <c r="H29" i="37"/>
  <c r="H28" i="37"/>
  <c r="H27" i="37"/>
  <c r="H26" i="37"/>
  <c r="H25" i="37"/>
  <c r="H24" i="37"/>
  <c r="H23" i="37"/>
  <c r="H22" i="37"/>
  <c r="H21" i="37"/>
  <c r="H20" i="37"/>
  <c r="H19" i="37"/>
  <c r="H18" i="37"/>
  <c r="H17" i="37"/>
  <c r="H16" i="37"/>
  <c r="H15" i="37"/>
  <c r="H14" i="37"/>
  <c r="H13" i="37"/>
  <c r="H12" i="37"/>
  <c r="H11" i="37"/>
  <c r="H10" i="37"/>
  <c r="Q9" i="37"/>
  <c r="N9" i="37"/>
  <c r="K9" i="37"/>
  <c r="H9" i="37"/>
  <c r="E192" i="37"/>
  <c r="E191" i="37"/>
  <c r="E190" i="37"/>
  <c r="E189" i="37"/>
  <c r="E188" i="37"/>
  <c r="E187" i="37"/>
  <c r="E186" i="37"/>
  <c r="E185" i="37"/>
  <c r="E184" i="37"/>
  <c r="E183" i="37"/>
  <c r="E182" i="37"/>
  <c r="E181" i="37"/>
  <c r="E180" i="37"/>
  <c r="E179" i="37"/>
  <c r="E178" i="37"/>
  <c r="E177" i="37"/>
  <c r="E176" i="37"/>
  <c r="E175" i="37"/>
  <c r="E174" i="37"/>
  <c r="E173" i="37"/>
  <c r="E172" i="37"/>
  <c r="E171" i="37"/>
  <c r="E170" i="37"/>
  <c r="E169" i="37"/>
  <c r="E168" i="37"/>
  <c r="E167" i="37"/>
  <c r="E166" i="37"/>
  <c r="E165" i="37"/>
  <c r="E164" i="37"/>
  <c r="E163" i="37"/>
  <c r="E162" i="37"/>
  <c r="E161" i="37"/>
  <c r="E160" i="37"/>
  <c r="E159" i="37"/>
  <c r="E158" i="37"/>
  <c r="E157" i="37"/>
  <c r="E156" i="37"/>
  <c r="E155" i="37"/>
  <c r="E154" i="37"/>
  <c r="E153" i="37"/>
  <c r="E152" i="37"/>
  <c r="E151" i="37"/>
  <c r="E150" i="37"/>
  <c r="E149" i="37"/>
  <c r="E148" i="37"/>
  <c r="E147" i="37"/>
  <c r="E146" i="37"/>
  <c r="E145" i="37"/>
  <c r="E144" i="37"/>
  <c r="E143" i="37"/>
  <c r="E142" i="37"/>
  <c r="E141" i="37"/>
  <c r="E140" i="37"/>
  <c r="E139" i="37"/>
  <c r="E138" i="37"/>
  <c r="E137" i="37"/>
  <c r="E136" i="37"/>
  <c r="E135" i="37"/>
  <c r="E134" i="37"/>
  <c r="E133" i="37"/>
  <c r="E132" i="37"/>
  <c r="E131" i="37"/>
  <c r="E130" i="37"/>
  <c r="E129" i="37"/>
  <c r="E128" i="37"/>
  <c r="E127" i="37"/>
  <c r="E126" i="37"/>
  <c r="E125" i="37"/>
  <c r="E124" i="37"/>
  <c r="E123" i="37"/>
  <c r="E122" i="37"/>
  <c r="E121" i="37"/>
  <c r="E120" i="37"/>
  <c r="E119" i="37"/>
  <c r="E118" i="37"/>
  <c r="E117" i="37"/>
  <c r="E116" i="37"/>
  <c r="E115" i="37"/>
  <c r="E114" i="37"/>
  <c r="E113" i="37"/>
  <c r="E112" i="37"/>
  <c r="E111" i="37"/>
  <c r="E110" i="37"/>
  <c r="E109" i="37"/>
  <c r="E108" i="37"/>
  <c r="E107" i="37"/>
  <c r="E106" i="37"/>
  <c r="E105" i="37"/>
  <c r="E104" i="37"/>
  <c r="E103" i="37"/>
  <c r="E102" i="37"/>
  <c r="E101" i="37"/>
  <c r="E100" i="37"/>
  <c r="E99" i="37"/>
  <c r="E98" i="37"/>
  <c r="E97" i="37"/>
  <c r="E96" i="37"/>
  <c r="E95" i="37"/>
  <c r="E94" i="37"/>
  <c r="E93" i="37"/>
  <c r="E92" i="37"/>
  <c r="E91" i="37"/>
  <c r="E90" i="37"/>
  <c r="E89" i="37"/>
  <c r="E88" i="37"/>
  <c r="E87" i="37"/>
  <c r="E86" i="37"/>
  <c r="E85" i="37"/>
  <c r="E84" i="37"/>
  <c r="E83" i="37"/>
  <c r="E82" i="37"/>
  <c r="E81" i="37"/>
  <c r="E80" i="37"/>
  <c r="E79" i="37"/>
  <c r="E78" i="37"/>
  <c r="E77" i="37"/>
  <c r="E76" i="37"/>
  <c r="E75" i="37"/>
  <c r="E74" i="37"/>
  <c r="E73" i="37"/>
  <c r="E72" i="37"/>
  <c r="E71" i="37"/>
  <c r="E70" i="37"/>
  <c r="E69" i="37"/>
  <c r="E68" i="37"/>
  <c r="E67" i="37"/>
  <c r="E66" i="37"/>
  <c r="E65" i="37"/>
  <c r="E64" i="37"/>
  <c r="E63" i="37"/>
  <c r="E62" i="37"/>
  <c r="E61" i="37"/>
  <c r="E60" i="37"/>
  <c r="E59" i="37"/>
  <c r="E58" i="37"/>
  <c r="E57" i="37"/>
  <c r="E56" i="37"/>
  <c r="E55" i="37"/>
  <c r="E54" i="37"/>
  <c r="E53" i="37"/>
  <c r="E52" i="37"/>
  <c r="E51" i="37"/>
  <c r="E50" i="37"/>
  <c r="E49" i="37"/>
  <c r="E48" i="37"/>
  <c r="E47" i="37"/>
  <c r="E46" i="37"/>
  <c r="E45" i="37"/>
  <c r="E44" i="37"/>
  <c r="E43" i="37"/>
  <c r="E42" i="37"/>
  <c r="E41" i="37"/>
  <c r="E40" i="37"/>
  <c r="E39" i="37"/>
  <c r="E38" i="37"/>
  <c r="E37" i="37"/>
  <c r="E36" i="37"/>
  <c r="E35" i="37"/>
  <c r="E34" i="37"/>
  <c r="E33" i="37"/>
  <c r="E32" i="37"/>
  <c r="E31" i="37"/>
  <c r="E30" i="37"/>
  <c r="E29" i="37"/>
  <c r="E28" i="37"/>
  <c r="E27" i="37"/>
  <c r="E26" i="37"/>
  <c r="E25" i="37"/>
  <c r="E24" i="37"/>
  <c r="E23" i="37"/>
  <c r="E22" i="37"/>
  <c r="E21" i="37"/>
  <c r="E20" i="37"/>
  <c r="E19" i="37"/>
  <c r="E18" i="37"/>
  <c r="E17" i="37"/>
  <c r="E16" i="37"/>
  <c r="E15" i="37"/>
  <c r="E14" i="37"/>
  <c r="E13" i="37"/>
  <c r="E12" i="37"/>
  <c r="E11" i="37"/>
  <c r="E10" i="37"/>
  <c r="E9" i="37"/>
  <c r="O179" i="33" l="1"/>
  <c r="O146" i="33"/>
  <c r="O113" i="33"/>
  <c r="AB179" i="35"/>
  <c r="AB183" i="35"/>
  <c r="AC180" i="35"/>
  <c r="AC184" i="35"/>
  <c r="AB180" i="35"/>
  <c r="AB184" i="35"/>
  <c r="AC181" i="35"/>
  <c r="AC185" i="35"/>
  <c r="AB181" i="35"/>
  <c r="AB185" i="35"/>
  <c r="AC182" i="35"/>
  <c r="AB182" i="35"/>
  <c r="AC179" i="35"/>
  <c r="AC183" i="35"/>
  <c r="X182" i="35"/>
  <c r="Y179" i="35"/>
  <c r="Y183" i="35"/>
  <c r="X179" i="35"/>
  <c r="X183" i="35"/>
  <c r="Y180" i="35"/>
  <c r="Y184" i="35"/>
  <c r="X180" i="35"/>
  <c r="X184" i="35"/>
  <c r="Y181" i="35"/>
  <c r="Y185" i="35"/>
  <c r="X181" i="35"/>
  <c r="X185" i="35"/>
  <c r="Y182" i="35"/>
  <c r="Z186" i="35"/>
  <c r="AA186" i="35"/>
  <c r="Z180" i="35"/>
  <c r="Z184" i="35"/>
  <c r="AA181" i="35"/>
  <c r="AA185" i="35"/>
  <c r="Z181" i="35"/>
  <c r="Z185" i="35"/>
  <c r="AA182" i="35"/>
  <c r="Z182" i="35"/>
  <c r="AA183" i="35"/>
  <c r="Z183" i="35"/>
  <c r="AA180" i="35"/>
  <c r="AA184" i="35"/>
  <c r="AE30" i="34"/>
  <c r="AE51" i="34"/>
  <c r="AE55" i="34"/>
  <c r="AE16" i="34"/>
  <c r="AE52" i="34"/>
  <c r="AE53" i="34"/>
  <c r="AE54" i="34"/>
  <c r="AE56" i="34"/>
  <c r="AE57" i="34"/>
  <c r="AE50" i="34"/>
  <c r="Z197" i="37"/>
  <c r="Z201" i="37"/>
  <c r="AA198" i="37"/>
  <c r="AA202" i="37"/>
  <c r="Z198" i="37"/>
  <c r="Z202" i="37"/>
  <c r="AA199" i="37"/>
  <c r="Z199" i="37"/>
  <c r="AA196" i="37"/>
  <c r="AA200" i="37"/>
  <c r="Z196" i="37"/>
  <c r="Z200" i="37"/>
  <c r="AA197" i="37"/>
  <c r="AA201" i="37"/>
  <c r="U192" i="37"/>
  <c r="T192" i="37"/>
  <c r="U191" i="37"/>
  <c r="T191" i="37"/>
  <c r="U190" i="37"/>
  <c r="T190" i="37"/>
  <c r="U189" i="37"/>
  <c r="T189" i="37"/>
  <c r="U188" i="37"/>
  <c r="T188" i="37"/>
  <c r="U187" i="37"/>
  <c r="T187" i="37"/>
  <c r="U186" i="37"/>
  <c r="T186" i="37"/>
  <c r="U185" i="37"/>
  <c r="T185" i="37"/>
  <c r="AE58" i="34" l="1"/>
  <c r="U184" i="39"/>
  <c r="AC184" i="39"/>
  <c r="AB184" i="39"/>
  <c r="AA184" i="39"/>
  <c r="Z184" i="39"/>
  <c r="Y184" i="39"/>
  <c r="X184" i="39"/>
  <c r="U183" i="39"/>
  <c r="AC183" i="39"/>
  <c r="AB183" i="39"/>
  <c r="AA183" i="39"/>
  <c r="Z183" i="39"/>
  <c r="Y183" i="39"/>
  <c r="X183" i="39"/>
  <c r="Y182" i="39"/>
  <c r="U182" i="39"/>
  <c r="AC182" i="39"/>
  <c r="AB182" i="39"/>
  <c r="AA182" i="39"/>
  <c r="Z182" i="39"/>
  <c r="X182" i="39"/>
  <c r="Z181" i="39"/>
  <c r="U181" i="39"/>
  <c r="AC181" i="39"/>
  <c r="AB181" i="39"/>
  <c r="AA181" i="39"/>
  <c r="Y181" i="39"/>
  <c r="X181" i="39"/>
  <c r="U180" i="39"/>
  <c r="AC180" i="39"/>
  <c r="AB180" i="39"/>
  <c r="AA180" i="39"/>
  <c r="Z180" i="39"/>
  <c r="Y180" i="39"/>
  <c r="X180" i="39"/>
  <c r="U179" i="39"/>
  <c r="AC179" i="39"/>
  <c r="AB179" i="39"/>
  <c r="AA179" i="39"/>
  <c r="Z179" i="39"/>
  <c r="Y179" i="39"/>
  <c r="X179" i="39"/>
  <c r="U178" i="39"/>
  <c r="AC178" i="39"/>
  <c r="AB178" i="39"/>
  <c r="AA178" i="39"/>
  <c r="Z178" i="39"/>
  <c r="Y178" i="39"/>
  <c r="X178" i="39"/>
  <c r="U177" i="39"/>
  <c r="AC177" i="39"/>
  <c r="AB177" i="39"/>
  <c r="AA177" i="39"/>
  <c r="Z177" i="39"/>
  <c r="Y177" i="39"/>
  <c r="X177" i="39"/>
  <c r="U176" i="39"/>
  <c r="AC176" i="39"/>
  <c r="AB176" i="39"/>
  <c r="AA176" i="39"/>
  <c r="Z176" i="39"/>
  <c r="Y176" i="39"/>
  <c r="X176" i="39"/>
  <c r="U175" i="39"/>
  <c r="AC175" i="39"/>
  <c r="AB175" i="39"/>
  <c r="AA175" i="39"/>
  <c r="Z175" i="39"/>
  <c r="Y175" i="39"/>
  <c r="X175" i="39"/>
  <c r="Y174" i="39"/>
  <c r="U174" i="39"/>
  <c r="AC174" i="39"/>
  <c r="AB174" i="39"/>
  <c r="AA174" i="39"/>
  <c r="Z174" i="39"/>
  <c r="X174" i="39"/>
  <c r="Z173" i="39"/>
  <c r="U173" i="39"/>
  <c r="AC173" i="39"/>
  <c r="AB173" i="39"/>
  <c r="AA173" i="39"/>
  <c r="Y173" i="39"/>
  <c r="X173" i="39"/>
  <c r="U172" i="39"/>
  <c r="AC172" i="39"/>
  <c r="AB172" i="39"/>
  <c r="AA172" i="39"/>
  <c r="Z172" i="39"/>
  <c r="Y172" i="39"/>
  <c r="X172" i="39"/>
  <c r="U171" i="39"/>
  <c r="AC171" i="39"/>
  <c r="AB171" i="39"/>
  <c r="AA171" i="39"/>
  <c r="Z171" i="39"/>
  <c r="Y171" i="39"/>
  <c r="X171" i="39"/>
  <c r="U170" i="39"/>
  <c r="AC170" i="39"/>
  <c r="AB170" i="39"/>
  <c r="AA170" i="39"/>
  <c r="Z170" i="39"/>
  <c r="Y170" i="39"/>
  <c r="X170" i="39"/>
  <c r="U169" i="39"/>
  <c r="AC169" i="39"/>
  <c r="AB169" i="39"/>
  <c r="AA169" i="39"/>
  <c r="Z169" i="39"/>
  <c r="Y169" i="39"/>
  <c r="X169" i="39"/>
  <c r="U168" i="39"/>
  <c r="AC168" i="39"/>
  <c r="AB168" i="39"/>
  <c r="AA168" i="39"/>
  <c r="Z168" i="39"/>
  <c r="Y168" i="39"/>
  <c r="X168" i="39"/>
  <c r="U167" i="39"/>
  <c r="AC167" i="39"/>
  <c r="AB167" i="39"/>
  <c r="AA167" i="39"/>
  <c r="Z167" i="39"/>
  <c r="Y167" i="39"/>
  <c r="X167" i="39"/>
  <c r="Y166" i="39"/>
  <c r="U166" i="39"/>
  <c r="AC166" i="39"/>
  <c r="AB166" i="39"/>
  <c r="AA166" i="39"/>
  <c r="Z166" i="39"/>
  <c r="X166" i="39"/>
  <c r="Z165" i="39"/>
  <c r="U165" i="39"/>
  <c r="AC165" i="39"/>
  <c r="AB165" i="39"/>
  <c r="AA165" i="39"/>
  <c r="Y165" i="39"/>
  <c r="X165" i="39"/>
  <c r="U164" i="39"/>
  <c r="AC164" i="39"/>
  <c r="AB164" i="39"/>
  <c r="AA164" i="39"/>
  <c r="Z164" i="39"/>
  <c r="Y164" i="39"/>
  <c r="X164" i="39"/>
  <c r="U163" i="39"/>
  <c r="AC163" i="39"/>
  <c r="AB163" i="39"/>
  <c r="AA163" i="39"/>
  <c r="Z163" i="39"/>
  <c r="Y163" i="39"/>
  <c r="X163" i="39"/>
  <c r="U162" i="39"/>
  <c r="AC162" i="39"/>
  <c r="AB162" i="39"/>
  <c r="AA162" i="39"/>
  <c r="Z162" i="39"/>
  <c r="Y162" i="39"/>
  <c r="X162" i="39"/>
  <c r="U161" i="39"/>
  <c r="AC161" i="39"/>
  <c r="AB161" i="39"/>
  <c r="AA161" i="39"/>
  <c r="Z161" i="39"/>
  <c r="Y161" i="39"/>
  <c r="X161" i="39"/>
  <c r="U160" i="39"/>
  <c r="AC160" i="39"/>
  <c r="AB160" i="39"/>
  <c r="AA160" i="39"/>
  <c r="Z160" i="39"/>
  <c r="Y160" i="39"/>
  <c r="X160" i="39"/>
  <c r="U159" i="39"/>
  <c r="AC159" i="39"/>
  <c r="AB159" i="39"/>
  <c r="AA159" i="39"/>
  <c r="Z159" i="39"/>
  <c r="Y159" i="39"/>
  <c r="X159" i="39"/>
  <c r="Y158" i="39"/>
  <c r="U158" i="39"/>
  <c r="AC158" i="39"/>
  <c r="AB158" i="39"/>
  <c r="AA158" i="39"/>
  <c r="Z158" i="39"/>
  <c r="X158" i="39"/>
  <c r="Z157" i="39"/>
  <c r="U157" i="39"/>
  <c r="AC157" i="39"/>
  <c r="AB157" i="39"/>
  <c r="AA157" i="39"/>
  <c r="Y157" i="39"/>
  <c r="X157" i="39"/>
  <c r="U156" i="39"/>
  <c r="AC156" i="39"/>
  <c r="AB156" i="39"/>
  <c r="AA156" i="39"/>
  <c r="Z156" i="39"/>
  <c r="Y156" i="39"/>
  <c r="X156" i="39"/>
  <c r="U155" i="39"/>
  <c r="AC155" i="39"/>
  <c r="AB155" i="39"/>
  <c r="AA155" i="39"/>
  <c r="Z155" i="39"/>
  <c r="Y155" i="39"/>
  <c r="X155" i="39"/>
  <c r="U154" i="39"/>
  <c r="AC154" i="39"/>
  <c r="AB154" i="39"/>
  <c r="AA154" i="39"/>
  <c r="Z154" i="39"/>
  <c r="Y154" i="39"/>
  <c r="X154" i="39"/>
  <c r="U153" i="39"/>
  <c r="AC153" i="39"/>
  <c r="AB153" i="39"/>
  <c r="AA153" i="39"/>
  <c r="Z153" i="39"/>
  <c r="Y153" i="39"/>
  <c r="X153" i="39"/>
  <c r="U152" i="39"/>
  <c r="AC152" i="39"/>
  <c r="AB152" i="39"/>
  <c r="AA152" i="39"/>
  <c r="Z152" i="39"/>
  <c r="Y152" i="39"/>
  <c r="X152" i="39"/>
  <c r="U151" i="39"/>
  <c r="AC151" i="39"/>
  <c r="AB151" i="39"/>
  <c r="AA151" i="39"/>
  <c r="Z151" i="39"/>
  <c r="Y151" i="39"/>
  <c r="X151" i="39"/>
  <c r="Y150" i="39"/>
  <c r="U150" i="39"/>
  <c r="AC150" i="39"/>
  <c r="AB150" i="39"/>
  <c r="AA150" i="39"/>
  <c r="Z150" i="39"/>
  <c r="X150" i="39"/>
  <c r="Z149" i="39"/>
  <c r="U149" i="39"/>
  <c r="AC149" i="39"/>
  <c r="AB149" i="39"/>
  <c r="AA149" i="39"/>
  <c r="Y149" i="39"/>
  <c r="X149" i="39"/>
  <c r="U148" i="39"/>
  <c r="AC148" i="39"/>
  <c r="AB148" i="39"/>
  <c r="AA148" i="39"/>
  <c r="Z148" i="39"/>
  <c r="Y148" i="39"/>
  <c r="X148" i="39"/>
  <c r="U147" i="39"/>
  <c r="AC147" i="39"/>
  <c r="AB147" i="39"/>
  <c r="AA147" i="39"/>
  <c r="Z147" i="39"/>
  <c r="Y147" i="39"/>
  <c r="X147" i="39"/>
  <c r="U146" i="39"/>
  <c r="AC146" i="39"/>
  <c r="AB146" i="39"/>
  <c r="AA146" i="39"/>
  <c r="Z146" i="39"/>
  <c r="Y146" i="39"/>
  <c r="X146" i="39"/>
  <c r="U145" i="39"/>
  <c r="AC145" i="39"/>
  <c r="AB145" i="39"/>
  <c r="AA145" i="39"/>
  <c r="Z145" i="39"/>
  <c r="Y145" i="39"/>
  <c r="X145" i="39"/>
  <c r="U144" i="39"/>
  <c r="AC144" i="39"/>
  <c r="AB144" i="39"/>
  <c r="AA144" i="39"/>
  <c r="Z144" i="39"/>
  <c r="Y144" i="39"/>
  <c r="X144" i="39"/>
  <c r="U143" i="39"/>
  <c r="AC143" i="39"/>
  <c r="AB143" i="39"/>
  <c r="AA143" i="39"/>
  <c r="Z143" i="39"/>
  <c r="Y143" i="39"/>
  <c r="X143" i="39"/>
  <c r="Y142" i="39"/>
  <c r="U142" i="39"/>
  <c r="AC142" i="39"/>
  <c r="AB142" i="39"/>
  <c r="AA142" i="39"/>
  <c r="Z142" i="39"/>
  <c r="X142" i="39"/>
  <c r="Z141" i="39"/>
  <c r="U141" i="39"/>
  <c r="AC141" i="39"/>
  <c r="AB141" i="39"/>
  <c r="AA141" i="39"/>
  <c r="Y141" i="39"/>
  <c r="X141" i="39"/>
  <c r="U140" i="39"/>
  <c r="AC140" i="39"/>
  <c r="AB140" i="39"/>
  <c r="AA140" i="39"/>
  <c r="Z140" i="39"/>
  <c r="Y140" i="39"/>
  <c r="X140" i="39"/>
  <c r="U139" i="39"/>
  <c r="AC139" i="39"/>
  <c r="AB139" i="39"/>
  <c r="AA139" i="39"/>
  <c r="Z139" i="39"/>
  <c r="Y139" i="39"/>
  <c r="X139" i="39"/>
  <c r="U138" i="39"/>
  <c r="AC138" i="39"/>
  <c r="AB138" i="39"/>
  <c r="AA138" i="39"/>
  <c r="Z138" i="39"/>
  <c r="Y138" i="39"/>
  <c r="X138" i="39"/>
  <c r="U137" i="39"/>
  <c r="AC137" i="39"/>
  <c r="AB137" i="39"/>
  <c r="AA137" i="39"/>
  <c r="Z137" i="39"/>
  <c r="Y137" i="39"/>
  <c r="X137" i="39"/>
  <c r="U136" i="39"/>
  <c r="AC136" i="39"/>
  <c r="AB136" i="39"/>
  <c r="AA136" i="39"/>
  <c r="Z136" i="39"/>
  <c r="Y136" i="39"/>
  <c r="X136" i="39"/>
  <c r="U135" i="39"/>
  <c r="AC135" i="39"/>
  <c r="AB135" i="39"/>
  <c r="AA135" i="39"/>
  <c r="Z135" i="39"/>
  <c r="Y135" i="39"/>
  <c r="X135" i="39"/>
  <c r="Y134" i="39"/>
  <c r="U134" i="39"/>
  <c r="AC134" i="39"/>
  <c r="AB134" i="39"/>
  <c r="AA134" i="39"/>
  <c r="Z134" i="39"/>
  <c r="X134" i="39"/>
  <c r="U133" i="39"/>
  <c r="AC133" i="39"/>
  <c r="AB133" i="39"/>
  <c r="AA133" i="39"/>
  <c r="Z133" i="39"/>
  <c r="Y133" i="39"/>
  <c r="X133" i="39"/>
  <c r="U132" i="39"/>
  <c r="AC132" i="39"/>
  <c r="AB132" i="39"/>
  <c r="AA132" i="39"/>
  <c r="Z132" i="39"/>
  <c r="Y132" i="39"/>
  <c r="X132" i="39"/>
  <c r="U131" i="39"/>
  <c r="AC131" i="39"/>
  <c r="AB131" i="39"/>
  <c r="AA131" i="39"/>
  <c r="Z131" i="39"/>
  <c r="Y131" i="39"/>
  <c r="X131" i="39"/>
  <c r="X130" i="39"/>
  <c r="U130" i="39"/>
  <c r="AC130" i="39"/>
  <c r="AB130" i="39"/>
  <c r="AA130" i="39"/>
  <c r="Z130" i="39"/>
  <c r="Y130" i="39"/>
  <c r="Y129" i="39"/>
  <c r="U129" i="39"/>
  <c r="AC129" i="39"/>
  <c r="AB129" i="39"/>
  <c r="AA129" i="39"/>
  <c r="Z129" i="39"/>
  <c r="X129" i="39"/>
  <c r="AA128" i="39"/>
  <c r="Z128" i="39"/>
  <c r="U128" i="39"/>
  <c r="AC128" i="39"/>
  <c r="AB128" i="39"/>
  <c r="Y128" i="39"/>
  <c r="X128" i="39"/>
  <c r="U127" i="39"/>
  <c r="AC127" i="39"/>
  <c r="AB127" i="39"/>
  <c r="AA127" i="39"/>
  <c r="Z127" i="39"/>
  <c r="Y127" i="39"/>
  <c r="X127" i="39"/>
  <c r="U126" i="39"/>
  <c r="AC126" i="39"/>
  <c r="AB126" i="39"/>
  <c r="AA126" i="39"/>
  <c r="Z126" i="39"/>
  <c r="Y126" i="39"/>
  <c r="X126" i="39"/>
  <c r="U125" i="39"/>
  <c r="AC125" i="39"/>
  <c r="AB125" i="39"/>
  <c r="AA125" i="39"/>
  <c r="Z125" i="39"/>
  <c r="Y125" i="39"/>
  <c r="X125" i="39"/>
  <c r="Z124" i="39"/>
  <c r="U124" i="39"/>
  <c r="AC124" i="39"/>
  <c r="AB124" i="39"/>
  <c r="AA124" i="39"/>
  <c r="Y124" i="39"/>
  <c r="X124" i="39"/>
  <c r="U123" i="39"/>
  <c r="AC123" i="39"/>
  <c r="AB123" i="39"/>
  <c r="AA123" i="39"/>
  <c r="Z123" i="39"/>
  <c r="Y123" i="39"/>
  <c r="X123" i="39"/>
  <c r="U122" i="39"/>
  <c r="AC122" i="39"/>
  <c r="AB122" i="39"/>
  <c r="AA122" i="39"/>
  <c r="Z122" i="39"/>
  <c r="Y122" i="39"/>
  <c r="X122" i="39"/>
  <c r="U121" i="39"/>
  <c r="AC121" i="39"/>
  <c r="AB121" i="39"/>
  <c r="AA121" i="39"/>
  <c r="Z121" i="39"/>
  <c r="Y121" i="39"/>
  <c r="X121" i="39"/>
  <c r="U120" i="39"/>
  <c r="AC120" i="39"/>
  <c r="AB120" i="39"/>
  <c r="AA120" i="39"/>
  <c r="Z120" i="39"/>
  <c r="Y120" i="39"/>
  <c r="X120" i="39"/>
  <c r="U119" i="39"/>
  <c r="AC119" i="39"/>
  <c r="AB119" i="39"/>
  <c r="AA119" i="39"/>
  <c r="Z119" i="39"/>
  <c r="Y119" i="39"/>
  <c r="X119" i="39"/>
  <c r="Y118" i="39"/>
  <c r="U118" i="39"/>
  <c r="AC118" i="39"/>
  <c r="AB118" i="39"/>
  <c r="AA118" i="39"/>
  <c r="Z118" i="39"/>
  <c r="X118" i="39"/>
  <c r="Z117" i="39"/>
  <c r="U117" i="39"/>
  <c r="AC117" i="39"/>
  <c r="AB117" i="39"/>
  <c r="AA117" i="39"/>
  <c r="Y117" i="39"/>
  <c r="X117" i="39"/>
  <c r="U116" i="39"/>
  <c r="AC116" i="39"/>
  <c r="AB116" i="39"/>
  <c r="AA116" i="39"/>
  <c r="Z116" i="39"/>
  <c r="Y116" i="39"/>
  <c r="X116" i="39"/>
  <c r="U115" i="39"/>
  <c r="AC115" i="39"/>
  <c r="AB115" i="39"/>
  <c r="AA115" i="39"/>
  <c r="Z115" i="39"/>
  <c r="Y115" i="39"/>
  <c r="X115" i="39"/>
  <c r="X114" i="39"/>
  <c r="U114" i="39"/>
  <c r="AC114" i="39"/>
  <c r="AB114" i="39"/>
  <c r="AA114" i="39"/>
  <c r="Z114" i="39"/>
  <c r="Y114" i="39"/>
  <c r="Z113" i="39"/>
  <c r="Y113" i="39"/>
  <c r="U113" i="39"/>
  <c r="AC113" i="39"/>
  <c r="AB113" i="39"/>
  <c r="AA113" i="39"/>
  <c r="X113" i="39"/>
  <c r="U112" i="39"/>
  <c r="AC112" i="39"/>
  <c r="AB112" i="39"/>
  <c r="AA112" i="39"/>
  <c r="Z112" i="39"/>
  <c r="Y112" i="39"/>
  <c r="X112" i="39"/>
  <c r="AB111" i="39"/>
  <c r="U111" i="39"/>
  <c r="AC111" i="39"/>
  <c r="AA111" i="39"/>
  <c r="Z111" i="39"/>
  <c r="Y111" i="39"/>
  <c r="X111" i="39"/>
  <c r="U110" i="39"/>
  <c r="AC110" i="39"/>
  <c r="AB110" i="39"/>
  <c r="AA110" i="39"/>
  <c r="Z110" i="39"/>
  <c r="Y110" i="39"/>
  <c r="X110" i="39"/>
  <c r="U109" i="39"/>
  <c r="AC109" i="39"/>
  <c r="AB109" i="39"/>
  <c r="AA109" i="39"/>
  <c r="Z109" i="39"/>
  <c r="Y109" i="39"/>
  <c r="X109" i="39"/>
  <c r="U108" i="39"/>
  <c r="AC108" i="39"/>
  <c r="AB108" i="39"/>
  <c r="AA108" i="39"/>
  <c r="Z108" i="39"/>
  <c r="Y108" i="39"/>
  <c r="X108" i="39"/>
  <c r="U107" i="39"/>
  <c r="AC107" i="39"/>
  <c r="AB107" i="39"/>
  <c r="AA107" i="39"/>
  <c r="Z107" i="39"/>
  <c r="Y107" i="39"/>
  <c r="X107" i="39"/>
  <c r="U106" i="39"/>
  <c r="AC106" i="39"/>
  <c r="AB106" i="39"/>
  <c r="AA106" i="39"/>
  <c r="Z106" i="39"/>
  <c r="Y106" i="39"/>
  <c r="X106" i="39"/>
  <c r="U105" i="39"/>
  <c r="AC105" i="39"/>
  <c r="AB105" i="39"/>
  <c r="AA105" i="39"/>
  <c r="Z105" i="39"/>
  <c r="Y105" i="39"/>
  <c r="X105" i="39"/>
  <c r="Y104" i="39"/>
  <c r="U104" i="39"/>
  <c r="AC104" i="39"/>
  <c r="AB104" i="39"/>
  <c r="AA104" i="39"/>
  <c r="Z104" i="39"/>
  <c r="X104" i="39"/>
  <c r="X103" i="39"/>
  <c r="U103" i="39"/>
  <c r="AC103" i="39"/>
  <c r="AB103" i="39"/>
  <c r="AA103" i="39"/>
  <c r="Z103" i="39"/>
  <c r="Y103" i="39"/>
  <c r="U102" i="39"/>
  <c r="AC102" i="39"/>
  <c r="AB102" i="39"/>
  <c r="AA102" i="39"/>
  <c r="Z102" i="39"/>
  <c r="Y102" i="39"/>
  <c r="X102" i="39"/>
  <c r="U101" i="39"/>
  <c r="AC101" i="39"/>
  <c r="AB101" i="39"/>
  <c r="AA101" i="39"/>
  <c r="Z101" i="39"/>
  <c r="Y101" i="39"/>
  <c r="X101" i="39"/>
  <c r="U100" i="39"/>
  <c r="AC100" i="39"/>
  <c r="AB100" i="39"/>
  <c r="AA100" i="39"/>
  <c r="Z100" i="39"/>
  <c r="Y100" i="39"/>
  <c r="X100" i="39"/>
  <c r="Z99" i="39"/>
  <c r="U99" i="39"/>
  <c r="AC99" i="39"/>
  <c r="AB99" i="39"/>
  <c r="AA99" i="39"/>
  <c r="Y99" i="39"/>
  <c r="X99" i="39"/>
  <c r="U98" i="39"/>
  <c r="AC98" i="39"/>
  <c r="AB98" i="39"/>
  <c r="AA98" i="39"/>
  <c r="Z98" i="39"/>
  <c r="Y98" i="39"/>
  <c r="X98" i="39"/>
  <c r="U97" i="39"/>
  <c r="AC97" i="39"/>
  <c r="AB97" i="39"/>
  <c r="AA97" i="39"/>
  <c r="Z97" i="39"/>
  <c r="Y97" i="39"/>
  <c r="X97" i="39"/>
  <c r="Z96" i="39"/>
  <c r="Y96" i="39"/>
  <c r="U96" i="39"/>
  <c r="AC96" i="39"/>
  <c r="AB96" i="39"/>
  <c r="AA96" i="39"/>
  <c r="X96" i="39"/>
  <c r="U95" i="39"/>
  <c r="AC95" i="39"/>
  <c r="AB95" i="39"/>
  <c r="AA95" i="39"/>
  <c r="Z95" i="39"/>
  <c r="Y95" i="39"/>
  <c r="X95" i="39"/>
  <c r="Y94" i="39"/>
  <c r="U94" i="39"/>
  <c r="AC94" i="39"/>
  <c r="AB94" i="39"/>
  <c r="AA94" i="39"/>
  <c r="Z94" i="39"/>
  <c r="X94" i="39"/>
  <c r="AB93" i="39"/>
  <c r="U93" i="39"/>
  <c r="AC93" i="39"/>
  <c r="AA93" i="39"/>
  <c r="Z93" i="39"/>
  <c r="Y93" i="39"/>
  <c r="X93" i="39"/>
  <c r="AC92" i="39"/>
  <c r="U92" i="39"/>
  <c r="AB92" i="39"/>
  <c r="AA92" i="39"/>
  <c r="Z92" i="39"/>
  <c r="Y92" i="39"/>
  <c r="X92" i="39"/>
  <c r="U91" i="39"/>
  <c r="AC91" i="39"/>
  <c r="AB91" i="39"/>
  <c r="AA91" i="39"/>
  <c r="Z91" i="39"/>
  <c r="Y91" i="39"/>
  <c r="X91" i="39"/>
  <c r="Y90" i="39"/>
  <c r="U90" i="39"/>
  <c r="AC90" i="39"/>
  <c r="AB90" i="39"/>
  <c r="AA90" i="39"/>
  <c r="Z90" i="39"/>
  <c r="X90" i="39"/>
  <c r="U89" i="39"/>
  <c r="AC89" i="39"/>
  <c r="AB89" i="39"/>
  <c r="AA89" i="39"/>
  <c r="Z89" i="39"/>
  <c r="Y89" i="39"/>
  <c r="X89" i="39"/>
  <c r="Z88" i="39"/>
  <c r="U88" i="39"/>
  <c r="AC88" i="39"/>
  <c r="AB88" i="39"/>
  <c r="AA88" i="39"/>
  <c r="Y88" i="39"/>
  <c r="X88" i="39"/>
  <c r="U87" i="39"/>
  <c r="AC87" i="39"/>
  <c r="AB87" i="39"/>
  <c r="AA87" i="39"/>
  <c r="Z87" i="39"/>
  <c r="Y87" i="39"/>
  <c r="X87" i="39"/>
  <c r="Y86" i="39"/>
  <c r="U86" i="39"/>
  <c r="AC86" i="39"/>
  <c r="AB86" i="39"/>
  <c r="AA86" i="39"/>
  <c r="Z86" i="39"/>
  <c r="X86" i="39"/>
  <c r="U85" i="39"/>
  <c r="AC85" i="39"/>
  <c r="AB85" i="39"/>
  <c r="AA85" i="39"/>
  <c r="Z85" i="39"/>
  <c r="Y85" i="39"/>
  <c r="X85" i="39"/>
  <c r="U84" i="39"/>
  <c r="AC84" i="39"/>
  <c r="AB84" i="39"/>
  <c r="AA84" i="39"/>
  <c r="Z84" i="39"/>
  <c r="Y84" i="39"/>
  <c r="X84" i="39"/>
  <c r="U83" i="39"/>
  <c r="AC83" i="39"/>
  <c r="AB83" i="39"/>
  <c r="AA83" i="39"/>
  <c r="Z83" i="39"/>
  <c r="Y83" i="39"/>
  <c r="X83" i="39"/>
  <c r="U82" i="39"/>
  <c r="AC82" i="39"/>
  <c r="AB82" i="39"/>
  <c r="AA82" i="39"/>
  <c r="Z82" i="39"/>
  <c r="Y82" i="39"/>
  <c r="X82" i="39"/>
  <c r="U81" i="39"/>
  <c r="AC81" i="39"/>
  <c r="AB81" i="39"/>
  <c r="AA81" i="39"/>
  <c r="Z81" i="39"/>
  <c r="Y81" i="39"/>
  <c r="X81" i="39"/>
  <c r="U80" i="39"/>
  <c r="AC80" i="39"/>
  <c r="AB80" i="39"/>
  <c r="AA80" i="39"/>
  <c r="Z80" i="39"/>
  <c r="Y80" i="39"/>
  <c r="X80" i="39"/>
  <c r="U79" i="39"/>
  <c r="AC79" i="39"/>
  <c r="AB79" i="39"/>
  <c r="AA79" i="39"/>
  <c r="Z79" i="39"/>
  <c r="Y79" i="39"/>
  <c r="X79" i="39"/>
  <c r="U78" i="39"/>
  <c r="AC78" i="39"/>
  <c r="AB78" i="39"/>
  <c r="AA78" i="39"/>
  <c r="Z78" i="39"/>
  <c r="Y78" i="39"/>
  <c r="X78" i="39"/>
  <c r="U77" i="39"/>
  <c r="AC77" i="39"/>
  <c r="AB77" i="39"/>
  <c r="AA77" i="39"/>
  <c r="Z77" i="39"/>
  <c r="Y77" i="39"/>
  <c r="X77" i="39"/>
  <c r="U76" i="39"/>
  <c r="AC76" i="39"/>
  <c r="AB76" i="39"/>
  <c r="AA76" i="39"/>
  <c r="Z76" i="39"/>
  <c r="Y76" i="39"/>
  <c r="X76" i="39"/>
  <c r="U75" i="39"/>
  <c r="AC75" i="39"/>
  <c r="AB75" i="39"/>
  <c r="AA75" i="39"/>
  <c r="Z75" i="39"/>
  <c r="Y75" i="39"/>
  <c r="X75" i="39"/>
  <c r="U74" i="39"/>
  <c r="AC74" i="39"/>
  <c r="AB74" i="39"/>
  <c r="AA74" i="39"/>
  <c r="Z74" i="39"/>
  <c r="Y74" i="39"/>
  <c r="X74" i="39"/>
  <c r="U73" i="39"/>
  <c r="AC73" i="39"/>
  <c r="AB73" i="39"/>
  <c r="AA73" i="39"/>
  <c r="Z73" i="39"/>
  <c r="Y73" i="39"/>
  <c r="X73" i="39"/>
  <c r="Y72" i="39"/>
  <c r="U72" i="39"/>
  <c r="AC72" i="39"/>
  <c r="AB72" i="39"/>
  <c r="AA72" i="39"/>
  <c r="Z72" i="39"/>
  <c r="X72" i="39"/>
  <c r="Z71" i="39"/>
  <c r="U71" i="39"/>
  <c r="AC71" i="39"/>
  <c r="AB71" i="39"/>
  <c r="AA71" i="39"/>
  <c r="Y71" i="39"/>
  <c r="X71" i="39"/>
  <c r="U70" i="39"/>
  <c r="AC70" i="39"/>
  <c r="AB70" i="39"/>
  <c r="AA70" i="39"/>
  <c r="Z70" i="39"/>
  <c r="Y70" i="39"/>
  <c r="X70" i="39"/>
  <c r="U69" i="39"/>
  <c r="AC69" i="39"/>
  <c r="AB69" i="39"/>
  <c r="AA69" i="39"/>
  <c r="Z69" i="39"/>
  <c r="Y69" i="39"/>
  <c r="X69" i="39"/>
  <c r="X68" i="39"/>
  <c r="U68" i="39"/>
  <c r="AC68" i="39"/>
  <c r="AB68" i="39"/>
  <c r="AA68" i="39"/>
  <c r="Z68" i="39"/>
  <c r="Y68" i="39"/>
  <c r="Z67" i="39"/>
  <c r="U67" i="39"/>
  <c r="AC67" i="39"/>
  <c r="AB67" i="39"/>
  <c r="AA67" i="39"/>
  <c r="Y67" i="39"/>
  <c r="X67" i="39"/>
  <c r="U66" i="39"/>
  <c r="AC66" i="39"/>
  <c r="AB66" i="39"/>
  <c r="AA66" i="39"/>
  <c r="Z66" i="39"/>
  <c r="Y66" i="39"/>
  <c r="X66" i="39"/>
  <c r="U65" i="39"/>
  <c r="AC65" i="39"/>
  <c r="AB65" i="39"/>
  <c r="AA65" i="39"/>
  <c r="Z65" i="39"/>
  <c r="Y65" i="39"/>
  <c r="X65" i="39"/>
  <c r="Y64" i="39"/>
  <c r="U64" i="39"/>
  <c r="AC64" i="39"/>
  <c r="AB64" i="39"/>
  <c r="AA64" i="39"/>
  <c r="Z64" i="39"/>
  <c r="X64" i="39"/>
  <c r="U63" i="39"/>
  <c r="AC63" i="39"/>
  <c r="AB63" i="39"/>
  <c r="AA63" i="39"/>
  <c r="Z63" i="39"/>
  <c r="Y63" i="39"/>
  <c r="X63" i="39"/>
  <c r="Z62" i="39"/>
  <c r="U62" i="39"/>
  <c r="AC62" i="39"/>
  <c r="AB62" i="39"/>
  <c r="AA62" i="39"/>
  <c r="Y62" i="39"/>
  <c r="X62" i="39"/>
  <c r="U61" i="39"/>
  <c r="AC61" i="39"/>
  <c r="AB61" i="39"/>
  <c r="AA61" i="39"/>
  <c r="Z61" i="39"/>
  <c r="Y61" i="39"/>
  <c r="X61" i="39"/>
  <c r="Y60" i="39"/>
  <c r="U60" i="39"/>
  <c r="AC60" i="39"/>
  <c r="AB60" i="39"/>
  <c r="AA60" i="39"/>
  <c r="Z60" i="39"/>
  <c r="X60" i="39"/>
  <c r="U59" i="39"/>
  <c r="AC59" i="39"/>
  <c r="AB59" i="39"/>
  <c r="AA59" i="39"/>
  <c r="Z59" i="39"/>
  <c r="Y59" i="39"/>
  <c r="X59" i="39"/>
  <c r="U58" i="39"/>
  <c r="AC58" i="39"/>
  <c r="AB58" i="39"/>
  <c r="AA58" i="39"/>
  <c r="Z58" i="39"/>
  <c r="Y58" i="39"/>
  <c r="X58" i="39"/>
  <c r="U57" i="39"/>
  <c r="AC57" i="39"/>
  <c r="AB57" i="39"/>
  <c r="AA57" i="39"/>
  <c r="Z57" i="39"/>
  <c r="Y57" i="39"/>
  <c r="X57" i="39"/>
  <c r="U56" i="39"/>
  <c r="AC56" i="39"/>
  <c r="AB56" i="39"/>
  <c r="AA56" i="39"/>
  <c r="Z56" i="39"/>
  <c r="Y56" i="39"/>
  <c r="X56" i="39"/>
  <c r="Z55" i="39"/>
  <c r="U55" i="39"/>
  <c r="AC55" i="39"/>
  <c r="AB55" i="39"/>
  <c r="AA55" i="39"/>
  <c r="Y55" i="39"/>
  <c r="X55" i="39"/>
  <c r="U54" i="39"/>
  <c r="AC54" i="39"/>
  <c r="AB54" i="39"/>
  <c r="AA54" i="39"/>
  <c r="Z54" i="39"/>
  <c r="Y54" i="39"/>
  <c r="X54" i="39"/>
  <c r="U53" i="39"/>
  <c r="AC53" i="39"/>
  <c r="AB53" i="39"/>
  <c r="AA53" i="39"/>
  <c r="Z53" i="39"/>
  <c r="Y53" i="39"/>
  <c r="X53" i="39"/>
  <c r="X52" i="39"/>
  <c r="U52" i="39"/>
  <c r="AC52" i="39"/>
  <c r="AB52" i="39"/>
  <c r="AA52" i="39"/>
  <c r="Z52" i="39"/>
  <c r="Y52" i="39"/>
  <c r="Z51" i="39"/>
  <c r="U51" i="39"/>
  <c r="AC51" i="39"/>
  <c r="AB51" i="39"/>
  <c r="AA51" i="39"/>
  <c r="Y51" i="39"/>
  <c r="X51" i="39"/>
  <c r="U50" i="39"/>
  <c r="AC50" i="39"/>
  <c r="AB50" i="39"/>
  <c r="AA50" i="39"/>
  <c r="Z50" i="39"/>
  <c r="Y50" i="39"/>
  <c r="X50" i="39"/>
  <c r="U49" i="39"/>
  <c r="AC49" i="39"/>
  <c r="AB49" i="39"/>
  <c r="AA49" i="39"/>
  <c r="Z49" i="39"/>
  <c r="Y49" i="39"/>
  <c r="X49" i="39"/>
  <c r="U48" i="39"/>
  <c r="AC48" i="39"/>
  <c r="AB48" i="39"/>
  <c r="AA48" i="39"/>
  <c r="Z48" i="39"/>
  <c r="Y48" i="39"/>
  <c r="X48" i="39"/>
  <c r="U47" i="39"/>
  <c r="AC47" i="39"/>
  <c r="AB47" i="39"/>
  <c r="AA47" i="39"/>
  <c r="Z47" i="39"/>
  <c r="Y47" i="39"/>
  <c r="X47" i="39"/>
  <c r="AA46" i="39"/>
  <c r="U46" i="39"/>
  <c r="AC46" i="39"/>
  <c r="AB46" i="39"/>
  <c r="Z46" i="39"/>
  <c r="Y46" i="39"/>
  <c r="X46" i="39"/>
  <c r="U45" i="39"/>
  <c r="AC45" i="39"/>
  <c r="AB45" i="39"/>
  <c r="AA45" i="39"/>
  <c r="Z45" i="39"/>
  <c r="Y45" i="39"/>
  <c r="X45" i="39"/>
  <c r="U44" i="39"/>
  <c r="AC44" i="39"/>
  <c r="AB44" i="39"/>
  <c r="AA44" i="39"/>
  <c r="Z44" i="39"/>
  <c r="Y44" i="39"/>
  <c r="X44" i="39"/>
  <c r="Y43" i="39"/>
  <c r="U43" i="39"/>
  <c r="AC43" i="39"/>
  <c r="AB43" i="39"/>
  <c r="AA43" i="39"/>
  <c r="Z43" i="39"/>
  <c r="X43" i="39"/>
  <c r="Z42" i="39"/>
  <c r="U42" i="39"/>
  <c r="AC42" i="39"/>
  <c r="AB42" i="39"/>
  <c r="AA42" i="39"/>
  <c r="Y42" i="39"/>
  <c r="X42" i="39"/>
  <c r="U41" i="39"/>
  <c r="AC41" i="39"/>
  <c r="AB41" i="39"/>
  <c r="AA41" i="39"/>
  <c r="Z41" i="39"/>
  <c r="Y41" i="39"/>
  <c r="X41" i="39"/>
  <c r="U40" i="39"/>
  <c r="AC40" i="39"/>
  <c r="AB40" i="39"/>
  <c r="AA40" i="39"/>
  <c r="Z40" i="39"/>
  <c r="Y40" i="39"/>
  <c r="X40" i="39"/>
  <c r="U39" i="39"/>
  <c r="AC39" i="39"/>
  <c r="AB39" i="39"/>
  <c r="AA39" i="39"/>
  <c r="Z39" i="39"/>
  <c r="Y39" i="39"/>
  <c r="X39" i="39"/>
  <c r="U38" i="39"/>
  <c r="AC38" i="39"/>
  <c r="AB38" i="39"/>
  <c r="AA38" i="39"/>
  <c r="Z38" i="39"/>
  <c r="Y38" i="39"/>
  <c r="X38" i="39"/>
  <c r="U37" i="39"/>
  <c r="AC37" i="39"/>
  <c r="AB37" i="39"/>
  <c r="AA37" i="39"/>
  <c r="Z37" i="39"/>
  <c r="Y37" i="39"/>
  <c r="X37" i="39"/>
  <c r="Y36" i="39"/>
  <c r="X36" i="39"/>
  <c r="U36" i="39"/>
  <c r="AC36" i="39"/>
  <c r="AB36" i="39"/>
  <c r="AA36" i="39"/>
  <c r="Z36" i="39"/>
  <c r="Z35" i="39"/>
  <c r="U35" i="39"/>
  <c r="AC35" i="39"/>
  <c r="AB35" i="39"/>
  <c r="AA35" i="39"/>
  <c r="Y35" i="39"/>
  <c r="X35" i="39"/>
  <c r="U34" i="39"/>
  <c r="AC34" i="39"/>
  <c r="AB34" i="39"/>
  <c r="AA34" i="39"/>
  <c r="Z34" i="39"/>
  <c r="Y34" i="39"/>
  <c r="X34" i="39"/>
  <c r="X33" i="39"/>
  <c r="U33" i="39"/>
  <c r="AC33" i="39"/>
  <c r="AB33" i="39"/>
  <c r="AA33" i="39"/>
  <c r="Z33" i="39"/>
  <c r="Y33" i="39"/>
  <c r="U32" i="39"/>
  <c r="AC32" i="39"/>
  <c r="AB32" i="39"/>
  <c r="AA32" i="39"/>
  <c r="Z32" i="39"/>
  <c r="Y32" i="39"/>
  <c r="E32" i="39"/>
  <c r="X32" i="39" s="1"/>
  <c r="Z31" i="39"/>
  <c r="U31" i="39"/>
  <c r="AC31" i="39"/>
  <c r="AB31" i="39"/>
  <c r="AA31" i="39"/>
  <c r="Y31" i="39"/>
  <c r="X31" i="39"/>
  <c r="U30" i="39"/>
  <c r="AC30" i="39"/>
  <c r="AB30" i="39"/>
  <c r="AA30" i="39"/>
  <c r="Z30" i="39"/>
  <c r="Y30" i="39"/>
  <c r="X30" i="39"/>
  <c r="X29" i="39"/>
  <c r="U29" i="39"/>
  <c r="AC29" i="39"/>
  <c r="AB29" i="39"/>
  <c r="AA29" i="39"/>
  <c r="Z29" i="39"/>
  <c r="Y29" i="39"/>
  <c r="Y28" i="39"/>
  <c r="U28" i="39"/>
  <c r="AC28" i="39"/>
  <c r="AB28" i="39"/>
  <c r="AA28" i="39"/>
  <c r="Z28" i="39"/>
  <c r="X28" i="39"/>
  <c r="Z27" i="39"/>
  <c r="U27" i="39"/>
  <c r="AC27" i="39"/>
  <c r="AB27" i="39"/>
  <c r="AA27" i="39"/>
  <c r="Y27" i="39"/>
  <c r="X27" i="39"/>
  <c r="U26" i="39"/>
  <c r="AC26" i="39"/>
  <c r="AB26" i="39"/>
  <c r="AA26" i="39"/>
  <c r="Z26" i="39"/>
  <c r="Y26" i="39"/>
  <c r="X26" i="39"/>
  <c r="U25" i="39"/>
  <c r="AC25" i="39"/>
  <c r="AB25" i="39"/>
  <c r="AA25" i="39"/>
  <c r="Z25" i="39"/>
  <c r="Y25" i="39"/>
  <c r="X25" i="39"/>
  <c r="U24" i="39"/>
  <c r="AC24" i="39"/>
  <c r="AB24" i="39"/>
  <c r="AA24" i="39"/>
  <c r="Z24" i="39"/>
  <c r="Y24" i="39"/>
  <c r="X24" i="39"/>
  <c r="X23" i="39"/>
  <c r="U23" i="39"/>
  <c r="AC23" i="39"/>
  <c r="AB23" i="39"/>
  <c r="AA23" i="39"/>
  <c r="Z23" i="39"/>
  <c r="Y23" i="39"/>
  <c r="U22" i="39"/>
  <c r="AC22" i="39"/>
  <c r="AB22" i="39"/>
  <c r="AA22" i="39"/>
  <c r="Z22" i="39"/>
  <c r="Y22" i="39"/>
  <c r="X22" i="39"/>
  <c r="AB21" i="39"/>
  <c r="AA21" i="39"/>
  <c r="U21" i="39"/>
  <c r="AC21" i="39"/>
  <c r="Z21" i="39"/>
  <c r="Y21" i="39"/>
  <c r="X21" i="39"/>
  <c r="Y20" i="39"/>
  <c r="U20" i="39"/>
  <c r="AC20" i="39"/>
  <c r="AB20" i="39"/>
  <c r="AA20" i="39"/>
  <c r="Z20" i="39"/>
  <c r="X20" i="39"/>
  <c r="Z19" i="39"/>
  <c r="X19" i="39"/>
  <c r="U19" i="39"/>
  <c r="AC19" i="39"/>
  <c r="AB19" i="39"/>
  <c r="AA19" i="39"/>
  <c r="Y19" i="39"/>
  <c r="Z18" i="39"/>
  <c r="U18" i="39"/>
  <c r="AC18" i="39"/>
  <c r="AB18" i="39"/>
  <c r="AA18" i="39"/>
  <c r="Y18" i="39"/>
  <c r="X18" i="39"/>
  <c r="U17" i="39"/>
  <c r="AC17" i="39"/>
  <c r="AB17" i="39"/>
  <c r="AA17" i="39"/>
  <c r="Z17" i="39"/>
  <c r="Y17" i="39"/>
  <c r="X17" i="39"/>
  <c r="U16" i="39"/>
  <c r="U202" i="39" s="1"/>
  <c r="AC16" i="39"/>
  <c r="AC202" i="39" s="1"/>
  <c r="AB16" i="39"/>
  <c r="AA16" i="39"/>
  <c r="AA202" i="39" s="1"/>
  <c r="Z16" i="39"/>
  <c r="Y16" i="39"/>
  <c r="X16" i="39"/>
  <c r="X15" i="39"/>
  <c r="X201" i="39" s="1"/>
  <c r="U15" i="39"/>
  <c r="U201" i="39" s="1"/>
  <c r="AC15" i="39"/>
  <c r="AB15" i="39"/>
  <c r="AA15" i="39"/>
  <c r="AA201" i="39" s="1"/>
  <c r="Z15" i="39"/>
  <c r="Y15" i="39"/>
  <c r="U14" i="39"/>
  <c r="U200" i="39" s="1"/>
  <c r="AC14" i="39"/>
  <c r="AB14" i="39"/>
  <c r="AB200" i="39" s="1"/>
  <c r="AA14" i="39"/>
  <c r="Z14" i="39"/>
  <c r="Y14" i="39"/>
  <c r="Y200" i="39" s="1"/>
  <c r="X14" i="39"/>
  <c r="X200" i="39" s="1"/>
  <c r="AA13" i="39"/>
  <c r="AA199" i="39" s="1"/>
  <c r="U13" i="39"/>
  <c r="AC13" i="39"/>
  <c r="AB13" i="39"/>
  <c r="AB199" i="39" s="1"/>
  <c r="Z13" i="39"/>
  <c r="Y13" i="39"/>
  <c r="X13" i="39"/>
  <c r="X199" i="39" s="1"/>
  <c r="AA12" i="39"/>
  <c r="U12" i="39"/>
  <c r="U198" i="39" s="1"/>
  <c r="AC12" i="39"/>
  <c r="AB12" i="39"/>
  <c r="AB198" i="39" s="1"/>
  <c r="Z12" i="39"/>
  <c r="Y12" i="39"/>
  <c r="X12" i="39"/>
  <c r="X11" i="39"/>
  <c r="U11" i="39"/>
  <c r="U197" i="39" s="1"/>
  <c r="AC11" i="39"/>
  <c r="AC197" i="39" s="1"/>
  <c r="AB11" i="39"/>
  <c r="AA11" i="39"/>
  <c r="AA197" i="39" s="1"/>
  <c r="Z11" i="39"/>
  <c r="Y11" i="39"/>
  <c r="Z10" i="39"/>
  <c r="Y10" i="39"/>
  <c r="Y196" i="39" s="1"/>
  <c r="U10" i="39"/>
  <c r="AC10" i="39"/>
  <c r="AC196" i="39" s="1"/>
  <c r="AB10" i="39"/>
  <c r="AB196" i="39" s="1"/>
  <c r="AA10" i="39"/>
  <c r="X10" i="39"/>
  <c r="X196" i="39" s="1"/>
  <c r="X9" i="39"/>
  <c r="X195" i="39" s="1"/>
  <c r="U9" i="39"/>
  <c r="AC9" i="39"/>
  <c r="AC195" i="39" s="1"/>
  <c r="AB9" i="39"/>
  <c r="AB195" i="39" s="1"/>
  <c r="AA9" i="39"/>
  <c r="AA195" i="39" s="1"/>
  <c r="Z9" i="39"/>
  <c r="Z195" i="39" s="1"/>
  <c r="Y9" i="39"/>
  <c r="U152" i="38"/>
  <c r="AC152" i="38"/>
  <c r="AB152" i="38"/>
  <c r="AA152" i="38"/>
  <c r="Z152" i="38"/>
  <c r="Y152" i="38"/>
  <c r="X152" i="38"/>
  <c r="U151" i="38"/>
  <c r="AC151" i="38"/>
  <c r="AB151" i="38"/>
  <c r="AA151" i="38"/>
  <c r="Z151" i="38"/>
  <c r="Y151" i="38"/>
  <c r="X151" i="38"/>
  <c r="U150" i="38"/>
  <c r="AC150" i="38"/>
  <c r="AB150" i="38"/>
  <c r="AA150" i="38"/>
  <c r="Z150" i="38"/>
  <c r="Y150" i="38"/>
  <c r="X150" i="38"/>
  <c r="U149" i="38"/>
  <c r="AC149" i="38"/>
  <c r="AB149" i="38"/>
  <c r="AA149" i="38"/>
  <c r="Z149" i="38"/>
  <c r="Y149" i="38"/>
  <c r="X149" i="38"/>
  <c r="U148" i="38"/>
  <c r="AC148" i="38"/>
  <c r="AB148" i="38"/>
  <c r="AA148" i="38"/>
  <c r="Z148" i="38"/>
  <c r="Y148" i="38"/>
  <c r="X148" i="38"/>
  <c r="U147" i="38"/>
  <c r="AC147" i="38"/>
  <c r="AB147" i="38"/>
  <c r="AA147" i="38"/>
  <c r="Z147" i="38"/>
  <c r="Y147" i="38"/>
  <c r="X147" i="38"/>
  <c r="U146" i="38"/>
  <c r="AC146" i="38"/>
  <c r="AB146" i="38"/>
  <c r="AA146" i="38"/>
  <c r="Z146" i="38"/>
  <c r="Y146" i="38"/>
  <c r="X146" i="38"/>
  <c r="Z145" i="38"/>
  <c r="U145" i="38"/>
  <c r="AC145" i="38"/>
  <c r="AB145" i="38"/>
  <c r="AA145" i="38"/>
  <c r="Y145" i="38"/>
  <c r="X145" i="38"/>
  <c r="U144" i="38"/>
  <c r="AC144" i="38"/>
  <c r="AB144" i="38"/>
  <c r="AA144" i="38"/>
  <c r="Z144" i="38"/>
  <c r="Y144" i="38"/>
  <c r="X144" i="38"/>
  <c r="U143" i="38"/>
  <c r="AC143" i="38"/>
  <c r="AB143" i="38"/>
  <c r="AA143" i="38"/>
  <c r="Z143" i="38"/>
  <c r="Y143" i="38"/>
  <c r="X143" i="38"/>
  <c r="Y142" i="38"/>
  <c r="U142" i="38"/>
  <c r="AC142" i="38"/>
  <c r="AB142" i="38"/>
  <c r="AA142" i="38"/>
  <c r="Z142" i="38"/>
  <c r="X142" i="38"/>
  <c r="AB141" i="38"/>
  <c r="U141" i="38"/>
  <c r="AC141" i="38"/>
  <c r="AA141" i="38"/>
  <c r="Z141" i="38"/>
  <c r="Y141" i="38"/>
  <c r="X141" i="38"/>
  <c r="Y140" i="38"/>
  <c r="U140" i="38"/>
  <c r="AC140" i="38"/>
  <c r="AB140" i="38"/>
  <c r="AA140" i="38"/>
  <c r="Z140" i="38"/>
  <c r="X140" i="38"/>
  <c r="Z139" i="38"/>
  <c r="U139" i="38"/>
  <c r="AC139" i="38"/>
  <c r="AB139" i="38"/>
  <c r="AA139" i="38"/>
  <c r="Y139" i="38"/>
  <c r="X139" i="38"/>
  <c r="U138" i="38"/>
  <c r="AC138" i="38"/>
  <c r="AB138" i="38"/>
  <c r="AA138" i="38"/>
  <c r="Z138" i="38"/>
  <c r="Y138" i="38"/>
  <c r="X138" i="38"/>
  <c r="U137" i="38"/>
  <c r="AC137" i="38"/>
  <c r="AB137" i="38"/>
  <c r="AA137" i="38"/>
  <c r="Z137" i="38"/>
  <c r="Y137" i="38"/>
  <c r="X137" i="38"/>
  <c r="U136" i="38"/>
  <c r="AC136" i="38"/>
  <c r="AB136" i="38"/>
  <c r="AA136" i="38"/>
  <c r="Z136" i="38"/>
  <c r="Y136" i="38"/>
  <c r="X136" i="38"/>
  <c r="U135" i="38"/>
  <c r="AC135" i="38"/>
  <c r="AB135" i="38"/>
  <c r="AA135" i="38"/>
  <c r="Z135" i="38"/>
  <c r="Y135" i="38"/>
  <c r="X135" i="38"/>
  <c r="U134" i="38"/>
  <c r="AC134" i="38"/>
  <c r="AB134" i="38"/>
  <c r="AA134" i="38"/>
  <c r="Z134" i="38"/>
  <c r="Y134" i="38"/>
  <c r="X134" i="38"/>
  <c r="U133" i="38"/>
  <c r="AC133" i="38"/>
  <c r="AB133" i="38"/>
  <c r="AA133" i="38"/>
  <c r="Z133" i="38"/>
  <c r="Y133" i="38"/>
  <c r="X133" i="38"/>
  <c r="U132" i="38"/>
  <c r="AC132" i="38"/>
  <c r="AB132" i="38"/>
  <c r="AA132" i="38"/>
  <c r="Z132" i="38"/>
  <c r="Y132" i="38"/>
  <c r="X132" i="38"/>
  <c r="U131" i="38"/>
  <c r="AC131" i="38"/>
  <c r="AB131" i="38"/>
  <c r="AA131" i="38"/>
  <c r="Z131" i="38"/>
  <c r="Y131" i="38"/>
  <c r="X131" i="38"/>
  <c r="U130" i="38"/>
  <c r="AC130" i="38"/>
  <c r="AB130" i="38"/>
  <c r="AA130" i="38"/>
  <c r="Z130" i="38"/>
  <c r="Y130" i="38"/>
  <c r="X130" i="38"/>
  <c r="U129" i="38"/>
  <c r="AC129" i="38"/>
  <c r="AB129" i="38"/>
  <c r="AA129" i="38"/>
  <c r="Z129" i="38"/>
  <c r="Y129" i="38"/>
  <c r="X129" i="38"/>
  <c r="U128" i="38"/>
  <c r="AC128" i="38"/>
  <c r="AB128" i="38"/>
  <c r="AA128" i="38"/>
  <c r="Z128" i="38"/>
  <c r="Y128" i="38"/>
  <c r="X128" i="38"/>
  <c r="U127" i="38"/>
  <c r="AC127" i="38"/>
  <c r="AB127" i="38"/>
  <c r="AA127" i="38"/>
  <c r="Z127" i="38"/>
  <c r="Y127" i="38"/>
  <c r="X127" i="38"/>
  <c r="U126" i="38"/>
  <c r="AC126" i="38"/>
  <c r="AB126" i="38"/>
  <c r="AA126" i="38"/>
  <c r="Z126" i="38"/>
  <c r="Y126" i="38"/>
  <c r="X126" i="38"/>
  <c r="U125" i="38"/>
  <c r="AC125" i="38"/>
  <c r="AB125" i="38"/>
  <c r="AA125" i="38"/>
  <c r="Z125" i="38"/>
  <c r="Y125" i="38"/>
  <c r="X125" i="38"/>
  <c r="U124" i="38"/>
  <c r="AC124" i="38"/>
  <c r="AB124" i="38"/>
  <c r="AA124" i="38"/>
  <c r="Z124" i="38"/>
  <c r="Y124" i="38"/>
  <c r="X124" i="38"/>
  <c r="U123" i="38"/>
  <c r="AC123" i="38"/>
  <c r="AB123" i="38"/>
  <c r="AA123" i="38"/>
  <c r="Z123" i="38"/>
  <c r="Y123" i="38"/>
  <c r="X123" i="38"/>
  <c r="AB122" i="38"/>
  <c r="U122" i="38"/>
  <c r="AC122" i="38"/>
  <c r="AA122" i="38"/>
  <c r="Z122" i="38"/>
  <c r="Y122" i="38"/>
  <c r="X122" i="38"/>
  <c r="U121" i="38"/>
  <c r="AC121" i="38"/>
  <c r="AB121" i="38"/>
  <c r="AA121" i="38"/>
  <c r="Z121" i="38"/>
  <c r="Y121" i="38"/>
  <c r="X121" i="38"/>
  <c r="U120" i="38"/>
  <c r="AC120" i="38"/>
  <c r="AB120" i="38"/>
  <c r="AA120" i="38"/>
  <c r="Z120" i="38"/>
  <c r="Y120" i="38"/>
  <c r="X120" i="38"/>
  <c r="U119" i="38"/>
  <c r="AC119" i="38"/>
  <c r="AB119" i="38"/>
  <c r="AA119" i="38"/>
  <c r="Z119" i="38"/>
  <c r="Y119" i="38"/>
  <c r="X119" i="38"/>
  <c r="U118" i="38"/>
  <c r="AC118" i="38"/>
  <c r="AB118" i="38"/>
  <c r="AA118" i="38"/>
  <c r="Z118" i="38"/>
  <c r="Y118" i="38"/>
  <c r="X118" i="38"/>
  <c r="Y117" i="38"/>
  <c r="U117" i="38"/>
  <c r="AC117" i="38"/>
  <c r="AB117" i="38"/>
  <c r="AA117" i="38"/>
  <c r="Z117" i="38"/>
  <c r="X117" i="38"/>
  <c r="Z116" i="38"/>
  <c r="U116" i="38"/>
  <c r="AC116" i="38"/>
  <c r="AB116" i="38"/>
  <c r="AA116" i="38"/>
  <c r="Y116" i="38"/>
  <c r="X116" i="38"/>
  <c r="Y115" i="38"/>
  <c r="U115" i="38"/>
  <c r="AC115" i="38"/>
  <c r="AB115" i="38"/>
  <c r="AA115" i="38"/>
  <c r="Z115" i="38"/>
  <c r="X115" i="38"/>
  <c r="Z114" i="38"/>
  <c r="U114" i="38"/>
  <c r="AC114" i="38"/>
  <c r="AB114" i="38"/>
  <c r="AA114" i="38"/>
  <c r="Y114" i="38"/>
  <c r="X114" i="38"/>
  <c r="U113" i="38"/>
  <c r="AC113" i="38"/>
  <c r="AB113" i="38"/>
  <c r="AA113" i="38"/>
  <c r="Z113" i="38"/>
  <c r="Y113" i="38"/>
  <c r="X113" i="38"/>
  <c r="U112" i="38"/>
  <c r="AC112" i="38"/>
  <c r="AB112" i="38"/>
  <c r="AA112" i="38"/>
  <c r="Z112" i="38"/>
  <c r="Y112" i="38"/>
  <c r="X112" i="38"/>
  <c r="U111" i="38"/>
  <c r="AC111" i="38"/>
  <c r="AB111" i="38"/>
  <c r="AA111" i="38"/>
  <c r="Z111" i="38"/>
  <c r="Y111" i="38"/>
  <c r="X111" i="38"/>
  <c r="U110" i="38"/>
  <c r="AC110" i="38"/>
  <c r="AB110" i="38"/>
  <c r="AA110" i="38"/>
  <c r="Z110" i="38"/>
  <c r="Y110" i="38"/>
  <c r="X110" i="38"/>
  <c r="U109" i="38"/>
  <c r="AC109" i="38"/>
  <c r="AB109" i="38"/>
  <c r="AA109" i="38"/>
  <c r="Z109" i="38"/>
  <c r="Y109" i="38"/>
  <c r="X109" i="38"/>
  <c r="U108" i="38"/>
  <c r="AC108" i="38"/>
  <c r="AB108" i="38"/>
  <c r="AA108" i="38"/>
  <c r="Z108" i="38"/>
  <c r="Y108" i="38"/>
  <c r="X108" i="38"/>
  <c r="U107" i="38"/>
  <c r="AC107" i="38"/>
  <c r="AB107" i="38"/>
  <c r="AA107" i="38"/>
  <c r="Z107" i="38"/>
  <c r="Y107" i="38"/>
  <c r="X107" i="38"/>
  <c r="AB106" i="38"/>
  <c r="U106" i="38"/>
  <c r="AC106" i="38"/>
  <c r="AA106" i="38"/>
  <c r="Z106" i="38"/>
  <c r="Y106" i="38"/>
  <c r="X106" i="38"/>
  <c r="U105" i="38"/>
  <c r="AC105" i="38"/>
  <c r="AB105" i="38"/>
  <c r="AA105" i="38"/>
  <c r="Z105" i="38"/>
  <c r="Y105" i="38"/>
  <c r="X105" i="38"/>
  <c r="U104" i="38"/>
  <c r="AC104" i="38"/>
  <c r="AB104" i="38"/>
  <c r="AA104" i="38"/>
  <c r="Z104" i="38"/>
  <c r="Y104" i="38"/>
  <c r="X104" i="38"/>
  <c r="U103" i="38"/>
  <c r="AC103" i="38"/>
  <c r="AB103" i="38"/>
  <c r="AA103" i="38"/>
  <c r="Z103" i="38"/>
  <c r="Y103" i="38"/>
  <c r="X103" i="38"/>
  <c r="U102" i="38"/>
  <c r="AC102" i="38"/>
  <c r="AB102" i="38"/>
  <c r="AA102" i="38"/>
  <c r="Z102" i="38"/>
  <c r="Y102" i="38"/>
  <c r="X102" i="38"/>
  <c r="U101" i="38"/>
  <c r="AC101" i="38"/>
  <c r="AB101" i="38"/>
  <c r="AA101" i="38"/>
  <c r="Z101" i="38"/>
  <c r="Y101" i="38"/>
  <c r="X101" i="38"/>
  <c r="U100" i="38"/>
  <c r="AC100" i="38"/>
  <c r="AB100" i="38"/>
  <c r="AA100" i="38"/>
  <c r="Z100" i="38"/>
  <c r="Y100" i="38"/>
  <c r="X100" i="38"/>
  <c r="U99" i="38"/>
  <c r="AC99" i="38"/>
  <c r="AB99" i="38"/>
  <c r="AA99" i="38"/>
  <c r="Z99" i="38"/>
  <c r="Y99" i="38"/>
  <c r="X99" i="38"/>
  <c r="U98" i="38"/>
  <c r="AC98" i="38"/>
  <c r="AB98" i="38"/>
  <c r="AA98" i="38"/>
  <c r="Z98" i="38"/>
  <c r="Y98" i="38"/>
  <c r="X98" i="38"/>
  <c r="U97" i="38"/>
  <c r="AC97" i="38"/>
  <c r="AB97" i="38"/>
  <c r="AA97" i="38"/>
  <c r="Z97" i="38"/>
  <c r="Y97" i="38"/>
  <c r="X97" i="38"/>
  <c r="U96" i="38"/>
  <c r="AC96" i="38"/>
  <c r="AB96" i="38"/>
  <c r="AA96" i="38"/>
  <c r="Z96" i="38"/>
  <c r="Y96" i="38"/>
  <c r="X96" i="38"/>
  <c r="U95" i="38"/>
  <c r="AC95" i="38"/>
  <c r="AB95" i="38"/>
  <c r="AA95" i="38"/>
  <c r="Z95" i="38"/>
  <c r="Y95" i="38"/>
  <c r="X95" i="38"/>
  <c r="Z94" i="38"/>
  <c r="U94" i="38"/>
  <c r="AC94" i="38"/>
  <c r="AB94" i="38"/>
  <c r="AA94" i="38"/>
  <c r="Y94" i="38"/>
  <c r="X94" i="38"/>
  <c r="Y93" i="38"/>
  <c r="U93" i="38"/>
  <c r="AC93" i="38"/>
  <c r="AB93" i="38"/>
  <c r="AA93" i="38"/>
  <c r="Z93" i="38"/>
  <c r="X93" i="38"/>
  <c r="U92" i="38"/>
  <c r="AC92" i="38"/>
  <c r="AB92" i="38"/>
  <c r="AA92" i="38"/>
  <c r="Z92" i="38"/>
  <c r="Y92" i="38"/>
  <c r="X92" i="38"/>
  <c r="U91" i="38"/>
  <c r="AC91" i="38"/>
  <c r="AB91" i="38"/>
  <c r="AA91" i="38"/>
  <c r="Z91" i="38"/>
  <c r="Y91" i="38"/>
  <c r="X91" i="38"/>
  <c r="U90" i="38"/>
  <c r="AC90" i="38"/>
  <c r="AB90" i="38"/>
  <c r="AA90" i="38"/>
  <c r="Z90" i="38"/>
  <c r="Y90" i="38"/>
  <c r="X90" i="38"/>
  <c r="U89" i="38"/>
  <c r="AC89" i="38"/>
  <c r="AB89" i="38"/>
  <c r="AA89" i="38"/>
  <c r="Z89" i="38"/>
  <c r="Y89" i="38"/>
  <c r="X89" i="38"/>
  <c r="Z88" i="38"/>
  <c r="U88" i="38"/>
  <c r="AC88" i="38"/>
  <c r="AB88" i="38"/>
  <c r="AA88" i="38"/>
  <c r="Y88" i="38"/>
  <c r="X88" i="38"/>
  <c r="U87" i="38"/>
  <c r="AC87" i="38"/>
  <c r="AB87" i="38"/>
  <c r="AA87" i="38"/>
  <c r="Z87" i="38"/>
  <c r="Y87" i="38"/>
  <c r="X87" i="38"/>
  <c r="U86" i="38"/>
  <c r="AC86" i="38"/>
  <c r="AB86" i="38"/>
  <c r="AA86" i="38"/>
  <c r="Z86" i="38"/>
  <c r="Y86" i="38"/>
  <c r="X86" i="38"/>
  <c r="Y85" i="38"/>
  <c r="U85" i="38"/>
  <c r="AC85" i="38"/>
  <c r="AB85" i="38"/>
  <c r="AA85" i="38"/>
  <c r="Z85" i="38"/>
  <c r="X85" i="38"/>
  <c r="Z84" i="38"/>
  <c r="U84" i="38"/>
  <c r="AC84" i="38"/>
  <c r="AB84" i="38"/>
  <c r="AA84" i="38"/>
  <c r="Y84" i="38"/>
  <c r="X84" i="38"/>
  <c r="U83" i="38"/>
  <c r="AC83" i="38"/>
  <c r="AB83" i="38"/>
  <c r="AA83" i="38"/>
  <c r="Z83" i="38"/>
  <c r="Y83" i="38"/>
  <c r="X83" i="38"/>
  <c r="Z82" i="38"/>
  <c r="U82" i="38"/>
  <c r="AC82" i="38"/>
  <c r="AB82" i="38"/>
  <c r="AA82" i="38"/>
  <c r="Y82" i="38"/>
  <c r="X82" i="38"/>
  <c r="U81" i="38"/>
  <c r="AC81" i="38"/>
  <c r="AB81" i="38"/>
  <c r="AA81" i="38"/>
  <c r="Z81" i="38"/>
  <c r="Y81" i="38"/>
  <c r="X81" i="38"/>
  <c r="U80" i="38"/>
  <c r="AC80" i="38"/>
  <c r="AB80" i="38"/>
  <c r="AA80" i="38"/>
  <c r="Z80" i="38"/>
  <c r="Y80" i="38"/>
  <c r="X80" i="38"/>
  <c r="U79" i="38"/>
  <c r="AC79" i="38"/>
  <c r="AB79" i="38"/>
  <c r="AA79" i="38"/>
  <c r="Z79" i="38"/>
  <c r="Y79" i="38"/>
  <c r="X79" i="38"/>
  <c r="U78" i="38"/>
  <c r="AC78" i="38"/>
  <c r="AB78" i="38"/>
  <c r="AA78" i="38"/>
  <c r="Z78" i="38"/>
  <c r="Y78" i="38"/>
  <c r="X78" i="38"/>
  <c r="Z77" i="38"/>
  <c r="Y77" i="38"/>
  <c r="U77" i="38"/>
  <c r="AC77" i="38"/>
  <c r="AB77" i="38"/>
  <c r="AA77" i="38"/>
  <c r="X77" i="38"/>
  <c r="U76" i="38"/>
  <c r="AC76" i="38"/>
  <c r="AB76" i="38"/>
  <c r="AA76" i="38"/>
  <c r="Z76" i="38"/>
  <c r="Y76" i="38"/>
  <c r="X76" i="38"/>
  <c r="U75" i="38"/>
  <c r="AC75" i="38"/>
  <c r="AB75" i="38"/>
  <c r="AA75" i="38"/>
  <c r="Z75" i="38"/>
  <c r="Y75" i="38"/>
  <c r="X75" i="38"/>
  <c r="Y74" i="38"/>
  <c r="U74" i="38"/>
  <c r="AC74" i="38"/>
  <c r="AB74" i="38"/>
  <c r="AA74" i="38"/>
  <c r="Z74" i="38"/>
  <c r="X74" i="38"/>
  <c r="AA73" i="38"/>
  <c r="U73" i="38"/>
  <c r="AC73" i="38"/>
  <c r="AB73" i="38"/>
  <c r="Z73" i="38"/>
  <c r="Y73" i="38"/>
  <c r="X73" i="38"/>
  <c r="U72" i="38"/>
  <c r="AC72" i="38"/>
  <c r="AB72" i="38"/>
  <c r="AA72" i="38"/>
  <c r="Z72" i="38"/>
  <c r="Y72" i="38"/>
  <c r="X72" i="38"/>
  <c r="U71" i="38"/>
  <c r="AC71" i="38"/>
  <c r="AB71" i="38"/>
  <c r="AA71" i="38"/>
  <c r="Z71" i="38"/>
  <c r="Y71" i="38"/>
  <c r="X71" i="38"/>
  <c r="U70" i="38"/>
  <c r="AC70" i="38"/>
  <c r="AB70" i="38"/>
  <c r="AA70" i="38"/>
  <c r="Z70" i="38"/>
  <c r="Y70" i="38"/>
  <c r="X70" i="38"/>
  <c r="AC69" i="38"/>
  <c r="Z69" i="38"/>
  <c r="U69" i="38"/>
  <c r="AB69" i="38"/>
  <c r="AA69" i="38"/>
  <c r="Y69" i="38"/>
  <c r="X69" i="38"/>
  <c r="U68" i="38"/>
  <c r="AC68" i="38"/>
  <c r="AB68" i="38"/>
  <c r="AA68" i="38"/>
  <c r="Z68" i="38"/>
  <c r="Y68" i="38"/>
  <c r="X68" i="38"/>
  <c r="AC67" i="38"/>
  <c r="Y67" i="38"/>
  <c r="U67" i="38"/>
  <c r="AB67" i="38"/>
  <c r="AA67" i="38"/>
  <c r="Z67" i="38"/>
  <c r="X67" i="38"/>
  <c r="Z66" i="38"/>
  <c r="U66" i="38"/>
  <c r="AC66" i="38"/>
  <c r="AB66" i="38"/>
  <c r="AA66" i="38"/>
  <c r="Y66" i="38"/>
  <c r="X66" i="38"/>
  <c r="U65" i="38"/>
  <c r="AC65" i="38"/>
  <c r="AB65" i="38"/>
  <c r="AA65" i="38"/>
  <c r="Z65" i="38"/>
  <c r="Y65" i="38"/>
  <c r="X65" i="38"/>
  <c r="AB64" i="38"/>
  <c r="AA64" i="38"/>
  <c r="U64" i="38"/>
  <c r="AC64" i="38"/>
  <c r="Z64" i="38"/>
  <c r="Y64" i="38"/>
  <c r="X64" i="38"/>
  <c r="AB63" i="38"/>
  <c r="U63" i="38"/>
  <c r="AC63" i="38"/>
  <c r="AA63" i="38"/>
  <c r="Z63" i="38"/>
  <c r="Y63" i="38"/>
  <c r="X63" i="38"/>
  <c r="U62" i="38"/>
  <c r="AC62" i="38"/>
  <c r="AB62" i="38"/>
  <c r="AA62" i="38"/>
  <c r="Z62" i="38"/>
  <c r="Y62" i="38"/>
  <c r="X62" i="38"/>
  <c r="Y61" i="38"/>
  <c r="U61" i="38"/>
  <c r="AC61" i="38"/>
  <c r="AB61" i="38"/>
  <c r="AA61" i="38"/>
  <c r="Z61" i="38"/>
  <c r="X61" i="38"/>
  <c r="AB60" i="38"/>
  <c r="AA60" i="38"/>
  <c r="U60" i="38"/>
  <c r="AC60" i="38"/>
  <c r="Z60" i="38"/>
  <c r="Y60" i="38"/>
  <c r="X60" i="38"/>
  <c r="U59" i="38"/>
  <c r="AC59" i="38"/>
  <c r="AB59" i="38"/>
  <c r="AA59" i="38"/>
  <c r="Z59" i="38"/>
  <c r="Y59" i="38"/>
  <c r="X59" i="38"/>
  <c r="Z58" i="38"/>
  <c r="Y58" i="38"/>
  <c r="U58" i="38"/>
  <c r="AC58" i="38"/>
  <c r="AB58" i="38"/>
  <c r="AA58" i="38"/>
  <c r="X58" i="38"/>
  <c r="U57" i="38"/>
  <c r="AC57" i="38"/>
  <c r="AB57" i="38"/>
  <c r="AA57" i="38"/>
  <c r="Z57" i="38"/>
  <c r="Y57" i="38"/>
  <c r="X57" i="38"/>
  <c r="U56" i="38"/>
  <c r="AC56" i="38"/>
  <c r="AB56" i="38"/>
  <c r="AA56" i="38"/>
  <c r="Z56" i="38"/>
  <c r="Y56" i="38"/>
  <c r="X56" i="38"/>
  <c r="X55" i="38"/>
  <c r="U55" i="38"/>
  <c r="AC55" i="38"/>
  <c r="AB55" i="38"/>
  <c r="AA55" i="38"/>
  <c r="Z55" i="38"/>
  <c r="Y55" i="38"/>
  <c r="U54" i="38"/>
  <c r="AC54" i="38"/>
  <c r="AB54" i="38"/>
  <c r="AA54" i="38"/>
  <c r="Z54" i="38"/>
  <c r="Y54" i="38"/>
  <c r="X54" i="38"/>
  <c r="U53" i="38"/>
  <c r="AC53" i="38"/>
  <c r="AB53" i="38"/>
  <c r="AA53" i="38"/>
  <c r="Z53" i="38"/>
  <c r="Y53" i="38"/>
  <c r="X53" i="38"/>
  <c r="U52" i="38"/>
  <c r="AC52" i="38"/>
  <c r="AB52" i="38"/>
  <c r="AA52" i="38"/>
  <c r="Z52" i="38"/>
  <c r="Y52" i="38"/>
  <c r="X52" i="38"/>
  <c r="U51" i="38"/>
  <c r="AC51" i="38"/>
  <c r="AB51" i="38"/>
  <c r="AA51" i="38"/>
  <c r="Z51" i="38"/>
  <c r="Y51" i="38"/>
  <c r="X51" i="38"/>
  <c r="X50" i="38"/>
  <c r="U50" i="38"/>
  <c r="AC50" i="38"/>
  <c r="AB50" i="38"/>
  <c r="AA50" i="38"/>
  <c r="Z50" i="38"/>
  <c r="Y50" i="38"/>
  <c r="U49" i="38"/>
  <c r="AC49" i="38"/>
  <c r="AB49" i="38"/>
  <c r="AA49" i="38"/>
  <c r="Z49" i="38"/>
  <c r="Y49" i="38"/>
  <c r="X49" i="38"/>
  <c r="X48" i="38"/>
  <c r="U48" i="38"/>
  <c r="AC48" i="38"/>
  <c r="AB48" i="38"/>
  <c r="AA48" i="38"/>
  <c r="Z48" i="38"/>
  <c r="Y48" i="38"/>
  <c r="Y47" i="38"/>
  <c r="U47" i="38"/>
  <c r="AC47" i="38"/>
  <c r="AB47" i="38"/>
  <c r="AA47" i="38"/>
  <c r="Z47" i="38"/>
  <c r="X47" i="38"/>
  <c r="Z46" i="38"/>
  <c r="U46" i="38"/>
  <c r="AC46" i="38"/>
  <c r="AB46" i="38"/>
  <c r="AA46" i="38"/>
  <c r="Y46" i="38"/>
  <c r="X46" i="38"/>
  <c r="U45" i="38"/>
  <c r="AC45" i="38"/>
  <c r="AB45" i="38"/>
  <c r="AA45" i="38"/>
  <c r="Z45" i="38"/>
  <c r="Y45" i="38"/>
  <c r="X45" i="38"/>
  <c r="U44" i="38"/>
  <c r="AC44" i="38"/>
  <c r="AB44" i="38"/>
  <c r="AA44" i="38"/>
  <c r="Z44" i="38"/>
  <c r="Y44" i="38"/>
  <c r="X44" i="38"/>
  <c r="AA43" i="38"/>
  <c r="U43" i="38"/>
  <c r="AC43" i="38"/>
  <c r="AB43" i="38"/>
  <c r="Z43" i="38"/>
  <c r="Y43" i="38"/>
  <c r="X43" i="38"/>
  <c r="Z42" i="38"/>
  <c r="U42" i="38"/>
  <c r="AC42" i="38"/>
  <c r="AB42" i="38"/>
  <c r="AA42" i="38"/>
  <c r="Y42" i="38"/>
  <c r="X42" i="38"/>
  <c r="U41" i="38"/>
  <c r="AC41" i="38"/>
  <c r="AB41" i="38"/>
  <c r="AA41" i="38"/>
  <c r="Z41" i="38"/>
  <c r="Y41" i="38"/>
  <c r="X41" i="38"/>
  <c r="X40" i="38"/>
  <c r="U40" i="38"/>
  <c r="AC40" i="38"/>
  <c r="AB40" i="38"/>
  <c r="AA40" i="38"/>
  <c r="Z40" i="38"/>
  <c r="Y40" i="38"/>
  <c r="X39" i="38"/>
  <c r="U39" i="38"/>
  <c r="AC39" i="38"/>
  <c r="AB39" i="38"/>
  <c r="AA39" i="38"/>
  <c r="Z39" i="38"/>
  <c r="Y39" i="38"/>
  <c r="Z38" i="38"/>
  <c r="U38" i="38"/>
  <c r="AC38" i="38"/>
  <c r="AB38" i="38"/>
  <c r="AA38" i="38"/>
  <c r="Y38" i="38"/>
  <c r="X38" i="38"/>
  <c r="U37" i="38"/>
  <c r="AC37" i="38"/>
  <c r="AB37" i="38"/>
  <c r="AA37" i="38"/>
  <c r="Z37" i="38"/>
  <c r="Y37" i="38"/>
  <c r="X37" i="38"/>
  <c r="AB36" i="38"/>
  <c r="AA36" i="38"/>
  <c r="U36" i="38"/>
  <c r="AC36" i="38"/>
  <c r="Z36" i="38"/>
  <c r="Y36" i="38"/>
  <c r="X36" i="38"/>
  <c r="X35" i="38"/>
  <c r="U35" i="38"/>
  <c r="AC35" i="38"/>
  <c r="AB35" i="38"/>
  <c r="AA35" i="38"/>
  <c r="Z35" i="38"/>
  <c r="Y35" i="38"/>
  <c r="Z34" i="38"/>
  <c r="U34" i="38"/>
  <c r="AC34" i="38"/>
  <c r="AB34" i="38"/>
  <c r="AA34" i="38"/>
  <c r="Y34" i="38"/>
  <c r="X34" i="38"/>
  <c r="AA33" i="38"/>
  <c r="U33" i="38"/>
  <c r="AC33" i="38"/>
  <c r="AB33" i="38"/>
  <c r="Z33" i="38"/>
  <c r="Y33" i="38"/>
  <c r="X33" i="38"/>
  <c r="X32" i="38"/>
  <c r="U32" i="38"/>
  <c r="U162" i="38" s="1"/>
  <c r="AC32" i="38"/>
  <c r="AB32" i="38"/>
  <c r="AA32" i="38"/>
  <c r="Z32" i="38"/>
  <c r="Y32" i="38"/>
  <c r="Y31" i="38"/>
  <c r="U31" i="38"/>
  <c r="U161" i="38" s="1"/>
  <c r="AC31" i="38"/>
  <c r="AB31" i="38"/>
  <c r="AA31" i="38"/>
  <c r="Z31" i="38"/>
  <c r="Z161" i="38" s="1"/>
  <c r="X31" i="38"/>
  <c r="Z30" i="38"/>
  <c r="U30" i="38"/>
  <c r="U160" i="38" s="1"/>
  <c r="AC30" i="38"/>
  <c r="AB30" i="38"/>
  <c r="AA30" i="38"/>
  <c r="Y30" i="38"/>
  <c r="X30" i="38"/>
  <c r="U29" i="38"/>
  <c r="U159" i="38" s="1"/>
  <c r="AC29" i="38"/>
  <c r="AB29" i="38"/>
  <c r="AA29" i="38"/>
  <c r="Z29" i="38"/>
  <c r="Y29" i="38"/>
  <c r="X29" i="38"/>
  <c r="AA28" i="38"/>
  <c r="U28" i="38"/>
  <c r="AC28" i="38"/>
  <c r="AB28" i="38"/>
  <c r="Z28" i="38"/>
  <c r="Y28" i="38"/>
  <c r="X28" i="38"/>
  <c r="U27" i="38"/>
  <c r="U157" i="38" s="1"/>
  <c r="AC27" i="38"/>
  <c r="AB27" i="38"/>
  <c r="AA27" i="38"/>
  <c r="Z27" i="38"/>
  <c r="Y27" i="38"/>
  <c r="X27" i="38"/>
  <c r="U26" i="38"/>
  <c r="AC26" i="38"/>
  <c r="AB26" i="38"/>
  <c r="AA26" i="38"/>
  <c r="Z26" i="38"/>
  <c r="Y26" i="38"/>
  <c r="X26" i="38"/>
  <c r="U25" i="38"/>
  <c r="U155" i="38" s="1"/>
  <c r="AC25" i="38"/>
  <c r="AB25" i="38"/>
  <c r="AA25" i="38"/>
  <c r="Z25" i="38"/>
  <c r="Y25" i="38"/>
  <c r="X25" i="38"/>
  <c r="U24" i="38"/>
  <c r="AC24" i="38"/>
  <c r="AB24" i="38"/>
  <c r="AA24" i="38"/>
  <c r="Z24" i="38"/>
  <c r="Y24" i="38"/>
  <c r="X24" i="38"/>
  <c r="U23" i="38"/>
  <c r="AC23" i="38"/>
  <c r="AB23" i="38"/>
  <c r="AA23" i="38"/>
  <c r="Z23" i="38"/>
  <c r="Y23" i="38"/>
  <c r="X23" i="38"/>
  <c r="Z22" i="38"/>
  <c r="U22" i="38"/>
  <c r="AC22" i="38"/>
  <c r="AB22" i="38"/>
  <c r="AA22" i="38"/>
  <c r="Y22" i="38"/>
  <c r="X22" i="38"/>
  <c r="U21" i="38"/>
  <c r="AC21" i="38"/>
  <c r="AB21" i="38"/>
  <c r="AA21" i="38"/>
  <c r="Z21" i="38"/>
  <c r="Y21" i="38"/>
  <c r="X21" i="38"/>
  <c r="Z20" i="38"/>
  <c r="U20" i="38"/>
  <c r="AC20" i="38"/>
  <c r="AB20" i="38"/>
  <c r="AA20" i="38"/>
  <c r="Y20" i="38"/>
  <c r="X20" i="38"/>
  <c r="U19" i="38"/>
  <c r="AC19" i="38"/>
  <c r="AB19" i="38"/>
  <c r="AA19" i="38"/>
  <c r="Z19" i="38"/>
  <c r="Y19" i="38"/>
  <c r="X19" i="38"/>
  <c r="X18" i="38"/>
  <c r="U18" i="38"/>
  <c r="AC18" i="38"/>
  <c r="AB18" i="38"/>
  <c r="AA18" i="38"/>
  <c r="Z18" i="38"/>
  <c r="Y18" i="38"/>
  <c r="U17" i="38"/>
  <c r="AC17" i="38"/>
  <c r="AB17" i="38"/>
  <c r="AA17" i="38"/>
  <c r="Z17" i="38"/>
  <c r="Y17" i="38"/>
  <c r="X17" i="38"/>
  <c r="U16" i="38"/>
  <c r="AC16" i="38"/>
  <c r="AB16" i="38"/>
  <c r="AA16" i="38"/>
  <c r="Z16" i="38"/>
  <c r="Y16" i="38"/>
  <c r="X16" i="38"/>
  <c r="U15" i="38"/>
  <c r="AC15" i="38"/>
  <c r="AB15" i="38"/>
  <c r="AA15" i="38"/>
  <c r="Z15" i="38"/>
  <c r="Y15" i="38"/>
  <c r="X15" i="38"/>
  <c r="U14" i="38"/>
  <c r="AC14" i="38"/>
  <c r="AB14" i="38"/>
  <c r="AA14" i="38"/>
  <c r="Z14" i="38"/>
  <c r="Y14" i="38"/>
  <c r="X14" i="38"/>
  <c r="U13" i="38"/>
  <c r="AC13" i="38"/>
  <c r="AB13" i="38"/>
  <c r="AA13" i="38"/>
  <c r="Z13" i="38"/>
  <c r="Y13" i="38"/>
  <c r="X13" i="38"/>
  <c r="Z12" i="38"/>
  <c r="U12" i="38"/>
  <c r="AC12" i="38"/>
  <c r="AB12" i="38"/>
  <c r="AA12" i="38"/>
  <c r="Y12" i="38"/>
  <c r="X12" i="38"/>
  <c r="U11" i="38"/>
  <c r="AC11" i="38"/>
  <c r="AB11" i="38"/>
  <c r="AA11" i="38"/>
  <c r="Z11" i="38"/>
  <c r="Y11" i="38"/>
  <c r="X11" i="38"/>
  <c r="U10" i="38"/>
  <c r="AC10" i="38"/>
  <c r="AB10" i="38"/>
  <c r="AA10" i="38"/>
  <c r="Z10" i="38"/>
  <c r="Y10" i="38"/>
  <c r="X10" i="38"/>
  <c r="U9" i="38"/>
  <c r="AC9" i="38"/>
  <c r="AB9" i="38"/>
  <c r="AA9" i="38"/>
  <c r="Z9" i="38"/>
  <c r="Y9" i="38"/>
  <c r="E9" i="38"/>
  <c r="X9" i="38" s="1"/>
  <c r="U184" i="37"/>
  <c r="T184" i="37"/>
  <c r="U183" i="37"/>
  <c r="T183" i="37"/>
  <c r="U182" i="37"/>
  <c r="T182" i="37"/>
  <c r="U181" i="37"/>
  <c r="T181" i="37"/>
  <c r="U180" i="37"/>
  <c r="T180" i="37"/>
  <c r="U179" i="37"/>
  <c r="T179" i="37"/>
  <c r="U178" i="37"/>
  <c r="T178" i="37"/>
  <c r="U177" i="37"/>
  <c r="T177" i="37"/>
  <c r="U176" i="37"/>
  <c r="T176" i="37"/>
  <c r="U175" i="37"/>
  <c r="T175" i="37"/>
  <c r="U174" i="37"/>
  <c r="T174" i="37"/>
  <c r="U173" i="37"/>
  <c r="T173" i="37"/>
  <c r="U172" i="37"/>
  <c r="T172" i="37"/>
  <c r="U171" i="37"/>
  <c r="T171" i="37"/>
  <c r="U170" i="37"/>
  <c r="T170" i="37"/>
  <c r="U169" i="37"/>
  <c r="T169" i="37"/>
  <c r="U168" i="37"/>
  <c r="T168" i="37"/>
  <c r="U167" i="37"/>
  <c r="T167" i="37"/>
  <c r="U166" i="37"/>
  <c r="T166" i="37"/>
  <c r="U165" i="37"/>
  <c r="T165" i="37"/>
  <c r="U164" i="37"/>
  <c r="T164" i="37"/>
  <c r="U163" i="37"/>
  <c r="T163" i="37"/>
  <c r="U162" i="37"/>
  <c r="T162" i="37"/>
  <c r="U161" i="37"/>
  <c r="T161" i="37"/>
  <c r="U160" i="37"/>
  <c r="T160" i="37"/>
  <c r="U159" i="37"/>
  <c r="T159" i="37"/>
  <c r="U158" i="37"/>
  <c r="T158" i="37"/>
  <c r="U157" i="37"/>
  <c r="T157" i="37"/>
  <c r="U156" i="37"/>
  <c r="T156" i="37"/>
  <c r="U155" i="37"/>
  <c r="T155" i="37"/>
  <c r="U154" i="37"/>
  <c r="T154" i="37"/>
  <c r="U153" i="37"/>
  <c r="T153" i="37"/>
  <c r="U152" i="37"/>
  <c r="T152" i="37"/>
  <c r="U151" i="37"/>
  <c r="T151" i="37"/>
  <c r="U150" i="37"/>
  <c r="T150" i="37"/>
  <c r="U149" i="37"/>
  <c r="T149" i="37"/>
  <c r="U148" i="37"/>
  <c r="T148" i="37"/>
  <c r="U147" i="37"/>
  <c r="T147" i="37"/>
  <c r="U146" i="37"/>
  <c r="T146" i="37"/>
  <c r="U145" i="37"/>
  <c r="T145" i="37"/>
  <c r="U144" i="37"/>
  <c r="T144" i="37"/>
  <c r="U143" i="37"/>
  <c r="T143" i="37"/>
  <c r="U142" i="37"/>
  <c r="T142" i="37"/>
  <c r="U141" i="37"/>
  <c r="T141" i="37"/>
  <c r="U140" i="37"/>
  <c r="T140" i="37"/>
  <c r="U139" i="37"/>
  <c r="T139" i="37"/>
  <c r="U138" i="37"/>
  <c r="T138" i="37"/>
  <c r="U137" i="37"/>
  <c r="T137" i="37"/>
  <c r="U136" i="37"/>
  <c r="T136" i="37"/>
  <c r="U135" i="37"/>
  <c r="T135" i="37"/>
  <c r="U134" i="37"/>
  <c r="T134" i="37"/>
  <c r="U133" i="37"/>
  <c r="T133" i="37"/>
  <c r="U132" i="37"/>
  <c r="T132" i="37"/>
  <c r="U131" i="37"/>
  <c r="T131" i="37"/>
  <c r="U130" i="37"/>
  <c r="T130" i="37"/>
  <c r="U129" i="37"/>
  <c r="T129" i="37"/>
  <c r="U128" i="37"/>
  <c r="T128" i="37"/>
  <c r="U127" i="37"/>
  <c r="T127" i="37"/>
  <c r="U126" i="37"/>
  <c r="T126" i="37"/>
  <c r="U125" i="37"/>
  <c r="T125" i="37"/>
  <c r="U124" i="37"/>
  <c r="T124" i="37"/>
  <c r="U123" i="37"/>
  <c r="T123" i="37"/>
  <c r="U122" i="37"/>
  <c r="T122" i="37"/>
  <c r="U121" i="37"/>
  <c r="T121" i="37"/>
  <c r="U120" i="37"/>
  <c r="T120" i="37"/>
  <c r="U119" i="37"/>
  <c r="T119" i="37"/>
  <c r="U118" i="37"/>
  <c r="T118" i="37"/>
  <c r="U117" i="37"/>
  <c r="T117" i="37"/>
  <c r="U116" i="37"/>
  <c r="T116" i="37"/>
  <c r="U115" i="37"/>
  <c r="T115" i="37"/>
  <c r="U114" i="37"/>
  <c r="T114" i="37"/>
  <c r="U113" i="37"/>
  <c r="T113" i="37"/>
  <c r="U112" i="37"/>
  <c r="T112" i="37"/>
  <c r="U111" i="37"/>
  <c r="T111" i="37"/>
  <c r="U110" i="37"/>
  <c r="T110" i="37"/>
  <c r="U109" i="37"/>
  <c r="T109" i="37"/>
  <c r="U108" i="37"/>
  <c r="T108" i="37"/>
  <c r="U107" i="37"/>
  <c r="T107" i="37"/>
  <c r="U106" i="37"/>
  <c r="T106" i="37"/>
  <c r="U105" i="37"/>
  <c r="T105" i="37"/>
  <c r="U104" i="37"/>
  <c r="T104" i="37"/>
  <c r="U103" i="37"/>
  <c r="T103" i="37"/>
  <c r="U102" i="37"/>
  <c r="T102" i="37"/>
  <c r="U101" i="37"/>
  <c r="T101" i="37"/>
  <c r="U100" i="37"/>
  <c r="T100" i="37"/>
  <c r="U99" i="37"/>
  <c r="T99" i="37"/>
  <c r="U98" i="37"/>
  <c r="T98" i="37"/>
  <c r="U97" i="37"/>
  <c r="T97" i="37"/>
  <c r="U96" i="37"/>
  <c r="T96" i="37"/>
  <c r="U95" i="37"/>
  <c r="T95" i="37"/>
  <c r="U94" i="37"/>
  <c r="T94" i="37"/>
  <c r="U93" i="37"/>
  <c r="T93" i="37"/>
  <c r="U92" i="37"/>
  <c r="T92" i="37"/>
  <c r="U91" i="37"/>
  <c r="T91" i="37"/>
  <c r="U90" i="37"/>
  <c r="T90" i="37"/>
  <c r="U89" i="37"/>
  <c r="T89" i="37"/>
  <c r="U88" i="37"/>
  <c r="T88" i="37"/>
  <c r="U87" i="37"/>
  <c r="T87" i="37"/>
  <c r="U86" i="37"/>
  <c r="T86" i="37"/>
  <c r="U85" i="37"/>
  <c r="T85" i="37"/>
  <c r="U84" i="37"/>
  <c r="T84" i="37"/>
  <c r="U83" i="37"/>
  <c r="T83" i="37"/>
  <c r="U82" i="37"/>
  <c r="T82" i="37"/>
  <c r="U81" i="37"/>
  <c r="T81" i="37"/>
  <c r="U80" i="37"/>
  <c r="T80" i="37"/>
  <c r="U79" i="37"/>
  <c r="T79" i="37"/>
  <c r="U78" i="37"/>
  <c r="T78" i="37"/>
  <c r="U77" i="37"/>
  <c r="T77" i="37"/>
  <c r="U76" i="37"/>
  <c r="T76" i="37"/>
  <c r="U75" i="37"/>
  <c r="T75" i="37"/>
  <c r="U74" i="37"/>
  <c r="T74" i="37"/>
  <c r="U73" i="37"/>
  <c r="T73" i="37"/>
  <c r="U72" i="37"/>
  <c r="T72" i="37"/>
  <c r="U71" i="37"/>
  <c r="T71" i="37"/>
  <c r="U70" i="37"/>
  <c r="T70" i="37"/>
  <c r="U69" i="37"/>
  <c r="T69" i="37"/>
  <c r="U68" i="37"/>
  <c r="T68" i="37"/>
  <c r="U67" i="37"/>
  <c r="T67" i="37"/>
  <c r="U66" i="37"/>
  <c r="T66" i="37"/>
  <c r="U65" i="37"/>
  <c r="T65" i="37"/>
  <c r="U64" i="37"/>
  <c r="T64" i="37"/>
  <c r="U63" i="37"/>
  <c r="T63" i="37"/>
  <c r="U62" i="37"/>
  <c r="T62" i="37"/>
  <c r="U61" i="37"/>
  <c r="T61" i="37"/>
  <c r="U60" i="37"/>
  <c r="T60" i="37"/>
  <c r="U59" i="37"/>
  <c r="T59" i="37"/>
  <c r="U58" i="37"/>
  <c r="T58" i="37"/>
  <c r="U57" i="37"/>
  <c r="T57" i="37"/>
  <c r="U56" i="37"/>
  <c r="T56" i="37"/>
  <c r="U55" i="37"/>
  <c r="T55" i="37"/>
  <c r="U54" i="37"/>
  <c r="T54" i="37"/>
  <c r="U53" i="37"/>
  <c r="T53" i="37"/>
  <c r="U52" i="37"/>
  <c r="T52" i="37"/>
  <c r="U51" i="37"/>
  <c r="T51" i="37"/>
  <c r="U50" i="37"/>
  <c r="T50" i="37"/>
  <c r="U49" i="37"/>
  <c r="T49" i="37"/>
  <c r="U48" i="37"/>
  <c r="T48" i="37"/>
  <c r="U47" i="37"/>
  <c r="T47" i="37"/>
  <c r="U46" i="37"/>
  <c r="T46" i="37"/>
  <c r="U45" i="37"/>
  <c r="T45" i="37"/>
  <c r="U44" i="37"/>
  <c r="T44" i="37"/>
  <c r="U43" i="37"/>
  <c r="T43" i="37"/>
  <c r="U42" i="37"/>
  <c r="T42" i="37"/>
  <c r="U41" i="37"/>
  <c r="T41" i="37"/>
  <c r="U40" i="37"/>
  <c r="T40" i="37"/>
  <c r="U39" i="37"/>
  <c r="T39" i="37"/>
  <c r="U38" i="37"/>
  <c r="T38" i="37"/>
  <c r="U37" i="37"/>
  <c r="T37" i="37"/>
  <c r="U36" i="37"/>
  <c r="T36" i="37"/>
  <c r="U35" i="37"/>
  <c r="T35" i="37"/>
  <c r="U34" i="37"/>
  <c r="T34" i="37"/>
  <c r="U33" i="37"/>
  <c r="T33" i="37"/>
  <c r="U32" i="37"/>
  <c r="T32" i="37"/>
  <c r="U31" i="37"/>
  <c r="T31" i="37"/>
  <c r="U30" i="37"/>
  <c r="T30" i="37"/>
  <c r="U29" i="37"/>
  <c r="T29" i="37"/>
  <c r="U28" i="37"/>
  <c r="T28" i="37"/>
  <c r="U27" i="37"/>
  <c r="T27" i="37"/>
  <c r="U26" i="37"/>
  <c r="T26" i="37"/>
  <c r="U25" i="37"/>
  <c r="T25" i="37"/>
  <c r="U24" i="37"/>
  <c r="T24" i="37"/>
  <c r="U23" i="37"/>
  <c r="T23" i="37"/>
  <c r="U22" i="37"/>
  <c r="T22" i="37"/>
  <c r="U21" i="37"/>
  <c r="T21" i="37"/>
  <c r="U20" i="37"/>
  <c r="T20" i="37"/>
  <c r="U19" i="37"/>
  <c r="T19" i="37"/>
  <c r="U18" i="37"/>
  <c r="T18" i="37"/>
  <c r="U17" i="37"/>
  <c r="T17" i="37"/>
  <c r="U16" i="37"/>
  <c r="T16" i="37"/>
  <c r="U15" i="37"/>
  <c r="T15" i="37"/>
  <c r="U14" i="37"/>
  <c r="T14" i="37"/>
  <c r="U13" i="37"/>
  <c r="T13" i="37"/>
  <c r="U12" i="37"/>
  <c r="T12" i="37"/>
  <c r="U11" i="37"/>
  <c r="T11" i="37"/>
  <c r="U10" i="37"/>
  <c r="T10" i="37"/>
  <c r="U9" i="37"/>
  <c r="T9" i="37"/>
  <c r="AC9" i="37" s="1"/>
  <c r="AB9" i="37"/>
  <c r="AA9" i="37"/>
  <c r="AA195" i="37" s="1"/>
  <c r="Z9" i="37"/>
  <c r="Z195" i="37" s="1"/>
  <c r="Y9" i="37"/>
  <c r="X9" i="37"/>
  <c r="AA196" i="39" l="1"/>
  <c r="Z200" i="39"/>
  <c r="AA198" i="39"/>
  <c r="Z202" i="39"/>
  <c r="AC155" i="38"/>
  <c r="AC158" i="38"/>
  <c r="AC161" i="38"/>
  <c r="AC157" i="38"/>
  <c r="AC160" i="38"/>
  <c r="AC156" i="38"/>
  <c r="AB156" i="38"/>
  <c r="AB155" i="38"/>
  <c r="AB158" i="38"/>
  <c r="AB159" i="38"/>
  <c r="AB162" i="38"/>
  <c r="AB160" i="38"/>
  <c r="AA155" i="38"/>
  <c r="AA159" i="38"/>
  <c r="AA162" i="38"/>
  <c r="AA161" i="38"/>
  <c r="Z157" i="38"/>
  <c r="Z156" i="38"/>
  <c r="Z160" i="38"/>
  <c r="Z155" i="38"/>
  <c r="Z159" i="38"/>
  <c r="Z162" i="38"/>
  <c r="Y156" i="38"/>
  <c r="Y160" i="38"/>
  <c r="Y161" i="38"/>
  <c r="Y155" i="38"/>
  <c r="Y159" i="38"/>
  <c r="Y158" i="38"/>
  <c r="X156" i="38"/>
  <c r="X160" i="38"/>
  <c r="X162" i="38"/>
  <c r="X155" i="38"/>
  <c r="X159" i="38"/>
  <c r="X158" i="38"/>
  <c r="X157" i="38"/>
  <c r="AC198" i="39"/>
  <c r="AC199" i="39"/>
  <c r="AB197" i="39"/>
  <c r="Z199" i="39"/>
  <c r="Z197" i="39"/>
  <c r="Z198" i="39"/>
  <c r="Z201" i="39"/>
  <c r="Y195" i="39"/>
  <c r="Y197" i="39"/>
  <c r="Y198" i="39"/>
  <c r="Y201" i="39"/>
  <c r="Y202" i="39"/>
  <c r="X197" i="39"/>
  <c r="Z196" i="39"/>
  <c r="X198" i="39"/>
  <c r="Y199" i="39"/>
  <c r="U199" i="39"/>
  <c r="X202" i="39"/>
  <c r="AB202" i="39"/>
  <c r="AA200" i="39"/>
  <c r="U196" i="39"/>
  <c r="AC201" i="39"/>
  <c r="AB201" i="39"/>
  <c r="AC200" i="39"/>
  <c r="AC159" i="38"/>
  <c r="AA160" i="38"/>
  <c r="AB161" i="38"/>
  <c r="Y162" i="38"/>
  <c r="AC162" i="38"/>
  <c r="U158" i="38"/>
  <c r="X161" i="38"/>
  <c r="Y157" i="38"/>
  <c r="Z158" i="38"/>
  <c r="AA156" i="38"/>
  <c r="AB157" i="38"/>
  <c r="U156" i="38"/>
  <c r="AA157" i="38"/>
  <c r="AA158" i="38"/>
  <c r="U184" i="36"/>
  <c r="U183" i="36"/>
  <c r="U182" i="36"/>
  <c r="U181" i="36"/>
  <c r="U180" i="36"/>
  <c r="U179" i="36"/>
  <c r="U178" i="36"/>
  <c r="U177" i="36"/>
  <c r="U176" i="36"/>
  <c r="U175" i="36"/>
  <c r="U174" i="36"/>
  <c r="U173" i="36"/>
  <c r="U172" i="36"/>
  <c r="U171" i="36"/>
  <c r="U170" i="36"/>
  <c r="U169" i="36"/>
  <c r="U168" i="36"/>
  <c r="U167" i="36"/>
  <c r="U166" i="36"/>
  <c r="U165" i="36"/>
  <c r="U164" i="36"/>
  <c r="U163" i="36"/>
  <c r="U162" i="36"/>
  <c r="U161" i="36"/>
  <c r="U160" i="36"/>
  <c r="U159" i="36"/>
  <c r="U158" i="36"/>
  <c r="U157" i="36"/>
  <c r="U156" i="36"/>
  <c r="U155" i="36"/>
  <c r="U154" i="36"/>
  <c r="U153" i="36"/>
  <c r="U152" i="36"/>
  <c r="U151" i="36"/>
  <c r="U150" i="36"/>
  <c r="U149" i="36"/>
  <c r="U148" i="36"/>
  <c r="U147" i="36"/>
  <c r="U146" i="36"/>
  <c r="U145" i="36"/>
  <c r="U144" i="36"/>
  <c r="U143" i="36"/>
  <c r="U142" i="36"/>
  <c r="U141" i="36"/>
  <c r="U140" i="36"/>
  <c r="U139" i="36"/>
  <c r="U138" i="36"/>
  <c r="U137" i="36"/>
  <c r="U136" i="36"/>
  <c r="U135" i="36"/>
  <c r="U134" i="36"/>
  <c r="U133" i="36"/>
  <c r="U132" i="36"/>
  <c r="U131" i="36"/>
  <c r="U130" i="36"/>
  <c r="U129" i="36"/>
  <c r="U128" i="36"/>
  <c r="U127" i="36"/>
  <c r="U126" i="36"/>
  <c r="U125" i="36"/>
  <c r="U124" i="36"/>
  <c r="U123" i="36"/>
  <c r="U122" i="36"/>
  <c r="U121" i="36"/>
  <c r="U120" i="36"/>
  <c r="U119" i="36"/>
  <c r="U118" i="36"/>
  <c r="U117" i="36"/>
  <c r="U116" i="36"/>
  <c r="U115" i="36"/>
  <c r="U114" i="36"/>
  <c r="U113" i="36"/>
  <c r="U112" i="36"/>
  <c r="U111" i="36"/>
  <c r="U110" i="36"/>
  <c r="U109" i="36"/>
  <c r="U108" i="36"/>
  <c r="U107" i="36"/>
  <c r="U106" i="36"/>
  <c r="U105" i="36"/>
  <c r="U104" i="36"/>
  <c r="U103" i="36"/>
  <c r="U102" i="36"/>
  <c r="U101" i="36"/>
  <c r="U100" i="36"/>
  <c r="U99" i="36"/>
  <c r="U98" i="36"/>
  <c r="U97" i="36"/>
  <c r="U96" i="36"/>
  <c r="U95" i="36"/>
  <c r="U94" i="36"/>
  <c r="U93" i="36"/>
  <c r="U92" i="36"/>
  <c r="U91" i="36"/>
  <c r="U90" i="36"/>
  <c r="U89" i="36"/>
  <c r="U88" i="36"/>
  <c r="U87" i="36"/>
  <c r="U86" i="36"/>
  <c r="U85" i="36"/>
  <c r="U84" i="36"/>
  <c r="U83" i="36"/>
  <c r="U82" i="36"/>
  <c r="U81" i="36"/>
  <c r="U80" i="36"/>
  <c r="U79" i="36"/>
  <c r="U78" i="36"/>
  <c r="U77" i="36"/>
  <c r="U76" i="36"/>
  <c r="U75" i="36"/>
  <c r="U74" i="36"/>
  <c r="U73" i="36"/>
  <c r="U72" i="36"/>
  <c r="U71" i="36"/>
  <c r="U70" i="36"/>
  <c r="U69" i="36"/>
  <c r="U68" i="36"/>
  <c r="U67" i="36"/>
  <c r="U66" i="36"/>
  <c r="U65" i="36"/>
  <c r="U64" i="36"/>
  <c r="U63" i="36"/>
  <c r="U62" i="36"/>
  <c r="U61" i="36"/>
  <c r="U60" i="36"/>
  <c r="U59" i="36"/>
  <c r="U58" i="36"/>
  <c r="U57" i="36"/>
  <c r="U56" i="36"/>
  <c r="U55" i="36"/>
  <c r="U54" i="36"/>
  <c r="U53" i="36"/>
  <c r="U52" i="36"/>
  <c r="U51" i="36"/>
  <c r="U50" i="36"/>
  <c r="U49" i="36"/>
  <c r="U48" i="36"/>
  <c r="U47" i="36"/>
  <c r="U46" i="36"/>
  <c r="U45" i="36"/>
  <c r="U44" i="36"/>
  <c r="U43" i="36"/>
  <c r="U42" i="36"/>
  <c r="U41" i="36"/>
  <c r="U40" i="36"/>
  <c r="U39" i="36"/>
  <c r="U38" i="36"/>
  <c r="U37" i="36"/>
  <c r="U36" i="36"/>
  <c r="U35" i="36"/>
  <c r="U34" i="36"/>
  <c r="U33" i="36"/>
  <c r="U32" i="36"/>
  <c r="U31" i="36"/>
  <c r="U30" i="36"/>
  <c r="U29" i="36"/>
  <c r="U28" i="36"/>
  <c r="U27" i="36"/>
  <c r="U26" i="36"/>
  <c r="U25" i="36"/>
  <c r="U24" i="36"/>
  <c r="U23" i="36"/>
  <c r="U22" i="36"/>
  <c r="U21" i="36"/>
  <c r="U20" i="36"/>
  <c r="U19" i="36"/>
  <c r="U18" i="36"/>
  <c r="U17" i="36"/>
  <c r="U16" i="36"/>
  <c r="U15" i="36"/>
  <c r="U14" i="36"/>
  <c r="U192" i="36" s="1"/>
  <c r="U13" i="36"/>
  <c r="U191" i="36" s="1"/>
  <c r="U12" i="36"/>
  <c r="U11" i="36"/>
  <c r="U10" i="36"/>
  <c r="U188" i="36" s="1"/>
  <c r="U9" i="36"/>
  <c r="U187" i="36" s="1"/>
  <c r="T9" i="36"/>
  <c r="AC9" i="36" s="1"/>
  <c r="AB9" i="36"/>
  <c r="N9" i="36"/>
  <c r="AA9" i="36" s="1"/>
  <c r="K9" i="36"/>
  <c r="Z9" i="36" s="1"/>
  <c r="H9" i="36"/>
  <c r="Y9" i="36" s="1"/>
  <c r="E9" i="36"/>
  <c r="X9" i="36" s="1"/>
  <c r="U176" i="35"/>
  <c r="U175" i="35"/>
  <c r="U174" i="35"/>
  <c r="U173" i="35"/>
  <c r="U172" i="35"/>
  <c r="U171" i="35"/>
  <c r="U170" i="35"/>
  <c r="U169" i="35"/>
  <c r="U168" i="35"/>
  <c r="U167" i="35"/>
  <c r="U166" i="35"/>
  <c r="U165" i="35"/>
  <c r="U164" i="35"/>
  <c r="U163" i="35"/>
  <c r="U162" i="35"/>
  <c r="U161" i="35"/>
  <c r="U160" i="35"/>
  <c r="U159" i="35"/>
  <c r="U158" i="35"/>
  <c r="U157" i="35"/>
  <c r="U156" i="35"/>
  <c r="U155" i="35"/>
  <c r="U154" i="35"/>
  <c r="U153" i="35"/>
  <c r="U152" i="35"/>
  <c r="U151" i="35"/>
  <c r="U150" i="35"/>
  <c r="U149" i="35"/>
  <c r="U148" i="35"/>
  <c r="U147" i="35"/>
  <c r="U146" i="35"/>
  <c r="U145" i="35"/>
  <c r="U144" i="35"/>
  <c r="U143" i="35"/>
  <c r="U142" i="35"/>
  <c r="U141" i="35"/>
  <c r="U140" i="35"/>
  <c r="U139" i="35"/>
  <c r="U138" i="35"/>
  <c r="U137" i="35"/>
  <c r="U136" i="35"/>
  <c r="U135" i="35"/>
  <c r="U134" i="35"/>
  <c r="U133" i="35"/>
  <c r="U132" i="35"/>
  <c r="U131" i="35"/>
  <c r="U130" i="35"/>
  <c r="U129" i="35"/>
  <c r="U128" i="35"/>
  <c r="U127" i="35"/>
  <c r="U126" i="35"/>
  <c r="U125" i="35"/>
  <c r="U124" i="35"/>
  <c r="U123" i="35"/>
  <c r="U122" i="35"/>
  <c r="U121" i="35"/>
  <c r="U120" i="35"/>
  <c r="U119" i="35"/>
  <c r="U118" i="35"/>
  <c r="U117" i="35"/>
  <c r="U116" i="35"/>
  <c r="U115" i="35"/>
  <c r="U114" i="35"/>
  <c r="U113" i="35"/>
  <c r="U112" i="35"/>
  <c r="U111" i="35"/>
  <c r="U110" i="35"/>
  <c r="U109" i="35"/>
  <c r="U108" i="35"/>
  <c r="U107" i="35"/>
  <c r="U106" i="35"/>
  <c r="U105" i="35"/>
  <c r="U104" i="35"/>
  <c r="U103" i="35"/>
  <c r="U102" i="35"/>
  <c r="U101" i="35"/>
  <c r="U100" i="35"/>
  <c r="U99" i="35"/>
  <c r="U98" i="35"/>
  <c r="U97" i="35"/>
  <c r="U96" i="35"/>
  <c r="U95" i="35"/>
  <c r="U94" i="35"/>
  <c r="U93" i="35"/>
  <c r="U92" i="35"/>
  <c r="U91" i="35"/>
  <c r="U90" i="35"/>
  <c r="U89" i="35"/>
  <c r="U88" i="35"/>
  <c r="U87" i="35"/>
  <c r="U86" i="35"/>
  <c r="U85" i="35"/>
  <c r="U84" i="35"/>
  <c r="U83" i="35"/>
  <c r="U82" i="35"/>
  <c r="U81" i="35"/>
  <c r="U80" i="35"/>
  <c r="U79" i="35"/>
  <c r="U78" i="35"/>
  <c r="U77" i="35"/>
  <c r="U76" i="35"/>
  <c r="U75" i="35"/>
  <c r="U74" i="35"/>
  <c r="U73" i="35"/>
  <c r="U72" i="35"/>
  <c r="U71" i="35"/>
  <c r="U70" i="35"/>
  <c r="U69" i="35"/>
  <c r="U68" i="35"/>
  <c r="U67" i="35"/>
  <c r="U66" i="35"/>
  <c r="U65" i="35"/>
  <c r="U64" i="35"/>
  <c r="U63" i="35"/>
  <c r="U62" i="35"/>
  <c r="U61" i="35"/>
  <c r="U60" i="35"/>
  <c r="U59" i="35"/>
  <c r="U58" i="35"/>
  <c r="U57" i="35"/>
  <c r="U56" i="35"/>
  <c r="U55" i="35"/>
  <c r="U54" i="35"/>
  <c r="U53" i="35"/>
  <c r="U52" i="35"/>
  <c r="U51" i="35"/>
  <c r="U50" i="35"/>
  <c r="U49" i="35"/>
  <c r="U48" i="35"/>
  <c r="U186" i="35" s="1"/>
  <c r="U47" i="35"/>
  <c r="U46" i="35"/>
  <c r="U45" i="35"/>
  <c r="U44" i="35"/>
  <c r="U43" i="35"/>
  <c r="U42" i="35"/>
  <c r="U41" i="35"/>
  <c r="U40" i="35"/>
  <c r="U39" i="35"/>
  <c r="U185" i="35" s="1"/>
  <c r="U38" i="35"/>
  <c r="U184" i="35" s="1"/>
  <c r="U37" i="35"/>
  <c r="U183" i="35" s="1"/>
  <c r="U36" i="35"/>
  <c r="U182" i="35" s="1"/>
  <c r="U35" i="35"/>
  <c r="U181" i="35" s="1"/>
  <c r="U34" i="35"/>
  <c r="U180" i="35" s="1"/>
  <c r="U33" i="35"/>
  <c r="U179" i="35" s="1"/>
  <c r="U32" i="35"/>
  <c r="U31" i="35"/>
  <c r="U30" i="35"/>
  <c r="U29" i="35"/>
  <c r="U28" i="35"/>
  <c r="U27" i="35"/>
  <c r="U26" i="35"/>
  <c r="U25" i="35"/>
  <c r="U24" i="35"/>
  <c r="U23" i="35"/>
  <c r="U22" i="35"/>
  <c r="U21" i="35"/>
  <c r="U20" i="35"/>
  <c r="U19" i="35"/>
  <c r="U18" i="35"/>
  <c r="U17" i="35"/>
  <c r="U16" i="35"/>
  <c r="U15" i="35"/>
  <c r="U14" i="35"/>
  <c r="U13" i="35"/>
  <c r="U12" i="35"/>
  <c r="U11" i="35"/>
  <c r="U10" i="35"/>
  <c r="U9" i="35"/>
  <c r="T9" i="35"/>
  <c r="AC9" i="35" s="1"/>
  <c r="Q9" i="35"/>
  <c r="AB9" i="35" s="1"/>
  <c r="N9" i="35"/>
  <c r="AA9" i="35" s="1"/>
  <c r="AA179" i="35" s="1"/>
  <c r="K9" i="35"/>
  <c r="Z9" i="35" s="1"/>
  <c r="Z179" i="35" s="1"/>
  <c r="H9" i="35"/>
  <c r="Y9" i="35" s="1"/>
  <c r="E9" i="35"/>
  <c r="X9" i="35" s="1"/>
  <c r="L57" i="34"/>
  <c r="K57" i="34"/>
  <c r="L56" i="34"/>
  <c r="K56" i="34"/>
  <c r="L55" i="34"/>
  <c r="K55" i="34"/>
  <c r="L54" i="34"/>
  <c r="K54" i="34"/>
  <c r="L53" i="34"/>
  <c r="K53" i="34"/>
  <c r="L52" i="34"/>
  <c r="K52" i="34"/>
  <c r="L51" i="34"/>
  <c r="K51" i="34"/>
  <c r="L50" i="34"/>
  <c r="K50" i="34"/>
  <c r="I57" i="34"/>
  <c r="H57" i="34"/>
  <c r="G57" i="34"/>
  <c r="F57" i="34"/>
  <c r="I56" i="34"/>
  <c r="H56" i="34"/>
  <c r="G56" i="34"/>
  <c r="F56" i="34"/>
  <c r="I55" i="34"/>
  <c r="H55" i="34"/>
  <c r="G55" i="34"/>
  <c r="F55" i="34"/>
  <c r="I54" i="34"/>
  <c r="H54" i="34"/>
  <c r="G54" i="34"/>
  <c r="F54" i="34"/>
  <c r="I53" i="34"/>
  <c r="H53" i="34"/>
  <c r="G53" i="34"/>
  <c r="F53" i="34"/>
  <c r="I52" i="34"/>
  <c r="H52" i="34"/>
  <c r="G52" i="34"/>
  <c r="F52" i="34"/>
  <c r="I51" i="34"/>
  <c r="H51" i="34"/>
  <c r="G51" i="34"/>
  <c r="F51" i="34"/>
  <c r="I50" i="34"/>
  <c r="I58" i="34" s="1"/>
  <c r="H50" i="34"/>
  <c r="H58" i="34" s="1"/>
  <c r="G50" i="34"/>
  <c r="F50" i="34"/>
  <c r="D57" i="34"/>
  <c r="C57" i="34"/>
  <c r="D56" i="34"/>
  <c r="C56" i="34"/>
  <c r="D55" i="34"/>
  <c r="C55" i="34"/>
  <c r="D54" i="34"/>
  <c r="C54" i="34"/>
  <c r="D53" i="34"/>
  <c r="C53" i="34"/>
  <c r="D52" i="34"/>
  <c r="C52" i="34"/>
  <c r="D51" i="34"/>
  <c r="C51" i="34"/>
  <c r="D50" i="34"/>
  <c r="C50" i="34"/>
  <c r="L58" i="34"/>
  <c r="G58" i="34"/>
  <c r="F58" i="34"/>
  <c r="N52" i="34"/>
  <c r="L44" i="34"/>
  <c r="K44" i="34"/>
  <c r="I44" i="34"/>
  <c r="H44" i="34"/>
  <c r="G44" i="34"/>
  <c r="F44" i="34"/>
  <c r="N43" i="34"/>
  <c r="N42" i="34"/>
  <c r="N41" i="34"/>
  <c r="N40" i="34"/>
  <c r="N39" i="34"/>
  <c r="N38" i="34"/>
  <c r="N37" i="34"/>
  <c r="N36" i="34"/>
  <c r="L30" i="34"/>
  <c r="K30" i="34"/>
  <c r="I30" i="34"/>
  <c r="H30" i="34"/>
  <c r="G30" i="34"/>
  <c r="F30" i="34"/>
  <c r="N29" i="34"/>
  <c r="N28" i="34"/>
  <c r="N27" i="34"/>
  <c r="N26" i="34"/>
  <c r="N25" i="34"/>
  <c r="N24" i="34"/>
  <c r="N23" i="34"/>
  <c r="N22" i="34"/>
  <c r="L16" i="34"/>
  <c r="K16" i="34"/>
  <c r="I16" i="34"/>
  <c r="H16" i="34"/>
  <c r="G16" i="34"/>
  <c r="F16" i="34"/>
  <c r="N15" i="34"/>
  <c r="N14" i="34"/>
  <c r="N13" i="34"/>
  <c r="N12" i="34"/>
  <c r="N11" i="34"/>
  <c r="N10" i="34"/>
  <c r="N9" i="34"/>
  <c r="N8" i="34"/>
  <c r="U184" i="30"/>
  <c r="U183" i="30"/>
  <c r="U182" i="30"/>
  <c r="U181" i="30"/>
  <c r="U180" i="30"/>
  <c r="U179" i="30"/>
  <c r="U178" i="30"/>
  <c r="U177" i="30"/>
  <c r="U176" i="30"/>
  <c r="U175" i="30"/>
  <c r="U174" i="30"/>
  <c r="U173" i="30"/>
  <c r="U172" i="30"/>
  <c r="U171" i="30"/>
  <c r="U170" i="30"/>
  <c r="U169" i="30"/>
  <c r="U168" i="30"/>
  <c r="U167" i="30"/>
  <c r="U166" i="30"/>
  <c r="U165" i="30"/>
  <c r="U164" i="30"/>
  <c r="U163" i="30"/>
  <c r="U162" i="30"/>
  <c r="U161" i="30"/>
  <c r="U160" i="30"/>
  <c r="U159" i="30"/>
  <c r="U158" i="30"/>
  <c r="U157" i="30"/>
  <c r="U156" i="30"/>
  <c r="U155" i="30"/>
  <c r="U154" i="30"/>
  <c r="U153" i="30"/>
  <c r="U152" i="30"/>
  <c r="U151" i="30"/>
  <c r="U150" i="30"/>
  <c r="U149" i="30"/>
  <c r="U148" i="30"/>
  <c r="U147" i="30"/>
  <c r="U146" i="30"/>
  <c r="U145" i="30"/>
  <c r="U144" i="30"/>
  <c r="U143" i="30"/>
  <c r="U142" i="30"/>
  <c r="U141" i="30"/>
  <c r="U140" i="30"/>
  <c r="U139" i="30"/>
  <c r="U138" i="30"/>
  <c r="U137" i="30"/>
  <c r="U136" i="30"/>
  <c r="U135" i="30"/>
  <c r="U134" i="30"/>
  <c r="U133" i="30"/>
  <c r="U132" i="30"/>
  <c r="U131" i="30"/>
  <c r="U130" i="30"/>
  <c r="U129" i="30"/>
  <c r="U128" i="30"/>
  <c r="U127" i="30"/>
  <c r="U126" i="30"/>
  <c r="U125" i="30"/>
  <c r="U124" i="30"/>
  <c r="U123" i="30"/>
  <c r="U122" i="30"/>
  <c r="U121" i="30"/>
  <c r="U120" i="30"/>
  <c r="U119" i="30"/>
  <c r="U118" i="30"/>
  <c r="U117" i="30"/>
  <c r="U116" i="30"/>
  <c r="U115" i="30"/>
  <c r="U114" i="30"/>
  <c r="U113" i="30"/>
  <c r="U112" i="30"/>
  <c r="U111" i="30"/>
  <c r="U110" i="30"/>
  <c r="U109" i="30"/>
  <c r="U108" i="30"/>
  <c r="U107" i="30"/>
  <c r="U106" i="30"/>
  <c r="U105" i="30"/>
  <c r="U104" i="30"/>
  <c r="U103" i="30"/>
  <c r="U102" i="30"/>
  <c r="U101" i="30"/>
  <c r="U100" i="30"/>
  <c r="U99" i="30"/>
  <c r="U98" i="30"/>
  <c r="U97" i="30"/>
  <c r="U96" i="30"/>
  <c r="U95" i="30"/>
  <c r="U94" i="30"/>
  <c r="U93" i="30"/>
  <c r="U92" i="30"/>
  <c r="U91" i="30"/>
  <c r="U90" i="30"/>
  <c r="U89" i="30"/>
  <c r="U88" i="30"/>
  <c r="U87" i="30"/>
  <c r="U86" i="30"/>
  <c r="U85" i="30"/>
  <c r="U84" i="30"/>
  <c r="U83" i="30"/>
  <c r="U82" i="30"/>
  <c r="U81" i="30"/>
  <c r="U80" i="30"/>
  <c r="U79" i="30"/>
  <c r="U78" i="30"/>
  <c r="U77" i="30"/>
  <c r="U76" i="30"/>
  <c r="U75" i="30"/>
  <c r="U74" i="30"/>
  <c r="U73" i="30"/>
  <c r="U72" i="30"/>
  <c r="U71" i="30"/>
  <c r="U70" i="30"/>
  <c r="U69" i="30"/>
  <c r="U68" i="30"/>
  <c r="U67" i="30"/>
  <c r="U66" i="30"/>
  <c r="U65" i="30"/>
  <c r="U64" i="30"/>
  <c r="U63" i="30"/>
  <c r="U62" i="30"/>
  <c r="U61" i="30"/>
  <c r="U60" i="30"/>
  <c r="U59" i="30"/>
  <c r="U58" i="30"/>
  <c r="U57" i="30"/>
  <c r="U56" i="30"/>
  <c r="U55" i="30"/>
  <c r="U54" i="30"/>
  <c r="U53" i="30"/>
  <c r="U52" i="30"/>
  <c r="U51" i="30"/>
  <c r="U50" i="30"/>
  <c r="U49" i="30"/>
  <c r="U48" i="30"/>
  <c r="U47" i="30"/>
  <c r="U46" i="30"/>
  <c r="U45" i="30"/>
  <c r="U44" i="30"/>
  <c r="U43" i="30"/>
  <c r="U42" i="30"/>
  <c r="U41" i="30"/>
  <c r="U40" i="30"/>
  <c r="U39" i="30"/>
  <c r="U38" i="30"/>
  <c r="U37" i="30"/>
  <c r="U36" i="30"/>
  <c r="U35" i="30"/>
  <c r="U34" i="30"/>
  <c r="U33" i="30"/>
  <c r="U32" i="30"/>
  <c r="U31" i="30"/>
  <c r="U30" i="30"/>
  <c r="U29" i="30"/>
  <c r="U28" i="30"/>
  <c r="U27" i="30"/>
  <c r="U26" i="30"/>
  <c r="U25" i="30"/>
  <c r="U24" i="30"/>
  <c r="U23" i="30"/>
  <c r="U22" i="30"/>
  <c r="U21" i="30"/>
  <c r="U20" i="30"/>
  <c r="U19" i="30"/>
  <c r="U18" i="30"/>
  <c r="U17" i="30"/>
  <c r="U16" i="30"/>
  <c r="U194" i="30" s="1"/>
  <c r="U15" i="30"/>
  <c r="U193" i="30" s="1"/>
  <c r="U14" i="30"/>
  <c r="U192" i="30" s="1"/>
  <c r="U13" i="30"/>
  <c r="U191" i="30" s="1"/>
  <c r="U12" i="30"/>
  <c r="U190" i="30" s="1"/>
  <c r="U11" i="30"/>
  <c r="U189" i="30" s="1"/>
  <c r="U10" i="30"/>
  <c r="U188" i="30" s="1"/>
  <c r="U9" i="30"/>
  <c r="U187" i="30" s="1"/>
  <c r="U176" i="29"/>
  <c r="U175" i="29"/>
  <c r="U174" i="29"/>
  <c r="U173" i="29"/>
  <c r="U172" i="29"/>
  <c r="U171" i="29"/>
  <c r="U170" i="29"/>
  <c r="U169" i="29"/>
  <c r="U168" i="29"/>
  <c r="U167" i="29"/>
  <c r="U166" i="29"/>
  <c r="U165" i="29"/>
  <c r="U164" i="29"/>
  <c r="U163" i="29"/>
  <c r="U162" i="29"/>
  <c r="U161" i="29"/>
  <c r="U160" i="29"/>
  <c r="U159" i="29"/>
  <c r="U158" i="29"/>
  <c r="U157" i="29"/>
  <c r="U156" i="29"/>
  <c r="U155" i="29"/>
  <c r="U154" i="29"/>
  <c r="U153" i="29"/>
  <c r="U152" i="29"/>
  <c r="U151" i="29"/>
  <c r="U150" i="29"/>
  <c r="U149" i="29"/>
  <c r="U148" i="29"/>
  <c r="U147" i="29"/>
  <c r="U146" i="29"/>
  <c r="U145" i="29"/>
  <c r="U144" i="29"/>
  <c r="U143" i="29"/>
  <c r="U142" i="29"/>
  <c r="U141" i="29"/>
  <c r="U140" i="29"/>
  <c r="U139" i="29"/>
  <c r="U138" i="29"/>
  <c r="U137" i="29"/>
  <c r="U136" i="29"/>
  <c r="U135" i="29"/>
  <c r="U134" i="29"/>
  <c r="U133" i="29"/>
  <c r="U132" i="29"/>
  <c r="U131" i="29"/>
  <c r="U130" i="29"/>
  <c r="U129" i="29"/>
  <c r="U128" i="29"/>
  <c r="U127" i="29"/>
  <c r="U126" i="29"/>
  <c r="U125" i="29"/>
  <c r="U124" i="29"/>
  <c r="U123" i="29"/>
  <c r="U122" i="29"/>
  <c r="U121" i="29"/>
  <c r="U120" i="29"/>
  <c r="U119" i="29"/>
  <c r="U118" i="29"/>
  <c r="U117" i="29"/>
  <c r="U116" i="29"/>
  <c r="U115" i="29"/>
  <c r="U114" i="29"/>
  <c r="U113" i="29"/>
  <c r="U112" i="29"/>
  <c r="U111" i="29"/>
  <c r="U110" i="29"/>
  <c r="U109" i="29"/>
  <c r="U108" i="29"/>
  <c r="U107" i="29"/>
  <c r="U106" i="29"/>
  <c r="U105" i="29"/>
  <c r="U104" i="29"/>
  <c r="U103" i="29"/>
  <c r="U102" i="29"/>
  <c r="U101" i="29"/>
  <c r="U100" i="29"/>
  <c r="U99" i="29"/>
  <c r="U98" i="29"/>
  <c r="U97" i="29"/>
  <c r="U96" i="29"/>
  <c r="U95" i="29"/>
  <c r="U94" i="29"/>
  <c r="U93" i="29"/>
  <c r="U92" i="29"/>
  <c r="U91" i="29"/>
  <c r="U90" i="29"/>
  <c r="U89" i="29"/>
  <c r="U88" i="29"/>
  <c r="U87" i="29"/>
  <c r="U86" i="29"/>
  <c r="U85" i="29"/>
  <c r="U84" i="29"/>
  <c r="U83" i="29"/>
  <c r="U82" i="29"/>
  <c r="U81" i="29"/>
  <c r="U80" i="29"/>
  <c r="U79" i="29"/>
  <c r="U78" i="29"/>
  <c r="U77" i="29"/>
  <c r="U76" i="29"/>
  <c r="U75" i="29"/>
  <c r="U74" i="29"/>
  <c r="U73" i="29"/>
  <c r="U72" i="29"/>
  <c r="U71" i="29"/>
  <c r="U70" i="29"/>
  <c r="U69" i="29"/>
  <c r="U68" i="29"/>
  <c r="U67" i="29"/>
  <c r="U66" i="29"/>
  <c r="U65" i="29"/>
  <c r="U64" i="29"/>
  <c r="U63" i="29"/>
  <c r="U62" i="29"/>
  <c r="U61" i="29"/>
  <c r="U60" i="29"/>
  <c r="U59" i="29"/>
  <c r="U58" i="29"/>
  <c r="U57" i="29"/>
  <c r="U56" i="29"/>
  <c r="U55" i="29"/>
  <c r="U54" i="29"/>
  <c r="U53" i="29"/>
  <c r="U52" i="29"/>
  <c r="U51" i="29"/>
  <c r="U50" i="29"/>
  <c r="U49" i="29"/>
  <c r="U48" i="29"/>
  <c r="U47" i="29"/>
  <c r="U46" i="29"/>
  <c r="U45" i="29"/>
  <c r="U44" i="29"/>
  <c r="U43" i="29"/>
  <c r="U42" i="29"/>
  <c r="U41" i="29"/>
  <c r="U40" i="29"/>
  <c r="U39" i="29"/>
  <c r="U38" i="29"/>
  <c r="U37" i="29"/>
  <c r="U36" i="29"/>
  <c r="U35" i="29"/>
  <c r="U34" i="29"/>
  <c r="U33" i="29"/>
  <c r="U32" i="29"/>
  <c r="U31" i="29"/>
  <c r="U30" i="29"/>
  <c r="U29" i="29"/>
  <c r="U28" i="29"/>
  <c r="U27" i="29"/>
  <c r="U26" i="29"/>
  <c r="U25" i="29"/>
  <c r="U24" i="29"/>
  <c r="U23" i="29"/>
  <c r="U22" i="29"/>
  <c r="U21" i="29"/>
  <c r="U20" i="29"/>
  <c r="U19" i="29"/>
  <c r="U18" i="29"/>
  <c r="U17" i="29"/>
  <c r="U16" i="29"/>
  <c r="U186" i="29" s="1"/>
  <c r="U15" i="29"/>
  <c r="U185" i="29" s="1"/>
  <c r="U14" i="29"/>
  <c r="U184" i="29" s="1"/>
  <c r="U13" i="29"/>
  <c r="U183" i="29" s="1"/>
  <c r="U12" i="29"/>
  <c r="U182" i="29" s="1"/>
  <c r="U11" i="29"/>
  <c r="U181" i="29" s="1"/>
  <c r="U10" i="29"/>
  <c r="U180" i="29" s="1"/>
  <c r="U9" i="29"/>
  <c r="U179" i="29" s="1"/>
  <c r="U10" i="28"/>
  <c r="U11" i="28"/>
  <c r="U12" i="28"/>
  <c r="U13" i="28"/>
  <c r="U14" i="28"/>
  <c r="U15" i="28"/>
  <c r="U16" i="28"/>
  <c r="U17" i="28"/>
  <c r="U18" i="28"/>
  <c r="U19" i="28"/>
  <c r="U20" i="28"/>
  <c r="U21" i="28"/>
  <c r="U22" i="28"/>
  <c r="U23" i="28"/>
  <c r="U24" i="28"/>
  <c r="U25" i="28"/>
  <c r="U26" i="28"/>
  <c r="U27" i="28"/>
  <c r="U28" i="28"/>
  <c r="U29" i="28"/>
  <c r="U30" i="28"/>
  <c r="U31" i="28"/>
  <c r="U32" i="28"/>
  <c r="U33" i="28"/>
  <c r="U34" i="28"/>
  <c r="U35" i="28"/>
  <c r="U36" i="28"/>
  <c r="U37" i="28"/>
  <c r="U38" i="28"/>
  <c r="U39" i="28"/>
  <c r="U40" i="28"/>
  <c r="U41" i="28"/>
  <c r="U42" i="28"/>
  <c r="U43" i="28"/>
  <c r="U44" i="28"/>
  <c r="U45" i="28"/>
  <c r="U46" i="28"/>
  <c r="U47" i="28"/>
  <c r="U48" i="28"/>
  <c r="U49" i="28"/>
  <c r="U50" i="28"/>
  <c r="U51" i="28"/>
  <c r="U52" i="28"/>
  <c r="U53" i="28"/>
  <c r="U54" i="28"/>
  <c r="U55" i="28"/>
  <c r="U56" i="28"/>
  <c r="U57" i="28"/>
  <c r="U58" i="28"/>
  <c r="U59" i="28"/>
  <c r="U60" i="28"/>
  <c r="U61" i="28"/>
  <c r="U62" i="28"/>
  <c r="U63" i="28"/>
  <c r="U64" i="28"/>
  <c r="U65" i="28"/>
  <c r="U66" i="28"/>
  <c r="U67" i="28"/>
  <c r="U68" i="28"/>
  <c r="U69" i="28"/>
  <c r="U70" i="28"/>
  <c r="U71" i="28"/>
  <c r="U72" i="28"/>
  <c r="U73" i="28"/>
  <c r="U74" i="28"/>
  <c r="U75" i="28"/>
  <c r="U76" i="28"/>
  <c r="U77" i="28"/>
  <c r="U78" i="28"/>
  <c r="U79" i="28"/>
  <c r="U80" i="28"/>
  <c r="U81" i="28"/>
  <c r="U82" i="28"/>
  <c r="U83" i="28"/>
  <c r="U84" i="28"/>
  <c r="U85" i="28"/>
  <c r="U86" i="28"/>
  <c r="U87" i="28"/>
  <c r="U88" i="28"/>
  <c r="U89" i="28"/>
  <c r="U90" i="28"/>
  <c r="U91" i="28"/>
  <c r="U92" i="28"/>
  <c r="U93" i="28"/>
  <c r="U94" i="28"/>
  <c r="U95" i="28"/>
  <c r="U96" i="28"/>
  <c r="U97" i="28"/>
  <c r="U98" i="28"/>
  <c r="U99" i="28"/>
  <c r="U100" i="28"/>
  <c r="U101" i="28"/>
  <c r="U102" i="28"/>
  <c r="U103" i="28"/>
  <c r="U104" i="28"/>
  <c r="U105" i="28"/>
  <c r="U106" i="28"/>
  <c r="U107" i="28"/>
  <c r="U108" i="28"/>
  <c r="U109" i="28"/>
  <c r="U110" i="28"/>
  <c r="U111" i="28"/>
  <c r="U112" i="28"/>
  <c r="U113" i="28"/>
  <c r="U114" i="28"/>
  <c r="U115" i="28"/>
  <c r="U116" i="28"/>
  <c r="U117" i="28"/>
  <c r="U118" i="28"/>
  <c r="U119" i="28"/>
  <c r="U120" i="28"/>
  <c r="U121" i="28"/>
  <c r="U122" i="28"/>
  <c r="U123" i="28"/>
  <c r="U124" i="28"/>
  <c r="U125" i="28"/>
  <c r="U126" i="28"/>
  <c r="U127" i="28"/>
  <c r="U128" i="28"/>
  <c r="U129" i="28"/>
  <c r="U130" i="28"/>
  <c r="U131" i="28"/>
  <c r="U132" i="28"/>
  <c r="U133" i="28"/>
  <c r="U134" i="28"/>
  <c r="U135" i="28"/>
  <c r="U136" i="28"/>
  <c r="U137" i="28"/>
  <c r="U138" i="28"/>
  <c r="U139" i="28"/>
  <c r="U140" i="28"/>
  <c r="U141" i="28"/>
  <c r="U142" i="28"/>
  <c r="U143" i="28"/>
  <c r="U144" i="28"/>
  <c r="U145" i="28"/>
  <c r="U146" i="28"/>
  <c r="U147" i="28"/>
  <c r="U148" i="28"/>
  <c r="U149" i="28"/>
  <c r="U150" i="28"/>
  <c r="U151" i="28"/>
  <c r="U152" i="28"/>
  <c r="U153" i="28"/>
  <c r="U154" i="28"/>
  <c r="U155" i="28"/>
  <c r="U156" i="28"/>
  <c r="U157" i="28"/>
  <c r="U158" i="28"/>
  <c r="U159" i="28"/>
  <c r="U160" i="28"/>
  <c r="U161" i="28"/>
  <c r="U162" i="28"/>
  <c r="U163" i="28"/>
  <c r="U164" i="28"/>
  <c r="U165" i="28"/>
  <c r="U166" i="28"/>
  <c r="U167" i="28"/>
  <c r="U168" i="28"/>
  <c r="U169" i="28"/>
  <c r="U170" i="28"/>
  <c r="U171" i="28"/>
  <c r="U172" i="28"/>
  <c r="U173" i="28"/>
  <c r="U174" i="28"/>
  <c r="U175" i="28"/>
  <c r="U176" i="28"/>
  <c r="U177" i="28"/>
  <c r="U178" i="28"/>
  <c r="U179" i="28"/>
  <c r="U180" i="28"/>
  <c r="U181" i="28"/>
  <c r="U182" i="28"/>
  <c r="U183" i="28"/>
  <c r="U184" i="28"/>
  <c r="U185" i="28"/>
  <c r="U186" i="28"/>
  <c r="U187" i="28"/>
  <c r="U188" i="28"/>
  <c r="U189" i="28"/>
  <c r="U190" i="28"/>
  <c r="U191" i="28"/>
  <c r="U192" i="28"/>
  <c r="U9" i="28"/>
  <c r="U195" i="28" s="1"/>
  <c r="H73" i="34" l="1"/>
  <c r="I73" i="34"/>
  <c r="L73" i="34"/>
  <c r="N50" i="34"/>
  <c r="N51" i="34"/>
  <c r="N53" i="34"/>
  <c r="N54" i="34"/>
  <c r="N58" i="34" s="1"/>
  <c r="N55" i="34"/>
  <c r="N56" i="34"/>
  <c r="N57" i="34"/>
  <c r="K58" i="34"/>
  <c r="K73" i="34" s="1"/>
  <c r="G73" i="34"/>
  <c r="U190" i="36"/>
  <c r="U194" i="36"/>
  <c r="U189" i="36"/>
  <c r="U193" i="36"/>
  <c r="U201" i="28"/>
  <c r="U197" i="28"/>
  <c r="U200" i="28"/>
  <c r="U196" i="28"/>
  <c r="U199" i="28"/>
  <c r="U202" i="28"/>
  <c r="U198" i="28"/>
  <c r="N16" i="34"/>
  <c r="N30" i="34"/>
  <c r="N44" i="34"/>
  <c r="N92" i="33"/>
  <c r="K92" i="33"/>
  <c r="N91" i="33"/>
  <c r="K91" i="33"/>
  <c r="M80" i="33"/>
  <c r="L80" i="33"/>
  <c r="J80" i="33"/>
  <c r="I80" i="33"/>
  <c r="H80" i="33"/>
  <c r="G80" i="33"/>
  <c r="E80" i="33"/>
  <c r="D80" i="33"/>
  <c r="O79" i="33"/>
  <c r="O78" i="33"/>
  <c r="O77" i="33"/>
  <c r="O76" i="33"/>
  <c r="O75" i="33"/>
  <c r="O74" i="33"/>
  <c r="O73" i="33"/>
  <c r="O72" i="33"/>
  <c r="N59" i="33"/>
  <c r="K59" i="33"/>
  <c r="N58" i="33"/>
  <c r="K58" i="33"/>
  <c r="M47" i="33"/>
  <c r="L47" i="33"/>
  <c r="J47" i="33"/>
  <c r="I47" i="33"/>
  <c r="H47" i="33"/>
  <c r="G47" i="33"/>
  <c r="E47" i="33"/>
  <c r="D47" i="33"/>
  <c r="O46" i="33"/>
  <c r="O45" i="33"/>
  <c r="O44" i="33"/>
  <c r="O43" i="33"/>
  <c r="O42" i="33"/>
  <c r="O41" i="33"/>
  <c r="O40" i="33"/>
  <c r="O39" i="33"/>
  <c r="N26" i="33"/>
  <c r="K26" i="33"/>
  <c r="N25" i="33"/>
  <c r="K25" i="33"/>
  <c r="M14" i="33"/>
  <c r="L14" i="33"/>
  <c r="J14" i="33"/>
  <c r="I14" i="33"/>
  <c r="H14" i="33"/>
  <c r="G14" i="33"/>
  <c r="E14" i="33"/>
  <c r="D14" i="33"/>
  <c r="O13" i="33"/>
  <c r="O12" i="33"/>
  <c r="O11" i="33"/>
  <c r="O10" i="33"/>
  <c r="O9" i="33"/>
  <c r="O8" i="33"/>
  <c r="O7" i="33"/>
  <c r="O6" i="33"/>
  <c r="N73" i="34" l="1"/>
  <c r="F73" i="34"/>
  <c r="O80" i="33"/>
  <c r="O14" i="33"/>
  <c r="O47" i="33"/>
  <c r="K33" i="29"/>
  <c r="K34" i="29"/>
  <c r="K35" i="29"/>
  <c r="K36" i="29"/>
  <c r="K37" i="29"/>
  <c r="K38" i="29"/>
  <c r="K39" i="29"/>
  <c r="K40" i="29"/>
  <c r="K17" i="29"/>
  <c r="N17" i="29"/>
  <c r="Q17" i="29"/>
  <c r="K18" i="29"/>
  <c r="N18" i="29"/>
  <c r="Q18" i="29"/>
  <c r="K19" i="29"/>
  <c r="N19" i="29"/>
  <c r="Q19" i="29"/>
  <c r="K20" i="29"/>
  <c r="N20" i="29"/>
  <c r="Q20" i="29"/>
  <c r="K33" i="30"/>
  <c r="N33" i="30"/>
  <c r="Q33" i="30"/>
  <c r="K34" i="30"/>
  <c r="N34" i="30"/>
  <c r="Q34" i="30"/>
  <c r="K35" i="30"/>
  <c r="N35" i="30"/>
  <c r="Q35" i="30"/>
  <c r="K36" i="30"/>
  <c r="N36" i="30"/>
  <c r="Q36" i="30"/>
  <c r="T100" i="30"/>
  <c r="T99" i="30"/>
  <c r="T98" i="30"/>
  <c r="T97" i="30"/>
  <c r="E57" i="30"/>
  <c r="H57" i="30"/>
  <c r="K57" i="30"/>
  <c r="E58" i="30"/>
  <c r="H58" i="30"/>
  <c r="K58" i="30"/>
  <c r="E59" i="30"/>
  <c r="H59" i="30"/>
  <c r="K59" i="30"/>
  <c r="E60" i="30"/>
  <c r="H60" i="30"/>
  <c r="K60" i="30"/>
  <c r="E61" i="30"/>
  <c r="H61" i="30"/>
  <c r="K61" i="30"/>
  <c r="E62" i="30"/>
  <c r="H62" i="30"/>
  <c r="K62" i="30"/>
  <c r="E63" i="30"/>
  <c r="H63" i="30"/>
  <c r="K63" i="30"/>
  <c r="E64" i="30"/>
  <c r="H64" i="30"/>
  <c r="K64" i="30"/>
  <c r="E65" i="30"/>
  <c r="H65" i="30"/>
  <c r="K65" i="30"/>
  <c r="E66" i="30"/>
  <c r="H66" i="30"/>
  <c r="K66" i="30"/>
  <c r="E67" i="30"/>
  <c r="H67" i="30"/>
  <c r="K67" i="30"/>
  <c r="E68" i="30"/>
  <c r="H68" i="30"/>
  <c r="K68" i="30"/>
  <c r="E69" i="30"/>
  <c r="H69" i="30"/>
  <c r="K69" i="30"/>
  <c r="E70" i="30"/>
  <c r="H70" i="30"/>
  <c r="K70" i="30"/>
  <c r="E71" i="30"/>
  <c r="H71" i="30"/>
  <c r="K71" i="30"/>
  <c r="E72" i="30"/>
  <c r="H72" i="30"/>
  <c r="K72" i="30"/>
  <c r="Q176" i="29"/>
  <c r="Q175" i="29"/>
  <c r="Q174" i="29"/>
  <c r="Q173" i="29"/>
  <c r="Q172" i="29"/>
  <c r="Q171" i="29"/>
  <c r="Q170" i="29"/>
  <c r="Q169" i="29"/>
  <c r="Q168" i="29"/>
  <c r="Q167" i="29"/>
  <c r="Q166" i="29"/>
  <c r="Q165" i="29"/>
  <c r="Q164" i="29"/>
  <c r="Q163" i="29"/>
  <c r="Q162" i="29"/>
  <c r="Q161" i="29"/>
  <c r="Q160" i="29"/>
  <c r="Q159" i="29"/>
  <c r="Q158" i="29"/>
  <c r="Q157" i="29"/>
  <c r="Q156" i="29"/>
  <c r="Q155" i="29"/>
  <c r="Q154" i="29"/>
  <c r="Q153" i="29"/>
  <c r="Q152" i="29"/>
  <c r="Q151" i="29"/>
  <c r="Q150" i="29"/>
  <c r="Q149" i="29"/>
  <c r="Q148" i="29"/>
  <c r="Q147" i="29"/>
  <c r="Q146" i="29"/>
  <c r="Q145" i="29"/>
  <c r="Q144" i="29"/>
  <c r="Q143" i="29"/>
  <c r="Q142" i="29"/>
  <c r="Q141" i="29"/>
  <c r="Q140" i="29"/>
  <c r="Q139" i="29"/>
  <c r="Q138" i="29"/>
  <c r="Q137" i="29"/>
  <c r="Q136" i="29"/>
  <c r="Q135" i="29"/>
  <c r="Q134" i="29"/>
  <c r="Q133" i="29"/>
  <c r="Q132" i="29"/>
  <c r="Q131" i="29"/>
  <c r="Q130" i="29"/>
  <c r="Q129" i="29"/>
  <c r="Q128" i="29"/>
  <c r="Q127" i="29"/>
  <c r="Q126" i="29"/>
  <c r="Q125" i="29"/>
  <c r="Q124" i="29"/>
  <c r="Q123" i="29"/>
  <c r="Q122" i="29"/>
  <c r="Q121" i="29"/>
  <c r="Q120" i="29"/>
  <c r="Q119" i="29"/>
  <c r="Q118" i="29"/>
  <c r="Q117" i="29"/>
  <c r="Q116" i="29"/>
  <c r="Q115" i="29"/>
  <c r="Q114" i="29"/>
  <c r="Q113" i="29"/>
  <c r="Q112" i="29"/>
  <c r="Q111" i="29"/>
  <c r="Q110" i="29"/>
  <c r="Q109" i="29"/>
  <c r="Q108" i="29"/>
  <c r="Q107" i="29"/>
  <c r="Q106" i="29"/>
  <c r="Q105" i="29"/>
  <c r="Q104" i="29"/>
  <c r="Q103" i="29"/>
  <c r="Q102" i="29"/>
  <c r="Q101" i="29"/>
  <c r="Q100" i="29"/>
  <c r="Q99" i="29"/>
  <c r="Q98" i="29"/>
  <c r="Q97" i="29"/>
  <c r="Q96" i="29"/>
  <c r="Q95" i="29"/>
  <c r="Q94" i="29"/>
  <c r="Q93" i="29"/>
  <c r="Q92" i="29"/>
  <c r="Q91" i="29"/>
  <c r="Q90" i="29"/>
  <c r="Q89" i="29"/>
  <c r="Q88" i="29"/>
  <c r="Q87" i="29"/>
  <c r="Q86" i="29"/>
  <c r="Q85" i="29"/>
  <c r="Q84" i="29"/>
  <c r="Q83" i="29"/>
  <c r="Q82" i="29"/>
  <c r="Q81" i="29"/>
  <c r="Q80" i="29"/>
  <c r="Q79" i="29"/>
  <c r="Q78" i="29"/>
  <c r="Q77" i="29"/>
  <c r="Q76" i="29"/>
  <c r="Q75" i="29"/>
  <c r="Q74" i="29"/>
  <c r="Q73" i="29"/>
  <c r="Q72" i="29"/>
  <c r="Q71" i="29"/>
  <c r="Q70" i="29"/>
  <c r="Q69" i="29"/>
  <c r="Q68" i="29"/>
  <c r="Q67" i="29"/>
  <c r="Q66" i="29"/>
  <c r="Q65" i="29"/>
  <c r="Q64" i="29"/>
  <c r="Q63" i="29"/>
  <c r="Q62" i="29"/>
  <c r="Q61" i="29"/>
  <c r="Q60" i="29"/>
  <c r="Q59" i="29"/>
  <c r="Q58" i="29"/>
  <c r="Q57" i="29"/>
  <c r="Q56" i="29"/>
  <c r="Q55" i="29"/>
  <c r="Q54" i="29"/>
  <c r="Q53" i="29"/>
  <c r="Q52" i="29"/>
  <c r="Q51" i="29"/>
  <c r="Q50" i="29"/>
  <c r="Q49" i="29"/>
  <c r="Q48" i="29"/>
  <c r="Q47" i="29"/>
  <c r="Q46" i="29"/>
  <c r="Q45" i="29"/>
  <c r="Q44" i="29"/>
  <c r="Q43" i="29"/>
  <c r="Q42" i="29"/>
  <c r="Q41" i="29"/>
  <c r="Q40" i="29"/>
  <c r="Q39" i="29"/>
  <c r="Q38" i="29"/>
  <c r="Q37" i="29"/>
  <c r="Q36" i="29"/>
  <c r="Q35" i="29"/>
  <c r="Q34" i="29"/>
  <c r="Q33" i="29"/>
  <c r="Q32" i="29"/>
  <c r="Q31" i="29"/>
  <c r="Q30" i="29"/>
  <c r="Q29" i="29"/>
  <c r="Q28" i="29"/>
  <c r="Q27" i="29"/>
  <c r="Q26" i="29"/>
  <c r="Q25" i="29"/>
  <c r="Q24" i="29"/>
  <c r="Q23" i="29"/>
  <c r="Q22" i="29"/>
  <c r="Q21" i="29"/>
  <c r="Q16" i="29"/>
  <c r="Q15" i="29"/>
  <c r="Q14" i="29"/>
  <c r="Q13" i="29"/>
  <c r="Q12" i="29"/>
  <c r="Q11" i="29"/>
  <c r="Q10" i="29"/>
  <c r="Q9" i="29"/>
  <c r="N176" i="29"/>
  <c r="N175" i="29"/>
  <c r="N174" i="29"/>
  <c r="N173" i="29"/>
  <c r="N172" i="29"/>
  <c r="N171" i="29"/>
  <c r="N170" i="29"/>
  <c r="N169" i="29"/>
  <c r="N168" i="29"/>
  <c r="N167" i="29"/>
  <c r="N166" i="29"/>
  <c r="N165" i="29"/>
  <c r="N164" i="29"/>
  <c r="N163" i="29"/>
  <c r="N162" i="29"/>
  <c r="N161" i="29"/>
  <c r="N160" i="29"/>
  <c r="N159" i="29"/>
  <c r="N158" i="29"/>
  <c r="N157" i="29"/>
  <c r="N156" i="29"/>
  <c r="N155" i="29"/>
  <c r="N154" i="29"/>
  <c r="N153" i="29"/>
  <c r="N152" i="29"/>
  <c r="N151" i="29"/>
  <c r="N150" i="29"/>
  <c r="N149" i="29"/>
  <c r="N148" i="29"/>
  <c r="N147" i="29"/>
  <c r="N146" i="29"/>
  <c r="N145" i="29"/>
  <c r="N144" i="29"/>
  <c r="N143" i="29"/>
  <c r="N142" i="29"/>
  <c r="N141" i="29"/>
  <c r="N140" i="29"/>
  <c r="N139" i="29"/>
  <c r="N138" i="29"/>
  <c r="N137" i="29"/>
  <c r="N136" i="29"/>
  <c r="N135" i="29"/>
  <c r="N134" i="29"/>
  <c r="N133" i="29"/>
  <c r="N132" i="29"/>
  <c r="N131" i="29"/>
  <c r="N130" i="29"/>
  <c r="N129" i="29"/>
  <c r="N128" i="29"/>
  <c r="N127" i="29"/>
  <c r="N126" i="29"/>
  <c r="N125" i="29"/>
  <c r="N124" i="29"/>
  <c r="N123" i="29"/>
  <c r="N122" i="29"/>
  <c r="N121" i="29"/>
  <c r="N120" i="29"/>
  <c r="N119" i="29"/>
  <c r="N118" i="29"/>
  <c r="N117" i="29"/>
  <c r="N116" i="29"/>
  <c r="N115" i="29"/>
  <c r="N114" i="29"/>
  <c r="N113" i="29"/>
  <c r="N112" i="29"/>
  <c r="N111" i="29"/>
  <c r="N110" i="29"/>
  <c r="N109" i="29"/>
  <c r="N108" i="29"/>
  <c r="N107" i="29"/>
  <c r="N106" i="29"/>
  <c r="N105" i="29"/>
  <c r="N104" i="29"/>
  <c r="N103" i="29"/>
  <c r="N102" i="29"/>
  <c r="N101" i="29"/>
  <c r="N100" i="29"/>
  <c r="N99" i="29"/>
  <c r="N98" i="29"/>
  <c r="N97" i="29"/>
  <c r="N96" i="29"/>
  <c r="N95" i="29"/>
  <c r="N94" i="29"/>
  <c r="N93" i="29"/>
  <c r="N92" i="29"/>
  <c r="N91" i="29"/>
  <c r="N90" i="29"/>
  <c r="N89" i="29"/>
  <c r="N88" i="29"/>
  <c r="N87" i="29"/>
  <c r="N86" i="29"/>
  <c r="N85" i="29"/>
  <c r="N84" i="29"/>
  <c r="N83" i="29"/>
  <c r="N82" i="29"/>
  <c r="N81" i="29"/>
  <c r="N80" i="29"/>
  <c r="N79" i="29"/>
  <c r="N78" i="29"/>
  <c r="N77" i="29"/>
  <c r="N76" i="29"/>
  <c r="N75" i="29"/>
  <c r="N74" i="29"/>
  <c r="N73" i="29"/>
  <c r="N72" i="29"/>
  <c r="N71" i="29"/>
  <c r="N70" i="29"/>
  <c r="N69" i="29"/>
  <c r="N68" i="29"/>
  <c r="N67" i="29"/>
  <c r="N66" i="29"/>
  <c r="N65" i="29"/>
  <c r="N64" i="29"/>
  <c r="N63" i="29"/>
  <c r="N62" i="29"/>
  <c r="N61" i="29"/>
  <c r="N60" i="29"/>
  <c r="N59" i="29"/>
  <c r="N58" i="29"/>
  <c r="N57" i="29"/>
  <c r="N56" i="29"/>
  <c r="N55" i="29"/>
  <c r="N54" i="29"/>
  <c r="N53" i="29"/>
  <c r="N52" i="29"/>
  <c r="N51" i="29"/>
  <c r="N50" i="29"/>
  <c r="N49" i="29"/>
  <c r="N48" i="29"/>
  <c r="N47" i="29"/>
  <c r="N46" i="29"/>
  <c r="N45" i="29"/>
  <c r="N44" i="29"/>
  <c r="N43" i="29"/>
  <c r="N42" i="29"/>
  <c r="N41" i="29"/>
  <c r="N40" i="29"/>
  <c r="N39" i="29"/>
  <c r="N38" i="29"/>
  <c r="N37" i="29"/>
  <c r="N36" i="29"/>
  <c r="N35" i="29"/>
  <c r="N34" i="29"/>
  <c r="N33" i="29"/>
  <c r="N32" i="29"/>
  <c r="N31" i="29"/>
  <c r="N30" i="29"/>
  <c r="N29" i="29"/>
  <c r="N28" i="29"/>
  <c r="N27" i="29"/>
  <c r="N26" i="29"/>
  <c r="N25" i="29"/>
  <c r="N24" i="29"/>
  <c r="N23" i="29"/>
  <c r="N22" i="29"/>
  <c r="N21" i="29"/>
  <c r="N16" i="29"/>
  <c r="N15" i="29"/>
  <c r="N14" i="29"/>
  <c r="N13" i="29"/>
  <c r="N12" i="29"/>
  <c r="N11" i="29"/>
  <c r="N10" i="29"/>
  <c r="N9" i="29"/>
  <c r="K176" i="29"/>
  <c r="K175" i="29"/>
  <c r="K174" i="29"/>
  <c r="K173" i="29"/>
  <c r="K172" i="29"/>
  <c r="K171" i="29"/>
  <c r="K170" i="29"/>
  <c r="K169" i="29"/>
  <c r="K168" i="29"/>
  <c r="K167" i="29"/>
  <c r="K166" i="29"/>
  <c r="K165" i="29"/>
  <c r="K164" i="29"/>
  <c r="K163" i="29"/>
  <c r="K162" i="29"/>
  <c r="K161" i="29"/>
  <c r="K160" i="29"/>
  <c r="K159" i="29"/>
  <c r="K158" i="29"/>
  <c r="K157" i="29"/>
  <c r="K156" i="29"/>
  <c r="K155" i="29"/>
  <c r="K154" i="29"/>
  <c r="K153" i="29"/>
  <c r="K152" i="29"/>
  <c r="K151" i="29"/>
  <c r="K150" i="29"/>
  <c r="K149" i="29"/>
  <c r="K148" i="29"/>
  <c r="K147" i="29"/>
  <c r="K146" i="29"/>
  <c r="K145" i="29"/>
  <c r="K144" i="29"/>
  <c r="K143" i="29"/>
  <c r="K142" i="29"/>
  <c r="K141" i="29"/>
  <c r="K140" i="29"/>
  <c r="K139" i="29"/>
  <c r="K138" i="29"/>
  <c r="K137" i="29"/>
  <c r="K136" i="29"/>
  <c r="K135" i="29"/>
  <c r="K134" i="29"/>
  <c r="K133" i="29"/>
  <c r="K132" i="29"/>
  <c r="K131" i="29"/>
  <c r="K130" i="29"/>
  <c r="K129" i="29"/>
  <c r="K128" i="29"/>
  <c r="K127" i="29"/>
  <c r="K126" i="29"/>
  <c r="K125" i="29"/>
  <c r="K124" i="29"/>
  <c r="K123" i="29"/>
  <c r="K122" i="29"/>
  <c r="K121" i="29"/>
  <c r="K120" i="29"/>
  <c r="K119" i="29"/>
  <c r="K118" i="29"/>
  <c r="K117" i="29"/>
  <c r="K116" i="29"/>
  <c r="K115" i="29"/>
  <c r="K114" i="29"/>
  <c r="K113" i="29"/>
  <c r="K112" i="29"/>
  <c r="K111" i="29"/>
  <c r="K110" i="29"/>
  <c r="K109" i="29"/>
  <c r="K108" i="29"/>
  <c r="K107" i="29"/>
  <c r="K106" i="29"/>
  <c r="K105" i="29"/>
  <c r="K104" i="29"/>
  <c r="K103" i="29"/>
  <c r="K102" i="29"/>
  <c r="K101" i="29"/>
  <c r="K100" i="29"/>
  <c r="K99" i="29"/>
  <c r="K98" i="29"/>
  <c r="K97" i="29"/>
  <c r="K96" i="29"/>
  <c r="K95" i="29"/>
  <c r="K94" i="29"/>
  <c r="K93" i="29"/>
  <c r="K92" i="29"/>
  <c r="K91" i="29"/>
  <c r="K90" i="29"/>
  <c r="K89" i="29"/>
  <c r="K88" i="29"/>
  <c r="K87" i="29"/>
  <c r="K86" i="29"/>
  <c r="K85" i="29"/>
  <c r="K84" i="29"/>
  <c r="K83" i="29"/>
  <c r="K82" i="29"/>
  <c r="K81" i="29"/>
  <c r="K80" i="29"/>
  <c r="K79" i="29"/>
  <c r="K78" i="29"/>
  <c r="K77" i="29"/>
  <c r="K76" i="29"/>
  <c r="K75" i="29"/>
  <c r="K74" i="29"/>
  <c r="K73" i="29"/>
  <c r="K72" i="29"/>
  <c r="K71" i="29"/>
  <c r="K70" i="29"/>
  <c r="K69" i="29"/>
  <c r="K68" i="29"/>
  <c r="K67" i="29"/>
  <c r="K66" i="29"/>
  <c r="K65" i="29"/>
  <c r="K64" i="29"/>
  <c r="K63" i="29"/>
  <c r="K62" i="29"/>
  <c r="K61" i="29"/>
  <c r="K60" i="29"/>
  <c r="K59" i="29"/>
  <c r="K58" i="29"/>
  <c r="K57" i="29"/>
  <c r="K56" i="29"/>
  <c r="K55" i="29"/>
  <c r="K54" i="29"/>
  <c r="K53" i="29"/>
  <c r="K52" i="29"/>
  <c r="K51" i="29"/>
  <c r="K50" i="29"/>
  <c r="K49" i="29"/>
  <c r="K48" i="29"/>
  <c r="K47" i="29"/>
  <c r="K46" i="29"/>
  <c r="K45" i="29"/>
  <c r="K44" i="29"/>
  <c r="K43" i="29"/>
  <c r="K42" i="29"/>
  <c r="K41" i="29"/>
  <c r="K32" i="29"/>
  <c r="K31" i="29"/>
  <c r="K30" i="29"/>
  <c r="K29" i="29"/>
  <c r="K28" i="29"/>
  <c r="K27" i="29"/>
  <c r="K26" i="29"/>
  <c r="K25" i="29"/>
  <c r="K24" i="29"/>
  <c r="K23" i="29"/>
  <c r="K22" i="29"/>
  <c r="K21" i="29"/>
  <c r="K16" i="29"/>
  <c r="K15" i="29"/>
  <c r="K14" i="29"/>
  <c r="K13" i="29"/>
  <c r="K12" i="29"/>
  <c r="K11" i="29"/>
  <c r="K10" i="29"/>
  <c r="K9" i="29"/>
  <c r="H176" i="29"/>
  <c r="H175" i="29"/>
  <c r="H174" i="29"/>
  <c r="H173" i="29"/>
  <c r="H172" i="29"/>
  <c r="H171" i="29"/>
  <c r="H170" i="29"/>
  <c r="H169" i="29"/>
  <c r="H168" i="29"/>
  <c r="H167" i="29"/>
  <c r="H166" i="29"/>
  <c r="H165" i="29"/>
  <c r="H164" i="29"/>
  <c r="H163" i="29"/>
  <c r="H162" i="29"/>
  <c r="H161" i="29"/>
  <c r="H160" i="29"/>
  <c r="H159" i="29"/>
  <c r="H158" i="29"/>
  <c r="H157" i="29"/>
  <c r="H156" i="29"/>
  <c r="H155" i="29"/>
  <c r="H154" i="29"/>
  <c r="H153" i="29"/>
  <c r="H152" i="29"/>
  <c r="H151" i="29"/>
  <c r="H150" i="29"/>
  <c r="H149" i="29"/>
  <c r="H148" i="29"/>
  <c r="H147" i="29"/>
  <c r="H146" i="29"/>
  <c r="H145" i="29"/>
  <c r="H144" i="29"/>
  <c r="H143" i="29"/>
  <c r="H142" i="29"/>
  <c r="H141" i="29"/>
  <c r="H140" i="29"/>
  <c r="H139" i="29"/>
  <c r="H138" i="29"/>
  <c r="H137" i="29"/>
  <c r="H136" i="29"/>
  <c r="H135" i="29"/>
  <c r="H134" i="29"/>
  <c r="H133" i="29"/>
  <c r="H132" i="29"/>
  <c r="H131" i="29"/>
  <c r="H130" i="29"/>
  <c r="H129" i="29"/>
  <c r="H128" i="29"/>
  <c r="H127" i="29"/>
  <c r="H126" i="29"/>
  <c r="H125" i="29"/>
  <c r="H124" i="29"/>
  <c r="H123" i="29"/>
  <c r="H122" i="29"/>
  <c r="H121" i="29"/>
  <c r="H120" i="29"/>
  <c r="H119" i="29"/>
  <c r="H118" i="29"/>
  <c r="H117" i="29"/>
  <c r="H116" i="29"/>
  <c r="H115" i="29"/>
  <c r="H114" i="29"/>
  <c r="H113" i="29"/>
  <c r="H112" i="29"/>
  <c r="H111" i="29"/>
  <c r="H110" i="29"/>
  <c r="H109" i="29"/>
  <c r="H108" i="29"/>
  <c r="H107" i="29"/>
  <c r="H106" i="29"/>
  <c r="H105" i="29"/>
  <c r="H104" i="29"/>
  <c r="H103" i="29"/>
  <c r="H102" i="29"/>
  <c r="H101" i="29"/>
  <c r="H100" i="29"/>
  <c r="H99" i="29"/>
  <c r="H98" i="29"/>
  <c r="H97" i="29"/>
  <c r="H96" i="29"/>
  <c r="H95" i="29"/>
  <c r="H94" i="29"/>
  <c r="H93" i="29"/>
  <c r="H92" i="29"/>
  <c r="H91" i="29"/>
  <c r="H90" i="29"/>
  <c r="H89" i="29"/>
  <c r="H88" i="29"/>
  <c r="H87" i="29"/>
  <c r="H86" i="29"/>
  <c r="H85" i="29"/>
  <c r="H84" i="29"/>
  <c r="H83" i="29"/>
  <c r="H82" i="29"/>
  <c r="H81" i="29"/>
  <c r="H80" i="29"/>
  <c r="H79" i="29"/>
  <c r="H78" i="29"/>
  <c r="H77" i="29"/>
  <c r="H76" i="29"/>
  <c r="H75" i="29"/>
  <c r="H74" i="29"/>
  <c r="H73" i="29"/>
  <c r="H72" i="29"/>
  <c r="H71" i="29"/>
  <c r="H70" i="29"/>
  <c r="H69" i="29"/>
  <c r="H68" i="29"/>
  <c r="H67" i="29"/>
  <c r="H66" i="29"/>
  <c r="H65" i="29"/>
  <c r="H64" i="29"/>
  <c r="H63" i="29"/>
  <c r="H62" i="29"/>
  <c r="H61" i="29"/>
  <c r="H60" i="29"/>
  <c r="H59" i="29"/>
  <c r="H58" i="29"/>
  <c r="H57" i="29"/>
  <c r="H56" i="29"/>
  <c r="H55" i="29"/>
  <c r="H54" i="29"/>
  <c r="H53" i="29"/>
  <c r="H52" i="29"/>
  <c r="H51" i="29"/>
  <c r="H50" i="29"/>
  <c r="H49" i="29"/>
  <c r="H48" i="29"/>
  <c r="H47" i="29"/>
  <c r="H46" i="29"/>
  <c r="H45" i="29"/>
  <c r="H44" i="29"/>
  <c r="H43" i="29"/>
  <c r="H42" i="29"/>
  <c r="H41" i="29"/>
  <c r="H40" i="29"/>
  <c r="H39" i="29"/>
  <c r="H38" i="29"/>
  <c r="H37" i="29"/>
  <c r="H36" i="29"/>
  <c r="H35" i="29"/>
  <c r="H34" i="29"/>
  <c r="H33" i="29"/>
  <c r="H32" i="29"/>
  <c r="H31" i="29"/>
  <c r="H30" i="29"/>
  <c r="H29" i="29"/>
  <c r="H28" i="29"/>
  <c r="H27" i="29"/>
  <c r="H26" i="29"/>
  <c r="H25" i="29"/>
  <c r="H24" i="29"/>
  <c r="H23" i="29"/>
  <c r="H22" i="29"/>
  <c r="H21" i="29"/>
  <c r="H20" i="29"/>
  <c r="H19" i="29"/>
  <c r="H18" i="29"/>
  <c r="H17" i="29"/>
  <c r="H16" i="29"/>
  <c r="H15" i="29"/>
  <c r="H14" i="29"/>
  <c r="H13" i="29"/>
  <c r="H12" i="29"/>
  <c r="H11" i="29"/>
  <c r="H10" i="29"/>
  <c r="H9" i="29"/>
  <c r="E176" i="29"/>
  <c r="E175" i="29"/>
  <c r="E174" i="29"/>
  <c r="E173" i="29"/>
  <c r="E172" i="29"/>
  <c r="E171" i="29"/>
  <c r="E170" i="29"/>
  <c r="E169" i="29"/>
  <c r="E168" i="29"/>
  <c r="E167" i="29"/>
  <c r="E166" i="29"/>
  <c r="E165" i="29"/>
  <c r="E164" i="29"/>
  <c r="E163" i="29"/>
  <c r="E162" i="29"/>
  <c r="E161" i="29"/>
  <c r="E160" i="29"/>
  <c r="E159" i="29"/>
  <c r="E158" i="29"/>
  <c r="E157" i="29"/>
  <c r="E156" i="29"/>
  <c r="E155" i="29"/>
  <c r="E154" i="29"/>
  <c r="E153" i="29"/>
  <c r="E152" i="29"/>
  <c r="E151" i="29"/>
  <c r="E150" i="29"/>
  <c r="E149" i="29"/>
  <c r="E148" i="29"/>
  <c r="E147" i="29"/>
  <c r="E146" i="29"/>
  <c r="E145" i="29"/>
  <c r="E144" i="29"/>
  <c r="E143" i="29"/>
  <c r="E142" i="29"/>
  <c r="E141" i="29"/>
  <c r="E140" i="29"/>
  <c r="E139" i="29"/>
  <c r="E138" i="29"/>
  <c r="E137" i="29"/>
  <c r="E136" i="29"/>
  <c r="E135" i="29"/>
  <c r="E134" i="29"/>
  <c r="E133" i="29"/>
  <c r="E132" i="29"/>
  <c r="E131" i="29"/>
  <c r="E130" i="29"/>
  <c r="E129" i="29"/>
  <c r="E128" i="29"/>
  <c r="E127" i="29"/>
  <c r="E126" i="29"/>
  <c r="E125" i="29"/>
  <c r="E124" i="29"/>
  <c r="E123" i="29"/>
  <c r="E122" i="29"/>
  <c r="E121" i="29"/>
  <c r="E120" i="29"/>
  <c r="E119" i="29"/>
  <c r="E118" i="29"/>
  <c r="E117" i="29"/>
  <c r="E116" i="29"/>
  <c r="E115" i="29"/>
  <c r="E114" i="29"/>
  <c r="E113" i="29"/>
  <c r="E112" i="29"/>
  <c r="E111" i="29"/>
  <c r="E110" i="29"/>
  <c r="E109" i="29"/>
  <c r="E108" i="29"/>
  <c r="E107" i="29"/>
  <c r="E106" i="29"/>
  <c r="E105" i="29"/>
  <c r="E104" i="29"/>
  <c r="E103" i="29"/>
  <c r="E102" i="29"/>
  <c r="E101" i="29"/>
  <c r="E100" i="29"/>
  <c r="E99" i="29"/>
  <c r="E98" i="29"/>
  <c r="E97" i="29"/>
  <c r="E96" i="29"/>
  <c r="E95" i="29"/>
  <c r="E94" i="29"/>
  <c r="E93" i="29"/>
  <c r="E92" i="29"/>
  <c r="E91" i="29"/>
  <c r="E90" i="29"/>
  <c r="E89" i="29"/>
  <c r="E88" i="29"/>
  <c r="E87" i="29"/>
  <c r="E86" i="29"/>
  <c r="E85" i="29"/>
  <c r="E84" i="29"/>
  <c r="E83" i="29"/>
  <c r="E82" i="29"/>
  <c r="E81" i="29"/>
  <c r="E80" i="29"/>
  <c r="E79" i="29"/>
  <c r="E78" i="29"/>
  <c r="E77" i="29"/>
  <c r="E76" i="29"/>
  <c r="E75" i="29"/>
  <c r="E74" i="29"/>
  <c r="E73" i="29"/>
  <c r="E72" i="29"/>
  <c r="E71" i="29"/>
  <c r="E70" i="29"/>
  <c r="E69" i="29"/>
  <c r="E68" i="29"/>
  <c r="E67" i="29"/>
  <c r="E66" i="29"/>
  <c r="E65" i="29"/>
  <c r="E64" i="29"/>
  <c r="E63" i="29"/>
  <c r="E62" i="29"/>
  <c r="E61" i="29"/>
  <c r="E60" i="29"/>
  <c r="E59" i="29"/>
  <c r="E58" i="29"/>
  <c r="E57" i="29"/>
  <c r="E56" i="29"/>
  <c r="E55" i="29"/>
  <c r="E54" i="29"/>
  <c r="E53" i="29"/>
  <c r="E52" i="29"/>
  <c r="E51" i="29"/>
  <c r="E50" i="29"/>
  <c r="E49" i="29"/>
  <c r="E48" i="29"/>
  <c r="E47" i="29"/>
  <c r="E46" i="29"/>
  <c r="E45" i="29"/>
  <c r="E44" i="29"/>
  <c r="E43" i="29"/>
  <c r="E42" i="29"/>
  <c r="E41" i="29"/>
  <c r="E40" i="29"/>
  <c r="E39" i="29"/>
  <c r="E38" i="29"/>
  <c r="E37" i="29"/>
  <c r="E36" i="29"/>
  <c r="E35" i="29"/>
  <c r="E34" i="29"/>
  <c r="E33" i="29"/>
  <c r="E32" i="29"/>
  <c r="E31" i="29"/>
  <c r="E30" i="29"/>
  <c r="E29" i="29"/>
  <c r="E28" i="29"/>
  <c r="E27" i="29"/>
  <c r="E26" i="29"/>
  <c r="E25" i="29"/>
  <c r="E24" i="29"/>
  <c r="E23" i="29"/>
  <c r="E22" i="29"/>
  <c r="E21" i="29"/>
  <c r="E20" i="29"/>
  <c r="E19" i="29"/>
  <c r="E18" i="29"/>
  <c r="E17" i="29"/>
  <c r="E16" i="29"/>
  <c r="E15" i="29"/>
  <c r="E14" i="29"/>
  <c r="E13" i="29"/>
  <c r="E12" i="29"/>
  <c r="E11" i="29"/>
  <c r="E10" i="29"/>
  <c r="E9" i="29"/>
  <c r="Q184" i="30"/>
  <c r="Q183" i="30"/>
  <c r="Q182" i="30"/>
  <c r="Q181" i="30"/>
  <c r="Q180" i="30"/>
  <c r="Q179" i="30"/>
  <c r="Q178" i="30"/>
  <c r="Q177" i="30"/>
  <c r="Q176" i="30"/>
  <c r="Q175" i="30"/>
  <c r="Q174" i="30"/>
  <c r="Q173" i="30"/>
  <c r="Q172" i="30"/>
  <c r="Q171" i="30"/>
  <c r="Q170" i="30"/>
  <c r="Q169" i="30"/>
  <c r="Q168" i="30"/>
  <c r="Q167" i="30"/>
  <c r="Q166" i="30"/>
  <c r="Q165" i="30"/>
  <c r="Q164" i="30"/>
  <c r="Q163" i="30"/>
  <c r="Q162" i="30"/>
  <c r="Q161" i="30"/>
  <c r="Q160" i="30"/>
  <c r="Q159" i="30"/>
  <c r="Q158" i="30"/>
  <c r="Q157" i="30"/>
  <c r="Q156" i="30"/>
  <c r="Q155" i="30"/>
  <c r="Q154" i="30"/>
  <c r="Q153" i="30"/>
  <c r="Q152" i="30"/>
  <c r="Q151" i="30"/>
  <c r="Q150" i="30"/>
  <c r="Q149" i="30"/>
  <c r="Q148" i="30"/>
  <c r="Q147" i="30"/>
  <c r="Q146" i="30"/>
  <c r="Q145" i="30"/>
  <c r="Q144" i="30"/>
  <c r="Q143" i="30"/>
  <c r="Q142" i="30"/>
  <c r="Q141" i="30"/>
  <c r="Q140" i="30"/>
  <c r="Q139" i="30"/>
  <c r="Q138" i="30"/>
  <c r="Q137" i="30"/>
  <c r="Q136" i="30"/>
  <c r="Q135" i="30"/>
  <c r="Q134" i="30"/>
  <c r="Q133" i="30"/>
  <c r="Q132" i="30"/>
  <c r="Q131" i="30"/>
  <c r="Q130" i="30"/>
  <c r="Q129" i="30"/>
  <c r="Q128" i="30"/>
  <c r="Q127" i="30"/>
  <c r="Q126" i="30"/>
  <c r="Q125" i="30"/>
  <c r="Q124" i="30"/>
  <c r="Q123" i="30"/>
  <c r="Q122" i="30"/>
  <c r="Q121" i="30"/>
  <c r="Q120" i="30"/>
  <c r="Q119" i="30"/>
  <c r="Q118" i="30"/>
  <c r="Q117" i="30"/>
  <c r="Q116" i="30"/>
  <c r="Q115" i="30"/>
  <c r="Q114" i="30"/>
  <c r="Q113" i="30"/>
  <c r="Q112" i="30"/>
  <c r="Q111" i="30"/>
  <c r="Q110" i="30"/>
  <c r="Q109" i="30"/>
  <c r="Q108" i="30"/>
  <c r="Q107" i="30"/>
  <c r="Q106" i="30"/>
  <c r="Q105" i="30"/>
  <c r="Q104" i="30"/>
  <c r="Q103" i="30"/>
  <c r="Q102" i="30"/>
  <c r="Q101" i="30"/>
  <c r="Q100" i="30"/>
  <c r="Q99" i="30"/>
  <c r="Q98" i="30"/>
  <c r="Q97" i="30"/>
  <c r="Q96" i="30"/>
  <c r="Q95" i="30"/>
  <c r="Q94" i="30"/>
  <c r="Q93" i="30"/>
  <c r="Q92" i="30"/>
  <c r="Q91" i="30"/>
  <c r="Q90" i="30"/>
  <c r="Q89" i="30"/>
  <c r="Q88" i="30"/>
  <c r="Q87" i="30"/>
  <c r="Q86" i="30"/>
  <c r="Q85" i="30"/>
  <c r="Q84" i="30"/>
  <c r="Q83" i="30"/>
  <c r="Q82" i="30"/>
  <c r="Q81" i="30"/>
  <c r="Q80" i="30"/>
  <c r="Q79" i="30"/>
  <c r="Q78" i="30"/>
  <c r="Q77" i="30"/>
  <c r="Q76" i="30"/>
  <c r="Q75" i="30"/>
  <c r="Q74" i="30"/>
  <c r="Q73" i="30"/>
  <c r="Q72" i="30"/>
  <c r="Q71" i="30"/>
  <c r="Q70" i="30"/>
  <c r="Q69" i="30"/>
  <c r="Q68" i="30"/>
  <c r="Q67" i="30"/>
  <c r="Q66" i="30"/>
  <c r="Q65" i="30"/>
  <c r="Q64" i="30"/>
  <c r="Q63" i="30"/>
  <c r="Q62" i="30"/>
  <c r="Q61" i="30"/>
  <c r="Q60" i="30"/>
  <c r="Q59" i="30"/>
  <c r="Q58" i="30"/>
  <c r="Q57" i="30"/>
  <c r="Q56" i="30"/>
  <c r="Q55" i="30"/>
  <c r="Q54" i="30"/>
  <c r="Q53" i="30"/>
  <c r="Q52" i="30"/>
  <c r="Q51" i="30"/>
  <c r="Q50" i="30"/>
  <c r="Q49" i="30"/>
  <c r="Q48" i="30"/>
  <c r="Q47" i="30"/>
  <c r="Q46" i="30"/>
  <c r="Q45" i="30"/>
  <c r="Q44" i="30"/>
  <c r="Q43" i="30"/>
  <c r="Q42" i="30"/>
  <c r="Q41" i="30"/>
  <c r="Q40" i="30"/>
  <c r="Q39" i="30"/>
  <c r="Q38" i="30"/>
  <c r="Q37" i="30"/>
  <c r="Q32" i="30"/>
  <c r="Q31" i="30"/>
  <c r="Q30" i="30"/>
  <c r="Q29" i="30"/>
  <c r="Q28" i="30"/>
  <c r="Q27" i="30"/>
  <c r="Q26" i="30"/>
  <c r="Q25" i="30"/>
  <c r="Q24" i="30"/>
  <c r="Q23" i="30"/>
  <c r="Q22" i="30"/>
  <c r="Q21" i="30"/>
  <c r="Q20" i="30"/>
  <c r="Q19" i="30"/>
  <c r="Q18" i="30"/>
  <c r="Q17" i="30"/>
  <c r="Q16" i="30"/>
  <c r="Q15" i="30"/>
  <c r="Q14" i="30"/>
  <c r="Q13" i="30"/>
  <c r="Q12" i="30"/>
  <c r="Q11" i="30"/>
  <c r="Q10" i="30"/>
  <c r="Q9" i="30"/>
  <c r="N184" i="30"/>
  <c r="N183" i="30"/>
  <c r="N182" i="30"/>
  <c r="N181" i="30"/>
  <c r="N180" i="30"/>
  <c r="N179" i="30"/>
  <c r="N178" i="30"/>
  <c r="N177" i="30"/>
  <c r="N176" i="30"/>
  <c r="N175" i="30"/>
  <c r="N174" i="30"/>
  <c r="N173" i="30"/>
  <c r="N172" i="30"/>
  <c r="N171" i="30"/>
  <c r="N170" i="30"/>
  <c r="N169" i="30"/>
  <c r="N168" i="30"/>
  <c r="N167" i="30"/>
  <c r="N166" i="30"/>
  <c r="N165" i="30"/>
  <c r="N164" i="30"/>
  <c r="N163" i="30"/>
  <c r="N162" i="30"/>
  <c r="N161" i="30"/>
  <c r="N160" i="30"/>
  <c r="N159" i="30"/>
  <c r="N158" i="30"/>
  <c r="N157" i="30"/>
  <c r="N156" i="30"/>
  <c r="N155" i="30"/>
  <c r="N154" i="30"/>
  <c r="N153" i="30"/>
  <c r="N152" i="30"/>
  <c r="N151" i="30"/>
  <c r="N150" i="30"/>
  <c r="N149" i="30"/>
  <c r="N148" i="30"/>
  <c r="N147" i="30"/>
  <c r="N146" i="30"/>
  <c r="N145" i="30"/>
  <c r="N144" i="30"/>
  <c r="N143" i="30"/>
  <c r="N142" i="30"/>
  <c r="N141" i="30"/>
  <c r="N140" i="30"/>
  <c r="N139" i="30"/>
  <c r="N138" i="30"/>
  <c r="N137" i="30"/>
  <c r="N136" i="30"/>
  <c r="N135" i="30"/>
  <c r="N134" i="30"/>
  <c r="N133" i="30"/>
  <c r="N132" i="30"/>
  <c r="N131" i="30"/>
  <c r="N130" i="30"/>
  <c r="N129" i="30"/>
  <c r="N128" i="30"/>
  <c r="N127" i="30"/>
  <c r="N126" i="30"/>
  <c r="N125" i="30"/>
  <c r="N124" i="30"/>
  <c r="N123" i="30"/>
  <c r="N122" i="30"/>
  <c r="N121" i="30"/>
  <c r="N120" i="30"/>
  <c r="N119" i="30"/>
  <c r="N118" i="30"/>
  <c r="N117" i="30"/>
  <c r="N116" i="30"/>
  <c r="N115" i="30"/>
  <c r="N114" i="30"/>
  <c r="N113" i="30"/>
  <c r="N112" i="30"/>
  <c r="N111" i="30"/>
  <c r="N110" i="30"/>
  <c r="N109" i="30"/>
  <c r="N108" i="30"/>
  <c r="N107" i="30"/>
  <c r="N106" i="30"/>
  <c r="N105" i="30"/>
  <c r="N104" i="30"/>
  <c r="N103" i="30"/>
  <c r="N102" i="30"/>
  <c r="N101" i="30"/>
  <c r="N100" i="30"/>
  <c r="N99" i="30"/>
  <c r="N98" i="30"/>
  <c r="N97" i="30"/>
  <c r="N96" i="30"/>
  <c r="N95" i="30"/>
  <c r="N94" i="30"/>
  <c r="N93" i="30"/>
  <c r="N92" i="30"/>
  <c r="N91" i="30"/>
  <c r="N90" i="30"/>
  <c r="N89" i="30"/>
  <c r="N88" i="30"/>
  <c r="N87" i="30"/>
  <c r="N86" i="30"/>
  <c r="N85" i="30"/>
  <c r="N84" i="30"/>
  <c r="N83" i="30"/>
  <c r="N82" i="30"/>
  <c r="N81" i="30"/>
  <c r="N80" i="30"/>
  <c r="N79" i="30"/>
  <c r="N78" i="30"/>
  <c r="N77" i="30"/>
  <c r="N76" i="30"/>
  <c r="N75" i="30"/>
  <c r="N74" i="30"/>
  <c r="N73" i="30"/>
  <c r="N72" i="30"/>
  <c r="N71" i="30"/>
  <c r="N70" i="30"/>
  <c r="N69" i="30"/>
  <c r="N68" i="30"/>
  <c r="N67" i="30"/>
  <c r="N66" i="30"/>
  <c r="N65" i="30"/>
  <c r="N64" i="30"/>
  <c r="N63" i="30"/>
  <c r="N62" i="30"/>
  <c r="N61" i="30"/>
  <c r="N60" i="30"/>
  <c r="N59" i="30"/>
  <c r="N58" i="30"/>
  <c r="N57" i="30"/>
  <c r="N56" i="30"/>
  <c r="N55" i="30"/>
  <c r="N54" i="30"/>
  <c r="N53" i="30"/>
  <c r="N52" i="30"/>
  <c r="N51" i="30"/>
  <c r="N50" i="30"/>
  <c r="N49" i="30"/>
  <c r="N48" i="30"/>
  <c r="N47" i="30"/>
  <c r="N46" i="30"/>
  <c r="N45" i="30"/>
  <c r="N44" i="30"/>
  <c r="N43" i="30"/>
  <c r="N42" i="30"/>
  <c r="N41" i="30"/>
  <c r="N40" i="30"/>
  <c r="N39" i="30"/>
  <c r="N38" i="30"/>
  <c r="N37" i="30"/>
  <c r="N32" i="30"/>
  <c r="N31" i="30"/>
  <c r="N30" i="30"/>
  <c r="N29" i="30"/>
  <c r="N28" i="30"/>
  <c r="N27" i="30"/>
  <c r="N26" i="30"/>
  <c r="N25" i="30"/>
  <c r="N24" i="30"/>
  <c r="N23" i="30"/>
  <c r="N22" i="30"/>
  <c r="N21" i="30"/>
  <c r="N20" i="30"/>
  <c r="N19" i="30"/>
  <c r="N18" i="30"/>
  <c r="N17" i="30"/>
  <c r="N16" i="30"/>
  <c r="N15" i="30"/>
  <c r="N14" i="30"/>
  <c r="N13" i="30"/>
  <c r="N12" i="30"/>
  <c r="N11" i="30"/>
  <c r="N10" i="30"/>
  <c r="N9" i="30"/>
  <c r="K184" i="30"/>
  <c r="K183" i="30"/>
  <c r="K182" i="30"/>
  <c r="K181" i="30"/>
  <c r="K180" i="30"/>
  <c r="K179" i="30"/>
  <c r="K178" i="30"/>
  <c r="K177" i="30"/>
  <c r="K176" i="30"/>
  <c r="K175" i="30"/>
  <c r="K174" i="30"/>
  <c r="K173" i="30"/>
  <c r="K172" i="30"/>
  <c r="K171" i="30"/>
  <c r="K170" i="30"/>
  <c r="K169" i="30"/>
  <c r="K168" i="30"/>
  <c r="K167" i="30"/>
  <c r="K166" i="30"/>
  <c r="K165" i="30"/>
  <c r="K164" i="30"/>
  <c r="K163" i="30"/>
  <c r="K162" i="30"/>
  <c r="K161" i="30"/>
  <c r="K160" i="30"/>
  <c r="K159" i="30"/>
  <c r="K158" i="30"/>
  <c r="K157" i="30"/>
  <c r="K156" i="30"/>
  <c r="K155" i="30"/>
  <c r="K154" i="30"/>
  <c r="K153" i="30"/>
  <c r="K152" i="30"/>
  <c r="K151" i="30"/>
  <c r="K150" i="30"/>
  <c r="K149" i="30"/>
  <c r="K148" i="30"/>
  <c r="K147" i="30"/>
  <c r="K146" i="30"/>
  <c r="K145" i="30"/>
  <c r="K144" i="30"/>
  <c r="K143" i="30"/>
  <c r="K142" i="30"/>
  <c r="K141" i="30"/>
  <c r="K140" i="30"/>
  <c r="K139" i="30"/>
  <c r="K138" i="30"/>
  <c r="K137" i="30"/>
  <c r="K136" i="30"/>
  <c r="K135" i="30"/>
  <c r="K134" i="30"/>
  <c r="K133" i="30"/>
  <c r="K132" i="30"/>
  <c r="K131" i="30"/>
  <c r="K130" i="30"/>
  <c r="K129" i="30"/>
  <c r="K128" i="30"/>
  <c r="K127" i="30"/>
  <c r="K126" i="30"/>
  <c r="K125" i="30"/>
  <c r="K124" i="30"/>
  <c r="K123" i="30"/>
  <c r="K122" i="30"/>
  <c r="K121" i="30"/>
  <c r="K120" i="30"/>
  <c r="K119" i="30"/>
  <c r="K118" i="30"/>
  <c r="K117" i="30"/>
  <c r="K116" i="30"/>
  <c r="K115" i="30"/>
  <c r="K114" i="30"/>
  <c r="K113" i="30"/>
  <c r="K112" i="30"/>
  <c r="K111" i="30"/>
  <c r="K110" i="30"/>
  <c r="K109" i="30"/>
  <c r="K108" i="30"/>
  <c r="K107" i="30"/>
  <c r="K106" i="30"/>
  <c r="K105" i="30"/>
  <c r="K104" i="30"/>
  <c r="K103" i="30"/>
  <c r="K102" i="30"/>
  <c r="K101" i="30"/>
  <c r="K100" i="30"/>
  <c r="K99" i="30"/>
  <c r="K98" i="30"/>
  <c r="K97" i="30"/>
  <c r="K96" i="30"/>
  <c r="K95" i="30"/>
  <c r="K94" i="30"/>
  <c r="K93" i="30"/>
  <c r="K92" i="30"/>
  <c r="K91" i="30"/>
  <c r="K90" i="30"/>
  <c r="K89" i="30"/>
  <c r="K88" i="30"/>
  <c r="K87" i="30"/>
  <c r="K86" i="30"/>
  <c r="K85" i="30"/>
  <c r="K84" i="30"/>
  <c r="K83" i="30"/>
  <c r="K82" i="30"/>
  <c r="K81" i="30"/>
  <c r="K80" i="30"/>
  <c r="K79" i="30"/>
  <c r="K78" i="30"/>
  <c r="K77" i="30"/>
  <c r="K76" i="30"/>
  <c r="K75" i="30"/>
  <c r="K74" i="30"/>
  <c r="K73" i="30"/>
  <c r="K56" i="30"/>
  <c r="K55" i="30"/>
  <c r="K54" i="30"/>
  <c r="K53" i="30"/>
  <c r="K52" i="30"/>
  <c r="K51" i="30"/>
  <c r="K50" i="30"/>
  <c r="K49" i="30"/>
  <c r="K48" i="30"/>
  <c r="K47" i="30"/>
  <c r="K46" i="30"/>
  <c r="K45" i="30"/>
  <c r="K44" i="30"/>
  <c r="K43" i="30"/>
  <c r="K42" i="30"/>
  <c r="K41" i="30"/>
  <c r="K40" i="30"/>
  <c r="K39" i="30"/>
  <c r="K38" i="30"/>
  <c r="K37" i="30"/>
  <c r="K32" i="30"/>
  <c r="K31" i="30"/>
  <c r="K30" i="30"/>
  <c r="K29" i="30"/>
  <c r="K28" i="30"/>
  <c r="K27" i="30"/>
  <c r="K26" i="30"/>
  <c r="K25" i="30"/>
  <c r="K24" i="30"/>
  <c r="K23" i="30"/>
  <c r="K22" i="30"/>
  <c r="K21" i="30"/>
  <c r="K20" i="30"/>
  <c r="K19" i="30"/>
  <c r="K18" i="30"/>
  <c r="K17" i="30"/>
  <c r="K16" i="30"/>
  <c r="K15" i="30"/>
  <c r="K14" i="30"/>
  <c r="K13" i="30"/>
  <c r="K12" i="30"/>
  <c r="K11" i="30"/>
  <c r="K10" i="30"/>
  <c r="K9" i="30"/>
  <c r="H184" i="30"/>
  <c r="H183" i="30"/>
  <c r="H182" i="30"/>
  <c r="H181" i="30"/>
  <c r="H180" i="30"/>
  <c r="H179" i="30"/>
  <c r="H178" i="30"/>
  <c r="H177" i="30"/>
  <c r="H176" i="30"/>
  <c r="H175" i="30"/>
  <c r="H174" i="30"/>
  <c r="H173" i="30"/>
  <c r="H172" i="30"/>
  <c r="H171" i="30"/>
  <c r="H170" i="30"/>
  <c r="H169" i="30"/>
  <c r="H168" i="30"/>
  <c r="H167" i="30"/>
  <c r="H166" i="30"/>
  <c r="H165" i="30"/>
  <c r="H164" i="30"/>
  <c r="H163" i="30"/>
  <c r="H162" i="30"/>
  <c r="H161" i="30"/>
  <c r="H160" i="30"/>
  <c r="H159" i="30"/>
  <c r="H158" i="30"/>
  <c r="H157" i="30"/>
  <c r="H156" i="30"/>
  <c r="H155" i="30"/>
  <c r="H154" i="30"/>
  <c r="H153" i="30"/>
  <c r="H152" i="30"/>
  <c r="H151" i="30"/>
  <c r="H150" i="30"/>
  <c r="H149" i="30"/>
  <c r="H148" i="30"/>
  <c r="H147" i="30"/>
  <c r="H146" i="30"/>
  <c r="H145" i="30"/>
  <c r="H144" i="30"/>
  <c r="H143" i="30"/>
  <c r="H142" i="30"/>
  <c r="H141" i="30"/>
  <c r="H140" i="30"/>
  <c r="H139" i="30"/>
  <c r="H138" i="30"/>
  <c r="H137" i="30"/>
  <c r="H136" i="30"/>
  <c r="H135" i="30"/>
  <c r="H134" i="30"/>
  <c r="H133" i="30"/>
  <c r="H132" i="30"/>
  <c r="H131" i="30"/>
  <c r="H130" i="30"/>
  <c r="H129" i="30"/>
  <c r="H128" i="30"/>
  <c r="H127" i="30"/>
  <c r="H126" i="30"/>
  <c r="H125" i="30"/>
  <c r="H124" i="30"/>
  <c r="H123" i="30"/>
  <c r="H122" i="30"/>
  <c r="H121" i="30"/>
  <c r="H120" i="30"/>
  <c r="H119" i="30"/>
  <c r="H118" i="30"/>
  <c r="H117" i="30"/>
  <c r="H116" i="30"/>
  <c r="H115" i="30"/>
  <c r="H114" i="30"/>
  <c r="H113" i="30"/>
  <c r="H112" i="30"/>
  <c r="H111" i="30"/>
  <c r="H110" i="30"/>
  <c r="H109" i="30"/>
  <c r="H108" i="30"/>
  <c r="H107" i="30"/>
  <c r="H106" i="30"/>
  <c r="H105" i="30"/>
  <c r="H104" i="30"/>
  <c r="H103" i="30"/>
  <c r="H102" i="30"/>
  <c r="H101" i="30"/>
  <c r="H100" i="30"/>
  <c r="H99" i="30"/>
  <c r="AB98" i="30" s="1"/>
  <c r="H98" i="30"/>
  <c r="H97" i="30"/>
  <c r="H96" i="30"/>
  <c r="H95" i="30"/>
  <c r="H94" i="30"/>
  <c r="H93" i="30"/>
  <c r="H92" i="30"/>
  <c r="H91" i="30"/>
  <c r="H90" i="30"/>
  <c r="H89" i="30"/>
  <c r="H88" i="30"/>
  <c r="H87" i="30"/>
  <c r="H86" i="30"/>
  <c r="H85" i="30"/>
  <c r="H84" i="30"/>
  <c r="H83" i="30"/>
  <c r="H82" i="30"/>
  <c r="H81" i="30"/>
  <c r="H80" i="30"/>
  <c r="H79" i="30"/>
  <c r="H78" i="30"/>
  <c r="H77" i="30"/>
  <c r="H76" i="30"/>
  <c r="H75" i="30"/>
  <c r="H74" i="30"/>
  <c r="H73" i="30"/>
  <c r="H56" i="30"/>
  <c r="H55" i="30"/>
  <c r="H54" i="30"/>
  <c r="H53" i="30"/>
  <c r="H52" i="30"/>
  <c r="H51" i="30"/>
  <c r="H50" i="30"/>
  <c r="H49" i="30"/>
  <c r="H48" i="30"/>
  <c r="H47" i="30"/>
  <c r="H46" i="30"/>
  <c r="H45" i="30"/>
  <c r="H44" i="30"/>
  <c r="H43" i="30"/>
  <c r="H42" i="30"/>
  <c r="H41" i="30"/>
  <c r="H40" i="30"/>
  <c r="H39" i="30"/>
  <c r="H38" i="30"/>
  <c r="H37" i="30"/>
  <c r="H36" i="30"/>
  <c r="H35" i="30"/>
  <c r="H34" i="30"/>
  <c r="H33" i="30"/>
  <c r="H32" i="30"/>
  <c r="H31" i="30"/>
  <c r="H30" i="30"/>
  <c r="H29" i="30"/>
  <c r="H28" i="30"/>
  <c r="H27" i="30"/>
  <c r="H26" i="30"/>
  <c r="H25" i="30"/>
  <c r="H24" i="30"/>
  <c r="H23" i="30"/>
  <c r="H22" i="30"/>
  <c r="H21" i="30"/>
  <c r="H20" i="30"/>
  <c r="H19" i="30"/>
  <c r="H18" i="30"/>
  <c r="H17" i="30"/>
  <c r="H16" i="30"/>
  <c r="H15" i="30"/>
  <c r="H14" i="30"/>
  <c r="H13" i="30"/>
  <c r="H12" i="30"/>
  <c r="H11" i="30"/>
  <c r="H10" i="30"/>
  <c r="H9" i="30"/>
  <c r="E184" i="30"/>
  <c r="E183" i="30"/>
  <c r="E182" i="30"/>
  <c r="E181" i="30"/>
  <c r="E180" i="30"/>
  <c r="E179" i="30"/>
  <c r="E178" i="30"/>
  <c r="E177" i="30"/>
  <c r="E176" i="30"/>
  <c r="E175" i="30"/>
  <c r="E174" i="30"/>
  <c r="E173" i="30"/>
  <c r="E172" i="30"/>
  <c r="E171" i="30"/>
  <c r="E170" i="30"/>
  <c r="E169" i="30"/>
  <c r="E168" i="30"/>
  <c r="E167" i="30"/>
  <c r="E166" i="30"/>
  <c r="E165" i="30"/>
  <c r="E164" i="30"/>
  <c r="E163" i="30"/>
  <c r="E162" i="30"/>
  <c r="E161" i="30"/>
  <c r="E160" i="30"/>
  <c r="E159" i="30"/>
  <c r="E158" i="30"/>
  <c r="E157" i="30"/>
  <c r="E156" i="30"/>
  <c r="E155" i="30"/>
  <c r="E154" i="30"/>
  <c r="E153" i="30"/>
  <c r="E152" i="30"/>
  <c r="E151" i="30"/>
  <c r="E150" i="30"/>
  <c r="E149" i="30"/>
  <c r="E148" i="30"/>
  <c r="E147" i="30"/>
  <c r="E146" i="30"/>
  <c r="E145" i="30"/>
  <c r="E144" i="30"/>
  <c r="E143" i="30"/>
  <c r="E142" i="30"/>
  <c r="E141" i="30"/>
  <c r="E140" i="30"/>
  <c r="E139" i="30"/>
  <c r="E138" i="30"/>
  <c r="E137" i="30"/>
  <c r="E136" i="30"/>
  <c r="E135" i="30"/>
  <c r="E134" i="30"/>
  <c r="E133" i="30"/>
  <c r="E132" i="30"/>
  <c r="E131" i="30"/>
  <c r="E130" i="30"/>
  <c r="E129" i="30"/>
  <c r="E128" i="30"/>
  <c r="E127" i="30"/>
  <c r="E126" i="30"/>
  <c r="E125" i="30"/>
  <c r="E124" i="30"/>
  <c r="E123" i="30"/>
  <c r="E122" i="30"/>
  <c r="E121" i="30"/>
  <c r="E120" i="30"/>
  <c r="E119" i="30"/>
  <c r="E118" i="30"/>
  <c r="E117" i="30"/>
  <c r="E116" i="30"/>
  <c r="E115" i="30"/>
  <c r="E114" i="30"/>
  <c r="E113" i="30"/>
  <c r="E112" i="30"/>
  <c r="E111" i="30"/>
  <c r="E110" i="30"/>
  <c r="E109" i="30"/>
  <c r="E108" i="30"/>
  <c r="E107" i="30"/>
  <c r="E106" i="30"/>
  <c r="E105" i="30"/>
  <c r="E104" i="30"/>
  <c r="E103" i="30"/>
  <c r="E102" i="30"/>
  <c r="E101" i="30"/>
  <c r="E100" i="30"/>
  <c r="E99" i="30"/>
  <c r="X98" i="30" s="1"/>
  <c r="E98" i="30"/>
  <c r="E97" i="30"/>
  <c r="E96" i="30"/>
  <c r="E95" i="30"/>
  <c r="E94" i="30"/>
  <c r="E93" i="30"/>
  <c r="E92" i="30"/>
  <c r="E91" i="30"/>
  <c r="E90" i="30"/>
  <c r="E89" i="30"/>
  <c r="E88" i="30"/>
  <c r="E87" i="30"/>
  <c r="E86" i="30"/>
  <c r="E85" i="30"/>
  <c r="E84" i="30"/>
  <c r="E83" i="30"/>
  <c r="E82" i="30"/>
  <c r="E81" i="30"/>
  <c r="E80" i="30"/>
  <c r="E79" i="30"/>
  <c r="E78" i="30"/>
  <c r="E77" i="30"/>
  <c r="E76" i="30"/>
  <c r="E75" i="30"/>
  <c r="E74" i="30"/>
  <c r="E73" i="30"/>
  <c r="E56" i="30"/>
  <c r="E55" i="30"/>
  <c r="E54" i="30"/>
  <c r="E53" i="30"/>
  <c r="E52" i="30"/>
  <c r="E51" i="30"/>
  <c r="E50" i="30"/>
  <c r="E49" i="30"/>
  <c r="E48" i="30"/>
  <c r="E47" i="30"/>
  <c r="E46" i="30"/>
  <c r="E45" i="30"/>
  <c r="E44" i="30"/>
  <c r="E43" i="30"/>
  <c r="E42" i="30"/>
  <c r="E41" i="30"/>
  <c r="E40" i="30"/>
  <c r="E39" i="30"/>
  <c r="E38" i="30"/>
  <c r="E37" i="30"/>
  <c r="E36" i="30"/>
  <c r="E35" i="30"/>
  <c r="E34" i="30"/>
  <c r="E33" i="30"/>
  <c r="E32" i="30"/>
  <c r="E31" i="30"/>
  <c r="E30" i="30"/>
  <c r="E29" i="30"/>
  <c r="E28" i="30"/>
  <c r="E27" i="30"/>
  <c r="E26" i="30"/>
  <c r="E25" i="30"/>
  <c r="E24" i="30"/>
  <c r="E23" i="30"/>
  <c r="E22" i="30"/>
  <c r="E21" i="30"/>
  <c r="E20" i="30"/>
  <c r="E19" i="30"/>
  <c r="E18" i="30"/>
  <c r="E17" i="30"/>
  <c r="E16" i="30"/>
  <c r="E15" i="30"/>
  <c r="E14" i="30"/>
  <c r="E13" i="30"/>
  <c r="E12" i="30"/>
  <c r="E11" i="30"/>
  <c r="E10" i="30"/>
  <c r="E9" i="30"/>
  <c r="Y98" i="30" l="1"/>
  <c r="AC98" i="30"/>
  <c r="Z98" i="30"/>
  <c r="AA98" i="30"/>
  <c r="AB184" i="30"/>
  <c r="AA184" i="30"/>
  <c r="X184" i="30"/>
  <c r="T184" i="30"/>
  <c r="AC184" i="30" s="1"/>
  <c r="Z184" i="30"/>
  <c r="Y184" i="30"/>
  <c r="AB183" i="30"/>
  <c r="AA183" i="30"/>
  <c r="X183" i="30"/>
  <c r="T183" i="30"/>
  <c r="AC183" i="30" s="1"/>
  <c r="Z183" i="30"/>
  <c r="Y183" i="30"/>
  <c r="AB182" i="30"/>
  <c r="AA182" i="30"/>
  <c r="X182" i="30"/>
  <c r="T182" i="30"/>
  <c r="AC182" i="30" s="1"/>
  <c r="Z182" i="30"/>
  <c r="Y182" i="30"/>
  <c r="AB181" i="30"/>
  <c r="AA181" i="30"/>
  <c r="X181" i="30"/>
  <c r="T181" i="30"/>
  <c r="AC181" i="30" s="1"/>
  <c r="Z181" i="30"/>
  <c r="Y181" i="30"/>
  <c r="AB180" i="30"/>
  <c r="AA180" i="30"/>
  <c r="X180" i="30"/>
  <c r="T180" i="30"/>
  <c r="AC180" i="30" s="1"/>
  <c r="Z180" i="30"/>
  <c r="Y180" i="30"/>
  <c r="AB179" i="30"/>
  <c r="AA179" i="30"/>
  <c r="X179" i="30"/>
  <c r="T179" i="30"/>
  <c r="AC179" i="30" s="1"/>
  <c r="Z179" i="30"/>
  <c r="Y179" i="30"/>
  <c r="AB178" i="30"/>
  <c r="AA178" i="30"/>
  <c r="X178" i="30"/>
  <c r="T178" i="30"/>
  <c r="AC178" i="30" s="1"/>
  <c r="Z178" i="30"/>
  <c r="Y178" i="30"/>
  <c r="AB177" i="30"/>
  <c r="AA177" i="30"/>
  <c r="X177" i="30"/>
  <c r="T177" i="30"/>
  <c r="AC177" i="30" s="1"/>
  <c r="Z177" i="30"/>
  <c r="Y177" i="30"/>
  <c r="T176" i="29" l="1"/>
  <c r="AC176" i="29" s="1"/>
  <c r="AB176" i="29"/>
  <c r="AA176" i="29"/>
  <c r="Z176" i="29"/>
  <c r="Y176" i="29"/>
  <c r="X176" i="29"/>
  <c r="T175" i="29"/>
  <c r="AC175" i="29" s="1"/>
  <c r="AB175" i="29"/>
  <c r="AA175" i="29"/>
  <c r="Z175" i="29"/>
  <c r="Y175" i="29"/>
  <c r="X175" i="29"/>
  <c r="T174" i="29"/>
  <c r="AC174" i="29" s="1"/>
  <c r="AB174" i="29"/>
  <c r="AA174" i="29"/>
  <c r="Z174" i="29"/>
  <c r="Y174" i="29"/>
  <c r="X174" i="29"/>
  <c r="X173" i="29"/>
  <c r="T173" i="29"/>
  <c r="AC173" i="29" s="1"/>
  <c r="AB173" i="29"/>
  <c r="AA173" i="29"/>
  <c r="Z173" i="29"/>
  <c r="Y173" i="29"/>
  <c r="T172" i="29"/>
  <c r="AC172" i="29" s="1"/>
  <c r="AB172" i="29"/>
  <c r="AA172" i="29"/>
  <c r="Z172" i="29"/>
  <c r="Y172" i="29"/>
  <c r="X172" i="29"/>
  <c r="T171" i="29"/>
  <c r="AC171" i="29" s="1"/>
  <c r="AB171" i="29"/>
  <c r="AA171" i="29"/>
  <c r="Z171" i="29"/>
  <c r="Y171" i="29"/>
  <c r="X171" i="29"/>
  <c r="AB170" i="29"/>
  <c r="T170" i="29"/>
  <c r="AC170" i="29" s="1"/>
  <c r="AA170" i="29"/>
  <c r="Z170" i="29"/>
  <c r="Y170" i="29"/>
  <c r="X170" i="29"/>
  <c r="X169" i="29"/>
  <c r="T169" i="29"/>
  <c r="AC169" i="29" s="1"/>
  <c r="AB169" i="29"/>
  <c r="AA169" i="29"/>
  <c r="Z169" i="29"/>
  <c r="Y169" i="29"/>
  <c r="X168" i="29"/>
  <c r="T168" i="29"/>
  <c r="AC168" i="29" s="1"/>
  <c r="AB168" i="29"/>
  <c r="AA168" i="29"/>
  <c r="Z168" i="29"/>
  <c r="Y168" i="29"/>
  <c r="AA167" i="29"/>
  <c r="T167" i="29"/>
  <c r="AC167" i="29" s="1"/>
  <c r="AB167" i="29"/>
  <c r="Z167" i="29"/>
  <c r="Y167" i="29"/>
  <c r="X167" i="29"/>
  <c r="AA166" i="29"/>
  <c r="T166" i="29"/>
  <c r="AC166" i="29" s="1"/>
  <c r="AB166" i="29"/>
  <c r="Z166" i="29"/>
  <c r="Y166" i="29"/>
  <c r="X166" i="29"/>
  <c r="X165" i="29"/>
  <c r="T165" i="29"/>
  <c r="AC165" i="29" s="1"/>
  <c r="AB165" i="29"/>
  <c r="AA165" i="29"/>
  <c r="Z165" i="29"/>
  <c r="Y165" i="29"/>
  <c r="X164" i="29"/>
  <c r="T164" i="29"/>
  <c r="AC164" i="29" s="1"/>
  <c r="AB164" i="29"/>
  <c r="AA164" i="29"/>
  <c r="Z164" i="29"/>
  <c r="Y164" i="29"/>
  <c r="T163" i="29"/>
  <c r="AC163" i="29" s="1"/>
  <c r="AB163" i="29"/>
  <c r="AA163" i="29"/>
  <c r="Z163" i="29"/>
  <c r="Y163" i="29"/>
  <c r="X163" i="29"/>
  <c r="T162" i="29"/>
  <c r="AC162" i="29" s="1"/>
  <c r="AB162" i="29"/>
  <c r="AA162" i="29"/>
  <c r="Z162" i="29"/>
  <c r="Y162" i="29"/>
  <c r="X162" i="29"/>
  <c r="X161" i="29"/>
  <c r="T161" i="29"/>
  <c r="AC161" i="29" s="1"/>
  <c r="AB161" i="29"/>
  <c r="AA161" i="29"/>
  <c r="Z161" i="29"/>
  <c r="Y161" i="29"/>
  <c r="X160" i="29"/>
  <c r="T160" i="29"/>
  <c r="AC160" i="29" s="1"/>
  <c r="AB160" i="29"/>
  <c r="AA160" i="29"/>
  <c r="Z160" i="29"/>
  <c r="Y160" i="29"/>
  <c r="AA159" i="29"/>
  <c r="T159" i="29"/>
  <c r="AC159" i="29" s="1"/>
  <c r="AB159" i="29"/>
  <c r="Z159" i="29"/>
  <c r="Y159" i="29"/>
  <c r="X159" i="29"/>
  <c r="AA158" i="29"/>
  <c r="T158" i="29"/>
  <c r="AC158" i="29" s="1"/>
  <c r="AB158" i="29"/>
  <c r="Z158" i="29"/>
  <c r="Y158" i="29"/>
  <c r="X158" i="29"/>
  <c r="X157" i="29"/>
  <c r="T157" i="29"/>
  <c r="AC157" i="29" s="1"/>
  <c r="AB157" i="29"/>
  <c r="AA157" i="29"/>
  <c r="Z157" i="29"/>
  <c r="Y157" i="29"/>
  <c r="X156" i="29"/>
  <c r="T156" i="29"/>
  <c r="AC156" i="29" s="1"/>
  <c r="AB156" i="29"/>
  <c r="AA156" i="29"/>
  <c r="Z156" i="29"/>
  <c r="Y156" i="29"/>
  <c r="T155" i="29"/>
  <c r="AC155" i="29" s="1"/>
  <c r="AB155" i="29"/>
  <c r="AA155" i="29"/>
  <c r="Z155" i="29"/>
  <c r="Y155" i="29"/>
  <c r="X155" i="29"/>
  <c r="T154" i="29"/>
  <c r="AC154" i="29" s="1"/>
  <c r="AB154" i="29"/>
  <c r="AA154" i="29"/>
  <c r="Z154" i="29"/>
  <c r="Y154" i="29"/>
  <c r="X154" i="29"/>
  <c r="X153" i="29"/>
  <c r="T153" i="29"/>
  <c r="AC153" i="29" s="1"/>
  <c r="AB153" i="29"/>
  <c r="AA153" i="29"/>
  <c r="Z153" i="29"/>
  <c r="Y153" i="29"/>
  <c r="T152" i="29"/>
  <c r="AC152" i="29" s="1"/>
  <c r="AB152" i="29"/>
  <c r="AA152" i="29"/>
  <c r="Z152" i="29"/>
  <c r="Y152" i="29"/>
  <c r="X152" i="29"/>
  <c r="T151" i="29"/>
  <c r="AC151" i="29" s="1"/>
  <c r="AB151" i="29"/>
  <c r="AA151" i="29"/>
  <c r="Z151" i="29"/>
  <c r="Y151" i="29"/>
  <c r="X151" i="29"/>
  <c r="T150" i="29"/>
  <c r="AC150" i="29" s="1"/>
  <c r="AB150" i="29"/>
  <c r="AA150" i="29"/>
  <c r="Z150" i="29"/>
  <c r="Y150" i="29"/>
  <c r="X150" i="29"/>
  <c r="X149" i="29"/>
  <c r="T149" i="29"/>
  <c r="AC149" i="29" s="1"/>
  <c r="AB149" i="29"/>
  <c r="AA149" i="29"/>
  <c r="Z149" i="29"/>
  <c r="Y149" i="29"/>
  <c r="T148" i="29"/>
  <c r="AC148" i="29" s="1"/>
  <c r="AB148" i="29"/>
  <c r="AA148" i="29"/>
  <c r="Z148" i="29"/>
  <c r="Y148" i="29"/>
  <c r="X148" i="29"/>
  <c r="T147" i="29"/>
  <c r="AC147" i="29" s="1"/>
  <c r="AB147" i="29"/>
  <c r="AA147" i="29"/>
  <c r="Z147" i="29"/>
  <c r="Y147" i="29"/>
  <c r="X147" i="29"/>
  <c r="AB146" i="29"/>
  <c r="T146" i="29"/>
  <c r="AC146" i="29" s="1"/>
  <c r="AA146" i="29"/>
  <c r="Z146" i="29"/>
  <c r="Y146" i="29"/>
  <c r="X146" i="29"/>
  <c r="X145" i="29"/>
  <c r="T145" i="29"/>
  <c r="AC145" i="29" s="1"/>
  <c r="AB145" i="29"/>
  <c r="AA145" i="29"/>
  <c r="Z145" i="29"/>
  <c r="Y145" i="29"/>
  <c r="X144" i="29"/>
  <c r="T144" i="29"/>
  <c r="AC144" i="29" s="1"/>
  <c r="AB144" i="29"/>
  <c r="AA144" i="29"/>
  <c r="Z144" i="29"/>
  <c r="Y144" i="29"/>
  <c r="AB143" i="29"/>
  <c r="AA143" i="29"/>
  <c r="T143" i="29"/>
  <c r="AC143" i="29" s="1"/>
  <c r="Z143" i="29"/>
  <c r="Y143" i="29"/>
  <c r="X143" i="29"/>
  <c r="AA142" i="29"/>
  <c r="T142" i="29"/>
  <c r="AC142" i="29" s="1"/>
  <c r="AB142" i="29"/>
  <c r="Z142" i="29"/>
  <c r="Y142" i="29"/>
  <c r="X142" i="29"/>
  <c r="X141" i="29"/>
  <c r="T141" i="29"/>
  <c r="AC141" i="29" s="1"/>
  <c r="AB141" i="29"/>
  <c r="AA141" i="29"/>
  <c r="Z141" i="29"/>
  <c r="Y141" i="29"/>
  <c r="AB140" i="29"/>
  <c r="X140" i="29"/>
  <c r="T140" i="29"/>
  <c r="AC140" i="29" s="1"/>
  <c r="AA140" i="29"/>
  <c r="Z140" i="29"/>
  <c r="Y140" i="29"/>
  <c r="T139" i="29"/>
  <c r="AC139" i="29" s="1"/>
  <c r="AB139" i="29"/>
  <c r="AA139" i="29"/>
  <c r="Z139" i="29"/>
  <c r="Y139" i="29"/>
  <c r="X139" i="29"/>
  <c r="T138" i="29"/>
  <c r="AC138" i="29" s="1"/>
  <c r="AB138" i="29"/>
  <c r="AA138" i="29"/>
  <c r="Z138" i="29"/>
  <c r="Y138" i="29"/>
  <c r="X138" i="29"/>
  <c r="X137" i="29"/>
  <c r="T137" i="29"/>
  <c r="AC137" i="29" s="1"/>
  <c r="AB137" i="29"/>
  <c r="AA137" i="29"/>
  <c r="Z137" i="29"/>
  <c r="Y137" i="29"/>
  <c r="T136" i="29"/>
  <c r="AC136" i="29" s="1"/>
  <c r="AB136" i="29"/>
  <c r="AA136" i="29"/>
  <c r="Z136" i="29"/>
  <c r="Y136" i="29"/>
  <c r="X136" i="29"/>
  <c r="T135" i="29"/>
  <c r="AC135" i="29" s="1"/>
  <c r="AB135" i="29"/>
  <c r="AA135" i="29"/>
  <c r="Z135" i="29"/>
  <c r="Y135" i="29"/>
  <c r="X135" i="29"/>
  <c r="T134" i="29"/>
  <c r="AC134" i="29" s="1"/>
  <c r="AB134" i="29"/>
  <c r="AA134" i="29"/>
  <c r="Z134" i="29"/>
  <c r="Y134" i="29"/>
  <c r="X134" i="29"/>
  <c r="X133" i="29"/>
  <c r="T133" i="29"/>
  <c r="AC133" i="29" s="1"/>
  <c r="AB133" i="29"/>
  <c r="AA133" i="29"/>
  <c r="Z133" i="29"/>
  <c r="Y133" i="29"/>
  <c r="T132" i="29"/>
  <c r="AC132" i="29" s="1"/>
  <c r="AB132" i="29"/>
  <c r="AA132" i="29"/>
  <c r="Z132" i="29"/>
  <c r="Y132" i="29"/>
  <c r="X132" i="29"/>
  <c r="T131" i="29"/>
  <c r="AC131" i="29" s="1"/>
  <c r="AB131" i="29"/>
  <c r="AA131" i="29"/>
  <c r="Z131" i="29"/>
  <c r="Y131" i="29"/>
  <c r="X131" i="29"/>
  <c r="T130" i="29"/>
  <c r="AC130" i="29" s="1"/>
  <c r="AB130" i="29"/>
  <c r="AA130" i="29"/>
  <c r="Z130" i="29"/>
  <c r="Y130" i="29"/>
  <c r="X130" i="29"/>
  <c r="X129" i="29"/>
  <c r="T129" i="29"/>
  <c r="AC129" i="29" s="1"/>
  <c r="AB129" i="29"/>
  <c r="AA129" i="29"/>
  <c r="Z129" i="29"/>
  <c r="Y129" i="29"/>
  <c r="T128" i="29"/>
  <c r="AC128" i="29" s="1"/>
  <c r="AB128" i="29"/>
  <c r="AA128" i="29"/>
  <c r="Z128" i="29"/>
  <c r="Y128" i="29"/>
  <c r="X128" i="29"/>
  <c r="T127" i="29"/>
  <c r="AC127" i="29" s="1"/>
  <c r="AB127" i="29"/>
  <c r="AA127" i="29"/>
  <c r="Z127" i="29"/>
  <c r="Y127" i="29"/>
  <c r="X127" i="29"/>
  <c r="T126" i="29"/>
  <c r="AC126" i="29" s="1"/>
  <c r="AB126" i="29"/>
  <c r="AA126" i="29"/>
  <c r="Z126" i="29"/>
  <c r="Y126" i="29"/>
  <c r="X126" i="29"/>
  <c r="X125" i="29"/>
  <c r="T125" i="29"/>
  <c r="AC125" i="29" s="1"/>
  <c r="AB125" i="29"/>
  <c r="AA125" i="29"/>
  <c r="Z125" i="29"/>
  <c r="Y125" i="29"/>
  <c r="T124" i="29"/>
  <c r="AC124" i="29" s="1"/>
  <c r="AB124" i="29"/>
  <c r="AA124" i="29"/>
  <c r="Z124" i="29"/>
  <c r="Y124" i="29"/>
  <c r="X124" i="29"/>
  <c r="T123" i="29"/>
  <c r="AC123" i="29" s="1"/>
  <c r="AB123" i="29"/>
  <c r="AA123" i="29"/>
  <c r="Z123" i="29"/>
  <c r="Y123" i="29"/>
  <c r="X123" i="29"/>
  <c r="T122" i="29"/>
  <c r="AC122" i="29" s="1"/>
  <c r="AB122" i="29"/>
  <c r="AA122" i="29"/>
  <c r="Z122" i="29"/>
  <c r="Y122" i="29"/>
  <c r="X122" i="29"/>
  <c r="X121" i="29"/>
  <c r="T121" i="29"/>
  <c r="AC121" i="29" s="1"/>
  <c r="AB121" i="29"/>
  <c r="AA121" i="29"/>
  <c r="Z121" i="29"/>
  <c r="Y121" i="29"/>
  <c r="T120" i="29"/>
  <c r="AC120" i="29" s="1"/>
  <c r="AB120" i="29"/>
  <c r="AA120" i="29"/>
  <c r="Z120" i="29"/>
  <c r="Y120" i="29"/>
  <c r="X120" i="29"/>
  <c r="T119" i="29"/>
  <c r="AC119" i="29" s="1"/>
  <c r="AB119" i="29"/>
  <c r="AA119" i="29"/>
  <c r="Z119" i="29"/>
  <c r="Y119" i="29"/>
  <c r="X119" i="29"/>
  <c r="T118" i="29"/>
  <c r="AC118" i="29" s="1"/>
  <c r="AB118" i="29"/>
  <c r="AA118" i="29"/>
  <c r="Z118" i="29"/>
  <c r="Y118" i="29"/>
  <c r="X118" i="29"/>
  <c r="X117" i="29"/>
  <c r="T117" i="29"/>
  <c r="AC117" i="29" s="1"/>
  <c r="AB117" i="29"/>
  <c r="AA117" i="29"/>
  <c r="Z117" i="29"/>
  <c r="Y117" i="29"/>
  <c r="T116" i="29"/>
  <c r="AC116" i="29" s="1"/>
  <c r="AB116" i="29"/>
  <c r="AA116" i="29"/>
  <c r="Z116" i="29"/>
  <c r="Y116" i="29"/>
  <c r="X116" i="29"/>
  <c r="T115" i="29"/>
  <c r="AC115" i="29" s="1"/>
  <c r="AB115" i="29"/>
  <c r="AA115" i="29"/>
  <c r="Z115" i="29"/>
  <c r="Y115" i="29"/>
  <c r="X115" i="29"/>
  <c r="T114" i="29"/>
  <c r="AC114" i="29" s="1"/>
  <c r="AB114" i="29"/>
  <c r="AA114" i="29"/>
  <c r="Z114" i="29"/>
  <c r="Y114" i="29"/>
  <c r="X114" i="29"/>
  <c r="X113" i="29"/>
  <c r="T113" i="29"/>
  <c r="AC113" i="29" s="1"/>
  <c r="AB113" i="29"/>
  <c r="AA113" i="29"/>
  <c r="Z113" i="29"/>
  <c r="Y113" i="29"/>
  <c r="T112" i="29"/>
  <c r="AC112" i="29" s="1"/>
  <c r="AB112" i="29"/>
  <c r="AA112" i="29"/>
  <c r="Z112" i="29"/>
  <c r="Y112" i="29"/>
  <c r="X112" i="29"/>
  <c r="T111" i="29"/>
  <c r="AC111" i="29" s="1"/>
  <c r="AB111" i="29"/>
  <c r="AA111" i="29"/>
  <c r="Z111" i="29"/>
  <c r="Y111" i="29"/>
  <c r="X111" i="29"/>
  <c r="T110" i="29"/>
  <c r="AC110" i="29" s="1"/>
  <c r="AB110" i="29"/>
  <c r="AA110" i="29"/>
  <c r="Z110" i="29"/>
  <c r="Y110" i="29"/>
  <c r="X110" i="29"/>
  <c r="X109" i="29"/>
  <c r="T109" i="29"/>
  <c r="AC109" i="29" s="1"/>
  <c r="AB109" i="29"/>
  <c r="AA109" i="29"/>
  <c r="Z109" i="29"/>
  <c r="Y109" i="29"/>
  <c r="T108" i="29"/>
  <c r="AC108" i="29" s="1"/>
  <c r="AB108" i="29"/>
  <c r="AA108" i="29"/>
  <c r="Z108" i="29"/>
  <c r="Y108" i="29"/>
  <c r="X108" i="29"/>
  <c r="T107" i="29"/>
  <c r="AC107" i="29" s="1"/>
  <c r="AB107" i="29"/>
  <c r="AA107" i="29"/>
  <c r="Z107" i="29"/>
  <c r="Y107" i="29"/>
  <c r="X107" i="29"/>
  <c r="T106" i="29"/>
  <c r="AC106" i="29" s="1"/>
  <c r="AB106" i="29"/>
  <c r="AA106" i="29"/>
  <c r="Z106" i="29"/>
  <c r="Y106" i="29"/>
  <c r="X106" i="29"/>
  <c r="X105" i="29"/>
  <c r="T105" i="29"/>
  <c r="AC105" i="29" s="1"/>
  <c r="AB105" i="29"/>
  <c r="AA105" i="29"/>
  <c r="Z105" i="29"/>
  <c r="Y105" i="29"/>
  <c r="T104" i="29"/>
  <c r="AC104" i="29" s="1"/>
  <c r="AB104" i="29"/>
  <c r="AA104" i="29"/>
  <c r="Z104" i="29"/>
  <c r="Y104" i="29"/>
  <c r="X104" i="29"/>
  <c r="T103" i="29"/>
  <c r="AC103" i="29" s="1"/>
  <c r="AB103" i="29"/>
  <c r="AA103" i="29"/>
  <c r="Z103" i="29"/>
  <c r="Y103" i="29"/>
  <c r="X103" i="29"/>
  <c r="T102" i="29"/>
  <c r="AC102" i="29" s="1"/>
  <c r="AB102" i="29"/>
  <c r="AA102" i="29"/>
  <c r="Z102" i="29"/>
  <c r="Y102" i="29"/>
  <c r="X102" i="29"/>
  <c r="X101" i="29"/>
  <c r="T101" i="29"/>
  <c r="AC101" i="29" s="1"/>
  <c r="AB101" i="29"/>
  <c r="AA101" i="29"/>
  <c r="Z101" i="29"/>
  <c r="Y101" i="29"/>
  <c r="T100" i="29"/>
  <c r="AC100" i="29" s="1"/>
  <c r="AB100" i="29"/>
  <c r="AA100" i="29"/>
  <c r="Z100" i="29"/>
  <c r="Y100" i="29"/>
  <c r="X100" i="29"/>
  <c r="AA99" i="29"/>
  <c r="T99" i="29"/>
  <c r="AC99" i="29" s="1"/>
  <c r="AB99" i="29"/>
  <c r="Z99" i="29"/>
  <c r="Y99" i="29"/>
  <c r="X99" i="29"/>
  <c r="AA98" i="29"/>
  <c r="T98" i="29"/>
  <c r="AC98" i="29" s="1"/>
  <c r="AB98" i="29"/>
  <c r="Z98" i="29"/>
  <c r="Y98" i="29"/>
  <c r="X98" i="29"/>
  <c r="T97" i="29"/>
  <c r="AC97" i="29" s="1"/>
  <c r="AB97" i="29"/>
  <c r="AA97" i="29"/>
  <c r="Z97" i="29"/>
  <c r="Y97" i="29"/>
  <c r="X97" i="29"/>
  <c r="T96" i="29"/>
  <c r="AC96" i="29" s="1"/>
  <c r="AB96" i="29"/>
  <c r="AA96" i="29"/>
  <c r="Z96" i="29"/>
  <c r="Y96" i="29"/>
  <c r="X96" i="29"/>
  <c r="AA95" i="29"/>
  <c r="T95" i="29"/>
  <c r="AC95" i="29" s="1"/>
  <c r="AB95" i="29"/>
  <c r="Z95" i="29"/>
  <c r="Y95" i="29"/>
  <c r="X95" i="29"/>
  <c r="AA94" i="29"/>
  <c r="T94" i="29"/>
  <c r="AC94" i="29" s="1"/>
  <c r="AB94" i="29"/>
  <c r="Z94" i="29"/>
  <c r="Y94" i="29"/>
  <c r="X94" i="29"/>
  <c r="T93" i="29"/>
  <c r="AC93" i="29" s="1"/>
  <c r="AB93" i="29"/>
  <c r="AA93" i="29"/>
  <c r="Z93" i="29"/>
  <c r="Y93" i="29"/>
  <c r="X93" i="29"/>
  <c r="T92" i="29"/>
  <c r="AC92" i="29" s="1"/>
  <c r="AB92" i="29"/>
  <c r="AA92" i="29"/>
  <c r="Z92" i="29"/>
  <c r="Y92" i="29"/>
  <c r="X92" i="29"/>
  <c r="AA91" i="29"/>
  <c r="T91" i="29"/>
  <c r="AC91" i="29" s="1"/>
  <c r="AB91" i="29"/>
  <c r="Z91" i="29"/>
  <c r="Y91" i="29"/>
  <c r="X91" i="29"/>
  <c r="AA90" i="29"/>
  <c r="T90" i="29"/>
  <c r="AC90" i="29" s="1"/>
  <c r="AB90" i="29"/>
  <c r="Z90" i="29"/>
  <c r="Y90" i="29"/>
  <c r="X90" i="29"/>
  <c r="T89" i="29"/>
  <c r="AC89" i="29" s="1"/>
  <c r="AB89" i="29"/>
  <c r="AA89" i="29"/>
  <c r="Z89" i="29"/>
  <c r="Y89" i="29"/>
  <c r="X89" i="29"/>
  <c r="T88" i="29"/>
  <c r="AC88" i="29" s="1"/>
  <c r="AB88" i="29"/>
  <c r="AA88" i="29"/>
  <c r="Z88" i="29"/>
  <c r="Y88" i="29"/>
  <c r="X88" i="29"/>
  <c r="AA87" i="29"/>
  <c r="T87" i="29"/>
  <c r="AC87" i="29" s="1"/>
  <c r="AB87" i="29"/>
  <c r="Z87" i="29"/>
  <c r="Y87" i="29"/>
  <c r="X87" i="29"/>
  <c r="AA86" i="29"/>
  <c r="T86" i="29"/>
  <c r="AC86" i="29" s="1"/>
  <c r="AB86" i="29"/>
  <c r="Z86" i="29"/>
  <c r="Y86" i="29"/>
  <c r="X86" i="29"/>
  <c r="X85" i="29"/>
  <c r="T85" i="29"/>
  <c r="AC85" i="29" s="1"/>
  <c r="AB85" i="29"/>
  <c r="AA85" i="29"/>
  <c r="Z85" i="29"/>
  <c r="Y85" i="29"/>
  <c r="X84" i="29"/>
  <c r="T84" i="29"/>
  <c r="AC84" i="29" s="1"/>
  <c r="AB84" i="29"/>
  <c r="AA84" i="29"/>
  <c r="Z84" i="29"/>
  <c r="Y84" i="29"/>
  <c r="AA83" i="29"/>
  <c r="T83" i="29"/>
  <c r="AC83" i="29" s="1"/>
  <c r="AB83" i="29"/>
  <c r="Z83" i="29"/>
  <c r="Y83" i="29"/>
  <c r="X83" i="29"/>
  <c r="AA82" i="29"/>
  <c r="T82" i="29"/>
  <c r="AC82" i="29" s="1"/>
  <c r="AB82" i="29"/>
  <c r="Z82" i="29"/>
  <c r="Y82" i="29"/>
  <c r="X82" i="29"/>
  <c r="X81" i="29"/>
  <c r="T81" i="29"/>
  <c r="AC81" i="29" s="1"/>
  <c r="AB81" i="29"/>
  <c r="AA81" i="29"/>
  <c r="Z81" i="29"/>
  <c r="Y81" i="29"/>
  <c r="X80" i="29"/>
  <c r="T80" i="29"/>
  <c r="AC80" i="29" s="1"/>
  <c r="AB80" i="29"/>
  <c r="AA80" i="29"/>
  <c r="Z80" i="29"/>
  <c r="Y80" i="29"/>
  <c r="AA79" i="29"/>
  <c r="T79" i="29"/>
  <c r="AC79" i="29" s="1"/>
  <c r="AB79" i="29"/>
  <c r="Z79" i="29"/>
  <c r="Y79" i="29"/>
  <c r="X79" i="29"/>
  <c r="AA78" i="29"/>
  <c r="T78" i="29"/>
  <c r="AC78" i="29" s="1"/>
  <c r="AB78" i="29"/>
  <c r="Z78" i="29"/>
  <c r="Y78" i="29"/>
  <c r="X78" i="29"/>
  <c r="X77" i="29"/>
  <c r="T77" i="29"/>
  <c r="AC77" i="29" s="1"/>
  <c r="AB77" i="29"/>
  <c r="AA77" i="29"/>
  <c r="Z77" i="29"/>
  <c r="Y77" i="29"/>
  <c r="AB76" i="29"/>
  <c r="X76" i="29"/>
  <c r="T76" i="29"/>
  <c r="AC76" i="29" s="1"/>
  <c r="AA76" i="29"/>
  <c r="Z76" i="29"/>
  <c r="Y76" i="29"/>
  <c r="AB75" i="29"/>
  <c r="AA75" i="29"/>
  <c r="T75" i="29"/>
  <c r="AC75" i="29" s="1"/>
  <c r="Z75" i="29"/>
  <c r="Y75" i="29"/>
  <c r="X75" i="29"/>
  <c r="AB74" i="29"/>
  <c r="AA74" i="29"/>
  <c r="T74" i="29"/>
  <c r="AC74" i="29" s="1"/>
  <c r="Z74" i="29"/>
  <c r="Y74" i="29"/>
  <c r="X74" i="29"/>
  <c r="T73" i="29"/>
  <c r="AC73" i="29" s="1"/>
  <c r="AB73" i="29"/>
  <c r="AA73" i="29"/>
  <c r="Z73" i="29"/>
  <c r="Y73" i="29"/>
  <c r="X73" i="29"/>
  <c r="T72" i="29"/>
  <c r="AC72" i="29" s="1"/>
  <c r="AB72" i="29"/>
  <c r="AA72" i="29"/>
  <c r="Z72" i="29"/>
  <c r="Y72" i="29"/>
  <c r="X72" i="29"/>
  <c r="T71" i="29"/>
  <c r="AC71" i="29" s="1"/>
  <c r="AB71" i="29"/>
  <c r="AA71" i="29"/>
  <c r="Z71" i="29"/>
  <c r="Y71" i="29"/>
  <c r="X71" i="29"/>
  <c r="T70" i="29"/>
  <c r="AC70" i="29" s="1"/>
  <c r="AB70" i="29"/>
  <c r="AA70" i="29"/>
  <c r="Z70" i="29"/>
  <c r="Y70" i="29"/>
  <c r="X70" i="29"/>
  <c r="X69" i="29"/>
  <c r="T69" i="29"/>
  <c r="AC69" i="29" s="1"/>
  <c r="AB69" i="29"/>
  <c r="AA69" i="29"/>
  <c r="Z69" i="29"/>
  <c r="Y69" i="29"/>
  <c r="AB68" i="29"/>
  <c r="AA68" i="29"/>
  <c r="T68" i="29"/>
  <c r="AC68" i="29" s="1"/>
  <c r="Z68" i="29"/>
  <c r="Y68" i="29"/>
  <c r="X68" i="29"/>
  <c r="T67" i="29"/>
  <c r="AC67" i="29" s="1"/>
  <c r="AB67" i="29"/>
  <c r="AA67" i="29"/>
  <c r="Z67" i="29"/>
  <c r="Y67" i="29"/>
  <c r="X67" i="29"/>
  <c r="X66" i="29"/>
  <c r="T66" i="29"/>
  <c r="AC66" i="29" s="1"/>
  <c r="AB66" i="29"/>
  <c r="AA66" i="29"/>
  <c r="Z66" i="29"/>
  <c r="Y66" i="29"/>
  <c r="X65" i="29"/>
  <c r="T65" i="29"/>
  <c r="AC65" i="29" s="1"/>
  <c r="AB65" i="29"/>
  <c r="AA65" i="29"/>
  <c r="Z65" i="29"/>
  <c r="Y65" i="29"/>
  <c r="T64" i="29"/>
  <c r="AC64" i="29" s="1"/>
  <c r="AB64" i="29"/>
  <c r="AA64" i="29"/>
  <c r="Z64" i="29"/>
  <c r="Y64" i="29"/>
  <c r="X64" i="29"/>
  <c r="T63" i="29"/>
  <c r="AC63" i="29" s="1"/>
  <c r="AB63" i="29"/>
  <c r="AA63" i="29"/>
  <c r="Z63" i="29"/>
  <c r="Y63" i="29"/>
  <c r="X63" i="29"/>
  <c r="AB62" i="29"/>
  <c r="X62" i="29"/>
  <c r="T62" i="29"/>
  <c r="AC62" i="29" s="1"/>
  <c r="AA62" i="29"/>
  <c r="Z62" i="29"/>
  <c r="Y62" i="29"/>
  <c r="AB61" i="29"/>
  <c r="X61" i="29"/>
  <c r="T61" i="29"/>
  <c r="AC61" i="29" s="1"/>
  <c r="AA61" i="29"/>
  <c r="Z61" i="29"/>
  <c r="Y61" i="29"/>
  <c r="T60" i="29"/>
  <c r="AC60" i="29" s="1"/>
  <c r="AB60" i="29"/>
  <c r="AA60" i="29"/>
  <c r="Z60" i="29"/>
  <c r="Y60" i="29"/>
  <c r="X60" i="29"/>
  <c r="T59" i="29"/>
  <c r="AC59" i="29" s="1"/>
  <c r="AB59" i="29"/>
  <c r="AA59" i="29"/>
  <c r="Z59" i="29"/>
  <c r="Y59" i="29"/>
  <c r="X59" i="29"/>
  <c r="AB58" i="29"/>
  <c r="T58" i="29"/>
  <c r="AC58" i="29" s="1"/>
  <c r="AA58" i="29"/>
  <c r="Z58" i="29"/>
  <c r="Y58" i="29"/>
  <c r="X58" i="29"/>
  <c r="AB57" i="29"/>
  <c r="T57" i="29"/>
  <c r="AC57" i="29" s="1"/>
  <c r="AA57" i="29"/>
  <c r="Z57" i="29"/>
  <c r="Y57" i="29"/>
  <c r="X57" i="29"/>
  <c r="T56" i="29"/>
  <c r="AC56" i="29" s="1"/>
  <c r="AB56" i="29"/>
  <c r="AA56" i="29"/>
  <c r="Z56" i="29"/>
  <c r="Y56" i="29"/>
  <c r="X56" i="29"/>
  <c r="T55" i="29"/>
  <c r="AC55" i="29" s="1"/>
  <c r="AB55" i="29"/>
  <c r="AA55" i="29"/>
  <c r="Z55" i="29"/>
  <c r="Y55" i="29"/>
  <c r="X55" i="29"/>
  <c r="AB54" i="29"/>
  <c r="T54" i="29"/>
  <c r="AC54" i="29" s="1"/>
  <c r="AA54" i="29"/>
  <c r="Z54" i="29"/>
  <c r="Y54" i="29"/>
  <c r="X54" i="29"/>
  <c r="AB53" i="29"/>
  <c r="T53" i="29"/>
  <c r="AC53" i="29" s="1"/>
  <c r="AA53" i="29"/>
  <c r="Z53" i="29"/>
  <c r="Y53" i="29"/>
  <c r="X53" i="29"/>
  <c r="AB52" i="29"/>
  <c r="T52" i="29"/>
  <c r="AC52" i="29" s="1"/>
  <c r="AA52" i="29"/>
  <c r="Z52" i="29"/>
  <c r="Y52" i="29"/>
  <c r="X52" i="29"/>
  <c r="AB51" i="29"/>
  <c r="T51" i="29"/>
  <c r="AC51" i="29" s="1"/>
  <c r="AA51" i="29"/>
  <c r="Z51" i="29"/>
  <c r="Y51" i="29"/>
  <c r="X51" i="29"/>
  <c r="AB50" i="29"/>
  <c r="X50" i="29"/>
  <c r="T50" i="29"/>
  <c r="AC50" i="29" s="1"/>
  <c r="AA50" i="29"/>
  <c r="Z50" i="29"/>
  <c r="Y50" i="29"/>
  <c r="AB49" i="29"/>
  <c r="X49" i="29"/>
  <c r="T49" i="29"/>
  <c r="AC49" i="29" s="1"/>
  <c r="AA49" i="29"/>
  <c r="Z49" i="29"/>
  <c r="Y49" i="29"/>
  <c r="T48" i="29"/>
  <c r="AC48" i="29" s="1"/>
  <c r="AB48" i="29"/>
  <c r="AA48" i="29"/>
  <c r="Z48" i="29"/>
  <c r="Y48" i="29"/>
  <c r="X48" i="29"/>
  <c r="T47" i="29"/>
  <c r="AC47" i="29" s="1"/>
  <c r="AB47" i="29"/>
  <c r="AA47" i="29"/>
  <c r="Z47" i="29"/>
  <c r="Y47" i="29"/>
  <c r="X47" i="29"/>
  <c r="AB46" i="29"/>
  <c r="X46" i="29"/>
  <c r="T46" i="29"/>
  <c r="AC46" i="29" s="1"/>
  <c r="AA46" i="29"/>
  <c r="Z46" i="29"/>
  <c r="Y46" i="29"/>
  <c r="AB45" i="29"/>
  <c r="X45" i="29"/>
  <c r="T45" i="29"/>
  <c r="AC45" i="29" s="1"/>
  <c r="AA45" i="29"/>
  <c r="Z45" i="29"/>
  <c r="Y45" i="29"/>
  <c r="T44" i="29"/>
  <c r="AC44" i="29" s="1"/>
  <c r="AB44" i="29"/>
  <c r="AA44" i="29"/>
  <c r="Z44" i="29"/>
  <c r="Y44" i="29"/>
  <c r="X44" i="29"/>
  <c r="T43" i="29"/>
  <c r="AC43" i="29" s="1"/>
  <c r="AB43" i="29"/>
  <c r="AA43" i="29"/>
  <c r="Z43" i="29"/>
  <c r="Y43" i="29"/>
  <c r="X43" i="29"/>
  <c r="AB42" i="29"/>
  <c r="T42" i="29"/>
  <c r="AC42" i="29" s="1"/>
  <c r="AA42" i="29"/>
  <c r="Z42" i="29"/>
  <c r="Y42" i="29"/>
  <c r="X42" i="29"/>
  <c r="AB41" i="29"/>
  <c r="T41" i="29"/>
  <c r="AC41" i="29" s="1"/>
  <c r="AA41" i="29"/>
  <c r="Z41" i="29"/>
  <c r="Y41" i="29"/>
  <c r="X41" i="29"/>
  <c r="T40" i="29"/>
  <c r="AC40" i="29" s="1"/>
  <c r="AB40" i="29"/>
  <c r="AA40" i="29"/>
  <c r="Z40" i="29"/>
  <c r="Y40" i="29"/>
  <c r="X40" i="29"/>
  <c r="T39" i="29"/>
  <c r="AC39" i="29" s="1"/>
  <c r="AB39" i="29"/>
  <c r="AA39" i="29"/>
  <c r="Z39" i="29"/>
  <c r="Y39" i="29"/>
  <c r="X39" i="29"/>
  <c r="AB38" i="29"/>
  <c r="X38" i="29"/>
  <c r="T38" i="29"/>
  <c r="AC38" i="29" s="1"/>
  <c r="AA38" i="29"/>
  <c r="Z38" i="29"/>
  <c r="Y38" i="29"/>
  <c r="AB37" i="29"/>
  <c r="X37" i="29"/>
  <c r="T37" i="29"/>
  <c r="AC37" i="29" s="1"/>
  <c r="AA37" i="29"/>
  <c r="Z37" i="29"/>
  <c r="Y37" i="29"/>
  <c r="T36" i="29"/>
  <c r="AC36" i="29" s="1"/>
  <c r="AB36" i="29"/>
  <c r="AA36" i="29"/>
  <c r="Z36" i="29"/>
  <c r="Y36" i="29"/>
  <c r="X36" i="29"/>
  <c r="T35" i="29"/>
  <c r="AC35" i="29" s="1"/>
  <c r="AB35" i="29"/>
  <c r="AA35" i="29"/>
  <c r="Z35" i="29"/>
  <c r="Y35" i="29"/>
  <c r="X35" i="29"/>
  <c r="AB34" i="29"/>
  <c r="T34" i="29"/>
  <c r="AC34" i="29" s="1"/>
  <c r="AA34" i="29"/>
  <c r="Z34" i="29"/>
  <c r="Y34" i="29"/>
  <c r="X34" i="29"/>
  <c r="AB33" i="29"/>
  <c r="T33" i="29"/>
  <c r="AC33" i="29" s="1"/>
  <c r="AA33" i="29"/>
  <c r="Z33" i="29"/>
  <c r="Y33" i="29"/>
  <c r="X33" i="29"/>
  <c r="T32" i="29"/>
  <c r="AC32" i="29" s="1"/>
  <c r="AB32" i="29"/>
  <c r="AA32" i="29"/>
  <c r="Z32" i="29"/>
  <c r="Y32" i="29"/>
  <c r="X32" i="29"/>
  <c r="T31" i="29"/>
  <c r="AC31" i="29" s="1"/>
  <c r="AB31" i="29"/>
  <c r="AA31" i="29"/>
  <c r="Z31" i="29"/>
  <c r="Y31" i="29"/>
  <c r="X31" i="29"/>
  <c r="AB30" i="29"/>
  <c r="T30" i="29"/>
  <c r="AC30" i="29" s="1"/>
  <c r="AA30" i="29"/>
  <c r="Z30" i="29"/>
  <c r="Y30" i="29"/>
  <c r="X30" i="29"/>
  <c r="AB29" i="29"/>
  <c r="T29" i="29"/>
  <c r="AC29" i="29" s="1"/>
  <c r="AA29" i="29"/>
  <c r="Z29" i="29"/>
  <c r="Y29" i="29"/>
  <c r="X29" i="29"/>
  <c r="AB28" i="29"/>
  <c r="T28" i="29"/>
  <c r="AC28" i="29" s="1"/>
  <c r="AA28" i="29"/>
  <c r="Z28" i="29"/>
  <c r="Y28" i="29"/>
  <c r="X28" i="29"/>
  <c r="AB27" i="29"/>
  <c r="T27" i="29"/>
  <c r="AC27" i="29" s="1"/>
  <c r="AA27" i="29"/>
  <c r="Z27" i="29"/>
  <c r="Y27" i="29"/>
  <c r="X27" i="29"/>
  <c r="AB26" i="29"/>
  <c r="X26" i="29"/>
  <c r="T26" i="29"/>
  <c r="AC26" i="29" s="1"/>
  <c r="AA26" i="29"/>
  <c r="Z26" i="29"/>
  <c r="Y26" i="29"/>
  <c r="AB25" i="29"/>
  <c r="X25" i="29"/>
  <c r="T25" i="29"/>
  <c r="AC25" i="29" s="1"/>
  <c r="AA25" i="29"/>
  <c r="Z25" i="29"/>
  <c r="Y25" i="29"/>
  <c r="T24" i="29"/>
  <c r="AC24" i="29" s="1"/>
  <c r="AB24" i="29"/>
  <c r="AA24" i="29"/>
  <c r="Z24" i="29"/>
  <c r="Y24" i="29"/>
  <c r="X24" i="29"/>
  <c r="T23" i="29"/>
  <c r="AC23" i="29" s="1"/>
  <c r="AB23" i="29"/>
  <c r="AA23" i="29"/>
  <c r="Z23" i="29"/>
  <c r="Y23" i="29"/>
  <c r="X23" i="29"/>
  <c r="AB22" i="29"/>
  <c r="X22" i="29"/>
  <c r="T22" i="29"/>
  <c r="AC22" i="29" s="1"/>
  <c r="AA22" i="29"/>
  <c r="Z22" i="29"/>
  <c r="Y22" i="29"/>
  <c r="AB21" i="29"/>
  <c r="X21" i="29"/>
  <c r="T21" i="29"/>
  <c r="AC21" i="29" s="1"/>
  <c r="AA21" i="29"/>
  <c r="Z21" i="29"/>
  <c r="Y21" i="29"/>
  <c r="T20" i="29"/>
  <c r="AC20" i="29" s="1"/>
  <c r="AB20" i="29"/>
  <c r="AA20" i="29"/>
  <c r="Z20" i="29"/>
  <c r="Y20" i="29"/>
  <c r="X20" i="29"/>
  <c r="T19" i="29"/>
  <c r="AC19" i="29" s="1"/>
  <c r="AB19" i="29"/>
  <c r="AA19" i="29"/>
  <c r="Z19" i="29"/>
  <c r="Y19" i="29"/>
  <c r="X19" i="29"/>
  <c r="AB18" i="29"/>
  <c r="T18" i="29"/>
  <c r="AC18" i="29" s="1"/>
  <c r="AA18" i="29"/>
  <c r="Z18" i="29"/>
  <c r="Y18" i="29"/>
  <c r="X18" i="29"/>
  <c r="AB17" i="29"/>
  <c r="T17" i="29"/>
  <c r="AC17" i="29" s="1"/>
  <c r="AA17" i="29"/>
  <c r="Z17" i="29"/>
  <c r="Y17" i="29"/>
  <c r="X17" i="29"/>
  <c r="T16" i="29"/>
  <c r="AC16" i="29" s="1"/>
  <c r="AC186" i="29" s="1"/>
  <c r="AB16" i="29"/>
  <c r="AB186" i="29" s="1"/>
  <c r="AA16" i="29"/>
  <c r="AA186" i="29" s="1"/>
  <c r="Z16" i="29"/>
  <c r="Z186" i="29" s="1"/>
  <c r="Y16" i="29"/>
  <c r="Y186" i="29" s="1"/>
  <c r="X16" i="29"/>
  <c r="X186" i="29" s="1"/>
  <c r="T15" i="29"/>
  <c r="AC15" i="29" s="1"/>
  <c r="AC185" i="29" s="1"/>
  <c r="AB15" i="29"/>
  <c r="AB185" i="29" s="1"/>
  <c r="AA15" i="29"/>
  <c r="AA185" i="29" s="1"/>
  <c r="Z15" i="29"/>
  <c r="Z185" i="29" s="1"/>
  <c r="Y15" i="29"/>
  <c r="Y185" i="29" s="1"/>
  <c r="X15" i="29"/>
  <c r="X185" i="29" s="1"/>
  <c r="AB14" i="29"/>
  <c r="AB184" i="29" s="1"/>
  <c r="T14" i="29"/>
  <c r="AC14" i="29" s="1"/>
  <c r="AC184" i="29" s="1"/>
  <c r="AA14" i="29"/>
  <c r="AA184" i="29" s="1"/>
  <c r="Z14" i="29"/>
  <c r="Y14" i="29"/>
  <c r="Y184" i="29" s="1"/>
  <c r="X14" i="29"/>
  <c r="X184" i="29" s="1"/>
  <c r="AB13" i="29"/>
  <c r="AB183" i="29" s="1"/>
  <c r="T13" i="29"/>
  <c r="AC13" i="29" s="1"/>
  <c r="AA13" i="29"/>
  <c r="AA183" i="29" s="1"/>
  <c r="Z13" i="29"/>
  <c r="Z183" i="29" s="1"/>
  <c r="Y13" i="29"/>
  <c r="Y183" i="29" s="1"/>
  <c r="X13" i="29"/>
  <c r="X183" i="29" s="1"/>
  <c r="AB12" i="29"/>
  <c r="AB182" i="29" s="1"/>
  <c r="T12" i="29"/>
  <c r="AC12" i="29" s="1"/>
  <c r="AC182" i="29" s="1"/>
  <c r="AA12" i="29"/>
  <c r="AA182" i="29" s="1"/>
  <c r="Z12" i="29"/>
  <c r="Z182" i="29" s="1"/>
  <c r="Y12" i="29"/>
  <c r="Y182" i="29" s="1"/>
  <c r="X12" i="29"/>
  <c r="X182" i="29" s="1"/>
  <c r="AB11" i="29"/>
  <c r="AB181" i="29" s="1"/>
  <c r="T11" i="29"/>
  <c r="AC11" i="29" s="1"/>
  <c r="AA11" i="29"/>
  <c r="AA181" i="29" s="1"/>
  <c r="Z11" i="29"/>
  <c r="Z181" i="29" s="1"/>
  <c r="Y11" i="29"/>
  <c r="Y181" i="29" s="1"/>
  <c r="X11" i="29"/>
  <c r="X181" i="29" s="1"/>
  <c r="AB10" i="29"/>
  <c r="AB180" i="29" s="1"/>
  <c r="X10" i="29"/>
  <c r="X180" i="29" s="1"/>
  <c r="T10" i="29"/>
  <c r="AC10" i="29" s="1"/>
  <c r="AC180" i="29" s="1"/>
  <c r="AA10" i="29"/>
  <c r="Z10" i="29"/>
  <c r="Z180" i="29" s="1"/>
  <c r="Y10" i="29"/>
  <c r="Y180" i="29" s="1"/>
  <c r="AB9" i="29"/>
  <c r="AB179" i="29" s="1"/>
  <c r="X9" i="29"/>
  <c r="X179" i="29" s="1"/>
  <c r="T9" i="29"/>
  <c r="AC9" i="29" s="1"/>
  <c r="AC179" i="29" s="1"/>
  <c r="AA9" i="29"/>
  <c r="AA179" i="29" s="1"/>
  <c r="Z9" i="29"/>
  <c r="Z179" i="29" s="1"/>
  <c r="Y9" i="29"/>
  <c r="T176" i="30"/>
  <c r="AC176" i="30" s="1"/>
  <c r="AB176" i="30"/>
  <c r="AA176" i="30"/>
  <c r="Z176" i="30"/>
  <c r="Y176" i="30"/>
  <c r="X176" i="30"/>
  <c r="T175" i="30"/>
  <c r="AC175" i="30" s="1"/>
  <c r="AB175" i="30"/>
  <c r="AA175" i="30"/>
  <c r="Z175" i="30"/>
  <c r="Y175" i="30"/>
  <c r="X175" i="30"/>
  <c r="T174" i="30"/>
  <c r="AC174" i="30" s="1"/>
  <c r="AB174" i="30"/>
  <c r="AA174" i="30"/>
  <c r="Z174" i="30"/>
  <c r="Y174" i="30"/>
  <c r="X174" i="30"/>
  <c r="AB173" i="30"/>
  <c r="X173" i="30"/>
  <c r="T173" i="30"/>
  <c r="AC173" i="30" s="1"/>
  <c r="AA173" i="30"/>
  <c r="Z173" i="30"/>
  <c r="Y173" i="30"/>
  <c r="T172" i="30"/>
  <c r="AC172" i="30" s="1"/>
  <c r="AB172" i="30"/>
  <c r="AA172" i="30"/>
  <c r="Z172" i="30"/>
  <c r="Y172" i="30"/>
  <c r="X172" i="30"/>
  <c r="T171" i="30"/>
  <c r="AC171" i="30" s="1"/>
  <c r="AB171" i="30"/>
  <c r="AA171" i="30"/>
  <c r="Z171" i="30"/>
  <c r="Y171" i="30"/>
  <c r="X171" i="30"/>
  <c r="T170" i="30"/>
  <c r="AC170" i="30" s="1"/>
  <c r="AB170" i="30"/>
  <c r="AA170" i="30"/>
  <c r="Z170" i="30"/>
  <c r="Y170" i="30"/>
  <c r="X170" i="30"/>
  <c r="T169" i="30"/>
  <c r="AC169" i="30" s="1"/>
  <c r="AB169" i="30"/>
  <c r="AA169" i="30"/>
  <c r="Z169" i="30"/>
  <c r="Y169" i="30"/>
  <c r="X169" i="30"/>
  <c r="T168" i="30"/>
  <c r="AC168" i="30" s="1"/>
  <c r="AB168" i="30"/>
  <c r="AA168" i="30"/>
  <c r="Z168" i="30"/>
  <c r="Y168" i="30"/>
  <c r="X168" i="30"/>
  <c r="T167" i="30"/>
  <c r="AC167" i="30" s="1"/>
  <c r="AB167" i="30"/>
  <c r="AA167" i="30"/>
  <c r="Z167" i="30"/>
  <c r="Y167" i="30"/>
  <c r="X167" i="30"/>
  <c r="T166" i="30"/>
  <c r="AC166" i="30" s="1"/>
  <c r="AB166" i="30"/>
  <c r="AA166" i="30"/>
  <c r="Z166" i="30"/>
  <c r="Y166" i="30"/>
  <c r="X166" i="30"/>
  <c r="T165" i="30"/>
  <c r="AC165" i="30" s="1"/>
  <c r="AB165" i="30"/>
  <c r="AA165" i="30"/>
  <c r="Z165" i="30"/>
  <c r="Y165" i="30"/>
  <c r="X165" i="30"/>
  <c r="T164" i="30"/>
  <c r="AC164" i="30" s="1"/>
  <c r="AB164" i="30"/>
  <c r="AA164" i="30"/>
  <c r="Z164" i="30"/>
  <c r="Y164" i="30"/>
  <c r="X164" i="30"/>
  <c r="T163" i="30"/>
  <c r="AC163" i="30" s="1"/>
  <c r="AB163" i="30"/>
  <c r="AA163" i="30"/>
  <c r="Z163" i="30"/>
  <c r="Y163" i="30"/>
  <c r="X163" i="30"/>
  <c r="T162" i="30"/>
  <c r="AC162" i="30" s="1"/>
  <c r="AB162" i="30"/>
  <c r="AA162" i="30"/>
  <c r="Z162" i="30"/>
  <c r="Y162" i="30"/>
  <c r="X162" i="30"/>
  <c r="T161" i="30"/>
  <c r="AC161" i="30" s="1"/>
  <c r="AB161" i="30"/>
  <c r="AA161" i="30"/>
  <c r="Z161" i="30"/>
  <c r="Y161" i="30"/>
  <c r="X161" i="30"/>
  <c r="T160" i="30"/>
  <c r="AC160" i="30" s="1"/>
  <c r="AB160" i="30"/>
  <c r="AA160" i="30"/>
  <c r="Z160" i="30"/>
  <c r="Y160" i="30"/>
  <c r="X160" i="30"/>
  <c r="T159" i="30"/>
  <c r="AC159" i="30" s="1"/>
  <c r="AB159" i="30"/>
  <c r="AA159" i="30"/>
  <c r="Z159" i="30"/>
  <c r="Y159" i="30"/>
  <c r="X159" i="30"/>
  <c r="T158" i="30"/>
  <c r="AC158" i="30" s="1"/>
  <c r="AB158" i="30"/>
  <c r="AA158" i="30"/>
  <c r="Z158" i="30"/>
  <c r="Y158" i="30"/>
  <c r="X158" i="30"/>
  <c r="T157" i="30"/>
  <c r="AC157" i="30" s="1"/>
  <c r="AB157" i="30"/>
  <c r="AA157" i="30"/>
  <c r="Z157" i="30"/>
  <c r="Y157" i="30"/>
  <c r="X157" i="30"/>
  <c r="T156" i="30"/>
  <c r="AC156" i="30" s="1"/>
  <c r="AB156" i="30"/>
  <c r="AA156" i="30"/>
  <c r="Z156" i="30"/>
  <c r="Y156" i="30"/>
  <c r="X156" i="30"/>
  <c r="T155" i="30"/>
  <c r="AC155" i="30" s="1"/>
  <c r="AB155" i="30"/>
  <c r="AA155" i="30"/>
  <c r="Z155" i="30"/>
  <c r="Y155" i="30"/>
  <c r="X155" i="30"/>
  <c r="T154" i="30"/>
  <c r="AC154" i="30" s="1"/>
  <c r="AB154" i="30"/>
  <c r="AA154" i="30"/>
  <c r="Z154" i="30"/>
  <c r="Y154" i="30"/>
  <c r="X154" i="30"/>
  <c r="T153" i="30"/>
  <c r="AC153" i="30" s="1"/>
  <c r="AB153" i="30"/>
  <c r="AA153" i="30"/>
  <c r="Z153" i="30"/>
  <c r="Y153" i="30"/>
  <c r="X153" i="30"/>
  <c r="T152" i="30"/>
  <c r="AC152" i="30" s="1"/>
  <c r="AB152" i="30"/>
  <c r="AA152" i="30"/>
  <c r="Z152" i="30"/>
  <c r="Y152" i="30"/>
  <c r="X152" i="30"/>
  <c r="T151" i="30"/>
  <c r="AC151" i="30" s="1"/>
  <c r="AB151" i="30"/>
  <c r="AA151" i="30"/>
  <c r="Z151" i="30"/>
  <c r="Y151" i="30"/>
  <c r="X151" i="30"/>
  <c r="T150" i="30"/>
  <c r="AC150" i="30" s="1"/>
  <c r="AB150" i="30"/>
  <c r="AA150" i="30"/>
  <c r="Z150" i="30"/>
  <c r="Y150" i="30"/>
  <c r="X150" i="30"/>
  <c r="T149" i="30"/>
  <c r="AC149" i="30" s="1"/>
  <c r="AB149" i="30"/>
  <c r="AA149" i="30"/>
  <c r="Z149" i="30"/>
  <c r="Y149" i="30"/>
  <c r="X149" i="30"/>
  <c r="T148" i="30"/>
  <c r="AC148" i="30" s="1"/>
  <c r="AB148" i="30"/>
  <c r="AA148" i="30"/>
  <c r="Z148" i="30"/>
  <c r="Y148" i="30"/>
  <c r="X148" i="30"/>
  <c r="T147" i="30"/>
  <c r="AC147" i="30" s="1"/>
  <c r="AB147" i="30"/>
  <c r="AA147" i="30"/>
  <c r="Z147" i="30"/>
  <c r="Y147" i="30"/>
  <c r="X147" i="30"/>
  <c r="AB146" i="30"/>
  <c r="T146" i="30"/>
  <c r="AC146" i="30" s="1"/>
  <c r="AA146" i="30"/>
  <c r="Z146" i="30"/>
  <c r="Y146" i="30"/>
  <c r="X146" i="30"/>
  <c r="AB145" i="30"/>
  <c r="T145" i="30"/>
  <c r="AC145" i="30" s="1"/>
  <c r="AA145" i="30"/>
  <c r="Z145" i="30"/>
  <c r="Y145" i="30"/>
  <c r="X145" i="30"/>
  <c r="T144" i="30"/>
  <c r="AC144" i="30" s="1"/>
  <c r="AB144" i="30"/>
  <c r="AA144" i="30"/>
  <c r="Z144" i="30"/>
  <c r="Y144" i="30"/>
  <c r="X144" i="30"/>
  <c r="T143" i="30"/>
  <c r="AC143" i="30" s="1"/>
  <c r="AB143" i="30"/>
  <c r="AA143" i="30"/>
  <c r="Z143" i="30"/>
  <c r="Y143" i="30"/>
  <c r="X143" i="30"/>
  <c r="T142" i="30"/>
  <c r="AC142" i="30" s="1"/>
  <c r="AB142" i="30"/>
  <c r="AA142" i="30"/>
  <c r="Z142" i="30"/>
  <c r="Y142" i="30"/>
  <c r="X142" i="30"/>
  <c r="T141" i="30"/>
  <c r="AC141" i="30" s="1"/>
  <c r="AB141" i="30"/>
  <c r="AA141" i="30"/>
  <c r="Z141" i="30"/>
  <c r="Y141" i="30"/>
  <c r="X141" i="30"/>
  <c r="T140" i="30"/>
  <c r="AC140" i="30" s="1"/>
  <c r="AB140" i="30"/>
  <c r="AA140" i="30"/>
  <c r="Z140" i="30"/>
  <c r="Y140" i="30"/>
  <c r="X140" i="30"/>
  <c r="T139" i="30"/>
  <c r="AC139" i="30" s="1"/>
  <c r="AB139" i="30"/>
  <c r="AA139" i="30"/>
  <c r="Z139" i="30"/>
  <c r="Y139" i="30"/>
  <c r="X139" i="30"/>
  <c r="T138" i="30"/>
  <c r="AC138" i="30" s="1"/>
  <c r="AB138" i="30"/>
  <c r="AA138" i="30"/>
  <c r="Z138" i="30"/>
  <c r="Y138" i="30"/>
  <c r="X138" i="30"/>
  <c r="T137" i="30"/>
  <c r="AC137" i="30" s="1"/>
  <c r="AB137" i="30"/>
  <c r="AA137" i="30"/>
  <c r="Z137" i="30"/>
  <c r="Y137" i="30"/>
  <c r="X137" i="30"/>
  <c r="T136" i="30"/>
  <c r="AC136" i="30" s="1"/>
  <c r="AB136" i="30"/>
  <c r="AA136" i="30"/>
  <c r="Z136" i="30"/>
  <c r="Y136" i="30"/>
  <c r="X136" i="30"/>
  <c r="T135" i="30"/>
  <c r="AC135" i="30" s="1"/>
  <c r="AB135" i="30"/>
  <c r="AA135" i="30"/>
  <c r="Z135" i="30"/>
  <c r="Y135" i="30"/>
  <c r="X135" i="30"/>
  <c r="T134" i="30"/>
  <c r="AC134" i="30" s="1"/>
  <c r="AB134" i="30"/>
  <c r="AA134" i="30"/>
  <c r="Z134" i="30"/>
  <c r="Y134" i="30"/>
  <c r="X134" i="30"/>
  <c r="T133" i="30"/>
  <c r="AC133" i="30" s="1"/>
  <c r="AB133" i="30"/>
  <c r="AA133" i="30"/>
  <c r="Z133" i="30"/>
  <c r="Y133" i="30"/>
  <c r="X133" i="30"/>
  <c r="T132" i="30"/>
  <c r="AC132" i="30" s="1"/>
  <c r="AB132" i="30"/>
  <c r="AA132" i="30"/>
  <c r="Z132" i="30"/>
  <c r="Y132" i="30"/>
  <c r="X132" i="30"/>
  <c r="AB131" i="30"/>
  <c r="T131" i="30"/>
  <c r="AC131" i="30" s="1"/>
  <c r="AA131" i="30"/>
  <c r="Z131" i="30"/>
  <c r="Y131" i="30"/>
  <c r="X131" i="30"/>
  <c r="T130" i="30"/>
  <c r="AC130" i="30" s="1"/>
  <c r="AB130" i="30"/>
  <c r="AA130" i="30"/>
  <c r="Z130" i="30"/>
  <c r="Y130" i="30"/>
  <c r="X130" i="30"/>
  <c r="T129" i="30"/>
  <c r="AC129" i="30" s="1"/>
  <c r="AB129" i="30"/>
  <c r="AA129" i="30"/>
  <c r="Z129" i="30"/>
  <c r="Y129" i="30"/>
  <c r="X129" i="30"/>
  <c r="AA128" i="30"/>
  <c r="T128" i="30"/>
  <c r="AC128" i="30" s="1"/>
  <c r="AB128" i="30"/>
  <c r="Z128" i="30"/>
  <c r="Y128" i="30"/>
  <c r="X128" i="30"/>
  <c r="T127" i="30"/>
  <c r="AC127" i="30" s="1"/>
  <c r="AB127" i="30"/>
  <c r="AA127" i="30"/>
  <c r="Z127" i="30"/>
  <c r="Y127" i="30"/>
  <c r="X127" i="30"/>
  <c r="T126" i="30"/>
  <c r="AC126" i="30" s="1"/>
  <c r="AB126" i="30"/>
  <c r="AA126" i="30"/>
  <c r="Z126" i="30"/>
  <c r="Y126" i="30"/>
  <c r="X126" i="30"/>
  <c r="T125" i="30"/>
  <c r="AC125" i="30" s="1"/>
  <c r="AB125" i="30"/>
  <c r="AA125" i="30"/>
  <c r="Z125" i="30"/>
  <c r="Y125" i="30"/>
  <c r="X125" i="30"/>
  <c r="T124" i="30"/>
  <c r="AC124" i="30" s="1"/>
  <c r="AB124" i="30"/>
  <c r="AA124" i="30"/>
  <c r="Z124" i="30"/>
  <c r="Y124" i="30"/>
  <c r="X124" i="30"/>
  <c r="T123" i="30"/>
  <c r="AC123" i="30" s="1"/>
  <c r="AB123" i="30"/>
  <c r="AA123" i="30"/>
  <c r="Z123" i="30"/>
  <c r="Y123" i="30"/>
  <c r="X123" i="30"/>
  <c r="AB122" i="30"/>
  <c r="T122" i="30"/>
  <c r="AC122" i="30" s="1"/>
  <c r="AA122" i="30"/>
  <c r="Z122" i="30"/>
  <c r="Y122" i="30"/>
  <c r="X122" i="30"/>
  <c r="T121" i="30"/>
  <c r="AC121" i="30" s="1"/>
  <c r="AB121" i="30"/>
  <c r="AA121" i="30"/>
  <c r="Z121" i="30"/>
  <c r="Y121" i="30"/>
  <c r="X121" i="30"/>
  <c r="T120" i="30"/>
  <c r="AC120" i="30" s="1"/>
  <c r="AB120" i="30"/>
  <c r="AA120" i="30"/>
  <c r="Z120" i="30"/>
  <c r="Y120" i="30"/>
  <c r="X120" i="30"/>
  <c r="T119" i="30"/>
  <c r="AC119" i="30" s="1"/>
  <c r="AB119" i="30"/>
  <c r="AA119" i="30"/>
  <c r="Z119" i="30"/>
  <c r="Y119" i="30"/>
  <c r="X119" i="30"/>
  <c r="T118" i="30"/>
  <c r="AC118" i="30" s="1"/>
  <c r="AB118" i="30"/>
  <c r="AA118" i="30"/>
  <c r="Z118" i="30"/>
  <c r="Y118" i="30"/>
  <c r="X118" i="30"/>
  <c r="T117" i="30"/>
  <c r="AC117" i="30" s="1"/>
  <c r="AB117" i="30"/>
  <c r="AA117" i="30"/>
  <c r="Z117" i="30"/>
  <c r="Y117" i="30"/>
  <c r="X117" i="30"/>
  <c r="T116" i="30"/>
  <c r="AC116" i="30" s="1"/>
  <c r="AB116" i="30"/>
  <c r="AA116" i="30"/>
  <c r="Z116" i="30"/>
  <c r="Y116" i="30"/>
  <c r="X116" i="30"/>
  <c r="T115" i="30"/>
  <c r="AC115" i="30" s="1"/>
  <c r="AB115" i="30"/>
  <c r="AA115" i="30"/>
  <c r="Z115" i="30"/>
  <c r="Y115" i="30"/>
  <c r="X115" i="30"/>
  <c r="T114" i="30"/>
  <c r="AC114" i="30" s="1"/>
  <c r="AB114" i="30"/>
  <c r="AA114" i="30"/>
  <c r="Z114" i="30"/>
  <c r="Y114" i="30"/>
  <c r="X114" i="30"/>
  <c r="T113" i="30"/>
  <c r="AC113" i="30" s="1"/>
  <c r="AB113" i="30"/>
  <c r="AA113" i="30"/>
  <c r="Z113" i="30"/>
  <c r="Y113" i="30"/>
  <c r="X113" i="30"/>
  <c r="T112" i="30"/>
  <c r="AC112" i="30" s="1"/>
  <c r="AB112" i="30"/>
  <c r="AA112" i="30"/>
  <c r="Z112" i="30"/>
  <c r="Y112" i="30"/>
  <c r="X112" i="30"/>
  <c r="T111" i="30"/>
  <c r="AC111" i="30" s="1"/>
  <c r="AB111" i="30"/>
  <c r="AA111" i="30"/>
  <c r="Z111" i="30"/>
  <c r="Y111" i="30"/>
  <c r="X111" i="30"/>
  <c r="T110" i="30"/>
  <c r="AC110" i="30" s="1"/>
  <c r="AB110" i="30"/>
  <c r="AA110" i="30"/>
  <c r="Z110" i="30"/>
  <c r="Y110" i="30"/>
  <c r="X110" i="30"/>
  <c r="T109" i="30"/>
  <c r="AC109" i="30" s="1"/>
  <c r="AB109" i="30"/>
  <c r="AA109" i="30"/>
  <c r="Z109" i="30"/>
  <c r="Y109" i="30"/>
  <c r="X109" i="30"/>
  <c r="T108" i="30"/>
  <c r="AC108" i="30" s="1"/>
  <c r="AB108" i="30"/>
  <c r="AA108" i="30"/>
  <c r="Z108" i="30"/>
  <c r="Y108" i="30"/>
  <c r="X108" i="30"/>
  <c r="T107" i="30"/>
  <c r="AC107" i="30" s="1"/>
  <c r="AB107" i="30"/>
  <c r="AA107" i="30"/>
  <c r="Z107" i="30"/>
  <c r="Y107" i="30"/>
  <c r="X107" i="30"/>
  <c r="T106" i="30"/>
  <c r="AC106" i="30" s="1"/>
  <c r="AB106" i="30"/>
  <c r="AA106" i="30"/>
  <c r="Z106" i="30"/>
  <c r="Y106" i="30"/>
  <c r="X106" i="30"/>
  <c r="T105" i="30"/>
  <c r="AC105" i="30" s="1"/>
  <c r="AB105" i="30"/>
  <c r="AA105" i="30"/>
  <c r="Z105" i="30"/>
  <c r="Y105" i="30"/>
  <c r="X105" i="30"/>
  <c r="T104" i="30"/>
  <c r="AC104" i="30" s="1"/>
  <c r="AB104" i="30"/>
  <c r="AA104" i="30"/>
  <c r="Z104" i="30"/>
  <c r="Y104" i="30"/>
  <c r="X104" i="30"/>
  <c r="T103" i="30"/>
  <c r="AC103" i="30" s="1"/>
  <c r="AB103" i="30"/>
  <c r="AA103" i="30"/>
  <c r="Z103" i="30"/>
  <c r="Y103" i="30"/>
  <c r="X103" i="30"/>
  <c r="T102" i="30"/>
  <c r="AC102" i="30" s="1"/>
  <c r="AB102" i="30"/>
  <c r="AA102" i="30"/>
  <c r="Z102" i="30"/>
  <c r="Y102" i="30"/>
  <c r="X102" i="30"/>
  <c r="T101" i="30"/>
  <c r="AC101" i="30" s="1"/>
  <c r="AB101" i="30"/>
  <c r="AA101" i="30"/>
  <c r="Z101" i="30"/>
  <c r="Y101" i="30"/>
  <c r="X101" i="30"/>
  <c r="AC100" i="30"/>
  <c r="AB100" i="30"/>
  <c r="AA100" i="30"/>
  <c r="Z100" i="30"/>
  <c r="Y100" i="30"/>
  <c r="X100" i="30"/>
  <c r="AC99" i="30"/>
  <c r="AB99" i="30"/>
  <c r="AA99" i="30"/>
  <c r="Z99" i="30"/>
  <c r="Y99" i="30"/>
  <c r="X99" i="30"/>
  <c r="X97" i="30"/>
  <c r="AC97" i="30"/>
  <c r="AB97" i="30"/>
  <c r="AA97" i="30"/>
  <c r="Z97" i="30"/>
  <c r="Y97" i="30"/>
  <c r="T96" i="30"/>
  <c r="AC96" i="30" s="1"/>
  <c r="AB96" i="30"/>
  <c r="AA96" i="30"/>
  <c r="Z96" i="30"/>
  <c r="Y96" i="30"/>
  <c r="X96" i="30"/>
  <c r="T95" i="30"/>
  <c r="AC95" i="30" s="1"/>
  <c r="AB95" i="30"/>
  <c r="AA95" i="30"/>
  <c r="Z95" i="30"/>
  <c r="Y95" i="30"/>
  <c r="X95" i="30"/>
  <c r="T94" i="30"/>
  <c r="AC94" i="30" s="1"/>
  <c r="AB94" i="30"/>
  <c r="AA94" i="30"/>
  <c r="Z94" i="30"/>
  <c r="Y94" i="30"/>
  <c r="X94" i="30"/>
  <c r="T93" i="30"/>
  <c r="AC93" i="30" s="1"/>
  <c r="AB93" i="30"/>
  <c r="AA93" i="30"/>
  <c r="Z93" i="30"/>
  <c r="Y93" i="30"/>
  <c r="X93" i="30"/>
  <c r="T92" i="30"/>
  <c r="AC92" i="30" s="1"/>
  <c r="AB92" i="30"/>
  <c r="AA92" i="30"/>
  <c r="Z92" i="30"/>
  <c r="Y92" i="30"/>
  <c r="X92" i="30"/>
  <c r="T91" i="30"/>
  <c r="AC91" i="30" s="1"/>
  <c r="AB91" i="30"/>
  <c r="AA91" i="30"/>
  <c r="Z91" i="30"/>
  <c r="Y91" i="30"/>
  <c r="X91" i="30"/>
  <c r="T90" i="30"/>
  <c r="AC90" i="30" s="1"/>
  <c r="AB90" i="30"/>
  <c r="AA90" i="30"/>
  <c r="Z90" i="30"/>
  <c r="Y90" i="30"/>
  <c r="X90" i="30"/>
  <c r="T89" i="30"/>
  <c r="AC89" i="30" s="1"/>
  <c r="AB89" i="30"/>
  <c r="AA89" i="30"/>
  <c r="Z89" i="30"/>
  <c r="Y89" i="30"/>
  <c r="X89" i="30"/>
  <c r="T88" i="30"/>
  <c r="AC88" i="30" s="1"/>
  <c r="AB88" i="30"/>
  <c r="AA88" i="30"/>
  <c r="Z88" i="30"/>
  <c r="Y88" i="30"/>
  <c r="X88" i="30"/>
  <c r="T87" i="30"/>
  <c r="AC87" i="30" s="1"/>
  <c r="AB87" i="30"/>
  <c r="AA87" i="30"/>
  <c r="Z87" i="30"/>
  <c r="Y87" i="30"/>
  <c r="X87" i="30"/>
  <c r="T86" i="30"/>
  <c r="AC86" i="30" s="1"/>
  <c r="AB86" i="30"/>
  <c r="AA86" i="30"/>
  <c r="Z86" i="30"/>
  <c r="Y86" i="30"/>
  <c r="X86" i="30"/>
  <c r="T85" i="30"/>
  <c r="AC85" i="30" s="1"/>
  <c r="AB85" i="30"/>
  <c r="AA85" i="30"/>
  <c r="Z85" i="30"/>
  <c r="Y85" i="30"/>
  <c r="X85" i="30"/>
  <c r="T84" i="30"/>
  <c r="AC84" i="30" s="1"/>
  <c r="AB84" i="30"/>
  <c r="AA84" i="30"/>
  <c r="Z84" i="30"/>
  <c r="Y84" i="30"/>
  <c r="X84" i="30"/>
  <c r="T83" i="30"/>
  <c r="AC83" i="30" s="1"/>
  <c r="AB83" i="30"/>
  <c r="AA83" i="30"/>
  <c r="Z83" i="30"/>
  <c r="Y83" i="30"/>
  <c r="X83" i="30"/>
  <c r="T82" i="30"/>
  <c r="AC82" i="30" s="1"/>
  <c r="AB82" i="30"/>
  <c r="AA82" i="30"/>
  <c r="Z82" i="30"/>
  <c r="Y82" i="30"/>
  <c r="X82" i="30"/>
  <c r="T81" i="30"/>
  <c r="AC81" i="30" s="1"/>
  <c r="AB81" i="30"/>
  <c r="AA81" i="30"/>
  <c r="Z81" i="30"/>
  <c r="Y81" i="30"/>
  <c r="X81" i="30"/>
  <c r="T80" i="30"/>
  <c r="AC80" i="30" s="1"/>
  <c r="AB80" i="30"/>
  <c r="AA80" i="30"/>
  <c r="Z80" i="30"/>
  <c r="Y80" i="30"/>
  <c r="X80" i="30"/>
  <c r="T79" i="30"/>
  <c r="AC79" i="30" s="1"/>
  <c r="AB79" i="30"/>
  <c r="AA79" i="30"/>
  <c r="Z79" i="30"/>
  <c r="Y79" i="30"/>
  <c r="X79" i="30"/>
  <c r="T78" i="30"/>
  <c r="AC78" i="30" s="1"/>
  <c r="AB78" i="30"/>
  <c r="AA78" i="30"/>
  <c r="Z78" i="30"/>
  <c r="Y78" i="30"/>
  <c r="X78" i="30"/>
  <c r="T77" i="30"/>
  <c r="AC77" i="30" s="1"/>
  <c r="AB77" i="30"/>
  <c r="AA77" i="30"/>
  <c r="Z77" i="30"/>
  <c r="Y77" i="30"/>
  <c r="X77" i="30"/>
  <c r="T76" i="30"/>
  <c r="AC76" i="30" s="1"/>
  <c r="AB76" i="30"/>
  <c r="AA76" i="30"/>
  <c r="Z76" i="30"/>
  <c r="Y76" i="30"/>
  <c r="X76" i="30"/>
  <c r="T75" i="30"/>
  <c r="AC75" i="30" s="1"/>
  <c r="AB75" i="30"/>
  <c r="AA75" i="30"/>
  <c r="Z75" i="30"/>
  <c r="Y75" i="30"/>
  <c r="X75" i="30"/>
  <c r="T74" i="30"/>
  <c r="AC74" i="30" s="1"/>
  <c r="AB74" i="30"/>
  <c r="AA74" i="30"/>
  <c r="Z74" i="30"/>
  <c r="Y74" i="30"/>
  <c r="X74" i="30"/>
  <c r="T73" i="30"/>
  <c r="AC73" i="30" s="1"/>
  <c r="AB73" i="30"/>
  <c r="AA73" i="30"/>
  <c r="Z73" i="30"/>
  <c r="Y73" i="30"/>
  <c r="X73" i="30"/>
  <c r="T72" i="30"/>
  <c r="AC72" i="30" s="1"/>
  <c r="AB72" i="30"/>
  <c r="AA72" i="30"/>
  <c r="Z72" i="30"/>
  <c r="Y72" i="30"/>
  <c r="X72" i="30"/>
  <c r="T71" i="30"/>
  <c r="AC71" i="30" s="1"/>
  <c r="AB71" i="30"/>
  <c r="AA71" i="30"/>
  <c r="Z71" i="30"/>
  <c r="Y71" i="30"/>
  <c r="X71" i="30"/>
  <c r="AB70" i="30"/>
  <c r="X70" i="30"/>
  <c r="T70" i="30"/>
  <c r="AC70" i="30" s="1"/>
  <c r="AA70" i="30"/>
  <c r="Z70" i="30"/>
  <c r="Y70" i="30"/>
  <c r="T69" i="30"/>
  <c r="AC69" i="30" s="1"/>
  <c r="AB69" i="30"/>
  <c r="AA69" i="30"/>
  <c r="Z69" i="30"/>
  <c r="Y69" i="30"/>
  <c r="X69" i="30"/>
  <c r="T68" i="30"/>
  <c r="AC68" i="30" s="1"/>
  <c r="AB68" i="30"/>
  <c r="AA68" i="30"/>
  <c r="Z68" i="30"/>
  <c r="Y68" i="30"/>
  <c r="X68" i="30"/>
  <c r="T67" i="30"/>
  <c r="AC67" i="30" s="1"/>
  <c r="AB67" i="30"/>
  <c r="AA67" i="30"/>
  <c r="Z67" i="30"/>
  <c r="Y67" i="30"/>
  <c r="X67" i="30"/>
  <c r="T66" i="30"/>
  <c r="AC66" i="30" s="1"/>
  <c r="AB66" i="30"/>
  <c r="AA66" i="30"/>
  <c r="Z66" i="30"/>
  <c r="Y66" i="30"/>
  <c r="X66" i="30"/>
  <c r="T65" i="30"/>
  <c r="AC65" i="30" s="1"/>
  <c r="AB65" i="30"/>
  <c r="AA65" i="30"/>
  <c r="Z65" i="30"/>
  <c r="Y65" i="30"/>
  <c r="X65" i="30"/>
  <c r="T64" i="30"/>
  <c r="AC64" i="30" s="1"/>
  <c r="AB64" i="30"/>
  <c r="AA64" i="30"/>
  <c r="Z64" i="30"/>
  <c r="Y64" i="30"/>
  <c r="X64" i="30"/>
  <c r="T63" i="30"/>
  <c r="AC63" i="30" s="1"/>
  <c r="AB63" i="30"/>
  <c r="AA63" i="30"/>
  <c r="Z63" i="30"/>
  <c r="Y63" i="30"/>
  <c r="X63" i="30"/>
  <c r="T62" i="30"/>
  <c r="AC62" i="30" s="1"/>
  <c r="AB62" i="30"/>
  <c r="AA62" i="30"/>
  <c r="Z62" i="30"/>
  <c r="Y62" i="30"/>
  <c r="X62" i="30"/>
  <c r="X61" i="30"/>
  <c r="T61" i="30"/>
  <c r="AC61" i="30" s="1"/>
  <c r="AB61" i="30"/>
  <c r="AA61" i="30"/>
  <c r="Z61" i="30"/>
  <c r="Y61" i="30"/>
  <c r="T60" i="30"/>
  <c r="AC60" i="30" s="1"/>
  <c r="AB60" i="30"/>
  <c r="AA60" i="30"/>
  <c r="Z60" i="30"/>
  <c r="Y60" i="30"/>
  <c r="X60" i="30"/>
  <c r="T59" i="30"/>
  <c r="AC59" i="30" s="1"/>
  <c r="AB59" i="30"/>
  <c r="AA59" i="30"/>
  <c r="Z59" i="30"/>
  <c r="Y59" i="30"/>
  <c r="X59" i="30"/>
  <c r="T58" i="30"/>
  <c r="AC58" i="30" s="1"/>
  <c r="AB58" i="30"/>
  <c r="AA58" i="30"/>
  <c r="Z58" i="30"/>
  <c r="Y58" i="30"/>
  <c r="X58" i="30"/>
  <c r="T57" i="30"/>
  <c r="AC57" i="30" s="1"/>
  <c r="AB57" i="30"/>
  <c r="AA57" i="30"/>
  <c r="Z57" i="30"/>
  <c r="Y57" i="30"/>
  <c r="X57" i="30"/>
  <c r="T56" i="30"/>
  <c r="AC56" i="30" s="1"/>
  <c r="AB56" i="30"/>
  <c r="AA56" i="30"/>
  <c r="Z56" i="30"/>
  <c r="Y56" i="30"/>
  <c r="X56" i="30"/>
  <c r="T55" i="30"/>
  <c r="AC55" i="30" s="1"/>
  <c r="AB55" i="30"/>
  <c r="AA55" i="30"/>
  <c r="Z55" i="30"/>
  <c r="Y55" i="30"/>
  <c r="X55" i="30"/>
  <c r="T54" i="30"/>
  <c r="AC54" i="30" s="1"/>
  <c r="AB54" i="30"/>
  <c r="AA54" i="30"/>
  <c r="Z54" i="30"/>
  <c r="Y54" i="30"/>
  <c r="X54" i="30"/>
  <c r="T53" i="30"/>
  <c r="AC53" i="30" s="1"/>
  <c r="AB53" i="30"/>
  <c r="AA53" i="30"/>
  <c r="Z53" i="30"/>
  <c r="Y53" i="30"/>
  <c r="X53" i="30"/>
  <c r="T52" i="30"/>
  <c r="AC52" i="30" s="1"/>
  <c r="AB52" i="30"/>
  <c r="AA52" i="30"/>
  <c r="Z52" i="30"/>
  <c r="Y52" i="30"/>
  <c r="X52" i="30"/>
  <c r="T51" i="30"/>
  <c r="AC51" i="30" s="1"/>
  <c r="AB51" i="30"/>
  <c r="AA51" i="30"/>
  <c r="Z51" i="30"/>
  <c r="Y51" i="30"/>
  <c r="X51" i="30"/>
  <c r="T50" i="30"/>
  <c r="AC50" i="30" s="1"/>
  <c r="AB50" i="30"/>
  <c r="AA50" i="30"/>
  <c r="Z50" i="30"/>
  <c r="Y50" i="30"/>
  <c r="X50" i="30"/>
  <c r="T49" i="30"/>
  <c r="AC49" i="30" s="1"/>
  <c r="AB49" i="30"/>
  <c r="AA49" i="30"/>
  <c r="Z49" i="30"/>
  <c r="Y49" i="30"/>
  <c r="X49" i="30"/>
  <c r="Y48" i="30"/>
  <c r="T48" i="30"/>
  <c r="AC48" i="30" s="1"/>
  <c r="AB48" i="30"/>
  <c r="AA48" i="30"/>
  <c r="Z48" i="30"/>
  <c r="X48" i="30"/>
  <c r="T47" i="30"/>
  <c r="AC47" i="30" s="1"/>
  <c r="AB47" i="30"/>
  <c r="AA47" i="30"/>
  <c r="Z47" i="30"/>
  <c r="Y47" i="30"/>
  <c r="X47" i="30"/>
  <c r="T46" i="30"/>
  <c r="AC46" i="30" s="1"/>
  <c r="AB46" i="30"/>
  <c r="AA46" i="30"/>
  <c r="Z46" i="30"/>
  <c r="Y46" i="30"/>
  <c r="X46" i="30"/>
  <c r="T45" i="30"/>
  <c r="AC45" i="30" s="1"/>
  <c r="AB45" i="30"/>
  <c r="AA45" i="30"/>
  <c r="Z45" i="30"/>
  <c r="Y45" i="30"/>
  <c r="X45" i="30"/>
  <c r="T44" i="30"/>
  <c r="AC44" i="30" s="1"/>
  <c r="AB44" i="30"/>
  <c r="AA44" i="30"/>
  <c r="Z44" i="30"/>
  <c r="Y44" i="30"/>
  <c r="X44" i="30"/>
  <c r="T43" i="30"/>
  <c r="AC43" i="30" s="1"/>
  <c r="AB43" i="30"/>
  <c r="AA43" i="30"/>
  <c r="Z43" i="30"/>
  <c r="Y43" i="30"/>
  <c r="X43" i="30"/>
  <c r="T42" i="30"/>
  <c r="AC42" i="30" s="1"/>
  <c r="AB42" i="30"/>
  <c r="AA42" i="30"/>
  <c r="Z42" i="30"/>
  <c r="Y42" i="30"/>
  <c r="X42" i="30"/>
  <c r="AB41" i="30"/>
  <c r="T41" i="30"/>
  <c r="AC41" i="30" s="1"/>
  <c r="AA41" i="30"/>
  <c r="Z41" i="30"/>
  <c r="Y41" i="30"/>
  <c r="X41" i="30"/>
  <c r="T40" i="30"/>
  <c r="AC40" i="30" s="1"/>
  <c r="AB40" i="30"/>
  <c r="AA40" i="30"/>
  <c r="Z40" i="30"/>
  <c r="Y40" i="30"/>
  <c r="X40" i="30"/>
  <c r="T39" i="30"/>
  <c r="AC39" i="30" s="1"/>
  <c r="AB39" i="30"/>
  <c r="AA39" i="30"/>
  <c r="Z39" i="30"/>
  <c r="Y39" i="30"/>
  <c r="X39" i="30"/>
  <c r="T38" i="30"/>
  <c r="AC38" i="30" s="1"/>
  <c r="AB38" i="30"/>
  <c r="AA38" i="30"/>
  <c r="Z38" i="30"/>
  <c r="Y38" i="30"/>
  <c r="X38" i="30"/>
  <c r="T37" i="30"/>
  <c r="AC37" i="30" s="1"/>
  <c r="AB37" i="30"/>
  <c r="AA37" i="30"/>
  <c r="Z37" i="30"/>
  <c r="Y37" i="30"/>
  <c r="X37" i="30"/>
  <c r="T36" i="30"/>
  <c r="AC36" i="30" s="1"/>
  <c r="AB36" i="30"/>
  <c r="AA36" i="30"/>
  <c r="Z36" i="30"/>
  <c r="Y36" i="30"/>
  <c r="X36" i="30"/>
  <c r="Y35" i="30"/>
  <c r="T35" i="30"/>
  <c r="AC35" i="30" s="1"/>
  <c r="AB35" i="30"/>
  <c r="AA35" i="30"/>
  <c r="Z35" i="30"/>
  <c r="X35" i="30"/>
  <c r="T34" i="30"/>
  <c r="AC34" i="30" s="1"/>
  <c r="AB34" i="30"/>
  <c r="AA34" i="30"/>
  <c r="Z34" i="30"/>
  <c r="Y34" i="30"/>
  <c r="X34" i="30"/>
  <c r="T33" i="30"/>
  <c r="AC33" i="30" s="1"/>
  <c r="AB33" i="30"/>
  <c r="AA33" i="30"/>
  <c r="Z33" i="30"/>
  <c r="Y33" i="30"/>
  <c r="X33" i="30"/>
  <c r="T32" i="30"/>
  <c r="AC32" i="30" s="1"/>
  <c r="AB32" i="30"/>
  <c r="AA32" i="30"/>
  <c r="Z32" i="30"/>
  <c r="Y32" i="30"/>
  <c r="X32" i="30"/>
  <c r="T31" i="30"/>
  <c r="AC31" i="30" s="1"/>
  <c r="AB31" i="30"/>
  <c r="AA31" i="30"/>
  <c r="Z31" i="30"/>
  <c r="Y31" i="30"/>
  <c r="X31" i="30"/>
  <c r="T30" i="30"/>
  <c r="AC30" i="30" s="1"/>
  <c r="AB30" i="30"/>
  <c r="AA30" i="30"/>
  <c r="Z30" i="30"/>
  <c r="Y30" i="30"/>
  <c r="X30" i="30"/>
  <c r="T29" i="30"/>
  <c r="AC29" i="30" s="1"/>
  <c r="AB29" i="30"/>
  <c r="AA29" i="30"/>
  <c r="Z29" i="30"/>
  <c r="Y29" i="30"/>
  <c r="X29" i="30"/>
  <c r="T28" i="30"/>
  <c r="AC28" i="30" s="1"/>
  <c r="AB28" i="30"/>
  <c r="AA28" i="30"/>
  <c r="Z28" i="30"/>
  <c r="Y28" i="30"/>
  <c r="X28" i="30"/>
  <c r="X27" i="30"/>
  <c r="T27" i="30"/>
  <c r="AC27" i="30" s="1"/>
  <c r="AB27" i="30"/>
  <c r="AA27" i="30"/>
  <c r="Z27" i="30"/>
  <c r="Y27" i="30"/>
  <c r="T26" i="30"/>
  <c r="AC26" i="30" s="1"/>
  <c r="AB26" i="30"/>
  <c r="AA26" i="30"/>
  <c r="Z26" i="30"/>
  <c r="Y26" i="30"/>
  <c r="X26" i="30"/>
  <c r="T25" i="30"/>
  <c r="AC25" i="30" s="1"/>
  <c r="AB25" i="30"/>
  <c r="AA25" i="30"/>
  <c r="Z25" i="30"/>
  <c r="Y25" i="30"/>
  <c r="X25" i="30"/>
  <c r="T24" i="30"/>
  <c r="AC24" i="30" s="1"/>
  <c r="AB24" i="30"/>
  <c r="AA24" i="30"/>
  <c r="Z24" i="30"/>
  <c r="Y24" i="30"/>
  <c r="X24" i="30"/>
  <c r="T23" i="30"/>
  <c r="AC23" i="30" s="1"/>
  <c r="AB23" i="30"/>
  <c r="AA23" i="30"/>
  <c r="Z23" i="30"/>
  <c r="Y23" i="30"/>
  <c r="X23" i="30"/>
  <c r="T22" i="30"/>
  <c r="AC22" i="30" s="1"/>
  <c r="AB22" i="30"/>
  <c r="AA22" i="30"/>
  <c r="Z22" i="30"/>
  <c r="Y22" i="30"/>
  <c r="X22" i="30"/>
  <c r="Y21" i="30"/>
  <c r="T21" i="30"/>
  <c r="AC21" i="30" s="1"/>
  <c r="AB21" i="30"/>
  <c r="AA21" i="30"/>
  <c r="Z21" i="30"/>
  <c r="X21" i="30"/>
  <c r="T20" i="30"/>
  <c r="AC20" i="30" s="1"/>
  <c r="AB20" i="30"/>
  <c r="AA20" i="30"/>
  <c r="Z20" i="30"/>
  <c r="Y20" i="30"/>
  <c r="X20" i="30"/>
  <c r="T19" i="30"/>
  <c r="AC19" i="30" s="1"/>
  <c r="AB19" i="30"/>
  <c r="AA19" i="30"/>
  <c r="Z19" i="30"/>
  <c r="Y19" i="30"/>
  <c r="X19" i="30"/>
  <c r="AB18" i="30"/>
  <c r="T18" i="30"/>
  <c r="AC18" i="30" s="1"/>
  <c r="AA18" i="30"/>
  <c r="Z18" i="30"/>
  <c r="Y18" i="30"/>
  <c r="X18" i="30"/>
  <c r="X17" i="30"/>
  <c r="T17" i="30"/>
  <c r="AC17" i="30" s="1"/>
  <c r="AB17" i="30"/>
  <c r="AA17" i="30"/>
  <c r="Z17" i="30"/>
  <c r="Y17" i="30"/>
  <c r="T16" i="30"/>
  <c r="AC16" i="30" s="1"/>
  <c r="AC194" i="30" s="1"/>
  <c r="AB16" i="30"/>
  <c r="AA16" i="30"/>
  <c r="AA194" i="30" s="1"/>
  <c r="Z16" i="30"/>
  <c r="Y16" i="30"/>
  <c r="Y194" i="30" s="1"/>
  <c r="X16" i="30"/>
  <c r="X194" i="30" s="1"/>
  <c r="T15" i="30"/>
  <c r="AC15" i="30" s="1"/>
  <c r="AC193" i="30" s="1"/>
  <c r="AB15" i="30"/>
  <c r="AB193" i="30" s="1"/>
  <c r="AA15" i="30"/>
  <c r="AA193" i="30" s="1"/>
  <c r="Z15" i="30"/>
  <c r="Z193" i="30" s="1"/>
  <c r="Y15" i="30"/>
  <c r="Y193" i="30" s="1"/>
  <c r="X15" i="30"/>
  <c r="X193" i="30" s="1"/>
  <c r="T14" i="30"/>
  <c r="AC14" i="30" s="1"/>
  <c r="AC192" i="30" s="1"/>
  <c r="AB14" i="30"/>
  <c r="AA14" i="30"/>
  <c r="AA192" i="30" s="1"/>
  <c r="Z14" i="30"/>
  <c r="Y14" i="30"/>
  <c r="Y192" i="30" s="1"/>
  <c r="X14" i="30"/>
  <c r="X192" i="30" s="1"/>
  <c r="T13" i="30"/>
  <c r="AC13" i="30" s="1"/>
  <c r="AC191" i="30" s="1"/>
  <c r="AB13" i="30"/>
  <c r="AA13" i="30"/>
  <c r="AA191" i="30" s="1"/>
  <c r="Z13" i="30"/>
  <c r="Y13" i="30"/>
  <c r="Y191" i="30" s="1"/>
  <c r="X13" i="30"/>
  <c r="T12" i="30"/>
  <c r="AC12" i="30" s="1"/>
  <c r="AC190" i="30" s="1"/>
  <c r="AB12" i="30"/>
  <c r="AB190" i="30" s="1"/>
  <c r="AA12" i="30"/>
  <c r="AA190" i="30" s="1"/>
  <c r="Z12" i="30"/>
  <c r="Z190" i="30" s="1"/>
  <c r="Y12" i="30"/>
  <c r="Y190" i="30" s="1"/>
  <c r="X12" i="30"/>
  <c r="X190" i="30" s="1"/>
  <c r="T11" i="30"/>
  <c r="AC11" i="30" s="1"/>
  <c r="AC189" i="30" s="1"/>
  <c r="AB11" i="30"/>
  <c r="AA11" i="30"/>
  <c r="AA189" i="30" s="1"/>
  <c r="Z11" i="30"/>
  <c r="Y11" i="30"/>
  <c r="Y189" i="30" s="1"/>
  <c r="X11" i="30"/>
  <c r="T10" i="30"/>
  <c r="AC10" i="30" s="1"/>
  <c r="AC188" i="30" s="1"/>
  <c r="AB10" i="30"/>
  <c r="AA10" i="30"/>
  <c r="AA188" i="30" s="1"/>
  <c r="Z10" i="30"/>
  <c r="Z188" i="30" s="1"/>
  <c r="Y10" i="30"/>
  <c r="Y188" i="30" s="1"/>
  <c r="X10" i="30"/>
  <c r="X188" i="30" s="1"/>
  <c r="T9" i="30"/>
  <c r="AC9" i="30" s="1"/>
  <c r="AC187" i="30" s="1"/>
  <c r="AB9" i="30"/>
  <c r="AA9" i="30"/>
  <c r="Z9" i="30"/>
  <c r="Y9" i="30"/>
  <c r="Y187" i="30" s="1"/>
  <c r="X9" i="30"/>
  <c r="AB192" i="30" l="1"/>
  <c r="AA187" i="30"/>
  <c r="X187" i="30"/>
  <c r="X189" i="30"/>
  <c r="AB189" i="30"/>
  <c r="X191" i="30"/>
  <c r="Z192" i="30"/>
  <c r="Z194" i="30"/>
  <c r="Z187" i="30"/>
  <c r="AB188" i="30"/>
  <c r="Z189" i="30"/>
  <c r="Z191" i="30"/>
  <c r="AB194" i="30"/>
  <c r="Y179" i="29"/>
  <c r="AA180" i="29"/>
  <c r="AC181" i="29"/>
  <c r="AC183" i="29"/>
  <c r="Z184" i="29"/>
  <c r="AB187" i="30"/>
  <c r="AB191" i="30"/>
  <c r="T192" i="28"/>
  <c r="AC192" i="28" s="1"/>
  <c r="Q192" i="28"/>
  <c r="AB192" i="28" s="1"/>
  <c r="N192" i="28"/>
  <c r="AA192" i="28" s="1"/>
  <c r="K192" i="28"/>
  <c r="Z192" i="28" s="1"/>
  <c r="H192" i="28"/>
  <c r="Y192" i="28" s="1"/>
  <c r="E192" i="28"/>
  <c r="X192" i="28" s="1"/>
  <c r="T191" i="28"/>
  <c r="AC191" i="28" s="1"/>
  <c r="Q191" i="28"/>
  <c r="AB191" i="28" s="1"/>
  <c r="N191" i="28"/>
  <c r="AA191" i="28" s="1"/>
  <c r="K191" i="28"/>
  <c r="Z191" i="28" s="1"/>
  <c r="H191" i="28"/>
  <c r="Y191" i="28" s="1"/>
  <c r="E191" i="28"/>
  <c r="X191" i="28" s="1"/>
  <c r="T190" i="28"/>
  <c r="AC190" i="28" s="1"/>
  <c r="Q190" i="28"/>
  <c r="AB190" i="28" s="1"/>
  <c r="N190" i="28"/>
  <c r="AA190" i="28" s="1"/>
  <c r="K190" i="28"/>
  <c r="Z190" i="28" s="1"/>
  <c r="H190" i="28"/>
  <c r="Y190" i="28" s="1"/>
  <c r="E190" i="28"/>
  <c r="X190" i="28" s="1"/>
  <c r="T189" i="28"/>
  <c r="AC189" i="28" s="1"/>
  <c r="Q189" i="28"/>
  <c r="AB189" i="28" s="1"/>
  <c r="N189" i="28"/>
  <c r="AA189" i="28" s="1"/>
  <c r="K189" i="28"/>
  <c r="Z189" i="28" s="1"/>
  <c r="H189" i="28"/>
  <c r="Y189" i="28" s="1"/>
  <c r="E189" i="28"/>
  <c r="X189" i="28" s="1"/>
  <c r="T188" i="28"/>
  <c r="AC188" i="28" s="1"/>
  <c r="Q188" i="28"/>
  <c r="AB188" i="28" s="1"/>
  <c r="N188" i="28"/>
  <c r="AA188" i="28" s="1"/>
  <c r="K188" i="28"/>
  <c r="Z188" i="28" s="1"/>
  <c r="H188" i="28"/>
  <c r="Y188" i="28" s="1"/>
  <c r="E188" i="28"/>
  <c r="X188" i="28" s="1"/>
  <c r="T187" i="28"/>
  <c r="AC187" i="28" s="1"/>
  <c r="Q187" i="28"/>
  <c r="AB187" i="28" s="1"/>
  <c r="N187" i="28"/>
  <c r="AA187" i="28" s="1"/>
  <c r="K187" i="28"/>
  <c r="Z187" i="28" s="1"/>
  <c r="H187" i="28"/>
  <c r="Y187" i="28" s="1"/>
  <c r="E187" i="28"/>
  <c r="X187" i="28" s="1"/>
  <c r="T186" i="28"/>
  <c r="AC186" i="28" s="1"/>
  <c r="Q186" i="28"/>
  <c r="AB186" i="28" s="1"/>
  <c r="N186" i="28"/>
  <c r="AA186" i="28" s="1"/>
  <c r="K186" i="28"/>
  <c r="Z186" i="28" s="1"/>
  <c r="H186" i="28"/>
  <c r="Y186" i="28" s="1"/>
  <c r="E186" i="28"/>
  <c r="X186" i="28" s="1"/>
  <c r="T185" i="28"/>
  <c r="AC185" i="28" s="1"/>
  <c r="Q185" i="28"/>
  <c r="AB185" i="28" s="1"/>
  <c r="N185" i="28"/>
  <c r="AA185" i="28" s="1"/>
  <c r="K185" i="28"/>
  <c r="Z185" i="28" s="1"/>
  <c r="H185" i="28"/>
  <c r="Y185" i="28" s="1"/>
  <c r="E185" i="28"/>
  <c r="X185" i="28" s="1"/>
  <c r="T184" i="28"/>
  <c r="AC184" i="28" s="1"/>
  <c r="Q184" i="28"/>
  <c r="AB184" i="28" s="1"/>
  <c r="N184" i="28"/>
  <c r="AA184" i="28" s="1"/>
  <c r="K184" i="28"/>
  <c r="Z184" i="28" s="1"/>
  <c r="H184" i="28"/>
  <c r="Y184" i="28" s="1"/>
  <c r="E184" i="28"/>
  <c r="X184" i="28" s="1"/>
  <c r="T183" i="28"/>
  <c r="AC183" i="28" s="1"/>
  <c r="Q183" i="28"/>
  <c r="AB183" i="28" s="1"/>
  <c r="N183" i="28"/>
  <c r="AA183" i="28" s="1"/>
  <c r="K183" i="28"/>
  <c r="Z183" i="28" s="1"/>
  <c r="H183" i="28"/>
  <c r="Y183" i="28" s="1"/>
  <c r="E183" i="28"/>
  <c r="X183" i="28" s="1"/>
  <c r="T182" i="28"/>
  <c r="AC182" i="28" s="1"/>
  <c r="Q182" i="28"/>
  <c r="AB182" i="28" s="1"/>
  <c r="N182" i="28"/>
  <c r="AA182" i="28" s="1"/>
  <c r="K182" i="28"/>
  <c r="Z182" i="28" s="1"/>
  <c r="H182" i="28"/>
  <c r="Y182" i="28" s="1"/>
  <c r="E182" i="28"/>
  <c r="X182" i="28" s="1"/>
  <c r="T181" i="28"/>
  <c r="AC181" i="28" s="1"/>
  <c r="Q181" i="28"/>
  <c r="AB181" i="28" s="1"/>
  <c r="N181" i="28"/>
  <c r="AA181" i="28" s="1"/>
  <c r="K181" i="28"/>
  <c r="Z181" i="28" s="1"/>
  <c r="H181" i="28"/>
  <c r="Y181" i="28" s="1"/>
  <c r="E181" i="28"/>
  <c r="X181" i="28" s="1"/>
  <c r="T180" i="28"/>
  <c r="AC180" i="28" s="1"/>
  <c r="Q180" i="28"/>
  <c r="AB180" i="28" s="1"/>
  <c r="N180" i="28"/>
  <c r="AA180" i="28" s="1"/>
  <c r="K180" i="28"/>
  <c r="Z180" i="28" s="1"/>
  <c r="H180" i="28"/>
  <c r="Y180" i="28" s="1"/>
  <c r="E180" i="28"/>
  <c r="X180" i="28" s="1"/>
  <c r="T179" i="28"/>
  <c r="AC179" i="28" s="1"/>
  <c r="Q179" i="28"/>
  <c r="AB179" i="28" s="1"/>
  <c r="N179" i="28"/>
  <c r="AA179" i="28" s="1"/>
  <c r="K179" i="28"/>
  <c r="Z179" i="28" s="1"/>
  <c r="H179" i="28"/>
  <c r="Y179" i="28" s="1"/>
  <c r="E179" i="28"/>
  <c r="X179" i="28" s="1"/>
  <c r="T178" i="28"/>
  <c r="AC178" i="28" s="1"/>
  <c r="Q178" i="28"/>
  <c r="AB178" i="28" s="1"/>
  <c r="N178" i="28"/>
  <c r="AA178" i="28" s="1"/>
  <c r="K178" i="28"/>
  <c r="Z178" i="28" s="1"/>
  <c r="H178" i="28"/>
  <c r="Y178" i="28" s="1"/>
  <c r="E178" i="28"/>
  <c r="X178" i="28" s="1"/>
  <c r="T177" i="28"/>
  <c r="AC177" i="28" s="1"/>
  <c r="Q177" i="28"/>
  <c r="AB177" i="28" s="1"/>
  <c r="N177" i="28"/>
  <c r="AA177" i="28" s="1"/>
  <c r="K177" i="28"/>
  <c r="Z177" i="28" s="1"/>
  <c r="H177" i="28"/>
  <c r="Y177" i="28" s="1"/>
  <c r="E177" i="28"/>
  <c r="X177" i="28" s="1"/>
  <c r="T176" i="28"/>
  <c r="AC176" i="28" s="1"/>
  <c r="Q176" i="28"/>
  <c r="AB176" i="28" s="1"/>
  <c r="N176" i="28"/>
  <c r="AA176" i="28" s="1"/>
  <c r="K176" i="28"/>
  <c r="Z176" i="28" s="1"/>
  <c r="H176" i="28"/>
  <c r="Y176" i="28" s="1"/>
  <c r="E176" i="28"/>
  <c r="X176" i="28" s="1"/>
  <c r="T175" i="28"/>
  <c r="AC175" i="28" s="1"/>
  <c r="Q175" i="28"/>
  <c r="AB175" i="28" s="1"/>
  <c r="N175" i="28"/>
  <c r="AA175" i="28" s="1"/>
  <c r="K175" i="28"/>
  <c r="Z175" i="28" s="1"/>
  <c r="H175" i="28"/>
  <c r="Y175" i="28" s="1"/>
  <c r="E175" i="28"/>
  <c r="X175" i="28" s="1"/>
  <c r="T174" i="28"/>
  <c r="AC174" i="28" s="1"/>
  <c r="Q174" i="28"/>
  <c r="AB174" i="28" s="1"/>
  <c r="N174" i="28"/>
  <c r="AA174" i="28" s="1"/>
  <c r="K174" i="28"/>
  <c r="Z174" i="28" s="1"/>
  <c r="H174" i="28"/>
  <c r="Y174" i="28" s="1"/>
  <c r="E174" i="28"/>
  <c r="X174" i="28" s="1"/>
  <c r="T173" i="28"/>
  <c r="AC173" i="28" s="1"/>
  <c r="Q173" i="28"/>
  <c r="AB173" i="28" s="1"/>
  <c r="N173" i="28"/>
  <c r="AA173" i="28" s="1"/>
  <c r="K173" i="28"/>
  <c r="Z173" i="28" s="1"/>
  <c r="H173" i="28"/>
  <c r="Y173" i="28" s="1"/>
  <c r="E173" i="28"/>
  <c r="X173" i="28" s="1"/>
  <c r="T172" i="28"/>
  <c r="AC172" i="28" s="1"/>
  <c r="Q172" i="28"/>
  <c r="AB172" i="28" s="1"/>
  <c r="N172" i="28"/>
  <c r="AA172" i="28" s="1"/>
  <c r="K172" i="28"/>
  <c r="Z172" i="28" s="1"/>
  <c r="H172" i="28"/>
  <c r="Y172" i="28" s="1"/>
  <c r="E172" i="28"/>
  <c r="X172" i="28" s="1"/>
  <c r="T171" i="28"/>
  <c r="AC171" i="28" s="1"/>
  <c r="Q171" i="28"/>
  <c r="AB171" i="28" s="1"/>
  <c r="N171" i="28"/>
  <c r="AA171" i="28" s="1"/>
  <c r="K171" i="28"/>
  <c r="Z171" i="28" s="1"/>
  <c r="H171" i="28"/>
  <c r="Y171" i="28" s="1"/>
  <c r="E171" i="28"/>
  <c r="X171" i="28" s="1"/>
  <c r="T170" i="28"/>
  <c r="AC170" i="28" s="1"/>
  <c r="Q170" i="28"/>
  <c r="AB170" i="28" s="1"/>
  <c r="N170" i="28"/>
  <c r="AA170" i="28" s="1"/>
  <c r="K170" i="28"/>
  <c r="Z170" i="28" s="1"/>
  <c r="H170" i="28"/>
  <c r="Y170" i="28" s="1"/>
  <c r="E170" i="28"/>
  <c r="X170" i="28" s="1"/>
  <c r="T169" i="28"/>
  <c r="AC169" i="28" s="1"/>
  <c r="Q169" i="28"/>
  <c r="AB169" i="28" s="1"/>
  <c r="N169" i="28"/>
  <c r="AA169" i="28" s="1"/>
  <c r="K169" i="28"/>
  <c r="Z169" i="28" s="1"/>
  <c r="H169" i="28"/>
  <c r="Y169" i="28" s="1"/>
  <c r="E169" i="28"/>
  <c r="X169" i="28" s="1"/>
  <c r="T168" i="28"/>
  <c r="AC168" i="28" s="1"/>
  <c r="Q168" i="28"/>
  <c r="AB168" i="28" s="1"/>
  <c r="N168" i="28"/>
  <c r="AA168" i="28" s="1"/>
  <c r="K168" i="28"/>
  <c r="Z168" i="28" s="1"/>
  <c r="H168" i="28"/>
  <c r="Y168" i="28" s="1"/>
  <c r="E168" i="28"/>
  <c r="X168" i="28" s="1"/>
  <c r="T167" i="28"/>
  <c r="AC167" i="28" s="1"/>
  <c r="Q167" i="28"/>
  <c r="AB167" i="28" s="1"/>
  <c r="N167" i="28"/>
  <c r="AA167" i="28" s="1"/>
  <c r="K167" i="28"/>
  <c r="Z167" i="28" s="1"/>
  <c r="H167" i="28"/>
  <c r="Y167" i="28" s="1"/>
  <c r="E167" i="28"/>
  <c r="X167" i="28" s="1"/>
  <c r="T166" i="28"/>
  <c r="AC166" i="28" s="1"/>
  <c r="Q166" i="28"/>
  <c r="AB166" i="28" s="1"/>
  <c r="N166" i="28"/>
  <c r="AA166" i="28" s="1"/>
  <c r="K166" i="28"/>
  <c r="Z166" i="28" s="1"/>
  <c r="H166" i="28"/>
  <c r="Y166" i="28" s="1"/>
  <c r="E166" i="28"/>
  <c r="X166" i="28" s="1"/>
  <c r="T165" i="28"/>
  <c r="AC165" i="28" s="1"/>
  <c r="Q165" i="28"/>
  <c r="AB165" i="28" s="1"/>
  <c r="N165" i="28"/>
  <c r="AA165" i="28" s="1"/>
  <c r="K165" i="28"/>
  <c r="Z165" i="28" s="1"/>
  <c r="H165" i="28"/>
  <c r="Y165" i="28" s="1"/>
  <c r="E165" i="28"/>
  <c r="X165" i="28" s="1"/>
  <c r="T164" i="28"/>
  <c r="AC164" i="28" s="1"/>
  <c r="Q164" i="28"/>
  <c r="AB164" i="28" s="1"/>
  <c r="N164" i="28"/>
  <c r="AA164" i="28" s="1"/>
  <c r="K164" i="28"/>
  <c r="Z164" i="28" s="1"/>
  <c r="H164" i="28"/>
  <c r="Y164" i="28" s="1"/>
  <c r="E164" i="28"/>
  <c r="X164" i="28" s="1"/>
  <c r="T163" i="28"/>
  <c r="AC163" i="28" s="1"/>
  <c r="Q163" i="28"/>
  <c r="AB163" i="28" s="1"/>
  <c r="N163" i="28"/>
  <c r="AA163" i="28" s="1"/>
  <c r="K163" i="28"/>
  <c r="Z163" i="28" s="1"/>
  <c r="H163" i="28"/>
  <c r="Y163" i="28" s="1"/>
  <c r="E163" i="28"/>
  <c r="X163" i="28" s="1"/>
  <c r="T162" i="28"/>
  <c r="AC162" i="28" s="1"/>
  <c r="Q162" i="28"/>
  <c r="AB162" i="28" s="1"/>
  <c r="N162" i="28"/>
  <c r="AA162" i="28" s="1"/>
  <c r="K162" i="28"/>
  <c r="Z162" i="28" s="1"/>
  <c r="H162" i="28"/>
  <c r="Y162" i="28" s="1"/>
  <c r="E162" i="28"/>
  <c r="X162" i="28" s="1"/>
  <c r="T161" i="28"/>
  <c r="AC161" i="28" s="1"/>
  <c r="Q161" i="28"/>
  <c r="AB161" i="28" s="1"/>
  <c r="N161" i="28"/>
  <c r="AA161" i="28" s="1"/>
  <c r="K161" i="28"/>
  <c r="Z161" i="28" s="1"/>
  <c r="H161" i="28"/>
  <c r="Y161" i="28" s="1"/>
  <c r="E161" i="28"/>
  <c r="X161" i="28" s="1"/>
  <c r="T160" i="28"/>
  <c r="AC160" i="28" s="1"/>
  <c r="Q160" i="28"/>
  <c r="AB160" i="28" s="1"/>
  <c r="N160" i="28"/>
  <c r="AA160" i="28" s="1"/>
  <c r="K160" i="28"/>
  <c r="Z160" i="28" s="1"/>
  <c r="H160" i="28"/>
  <c r="Y160" i="28" s="1"/>
  <c r="E160" i="28"/>
  <c r="X160" i="28" s="1"/>
  <c r="T159" i="28"/>
  <c r="AC159" i="28" s="1"/>
  <c r="Q159" i="28"/>
  <c r="AB159" i="28" s="1"/>
  <c r="N159" i="28"/>
  <c r="AA159" i="28" s="1"/>
  <c r="K159" i="28"/>
  <c r="Z159" i="28" s="1"/>
  <c r="H159" i="28"/>
  <c r="Y159" i="28" s="1"/>
  <c r="E159" i="28"/>
  <c r="X159" i="28" s="1"/>
  <c r="T158" i="28"/>
  <c r="AC158" i="28" s="1"/>
  <c r="Q158" i="28"/>
  <c r="AB158" i="28" s="1"/>
  <c r="N158" i="28"/>
  <c r="AA158" i="28" s="1"/>
  <c r="K158" i="28"/>
  <c r="Z158" i="28" s="1"/>
  <c r="H158" i="28"/>
  <c r="Y158" i="28" s="1"/>
  <c r="E158" i="28"/>
  <c r="X158" i="28" s="1"/>
  <c r="T157" i="28"/>
  <c r="AC157" i="28" s="1"/>
  <c r="Q157" i="28"/>
  <c r="AB157" i="28" s="1"/>
  <c r="N157" i="28"/>
  <c r="AA157" i="28" s="1"/>
  <c r="K157" i="28"/>
  <c r="Z157" i="28" s="1"/>
  <c r="H157" i="28"/>
  <c r="Y157" i="28" s="1"/>
  <c r="E157" i="28"/>
  <c r="X157" i="28" s="1"/>
  <c r="T156" i="28"/>
  <c r="AC156" i="28" s="1"/>
  <c r="Q156" i="28"/>
  <c r="AB156" i="28" s="1"/>
  <c r="N156" i="28"/>
  <c r="AA156" i="28" s="1"/>
  <c r="K156" i="28"/>
  <c r="Z156" i="28" s="1"/>
  <c r="H156" i="28"/>
  <c r="Y156" i="28" s="1"/>
  <c r="E156" i="28"/>
  <c r="X156" i="28" s="1"/>
  <c r="T155" i="28"/>
  <c r="AC155" i="28" s="1"/>
  <c r="Q155" i="28"/>
  <c r="AB155" i="28" s="1"/>
  <c r="N155" i="28"/>
  <c r="AA155" i="28" s="1"/>
  <c r="K155" i="28"/>
  <c r="Z155" i="28" s="1"/>
  <c r="H155" i="28"/>
  <c r="Y155" i="28" s="1"/>
  <c r="E155" i="28"/>
  <c r="X155" i="28" s="1"/>
  <c r="T154" i="28"/>
  <c r="AC154" i="28" s="1"/>
  <c r="Q154" i="28"/>
  <c r="AB154" i="28" s="1"/>
  <c r="N154" i="28"/>
  <c r="AA154" i="28" s="1"/>
  <c r="K154" i="28"/>
  <c r="Z154" i="28" s="1"/>
  <c r="H154" i="28"/>
  <c r="Y154" i="28" s="1"/>
  <c r="E154" i="28"/>
  <c r="X154" i="28" s="1"/>
  <c r="T153" i="28"/>
  <c r="AC153" i="28" s="1"/>
  <c r="Q153" i="28"/>
  <c r="AB153" i="28" s="1"/>
  <c r="N153" i="28"/>
  <c r="AA153" i="28" s="1"/>
  <c r="K153" i="28"/>
  <c r="Z153" i="28" s="1"/>
  <c r="H153" i="28"/>
  <c r="Y153" i="28" s="1"/>
  <c r="E153" i="28"/>
  <c r="X153" i="28" s="1"/>
  <c r="T152" i="28"/>
  <c r="AC152" i="28" s="1"/>
  <c r="Q152" i="28"/>
  <c r="AB152" i="28" s="1"/>
  <c r="N152" i="28"/>
  <c r="AA152" i="28" s="1"/>
  <c r="K152" i="28"/>
  <c r="Z152" i="28" s="1"/>
  <c r="H152" i="28"/>
  <c r="Y152" i="28" s="1"/>
  <c r="E152" i="28"/>
  <c r="X152" i="28" s="1"/>
  <c r="T151" i="28"/>
  <c r="AC151" i="28" s="1"/>
  <c r="Q151" i="28"/>
  <c r="AB151" i="28" s="1"/>
  <c r="N151" i="28"/>
  <c r="AA151" i="28" s="1"/>
  <c r="K151" i="28"/>
  <c r="Z151" i="28" s="1"/>
  <c r="H151" i="28"/>
  <c r="Y151" i="28" s="1"/>
  <c r="E151" i="28"/>
  <c r="X151" i="28" s="1"/>
  <c r="T150" i="28"/>
  <c r="AC150" i="28" s="1"/>
  <c r="Q150" i="28"/>
  <c r="AB150" i="28" s="1"/>
  <c r="N150" i="28"/>
  <c r="AA150" i="28" s="1"/>
  <c r="K150" i="28"/>
  <c r="Z150" i="28" s="1"/>
  <c r="H150" i="28"/>
  <c r="Y150" i="28" s="1"/>
  <c r="E150" i="28"/>
  <c r="X150" i="28" s="1"/>
  <c r="T149" i="28"/>
  <c r="AC149" i="28" s="1"/>
  <c r="Q149" i="28"/>
  <c r="AB149" i="28" s="1"/>
  <c r="N149" i="28"/>
  <c r="AA149" i="28" s="1"/>
  <c r="K149" i="28"/>
  <c r="Z149" i="28" s="1"/>
  <c r="H149" i="28"/>
  <c r="Y149" i="28" s="1"/>
  <c r="E149" i="28"/>
  <c r="X149" i="28" s="1"/>
  <c r="T148" i="28"/>
  <c r="AC148" i="28" s="1"/>
  <c r="Q148" i="28"/>
  <c r="AB148" i="28" s="1"/>
  <c r="N148" i="28"/>
  <c r="AA148" i="28" s="1"/>
  <c r="K148" i="28"/>
  <c r="Z148" i="28" s="1"/>
  <c r="H148" i="28"/>
  <c r="Y148" i="28" s="1"/>
  <c r="E148" i="28"/>
  <c r="X148" i="28" s="1"/>
  <c r="T147" i="28"/>
  <c r="AC147" i="28" s="1"/>
  <c r="Q147" i="28"/>
  <c r="AB147" i="28" s="1"/>
  <c r="N147" i="28"/>
  <c r="AA147" i="28" s="1"/>
  <c r="K147" i="28"/>
  <c r="Z147" i="28" s="1"/>
  <c r="H147" i="28"/>
  <c r="Y147" i="28" s="1"/>
  <c r="E147" i="28"/>
  <c r="X147" i="28" s="1"/>
  <c r="T146" i="28"/>
  <c r="AC146" i="28" s="1"/>
  <c r="Q146" i="28"/>
  <c r="AB146" i="28" s="1"/>
  <c r="N146" i="28"/>
  <c r="AA146" i="28" s="1"/>
  <c r="K146" i="28"/>
  <c r="Z146" i="28" s="1"/>
  <c r="H146" i="28"/>
  <c r="Y146" i="28" s="1"/>
  <c r="E146" i="28"/>
  <c r="X146" i="28" s="1"/>
  <c r="T145" i="28"/>
  <c r="AC145" i="28" s="1"/>
  <c r="Q145" i="28"/>
  <c r="AB145" i="28" s="1"/>
  <c r="N145" i="28"/>
  <c r="AA145" i="28" s="1"/>
  <c r="K145" i="28"/>
  <c r="Z145" i="28" s="1"/>
  <c r="H145" i="28"/>
  <c r="Y145" i="28" s="1"/>
  <c r="E145" i="28"/>
  <c r="X145" i="28" s="1"/>
  <c r="T144" i="28"/>
  <c r="AC144" i="28" s="1"/>
  <c r="Q144" i="28"/>
  <c r="AB144" i="28" s="1"/>
  <c r="N144" i="28"/>
  <c r="AA144" i="28" s="1"/>
  <c r="K144" i="28"/>
  <c r="Z144" i="28" s="1"/>
  <c r="H144" i="28"/>
  <c r="Y144" i="28" s="1"/>
  <c r="E144" i="28"/>
  <c r="X144" i="28" s="1"/>
  <c r="T143" i="28"/>
  <c r="AC143" i="28" s="1"/>
  <c r="Q143" i="28"/>
  <c r="AB143" i="28" s="1"/>
  <c r="N143" i="28"/>
  <c r="AA143" i="28" s="1"/>
  <c r="K143" i="28"/>
  <c r="Z143" i="28" s="1"/>
  <c r="H143" i="28"/>
  <c r="Y143" i="28" s="1"/>
  <c r="E143" i="28"/>
  <c r="X143" i="28" s="1"/>
  <c r="T142" i="28"/>
  <c r="AC142" i="28" s="1"/>
  <c r="Q142" i="28"/>
  <c r="AB142" i="28" s="1"/>
  <c r="N142" i="28"/>
  <c r="AA142" i="28" s="1"/>
  <c r="K142" i="28"/>
  <c r="Z142" i="28" s="1"/>
  <c r="H142" i="28"/>
  <c r="Y142" i="28" s="1"/>
  <c r="E142" i="28"/>
  <c r="X142" i="28" s="1"/>
  <c r="T141" i="28"/>
  <c r="AC141" i="28" s="1"/>
  <c r="Q141" i="28"/>
  <c r="AB141" i="28" s="1"/>
  <c r="N141" i="28"/>
  <c r="AA141" i="28" s="1"/>
  <c r="K141" i="28"/>
  <c r="Z141" i="28" s="1"/>
  <c r="H141" i="28"/>
  <c r="Y141" i="28" s="1"/>
  <c r="E141" i="28"/>
  <c r="X141" i="28" s="1"/>
  <c r="T140" i="28"/>
  <c r="AC140" i="28" s="1"/>
  <c r="Q140" i="28"/>
  <c r="AB140" i="28" s="1"/>
  <c r="N140" i="28"/>
  <c r="AA140" i="28" s="1"/>
  <c r="K140" i="28"/>
  <c r="Z140" i="28" s="1"/>
  <c r="H140" i="28"/>
  <c r="Y140" i="28" s="1"/>
  <c r="E140" i="28"/>
  <c r="X140" i="28" s="1"/>
  <c r="T139" i="28"/>
  <c r="AC139" i="28" s="1"/>
  <c r="Q139" i="28"/>
  <c r="AB139" i="28" s="1"/>
  <c r="N139" i="28"/>
  <c r="AA139" i="28" s="1"/>
  <c r="K139" i="28"/>
  <c r="Z139" i="28" s="1"/>
  <c r="H139" i="28"/>
  <c r="Y139" i="28" s="1"/>
  <c r="E139" i="28"/>
  <c r="X139" i="28" s="1"/>
  <c r="T138" i="28"/>
  <c r="AC138" i="28" s="1"/>
  <c r="Q138" i="28"/>
  <c r="AB138" i="28" s="1"/>
  <c r="N138" i="28"/>
  <c r="AA138" i="28" s="1"/>
  <c r="K138" i="28"/>
  <c r="Z138" i="28" s="1"/>
  <c r="H138" i="28"/>
  <c r="Y138" i="28" s="1"/>
  <c r="E138" i="28"/>
  <c r="X138" i="28" s="1"/>
  <c r="T137" i="28"/>
  <c r="AC137" i="28" s="1"/>
  <c r="Q137" i="28"/>
  <c r="AB137" i="28" s="1"/>
  <c r="N137" i="28"/>
  <c r="AA137" i="28" s="1"/>
  <c r="K137" i="28"/>
  <c r="Z137" i="28" s="1"/>
  <c r="H137" i="28"/>
  <c r="Y137" i="28" s="1"/>
  <c r="E137" i="28"/>
  <c r="X137" i="28" s="1"/>
  <c r="T136" i="28"/>
  <c r="AC136" i="28" s="1"/>
  <c r="Q136" i="28"/>
  <c r="AB136" i="28" s="1"/>
  <c r="N136" i="28"/>
  <c r="AA136" i="28" s="1"/>
  <c r="K136" i="28"/>
  <c r="Z136" i="28" s="1"/>
  <c r="H136" i="28"/>
  <c r="Y136" i="28" s="1"/>
  <c r="E136" i="28"/>
  <c r="X136" i="28" s="1"/>
  <c r="T135" i="28"/>
  <c r="AC135" i="28" s="1"/>
  <c r="Q135" i="28"/>
  <c r="AB135" i="28" s="1"/>
  <c r="N135" i="28"/>
  <c r="AA135" i="28" s="1"/>
  <c r="K135" i="28"/>
  <c r="Z135" i="28" s="1"/>
  <c r="H135" i="28"/>
  <c r="Y135" i="28" s="1"/>
  <c r="E135" i="28"/>
  <c r="X135" i="28" s="1"/>
  <c r="T134" i="28"/>
  <c r="AC134" i="28" s="1"/>
  <c r="Q134" i="28"/>
  <c r="AB134" i="28" s="1"/>
  <c r="N134" i="28"/>
  <c r="AA134" i="28" s="1"/>
  <c r="K134" i="28"/>
  <c r="Z134" i="28" s="1"/>
  <c r="H134" i="28"/>
  <c r="Y134" i="28" s="1"/>
  <c r="E134" i="28"/>
  <c r="X134" i="28" s="1"/>
  <c r="T133" i="28"/>
  <c r="AC133" i="28" s="1"/>
  <c r="Q133" i="28"/>
  <c r="AB133" i="28" s="1"/>
  <c r="N133" i="28"/>
  <c r="AA133" i="28" s="1"/>
  <c r="K133" i="28"/>
  <c r="Z133" i="28" s="1"/>
  <c r="H133" i="28"/>
  <c r="Y133" i="28" s="1"/>
  <c r="E133" i="28"/>
  <c r="X133" i="28" s="1"/>
  <c r="T132" i="28"/>
  <c r="AC132" i="28" s="1"/>
  <c r="Q132" i="28"/>
  <c r="AB132" i="28" s="1"/>
  <c r="N132" i="28"/>
  <c r="AA132" i="28" s="1"/>
  <c r="K132" i="28"/>
  <c r="Z132" i="28" s="1"/>
  <c r="H132" i="28"/>
  <c r="Y132" i="28" s="1"/>
  <c r="E132" i="28"/>
  <c r="X132" i="28" s="1"/>
  <c r="T131" i="28"/>
  <c r="AC131" i="28" s="1"/>
  <c r="Q131" i="28"/>
  <c r="AB131" i="28" s="1"/>
  <c r="N131" i="28"/>
  <c r="AA131" i="28" s="1"/>
  <c r="K131" i="28"/>
  <c r="Z131" i="28" s="1"/>
  <c r="H131" i="28"/>
  <c r="Y131" i="28" s="1"/>
  <c r="E131" i="28"/>
  <c r="X131" i="28" s="1"/>
  <c r="T130" i="28"/>
  <c r="AC130" i="28" s="1"/>
  <c r="Q130" i="28"/>
  <c r="AB130" i="28" s="1"/>
  <c r="N130" i="28"/>
  <c r="AA130" i="28" s="1"/>
  <c r="K130" i="28"/>
  <c r="Z130" i="28" s="1"/>
  <c r="H130" i="28"/>
  <c r="Y130" i="28" s="1"/>
  <c r="E130" i="28"/>
  <c r="X130" i="28" s="1"/>
  <c r="T129" i="28"/>
  <c r="AC129" i="28" s="1"/>
  <c r="Q129" i="28"/>
  <c r="AB129" i="28" s="1"/>
  <c r="N129" i="28"/>
  <c r="AA129" i="28" s="1"/>
  <c r="K129" i="28"/>
  <c r="Z129" i="28" s="1"/>
  <c r="H129" i="28"/>
  <c r="Y129" i="28" s="1"/>
  <c r="E129" i="28"/>
  <c r="X129" i="28" s="1"/>
  <c r="T128" i="28"/>
  <c r="AC128" i="28" s="1"/>
  <c r="Q128" i="28"/>
  <c r="AB128" i="28" s="1"/>
  <c r="N128" i="28"/>
  <c r="AA128" i="28" s="1"/>
  <c r="K128" i="28"/>
  <c r="Z128" i="28" s="1"/>
  <c r="H128" i="28"/>
  <c r="Y128" i="28" s="1"/>
  <c r="E128" i="28"/>
  <c r="X128" i="28" s="1"/>
  <c r="T127" i="28"/>
  <c r="AC127" i="28" s="1"/>
  <c r="Q127" i="28"/>
  <c r="AB127" i="28" s="1"/>
  <c r="N127" i="28"/>
  <c r="AA127" i="28" s="1"/>
  <c r="K127" i="28"/>
  <c r="Z127" i="28" s="1"/>
  <c r="H127" i="28"/>
  <c r="Y127" i="28" s="1"/>
  <c r="E127" i="28"/>
  <c r="X127" i="28" s="1"/>
  <c r="T126" i="28"/>
  <c r="AC126" i="28" s="1"/>
  <c r="Q126" i="28"/>
  <c r="AB126" i="28" s="1"/>
  <c r="N126" i="28"/>
  <c r="AA126" i="28" s="1"/>
  <c r="K126" i="28"/>
  <c r="Z126" i="28" s="1"/>
  <c r="H126" i="28"/>
  <c r="Y126" i="28" s="1"/>
  <c r="E126" i="28"/>
  <c r="X126" i="28" s="1"/>
  <c r="T125" i="28"/>
  <c r="AC125" i="28" s="1"/>
  <c r="Q125" i="28"/>
  <c r="AB125" i="28" s="1"/>
  <c r="N125" i="28"/>
  <c r="AA125" i="28" s="1"/>
  <c r="K125" i="28"/>
  <c r="Z125" i="28" s="1"/>
  <c r="H125" i="28"/>
  <c r="Y125" i="28" s="1"/>
  <c r="E125" i="28"/>
  <c r="X125" i="28" s="1"/>
  <c r="T124" i="28"/>
  <c r="AC124" i="28" s="1"/>
  <c r="Q124" i="28"/>
  <c r="AB124" i="28" s="1"/>
  <c r="N124" i="28"/>
  <c r="AA124" i="28" s="1"/>
  <c r="K124" i="28"/>
  <c r="Z124" i="28" s="1"/>
  <c r="H124" i="28"/>
  <c r="Y124" i="28" s="1"/>
  <c r="E124" i="28"/>
  <c r="X124" i="28" s="1"/>
  <c r="T123" i="28"/>
  <c r="AC123" i="28" s="1"/>
  <c r="Q123" i="28"/>
  <c r="AB123" i="28" s="1"/>
  <c r="N123" i="28"/>
  <c r="AA123" i="28" s="1"/>
  <c r="K123" i="28"/>
  <c r="Z123" i="28" s="1"/>
  <c r="H123" i="28"/>
  <c r="Y123" i="28" s="1"/>
  <c r="E123" i="28"/>
  <c r="X123" i="28" s="1"/>
  <c r="T122" i="28"/>
  <c r="AC122" i="28" s="1"/>
  <c r="Q122" i="28"/>
  <c r="AB122" i="28" s="1"/>
  <c r="N122" i="28"/>
  <c r="AA122" i="28" s="1"/>
  <c r="K122" i="28"/>
  <c r="Z122" i="28" s="1"/>
  <c r="H122" i="28"/>
  <c r="Y122" i="28" s="1"/>
  <c r="E122" i="28"/>
  <c r="X122" i="28" s="1"/>
  <c r="T121" i="28"/>
  <c r="AC121" i="28" s="1"/>
  <c r="Q121" i="28"/>
  <c r="AB121" i="28" s="1"/>
  <c r="N121" i="28"/>
  <c r="AA121" i="28" s="1"/>
  <c r="K121" i="28"/>
  <c r="Z121" i="28" s="1"/>
  <c r="H121" i="28"/>
  <c r="Y121" i="28" s="1"/>
  <c r="E121" i="28"/>
  <c r="X121" i="28" s="1"/>
  <c r="T120" i="28"/>
  <c r="AC120" i="28" s="1"/>
  <c r="Q120" i="28"/>
  <c r="AB120" i="28" s="1"/>
  <c r="N120" i="28"/>
  <c r="AA120" i="28" s="1"/>
  <c r="K120" i="28"/>
  <c r="Z120" i="28" s="1"/>
  <c r="H120" i="28"/>
  <c r="Y120" i="28" s="1"/>
  <c r="E120" i="28"/>
  <c r="X120" i="28" s="1"/>
  <c r="T119" i="28"/>
  <c r="AC119" i="28" s="1"/>
  <c r="Q119" i="28"/>
  <c r="AB119" i="28" s="1"/>
  <c r="N119" i="28"/>
  <c r="AA119" i="28" s="1"/>
  <c r="K119" i="28"/>
  <c r="Z119" i="28" s="1"/>
  <c r="H119" i="28"/>
  <c r="Y119" i="28" s="1"/>
  <c r="E119" i="28"/>
  <c r="X119" i="28" s="1"/>
  <c r="T118" i="28"/>
  <c r="AC118" i="28" s="1"/>
  <c r="Q118" i="28"/>
  <c r="AB118" i="28" s="1"/>
  <c r="N118" i="28"/>
  <c r="AA118" i="28" s="1"/>
  <c r="K118" i="28"/>
  <c r="Z118" i="28" s="1"/>
  <c r="H118" i="28"/>
  <c r="Y118" i="28" s="1"/>
  <c r="E118" i="28"/>
  <c r="X118" i="28" s="1"/>
  <c r="T117" i="28"/>
  <c r="AC117" i="28" s="1"/>
  <c r="Q117" i="28"/>
  <c r="AB117" i="28" s="1"/>
  <c r="N117" i="28"/>
  <c r="AA117" i="28" s="1"/>
  <c r="K117" i="28"/>
  <c r="Z117" i="28" s="1"/>
  <c r="H117" i="28"/>
  <c r="Y117" i="28" s="1"/>
  <c r="E117" i="28"/>
  <c r="X117" i="28" s="1"/>
  <c r="T116" i="28"/>
  <c r="AC116" i="28" s="1"/>
  <c r="Q116" i="28"/>
  <c r="AB116" i="28" s="1"/>
  <c r="N116" i="28"/>
  <c r="AA116" i="28" s="1"/>
  <c r="K116" i="28"/>
  <c r="Z116" i="28" s="1"/>
  <c r="H116" i="28"/>
  <c r="Y116" i="28" s="1"/>
  <c r="E116" i="28"/>
  <c r="X116" i="28" s="1"/>
  <c r="T115" i="28"/>
  <c r="AC115" i="28" s="1"/>
  <c r="Q115" i="28"/>
  <c r="AB115" i="28" s="1"/>
  <c r="N115" i="28"/>
  <c r="AA115" i="28" s="1"/>
  <c r="K115" i="28"/>
  <c r="Z115" i="28" s="1"/>
  <c r="H115" i="28"/>
  <c r="Y115" i="28" s="1"/>
  <c r="E115" i="28"/>
  <c r="X115" i="28" s="1"/>
  <c r="T114" i="28"/>
  <c r="AC114" i="28" s="1"/>
  <c r="Q114" i="28"/>
  <c r="AB114" i="28" s="1"/>
  <c r="N114" i="28"/>
  <c r="AA114" i="28" s="1"/>
  <c r="K114" i="28"/>
  <c r="Z114" i="28" s="1"/>
  <c r="H114" i="28"/>
  <c r="Y114" i="28" s="1"/>
  <c r="E114" i="28"/>
  <c r="X114" i="28" s="1"/>
  <c r="T113" i="28"/>
  <c r="AC113" i="28" s="1"/>
  <c r="Q113" i="28"/>
  <c r="AB113" i="28" s="1"/>
  <c r="N113" i="28"/>
  <c r="AA113" i="28" s="1"/>
  <c r="K113" i="28"/>
  <c r="Z113" i="28" s="1"/>
  <c r="H113" i="28"/>
  <c r="Y113" i="28" s="1"/>
  <c r="E113" i="28"/>
  <c r="X113" i="28" s="1"/>
  <c r="T112" i="28"/>
  <c r="AC112" i="28" s="1"/>
  <c r="Q112" i="28"/>
  <c r="AB112" i="28" s="1"/>
  <c r="N112" i="28"/>
  <c r="AA112" i="28" s="1"/>
  <c r="K112" i="28"/>
  <c r="Z112" i="28" s="1"/>
  <c r="H112" i="28"/>
  <c r="Y112" i="28" s="1"/>
  <c r="E112" i="28"/>
  <c r="X112" i="28" s="1"/>
  <c r="T111" i="28"/>
  <c r="AC111" i="28" s="1"/>
  <c r="Q111" i="28"/>
  <c r="AB111" i="28" s="1"/>
  <c r="N111" i="28"/>
  <c r="AA111" i="28" s="1"/>
  <c r="K111" i="28"/>
  <c r="Z111" i="28" s="1"/>
  <c r="H111" i="28"/>
  <c r="Y111" i="28" s="1"/>
  <c r="E111" i="28"/>
  <c r="X111" i="28" s="1"/>
  <c r="T110" i="28"/>
  <c r="AC110" i="28" s="1"/>
  <c r="Q110" i="28"/>
  <c r="AB110" i="28" s="1"/>
  <c r="N110" i="28"/>
  <c r="AA110" i="28" s="1"/>
  <c r="K110" i="28"/>
  <c r="Z110" i="28" s="1"/>
  <c r="H110" i="28"/>
  <c r="Y110" i="28" s="1"/>
  <c r="E110" i="28"/>
  <c r="X110" i="28" s="1"/>
  <c r="T109" i="28"/>
  <c r="AC109" i="28" s="1"/>
  <c r="Q109" i="28"/>
  <c r="AB109" i="28" s="1"/>
  <c r="N109" i="28"/>
  <c r="AA109" i="28" s="1"/>
  <c r="K109" i="28"/>
  <c r="Z109" i="28" s="1"/>
  <c r="H109" i="28"/>
  <c r="Y109" i="28" s="1"/>
  <c r="E109" i="28"/>
  <c r="X109" i="28" s="1"/>
  <c r="T108" i="28"/>
  <c r="AC108" i="28" s="1"/>
  <c r="Q108" i="28"/>
  <c r="AB108" i="28" s="1"/>
  <c r="N108" i="28"/>
  <c r="AA108" i="28" s="1"/>
  <c r="K108" i="28"/>
  <c r="Z108" i="28" s="1"/>
  <c r="H108" i="28"/>
  <c r="Y108" i="28" s="1"/>
  <c r="E108" i="28"/>
  <c r="X108" i="28" s="1"/>
  <c r="T107" i="28"/>
  <c r="AC107" i="28" s="1"/>
  <c r="Q107" i="28"/>
  <c r="AB107" i="28" s="1"/>
  <c r="N107" i="28"/>
  <c r="AA107" i="28" s="1"/>
  <c r="K107" i="28"/>
  <c r="Z107" i="28" s="1"/>
  <c r="H107" i="28"/>
  <c r="Y107" i="28" s="1"/>
  <c r="E107" i="28"/>
  <c r="X107" i="28" s="1"/>
  <c r="T106" i="28"/>
  <c r="AC106" i="28" s="1"/>
  <c r="Q106" i="28"/>
  <c r="AB106" i="28" s="1"/>
  <c r="N106" i="28"/>
  <c r="AA106" i="28" s="1"/>
  <c r="K106" i="28"/>
  <c r="Z106" i="28" s="1"/>
  <c r="H106" i="28"/>
  <c r="Y106" i="28" s="1"/>
  <c r="E106" i="28"/>
  <c r="X106" i="28" s="1"/>
  <c r="T105" i="28"/>
  <c r="AC105" i="28" s="1"/>
  <c r="Q105" i="28"/>
  <c r="AB105" i="28" s="1"/>
  <c r="N105" i="28"/>
  <c r="AA105" i="28" s="1"/>
  <c r="K105" i="28"/>
  <c r="Z105" i="28" s="1"/>
  <c r="H105" i="28"/>
  <c r="Y105" i="28" s="1"/>
  <c r="E105" i="28"/>
  <c r="X105" i="28" s="1"/>
  <c r="T104" i="28"/>
  <c r="AC104" i="28" s="1"/>
  <c r="Q104" i="28"/>
  <c r="AB104" i="28" s="1"/>
  <c r="N104" i="28"/>
  <c r="AA104" i="28" s="1"/>
  <c r="K104" i="28"/>
  <c r="Z104" i="28" s="1"/>
  <c r="H104" i="28"/>
  <c r="Y104" i="28" s="1"/>
  <c r="E104" i="28"/>
  <c r="X104" i="28" s="1"/>
  <c r="T103" i="28"/>
  <c r="AC103" i="28" s="1"/>
  <c r="Q103" i="28"/>
  <c r="AB103" i="28" s="1"/>
  <c r="N103" i="28"/>
  <c r="AA103" i="28" s="1"/>
  <c r="K103" i="28"/>
  <c r="Z103" i="28" s="1"/>
  <c r="H103" i="28"/>
  <c r="Y103" i="28" s="1"/>
  <c r="E103" i="28"/>
  <c r="X103" i="28" s="1"/>
  <c r="T102" i="28"/>
  <c r="AC102" i="28" s="1"/>
  <c r="Q102" i="28"/>
  <c r="AB102" i="28" s="1"/>
  <c r="N102" i="28"/>
  <c r="AA102" i="28" s="1"/>
  <c r="K102" i="28"/>
  <c r="Z102" i="28" s="1"/>
  <c r="H102" i="28"/>
  <c r="Y102" i="28" s="1"/>
  <c r="E102" i="28"/>
  <c r="X102" i="28" s="1"/>
  <c r="T101" i="28"/>
  <c r="AC101" i="28" s="1"/>
  <c r="Q101" i="28"/>
  <c r="AB101" i="28" s="1"/>
  <c r="N101" i="28"/>
  <c r="AA101" i="28" s="1"/>
  <c r="K101" i="28"/>
  <c r="Z101" i="28" s="1"/>
  <c r="H101" i="28"/>
  <c r="Y101" i="28" s="1"/>
  <c r="E101" i="28"/>
  <c r="X101" i="28" s="1"/>
  <c r="T100" i="28"/>
  <c r="AC100" i="28" s="1"/>
  <c r="Q100" i="28"/>
  <c r="AB100" i="28" s="1"/>
  <c r="N100" i="28"/>
  <c r="AA100" i="28" s="1"/>
  <c r="K100" i="28"/>
  <c r="Z100" i="28" s="1"/>
  <c r="H100" i="28"/>
  <c r="Y100" i="28" s="1"/>
  <c r="E100" i="28"/>
  <c r="X100" i="28" s="1"/>
  <c r="T99" i="28"/>
  <c r="AC99" i="28" s="1"/>
  <c r="Q99" i="28"/>
  <c r="AB99" i="28" s="1"/>
  <c r="N99" i="28"/>
  <c r="AA99" i="28" s="1"/>
  <c r="K99" i="28"/>
  <c r="Z99" i="28" s="1"/>
  <c r="H99" i="28"/>
  <c r="Y99" i="28" s="1"/>
  <c r="E99" i="28"/>
  <c r="X99" i="28" s="1"/>
  <c r="T98" i="28"/>
  <c r="AC98" i="28" s="1"/>
  <c r="Q98" i="28"/>
  <c r="AB98" i="28" s="1"/>
  <c r="N98" i="28"/>
  <c r="AA98" i="28" s="1"/>
  <c r="K98" i="28"/>
  <c r="Z98" i="28" s="1"/>
  <c r="H98" i="28"/>
  <c r="Y98" i="28" s="1"/>
  <c r="E98" i="28"/>
  <c r="X98" i="28" s="1"/>
  <c r="T97" i="28"/>
  <c r="AC97" i="28" s="1"/>
  <c r="Q97" i="28"/>
  <c r="AB97" i="28" s="1"/>
  <c r="N97" i="28"/>
  <c r="AA97" i="28" s="1"/>
  <c r="K97" i="28"/>
  <c r="Z97" i="28" s="1"/>
  <c r="H97" i="28"/>
  <c r="Y97" i="28" s="1"/>
  <c r="E97" i="28"/>
  <c r="X97" i="28" s="1"/>
  <c r="T96" i="28"/>
  <c r="AC96" i="28" s="1"/>
  <c r="Q96" i="28"/>
  <c r="AB96" i="28" s="1"/>
  <c r="N96" i="28"/>
  <c r="AA96" i="28" s="1"/>
  <c r="K96" i="28"/>
  <c r="Z96" i="28" s="1"/>
  <c r="H96" i="28"/>
  <c r="Y96" i="28" s="1"/>
  <c r="E96" i="28"/>
  <c r="X96" i="28" s="1"/>
  <c r="T95" i="28"/>
  <c r="AC95" i="28" s="1"/>
  <c r="Q95" i="28"/>
  <c r="AB95" i="28" s="1"/>
  <c r="N95" i="28"/>
  <c r="AA95" i="28" s="1"/>
  <c r="K95" i="28"/>
  <c r="Z95" i="28" s="1"/>
  <c r="H95" i="28"/>
  <c r="Y95" i="28" s="1"/>
  <c r="E95" i="28"/>
  <c r="X95" i="28" s="1"/>
  <c r="T94" i="28"/>
  <c r="AC94" i="28" s="1"/>
  <c r="Q94" i="28"/>
  <c r="AB94" i="28" s="1"/>
  <c r="N94" i="28"/>
  <c r="AA94" i="28" s="1"/>
  <c r="K94" i="28"/>
  <c r="Z94" i="28" s="1"/>
  <c r="H94" i="28"/>
  <c r="Y94" i="28" s="1"/>
  <c r="E94" i="28"/>
  <c r="X94" i="28" s="1"/>
  <c r="T93" i="28"/>
  <c r="AC93" i="28" s="1"/>
  <c r="Q93" i="28"/>
  <c r="AB93" i="28" s="1"/>
  <c r="N93" i="28"/>
  <c r="AA93" i="28" s="1"/>
  <c r="K93" i="28"/>
  <c r="Z93" i="28" s="1"/>
  <c r="H93" i="28"/>
  <c r="Y93" i="28" s="1"/>
  <c r="E93" i="28"/>
  <c r="X93" i="28" s="1"/>
  <c r="T92" i="28"/>
  <c r="AC92" i="28" s="1"/>
  <c r="Q92" i="28"/>
  <c r="AB92" i="28" s="1"/>
  <c r="N92" i="28"/>
  <c r="AA92" i="28" s="1"/>
  <c r="K92" i="28"/>
  <c r="Z92" i="28" s="1"/>
  <c r="H92" i="28"/>
  <c r="Y92" i="28" s="1"/>
  <c r="E92" i="28"/>
  <c r="X92" i="28" s="1"/>
  <c r="T91" i="28"/>
  <c r="AC91" i="28" s="1"/>
  <c r="Q91" i="28"/>
  <c r="AB91" i="28" s="1"/>
  <c r="N91" i="28"/>
  <c r="AA91" i="28" s="1"/>
  <c r="K91" i="28"/>
  <c r="Z91" i="28" s="1"/>
  <c r="H91" i="28"/>
  <c r="Y91" i="28" s="1"/>
  <c r="E91" i="28"/>
  <c r="X91" i="28" s="1"/>
  <c r="T90" i="28"/>
  <c r="AC90" i="28" s="1"/>
  <c r="Q90" i="28"/>
  <c r="AB90" i="28" s="1"/>
  <c r="N90" i="28"/>
  <c r="AA90" i="28" s="1"/>
  <c r="K90" i="28"/>
  <c r="Z90" i="28" s="1"/>
  <c r="H90" i="28"/>
  <c r="Y90" i="28" s="1"/>
  <c r="E90" i="28"/>
  <c r="X90" i="28" s="1"/>
  <c r="T89" i="28"/>
  <c r="AC89" i="28" s="1"/>
  <c r="Q89" i="28"/>
  <c r="AB89" i="28" s="1"/>
  <c r="N89" i="28"/>
  <c r="AA89" i="28" s="1"/>
  <c r="K89" i="28"/>
  <c r="Z89" i="28" s="1"/>
  <c r="H89" i="28"/>
  <c r="Y89" i="28" s="1"/>
  <c r="E89" i="28"/>
  <c r="X89" i="28" s="1"/>
  <c r="T88" i="28"/>
  <c r="AC88" i="28" s="1"/>
  <c r="Q88" i="28"/>
  <c r="AB88" i="28" s="1"/>
  <c r="N88" i="28"/>
  <c r="AA88" i="28" s="1"/>
  <c r="K88" i="28"/>
  <c r="Z88" i="28" s="1"/>
  <c r="H88" i="28"/>
  <c r="Y88" i="28" s="1"/>
  <c r="E88" i="28"/>
  <c r="X88" i="28" s="1"/>
  <c r="T87" i="28"/>
  <c r="AC87" i="28" s="1"/>
  <c r="Q87" i="28"/>
  <c r="AB87" i="28" s="1"/>
  <c r="N87" i="28"/>
  <c r="AA87" i="28" s="1"/>
  <c r="K87" i="28"/>
  <c r="Z87" i="28" s="1"/>
  <c r="H87" i="28"/>
  <c r="Y87" i="28" s="1"/>
  <c r="E87" i="28"/>
  <c r="X87" i="28" s="1"/>
  <c r="T86" i="28"/>
  <c r="AC86" i="28" s="1"/>
  <c r="Q86" i="28"/>
  <c r="AB86" i="28" s="1"/>
  <c r="N86" i="28"/>
  <c r="AA86" i="28" s="1"/>
  <c r="K86" i="28"/>
  <c r="Z86" i="28" s="1"/>
  <c r="H86" i="28"/>
  <c r="Y86" i="28" s="1"/>
  <c r="E86" i="28"/>
  <c r="X86" i="28" s="1"/>
  <c r="T85" i="28"/>
  <c r="AC85" i="28" s="1"/>
  <c r="Q85" i="28"/>
  <c r="AB85" i="28" s="1"/>
  <c r="N85" i="28"/>
  <c r="AA85" i="28" s="1"/>
  <c r="K85" i="28"/>
  <c r="Z85" i="28" s="1"/>
  <c r="H85" i="28"/>
  <c r="Y85" i="28" s="1"/>
  <c r="E85" i="28"/>
  <c r="X85" i="28" s="1"/>
  <c r="T84" i="28"/>
  <c r="AC84" i="28" s="1"/>
  <c r="Q84" i="28"/>
  <c r="AB84" i="28" s="1"/>
  <c r="N84" i="28"/>
  <c r="AA84" i="28" s="1"/>
  <c r="K84" i="28"/>
  <c r="Z84" i="28" s="1"/>
  <c r="H84" i="28"/>
  <c r="Y84" i="28" s="1"/>
  <c r="E84" i="28"/>
  <c r="X84" i="28" s="1"/>
  <c r="T83" i="28"/>
  <c r="AC83" i="28" s="1"/>
  <c r="Q83" i="28"/>
  <c r="AB83" i="28" s="1"/>
  <c r="N83" i="28"/>
  <c r="AA83" i="28" s="1"/>
  <c r="K83" i="28"/>
  <c r="Z83" i="28" s="1"/>
  <c r="H83" i="28"/>
  <c r="Y83" i="28" s="1"/>
  <c r="E83" i="28"/>
  <c r="X83" i="28" s="1"/>
  <c r="T82" i="28"/>
  <c r="AC82" i="28" s="1"/>
  <c r="Q82" i="28"/>
  <c r="AB82" i="28" s="1"/>
  <c r="N82" i="28"/>
  <c r="AA82" i="28" s="1"/>
  <c r="K82" i="28"/>
  <c r="Z82" i="28" s="1"/>
  <c r="H82" i="28"/>
  <c r="Y82" i="28" s="1"/>
  <c r="E82" i="28"/>
  <c r="X82" i="28" s="1"/>
  <c r="T81" i="28"/>
  <c r="AC81" i="28" s="1"/>
  <c r="Q81" i="28"/>
  <c r="AB81" i="28" s="1"/>
  <c r="N81" i="28"/>
  <c r="AA81" i="28" s="1"/>
  <c r="K81" i="28"/>
  <c r="Z81" i="28" s="1"/>
  <c r="H81" i="28"/>
  <c r="Y81" i="28" s="1"/>
  <c r="E81" i="28"/>
  <c r="X81" i="28" s="1"/>
  <c r="T80" i="28"/>
  <c r="AC80" i="28" s="1"/>
  <c r="Q80" i="28"/>
  <c r="AB80" i="28" s="1"/>
  <c r="N80" i="28"/>
  <c r="AA80" i="28" s="1"/>
  <c r="K80" i="28"/>
  <c r="Z80" i="28" s="1"/>
  <c r="H80" i="28"/>
  <c r="Y80" i="28" s="1"/>
  <c r="E80" i="28"/>
  <c r="X80" i="28" s="1"/>
  <c r="T79" i="28"/>
  <c r="AC79" i="28" s="1"/>
  <c r="Q79" i="28"/>
  <c r="AB79" i="28" s="1"/>
  <c r="N79" i="28"/>
  <c r="AA79" i="28" s="1"/>
  <c r="K79" i="28"/>
  <c r="Z79" i="28" s="1"/>
  <c r="H79" i="28"/>
  <c r="Y79" i="28" s="1"/>
  <c r="E79" i="28"/>
  <c r="X79" i="28" s="1"/>
  <c r="T78" i="28"/>
  <c r="AC78" i="28" s="1"/>
  <c r="Q78" i="28"/>
  <c r="AB78" i="28" s="1"/>
  <c r="N78" i="28"/>
  <c r="AA78" i="28" s="1"/>
  <c r="K78" i="28"/>
  <c r="Z78" i="28" s="1"/>
  <c r="H78" i="28"/>
  <c r="Y78" i="28" s="1"/>
  <c r="E78" i="28"/>
  <c r="X78" i="28" s="1"/>
  <c r="T77" i="28"/>
  <c r="AC77" i="28" s="1"/>
  <c r="Q77" i="28"/>
  <c r="AB77" i="28" s="1"/>
  <c r="N77" i="28"/>
  <c r="AA77" i="28" s="1"/>
  <c r="K77" i="28"/>
  <c r="Z77" i="28" s="1"/>
  <c r="H77" i="28"/>
  <c r="Y77" i="28" s="1"/>
  <c r="E77" i="28"/>
  <c r="X77" i="28" s="1"/>
  <c r="T76" i="28"/>
  <c r="AC76" i="28" s="1"/>
  <c r="Q76" i="28"/>
  <c r="AB76" i="28" s="1"/>
  <c r="N76" i="28"/>
  <c r="AA76" i="28" s="1"/>
  <c r="K76" i="28"/>
  <c r="Z76" i="28" s="1"/>
  <c r="H76" i="28"/>
  <c r="Y76" i="28" s="1"/>
  <c r="E76" i="28"/>
  <c r="X76" i="28" s="1"/>
  <c r="T75" i="28"/>
  <c r="AC75" i="28" s="1"/>
  <c r="Q75" i="28"/>
  <c r="AB75" i="28" s="1"/>
  <c r="N75" i="28"/>
  <c r="AA75" i="28" s="1"/>
  <c r="K75" i="28"/>
  <c r="Z75" i="28" s="1"/>
  <c r="H75" i="28"/>
  <c r="Y75" i="28" s="1"/>
  <c r="E75" i="28"/>
  <c r="X75" i="28" s="1"/>
  <c r="T74" i="28"/>
  <c r="AC74" i="28" s="1"/>
  <c r="Q74" i="28"/>
  <c r="AB74" i="28" s="1"/>
  <c r="N74" i="28"/>
  <c r="AA74" i="28" s="1"/>
  <c r="K74" i="28"/>
  <c r="Z74" i="28" s="1"/>
  <c r="H74" i="28"/>
  <c r="Y74" i="28" s="1"/>
  <c r="E74" i="28"/>
  <c r="X74" i="28" s="1"/>
  <c r="T73" i="28"/>
  <c r="AC73" i="28" s="1"/>
  <c r="Q73" i="28"/>
  <c r="AB73" i="28" s="1"/>
  <c r="N73" i="28"/>
  <c r="AA73" i="28" s="1"/>
  <c r="K73" i="28"/>
  <c r="Z73" i="28" s="1"/>
  <c r="H73" i="28"/>
  <c r="Y73" i="28" s="1"/>
  <c r="E73" i="28"/>
  <c r="X73" i="28" s="1"/>
  <c r="T72" i="28"/>
  <c r="AC72" i="28" s="1"/>
  <c r="Q72" i="28"/>
  <c r="AB72" i="28" s="1"/>
  <c r="N72" i="28"/>
  <c r="AA72" i="28" s="1"/>
  <c r="K72" i="28"/>
  <c r="Z72" i="28" s="1"/>
  <c r="H72" i="28"/>
  <c r="Y72" i="28" s="1"/>
  <c r="E72" i="28"/>
  <c r="X72" i="28" s="1"/>
  <c r="T71" i="28"/>
  <c r="AC71" i="28" s="1"/>
  <c r="Q71" i="28"/>
  <c r="AB71" i="28" s="1"/>
  <c r="N71" i="28"/>
  <c r="AA71" i="28" s="1"/>
  <c r="K71" i="28"/>
  <c r="Z71" i="28" s="1"/>
  <c r="H71" i="28"/>
  <c r="Y71" i="28" s="1"/>
  <c r="E71" i="28"/>
  <c r="X71" i="28" s="1"/>
  <c r="T70" i="28"/>
  <c r="AC70" i="28" s="1"/>
  <c r="Q70" i="28"/>
  <c r="AB70" i="28" s="1"/>
  <c r="N70" i="28"/>
  <c r="AA70" i="28" s="1"/>
  <c r="K70" i="28"/>
  <c r="Z70" i="28" s="1"/>
  <c r="H70" i="28"/>
  <c r="Y70" i="28" s="1"/>
  <c r="E70" i="28"/>
  <c r="X70" i="28" s="1"/>
  <c r="T69" i="28"/>
  <c r="AC69" i="28" s="1"/>
  <c r="Q69" i="28"/>
  <c r="AB69" i="28" s="1"/>
  <c r="N69" i="28"/>
  <c r="AA69" i="28" s="1"/>
  <c r="K69" i="28"/>
  <c r="Z69" i="28" s="1"/>
  <c r="H69" i="28"/>
  <c r="Y69" i="28" s="1"/>
  <c r="E69" i="28"/>
  <c r="X69" i="28" s="1"/>
  <c r="T68" i="28"/>
  <c r="AC68" i="28" s="1"/>
  <c r="Q68" i="28"/>
  <c r="AB68" i="28" s="1"/>
  <c r="N68" i="28"/>
  <c r="AA68" i="28" s="1"/>
  <c r="K68" i="28"/>
  <c r="Z68" i="28" s="1"/>
  <c r="H68" i="28"/>
  <c r="Y68" i="28" s="1"/>
  <c r="E68" i="28"/>
  <c r="X68" i="28" s="1"/>
  <c r="T67" i="28"/>
  <c r="AC67" i="28" s="1"/>
  <c r="Q67" i="28"/>
  <c r="AB67" i="28" s="1"/>
  <c r="N67" i="28"/>
  <c r="AA67" i="28" s="1"/>
  <c r="K67" i="28"/>
  <c r="Z67" i="28" s="1"/>
  <c r="H67" i="28"/>
  <c r="Y67" i="28" s="1"/>
  <c r="E67" i="28"/>
  <c r="X67" i="28" s="1"/>
  <c r="T66" i="28"/>
  <c r="AC66" i="28" s="1"/>
  <c r="Q66" i="28"/>
  <c r="AB66" i="28" s="1"/>
  <c r="N66" i="28"/>
  <c r="AA66" i="28" s="1"/>
  <c r="K66" i="28"/>
  <c r="Z66" i="28" s="1"/>
  <c r="H66" i="28"/>
  <c r="Y66" i="28" s="1"/>
  <c r="E66" i="28"/>
  <c r="X66" i="28" s="1"/>
  <c r="T65" i="28"/>
  <c r="AC65" i="28" s="1"/>
  <c r="Q65" i="28"/>
  <c r="AB65" i="28" s="1"/>
  <c r="N65" i="28"/>
  <c r="AA65" i="28" s="1"/>
  <c r="K65" i="28"/>
  <c r="Z65" i="28" s="1"/>
  <c r="H65" i="28"/>
  <c r="Y65" i="28" s="1"/>
  <c r="E65" i="28"/>
  <c r="X65" i="28" s="1"/>
  <c r="T64" i="28"/>
  <c r="AC64" i="28" s="1"/>
  <c r="Q64" i="28"/>
  <c r="AB64" i="28" s="1"/>
  <c r="N64" i="28"/>
  <c r="AA64" i="28" s="1"/>
  <c r="K64" i="28"/>
  <c r="Z64" i="28" s="1"/>
  <c r="H64" i="28"/>
  <c r="Y64" i="28" s="1"/>
  <c r="E64" i="28"/>
  <c r="X64" i="28" s="1"/>
  <c r="T63" i="28"/>
  <c r="AC63" i="28" s="1"/>
  <c r="Q63" i="28"/>
  <c r="AB63" i="28" s="1"/>
  <c r="N63" i="28"/>
  <c r="AA63" i="28" s="1"/>
  <c r="K63" i="28"/>
  <c r="Z63" i="28" s="1"/>
  <c r="H63" i="28"/>
  <c r="Y63" i="28" s="1"/>
  <c r="E63" i="28"/>
  <c r="X63" i="28" s="1"/>
  <c r="T62" i="28"/>
  <c r="AC62" i="28" s="1"/>
  <c r="Q62" i="28"/>
  <c r="AB62" i="28" s="1"/>
  <c r="N62" i="28"/>
  <c r="AA62" i="28" s="1"/>
  <c r="K62" i="28"/>
  <c r="Z62" i="28" s="1"/>
  <c r="H62" i="28"/>
  <c r="Y62" i="28" s="1"/>
  <c r="E62" i="28"/>
  <c r="X62" i="28" s="1"/>
  <c r="T61" i="28"/>
  <c r="AC61" i="28" s="1"/>
  <c r="Q61" i="28"/>
  <c r="AB61" i="28" s="1"/>
  <c r="N61" i="28"/>
  <c r="AA61" i="28" s="1"/>
  <c r="K61" i="28"/>
  <c r="Z61" i="28" s="1"/>
  <c r="H61" i="28"/>
  <c r="Y61" i="28" s="1"/>
  <c r="E61" i="28"/>
  <c r="X61" i="28" s="1"/>
  <c r="T60" i="28"/>
  <c r="AC60" i="28" s="1"/>
  <c r="Q60" i="28"/>
  <c r="AB60" i="28" s="1"/>
  <c r="N60" i="28"/>
  <c r="AA60" i="28" s="1"/>
  <c r="K60" i="28"/>
  <c r="Z60" i="28" s="1"/>
  <c r="H60" i="28"/>
  <c r="Y60" i="28" s="1"/>
  <c r="E60" i="28"/>
  <c r="X60" i="28" s="1"/>
  <c r="T59" i="28"/>
  <c r="AC59" i="28" s="1"/>
  <c r="Q59" i="28"/>
  <c r="AB59" i="28" s="1"/>
  <c r="N59" i="28"/>
  <c r="AA59" i="28" s="1"/>
  <c r="K59" i="28"/>
  <c r="Z59" i="28" s="1"/>
  <c r="H59" i="28"/>
  <c r="Y59" i="28" s="1"/>
  <c r="E59" i="28"/>
  <c r="X59" i="28" s="1"/>
  <c r="T58" i="28"/>
  <c r="AC58" i="28" s="1"/>
  <c r="Q58" i="28"/>
  <c r="AB58" i="28" s="1"/>
  <c r="N58" i="28"/>
  <c r="AA58" i="28" s="1"/>
  <c r="K58" i="28"/>
  <c r="Z58" i="28" s="1"/>
  <c r="H58" i="28"/>
  <c r="Y58" i="28" s="1"/>
  <c r="E58" i="28"/>
  <c r="X58" i="28" s="1"/>
  <c r="T57" i="28"/>
  <c r="AC57" i="28" s="1"/>
  <c r="Q57" i="28"/>
  <c r="AB57" i="28" s="1"/>
  <c r="N57" i="28"/>
  <c r="AA57" i="28" s="1"/>
  <c r="K57" i="28"/>
  <c r="Z57" i="28" s="1"/>
  <c r="H57" i="28"/>
  <c r="Y57" i="28" s="1"/>
  <c r="E57" i="28"/>
  <c r="X57" i="28" s="1"/>
  <c r="T56" i="28"/>
  <c r="AC56" i="28" s="1"/>
  <c r="Q56" i="28"/>
  <c r="AB56" i="28" s="1"/>
  <c r="N56" i="28"/>
  <c r="AA56" i="28" s="1"/>
  <c r="K56" i="28"/>
  <c r="Z56" i="28" s="1"/>
  <c r="H56" i="28"/>
  <c r="Y56" i="28" s="1"/>
  <c r="E56" i="28"/>
  <c r="X56" i="28" s="1"/>
  <c r="T55" i="28"/>
  <c r="AC55" i="28" s="1"/>
  <c r="Q55" i="28"/>
  <c r="AB55" i="28" s="1"/>
  <c r="N55" i="28"/>
  <c r="AA55" i="28" s="1"/>
  <c r="K55" i="28"/>
  <c r="Z55" i="28" s="1"/>
  <c r="H55" i="28"/>
  <c r="Y55" i="28" s="1"/>
  <c r="E55" i="28"/>
  <c r="X55" i="28" s="1"/>
  <c r="T54" i="28"/>
  <c r="AC54" i="28" s="1"/>
  <c r="Q54" i="28"/>
  <c r="AB54" i="28" s="1"/>
  <c r="N54" i="28"/>
  <c r="AA54" i="28" s="1"/>
  <c r="K54" i="28"/>
  <c r="Z54" i="28" s="1"/>
  <c r="H54" i="28"/>
  <c r="Y54" i="28" s="1"/>
  <c r="E54" i="28"/>
  <c r="X54" i="28" s="1"/>
  <c r="T53" i="28"/>
  <c r="AC53" i="28" s="1"/>
  <c r="Q53" i="28"/>
  <c r="AB53" i="28" s="1"/>
  <c r="N53" i="28"/>
  <c r="AA53" i="28" s="1"/>
  <c r="K53" i="28"/>
  <c r="Z53" i="28" s="1"/>
  <c r="H53" i="28"/>
  <c r="Y53" i="28" s="1"/>
  <c r="E53" i="28"/>
  <c r="X53" i="28" s="1"/>
  <c r="T52" i="28"/>
  <c r="AC52" i="28" s="1"/>
  <c r="Q52" i="28"/>
  <c r="AB52" i="28" s="1"/>
  <c r="N52" i="28"/>
  <c r="AA52" i="28" s="1"/>
  <c r="K52" i="28"/>
  <c r="Z52" i="28" s="1"/>
  <c r="H52" i="28"/>
  <c r="Y52" i="28" s="1"/>
  <c r="E52" i="28"/>
  <c r="X52" i="28" s="1"/>
  <c r="T51" i="28"/>
  <c r="AC51" i="28" s="1"/>
  <c r="Q51" i="28"/>
  <c r="AB51" i="28" s="1"/>
  <c r="N51" i="28"/>
  <c r="AA51" i="28" s="1"/>
  <c r="K51" i="28"/>
  <c r="Z51" i="28" s="1"/>
  <c r="H51" i="28"/>
  <c r="Y51" i="28" s="1"/>
  <c r="E51" i="28"/>
  <c r="X51" i="28" s="1"/>
  <c r="T50" i="28"/>
  <c r="AC50" i="28" s="1"/>
  <c r="Q50" i="28"/>
  <c r="AB50" i="28" s="1"/>
  <c r="N50" i="28"/>
  <c r="AA50" i="28" s="1"/>
  <c r="K50" i="28"/>
  <c r="Z50" i="28" s="1"/>
  <c r="H50" i="28"/>
  <c r="Y50" i="28" s="1"/>
  <c r="E50" i="28"/>
  <c r="X50" i="28" s="1"/>
  <c r="T49" i="28"/>
  <c r="AC49" i="28" s="1"/>
  <c r="Q49" i="28"/>
  <c r="AB49" i="28" s="1"/>
  <c r="N49" i="28"/>
  <c r="AA49" i="28" s="1"/>
  <c r="K49" i="28"/>
  <c r="Z49" i="28" s="1"/>
  <c r="H49" i="28"/>
  <c r="Y49" i="28" s="1"/>
  <c r="E49" i="28"/>
  <c r="X49" i="28" s="1"/>
  <c r="T48" i="28"/>
  <c r="AC48" i="28" s="1"/>
  <c r="Q48" i="28"/>
  <c r="AB48" i="28" s="1"/>
  <c r="N48" i="28"/>
  <c r="AA48" i="28" s="1"/>
  <c r="K48" i="28"/>
  <c r="Z48" i="28" s="1"/>
  <c r="H48" i="28"/>
  <c r="Y48" i="28" s="1"/>
  <c r="E48" i="28"/>
  <c r="X48" i="28" s="1"/>
  <c r="T47" i="28"/>
  <c r="AC47" i="28" s="1"/>
  <c r="Q47" i="28"/>
  <c r="AB47" i="28" s="1"/>
  <c r="N47" i="28"/>
  <c r="AA47" i="28" s="1"/>
  <c r="K47" i="28"/>
  <c r="Z47" i="28" s="1"/>
  <c r="H47" i="28"/>
  <c r="Y47" i="28" s="1"/>
  <c r="E47" i="28"/>
  <c r="X47" i="28" s="1"/>
  <c r="T46" i="28"/>
  <c r="AC46" i="28" s="1"/>
  <c r="Q46" i="28"/>
  <c r="AB46" i="28" s="1"/>
  <c r="N46" i="28"/>
  <c r="AA46" i="28" s="1"/>
  <c r="K46" i="28"/>
  <c r="Z46" i="28" s="1"/>
  <c r="H46" i="28"/>
  <c r="Y46" i="28" s="1"/>
  <c r="E46" i="28"/>
  <c r="X46" i="28" s="1"/>
  <c r="T45" i="28"/>
  <c r="AC45" i="28" s="1"/>
  <c r="Q45" i="28"/>
  <c r="AB45" i="28" s="1"/>
  <c r="N45" i="28"/>
  <c r="AA45" i="28" s="1"/>
  <c r="K45" i="28"/>
  <c r="Z45" i="28" s="1"/>
  <c r="H45" i="28"/>
  <c r="Y45" i="28" s="1"/>
  <c r="E45" i="28"/>
  <c r="X45" i="28" s="1"/>
  <c r="T44" i="28"/>
  <c r="AC44" i="28" s="1"/>
  <c r="Q44" i="28"/>
  <c r="AB44" i="28" s="1"/>
  <c r="N44" i="28"/>
  <c r="AA44" i="28" s="1"/>
  <c r="K44" i="28"/>
  <c r="Z44" i="28" s="1"/>
  <c r="H44" i="28"/>
  <c r="Y44" i="28" s="1"/>
  <c r="E44" i="28"/>
  <c r="X44" i="28" s="1"/>
  <c r="T43" i="28"/>
  <c r="AC43" i="28" s="1"/>
  <c r="Q43" i="28"/>
  <c r="AB43" i="28" s="1"/>
  <c r="N43" i="28"/>
  <c r="AA43" i="28" s="1"/>
  <c r="K43" i="28"/>
  <c r="Z43" i="28" s="1"/>
  <c r="H43" i="28"/>
  <c r="Y43" i="28" s="1"/>
  <c r="E43" i="28"/>
  <c r="X43" i="28" s="1"/>
  <c r="T42" i="28"/>
  <c r="AC42" i="28" s="1"/>
  <c r="Q42" i="28"/>
  <c r="AB42" i="28" s="1"/>
  <c r="N42" i="28"/>
  <c r="AA42" i="28" s="1"/>
  <c r="K42" i="28"/>
  <c r="Z42" i="28" s="1"/>
  <c r="H42" i="28"/>
  <c r="Y42" i="28" s="1"/>
  <c r="E42" i="28"/>
  <c r="X42" i="28" s="1"/>
  <c r="T41" i="28"/>
  <c r="AC41" i="28" s="1"/>
  <c r="Q41" i="28"/>
  <c r="AB41" i="28" s="1"/>
  <c r="N41" i="28"/>
  <c r="AA41" i="28" s="1"/>
  <c r="K41" i="28"/>
  <c r="Z41" i="28" s="1"/>
  <c r="H41" i="28"/>
  <c r="Y41" i="28" s="1"/>
  <c r="E41" i="28"/>
  <c r="X41" i="28" s="1"/>
  <c r="T40" i="28"/>
  <c r="AC40" i="28" s="1"/>
  <c r="Q40" i="28"/>
  <c r="AB40" i="28" s="1"/>
  <c r="N40" i="28"/>
  <c r="AA40" i="28" s="1"/>
  <c r="K40" i="28"/>
  <c r="Z40" i="28" s="1"/>
  <c r="H40" i="28"/>
  <c r="Y40" i="28" s="1"/>
  <c r="E40" i="28"/>
  <c r="X40" i="28" s="1"/>
  <c r="T39" i="28"/>
  <c r="AC39" i="28" s="1"/>
  <c r="Q39" i="28"/>
  <c r="AB39" i="28" s="1"/>
  <c r="N39" i="28"/>
  <c r="AA39" i="28" s="1"/>
  <c r="K39" i="28"/>
  <c r="Z39" i="28" s="1"/>
  <c r="H39" i="28"/>
  <c r="Y39" i="28" s="1"/>
  <c r="E39" i="28"/>
  <c r="X39" i="28" s="1"/>
  <c r="T38" i="28"/>
  <c r="AC38" i="28" s="1"/>
  <c r="Q38" i="28"/>
  <c r="AB38" i="28" s="1"/>
  <c r="N38" i="28"/>
  <c r="AA38" i="28" s="1"/>
  <c r="K38" i="28"/>
  <c r="Z38" i="28" s="1"/>
  <c r="H38" i="28"/>
  <c r="Y38" i="28" s="1"/>
  <c r="E38" i="28"/>
  <c r="X38" i="28" s="1"/>
  <c r="T37" i="28"/>
  <c r="AC37" i="28" s="1"/>
  <c r="Q37" i="28"/>
  <c r="AB37" i="28" s="1"/>
  <c r="N37" i="28"/>
  <c r="AA37" i="28" s="1"/>
  <c r="K37" i="28"/>
  <c r="Z37" i="28" s="1"/>
  <c r="H37" i="28"/>
  <c r="Y37" i="28" s="1"/>
  <c r="E37" i="28"/>
  <c r="X37" i="28" s="1"/>
  <c r="T36" i="28"/>
  <c r="AC36" i="28" s="1"/>
  <c r="Q36" i="28"/>
  <c r="AB36" i="28" s="1"/>
  <c r="N36" i="28"/>
  <c r="AA36" i="28" s="1"/>
  <c r="K36" i="28"/>
  <c r="Z36" i="28" s="1"/>
  <c r="H36" i="28"/>
  <c r="Y36" i="28" s="1"/>
  <c r="E36" i="28"/>
  <c r="X36" i="28" s="1"/>
  <c r="T35" i="28"/>
  <c r="AC35" i="28" s="1"/>
  <c r="Q35" i="28"/>
  <c r="AB35" i="28" s="1"/>
  <c r="N35" i="28"/>
  <c r="AA35" i="28" s="1"/>
  <c r="K35" i="28"/>
  <c r="Z35" i="28" s="1"/>
  <c r="H35" i="28"/>
  <c r="Y35" i="28" s="1"/>
  <c r="E35" i="28"/>
  <c r="X35" i="28" s="1"/>
  <c r="T34" i="28"/>
  <c r="AC34" i="28" s="1"/>
  <c r="Q34" i="28"/>
  <c r="AB34" i="28" s="1"/>
  <c r="N34" i="28"/>
  <c r="AA34" i="28" s="1"/>
  <c r="K34" i="28"/>
  <c r="Z34" i="28" s="1"/>
  <c r="H34" i="28"/>
  <c r="Y34" i="28" s="1"/>
  <c r="E34" i="28"/>
  <c r="X34" i="28" s="1"/>
  <c r="T33" i="28"/>
  <c r="AC33" i="28" s="1"/>
  <c r="Q33" i="28"/>
  <c r="AB33" i="28" s="1"/>
  <c r="N33" i="28"/>
  <c r="AA33" i="28" s="1"/>
  <c r="K33" i="28"/>
  <c r="Z33" i="28" s="1"/>
  <c r="H33" i="28"/>
  <c r="Y33" i="28" s="1"/>
  <c r="E33" i="28"/>
  <c r="X33" i="28" s="1"/>
  <c r="T32" i="28"/>
  <c r="AC32" i="28" s="1"/>
  <c r="Q32" i="28"/>
  <c r="AB32" i="28" s="1"/>
  <c r="N32" i="28"/>
  <c r="AA32" i="28" s="1"/>
  <c r="K32" i="28"/>
  <c r="Z32" i="28" s="1"/>
  <c r="H32" i="28"/>
  <c r="Y32" i="28" s="1"/>
  <c r="E32" i="28"/>
  <c r="X32" i="28" s="1"/>
  <c r="T31" i="28"/>
  <c r="AC31" i="28" s="1"/>
  <c r="Q31" i="28"/>
  <c r="AB31" i="28" s="1"/>
  <c r="N31" i="28"/>
  <c r="AA31" i="28" s="1"/>
  <c r="K31" i="28"/>
  <c r="Z31" i="28" s="1"/>
  <c r="H31" i="28"/>
  <c r="Y31" i="28" s="1"/>
  <c r="E31" i="28"/>
  <c r="X31" i="28" s="1"/>
  <c r="T30" i="28"/>
  <c r="AC30" i="28" s="1"/>
  <c r="Q30" i="28"/>
  <c r="AB30" i="28" s="1"/>
  <c r="N30" i="28"/>
  <c r="AA30" i="28" s="1"/>
  <c r="K30" i="28"/>
  <c r="Z30" i="28" s="1"/>
  <c r="H30" i="28"/>
  <c r="Y30" i="28" s="1"/>
  <c r="E30" i="28"/>
  <c r="X30" i="28" s="1"/>
  <c r="T29" i="28"/>
  <c r="AC29" i="28" s="1"/>
  <c r="Q29" i="28"/>
  <c r="AB29" i="28" s="1"/>
  <c r="N29" i="28"/>
  <c r="AA29" i="28" s="1"/>
  <c r="K29" i="28"/>
  <c r="Z29" i="28" s="1"/>
  <c r="H29" i="28"/>
  <c r="Y29" i="28" s="1"/>
  <c r="E29" i="28"/>
  <c r="X29" i="28" s="1"/>
  <c r="T28" i="28"/>
  <c r="AC28" i="28" s="1"/>
  <c r="Q28" i="28"/>
  <c r="AB28" i="28" s="1"/>
  <c r="N28" i="28"/>
  <c r="AA28" i="28" s="1"/>
  <c r="K28" i="28"/>
  <c r="Z28" i="28" s="1"/>
  <c r="H28" i="28"/>
  <c r="Y28" i="28" s="1"/>
  <c r="E28" i="28"/>
  <c r="X28" i="28" s="1"/>
  <c r="T27" i="28"/>
  <c r="AC27" i="28" s="1"/>
  <c r="Q27" i="28"/>
  <c r="AB27" i="28" s="1"/>
  <c r="N27" i="28"/>
  <c r="AA27" i="28" s="1"/>
  <c r="K27" i="28"/>
  <c r="Z27" i="28" s="1"/>
  <c r="H27" i="28"/>
  <c r="Y27" i="28" s="1"/>
  <c r="E27" i="28"/>
  <c r="X27" i="28" s="1"/>
  <c r="T26" i="28"/>
  <c r="AC26" i="28" s="1"/>
  <c r="Q26" i="28"/>
  <c r="AB26" i="28" s="1"/>
  <c r="N26" i="28"/>
  <c r="AA26" i="28" s="1"/>
  <c r="K26" i="28"/>
  <c r="Z26" i="28" s="1"/>
  <c r="H26" i="28"/>
  <c r="Y26" i="28" s="1"/>
  <c r="E26" i="28"/>
  <c r="X26" i="28" s="1"/>
  <c r="T25" i="28"/>
  <c r="AC25" i="28" s="1"/>
  <c r="Q25" i="28"/>
  <c r="AB25" i="28" s="1"/>
  <c r="N25" i="28"/>
  <c r="AA25" i="28" s="1"/>
  <c r="K25" i="28"/>
  <c r="Z25" i="28" s="1"/>
  <c r="H25" i="28"/>
  <c r="Y25" i="28" s="1"/>
  <c r="E25" i="28"/>
  <c r="X25" i="28" s="1"/>
  <c r="T24" i="28"/>
  <c r="AC24" i="28" s="1"/>
  <c r="Q24" i="28"/>
  <c r="AB24" i="28" s="1"/>
  <c r="N24" i="28"/>
  <c r="AA24" i="28" s="1"/>
  <c r="K24" i="28"/>
  <c r="Z24" i="28" s="1"/>
  <c r="H24" i="28"/>
  <c r="Y24" i="28" s="1"/>
  <c r="E24" i="28"/>
  <c r="X24" i="28" s="1"/>
  <c r="T23" i="28"/>
  <c r="AC23" i="28" s="1"/>
  <c r="Q23" i="28"/>
  <c r="AB23" i="28" s="1"/>
  <c r="N23" i="28"/>
  <c r="AA23" i="28" s="1"/>
  <c r="K23" i="28"/>
  <c r="Z23" i="28" s="1"/>
  <c r="H23" i="28"/>
  <c r="Y23" i="28" s="1"/>
  <c r="E23" i="28"/>
  <c r="X23" i="28" s="1"/>
  <c r="T22" i="28"/>
  <c r="AC22" i="28" s="1"/>
  <c r="Q22" i="28"/>
  <c r="AB22" i="28" s="1"/>
  <c r="N22" i="28"/>
  <c r="AA22" i="28" s="1"/>
  <c r="K22" i="28"/>
  <c r="Z22" i="28" s="1"/>
  <c r="H22" i="28"/>
  <c r="Y22" i="28" s="1"/>
  <c r="E22" i="28"/>
  <c r="X22" i="28" s="1"/>
  <c r="T21" i="28"/>
  <c r="AC21" i="28" s="1"/>
  <c r="Q21" i="28"/>
  <c r="AB21" i="28" s="1"/>
  <c r="N21" i="28"/>
  <c r="AA21" i="28" s="1"/>
  <c r="K21" i="28"/>
  <c r="Z21" i="28" s="1"/>
  <c r="H21" i="28"/>
  <c r="Y21" i="28" s="1"/>
  <c r="E21" i="28"/>
  <c r="X21" i="28" s="1"/>
  <c r="T20" i="28"/>
  <c r="AC20" i="28" s="1"/>
  <c r="Q20" i="28"/>
  <c r="AB20" i="28" s="1"/>
  <c r="N20" i="28"/>
  <c r="AA20" i="28" s="1"/>
  <c r="K20" i="28"/>
  <c r="Z20" i="28" s="1"/>
  <c r="H20" i="28"/>
  <c r="Y20" i="28" s="1"/>
  <c r="E20" i="28"/>
  <c r="X20" i="28" s="1"/>
  <c r="T19" i="28"/>
  <c r="AC19" i="28" s="1"/>
  <c r="Q19" i="28"/>
  <c r="AB19" i="28" s="1"/>
  <c r="N19" i="28"/>
  <c r="AA19" i="28" s="1"/>
  <c r="K19" i="28"/>
  <c r="Z19" i="28" s="1"/>
  <c r="H19" i="28"/>
  <c r="Y19" i="28" s="1"/>
  <c r="E19" i="28"/>
  <c r="X19" i="28" s="1"/>
  <c r="T18" i="28"/>
  <c r="AC18" i="28" s="1"/>
  <c r="Q18" i="28"/>
  <c r="AB18" i="28" s="1"/>
  <c r="N18" i="28"/>
  <c r="AA18" i="28" s="1"/>
  <c r="K18" i="28"/>
  <c r="Z18" i="28" s="1"/>
  <c r="H18" i="28"/>
  <c r="Y18" i="28" s="1"/>
  <c r="E18" i="28"/>
  <c r="X18" i="28" s="1"/>
  <c r="T17" i="28"/>
  <c r="AC17" i="28" s="1"/>
  <c r="Q17" i="28"/>
  <c r="AB17" i="28" s="1"/>
  <c r="N17" i="28"/>
  <c r="AA17" i="28" s="1"/>
  <c r="K17" i="28"/>
  <c r="Z17" i="28" s="1"/>
  <c r="H17" i="28"/>
  <c r="Y17" i="28" s="1"/>
  <c r="E17" i="28"/>
  <c r="X17" i="28" s="1"/>
  <c r="T16" i="28"/>
  <c r="AC16" i="28" s="1"/>
  <c r="AC202" i="28" s="1"/>
  <c r="Q16" i="28"/>
  <c r="AB16" i="28" s="1"/>
  <c r="AB202" i="28" s="1"/>
  <c r="T15" i="28"/>
  <c r="AC15" i="28" s="1"/>
  <c r="AC201" i="28" s="1"/>
  <c r="Q15" i="28"/>
  <c r="AB15" i="28" s="1"/>
  <c r="AB201" i="28" s="1"/>
  <c r="T14" i="28"/>
  <c r="AC14" i="28" s="1"/>
  <c r="AC200" i="28" s="1"/>
  <c r="Q14" i="28"/>
  <c r="AB14" i="28" s="1"/>
  <c r="AB200" i="28" s="1"/>
  <c r="T13" i="28"/>
  <c r="AC13" i="28" s="1"/>
  <c r="AC199" i="28" s="1"/>
  <c r="Q13" i="28"/>
  <c r="AB13" i="28" s="1"/>
  <c r="AB199" i="28" s="1"/>
  <c r="T12" i="28"/>
  <c r="AC12" i="28" s="1"/>
  <c r="AC198" i="28" s="1"/>
  <c r="Q12" i="28"/>
  <c r="AB12" i="28" s="1"/>
  <c r="AB198" i="28" s="1"/>
  <c r="T11" i="28"/>
  <c r="AC11" i="28" s="1"/>
  <c r="AC197" i="28" s="1"/>
  <c r="Q11" i="28"/>
  <c r="AB11" i="28" s="1"/>
  <c r="AB197" i="28" s="1"/>
  <c r="T10" i="28"/>
  <c r="AC10" i="28" s="1"/>
  <c r="AC196" i="28" s="1"/>
  <c r="Q10" i="28"/>
  <c r="AB10" i="28" s="1"/>
  <c r="AB196" i="28" s="1"/>
  <c r="T9" i="28"/>
  <c r="AC9" i="28" s="1"/>
  <c r="AC195" i="28" s="1"/>
  <c r="Q9" i="28"/>
  <c r="AB9" i="28" s="1"/>
  <c r="AB195" i="28" s="1"/>
  <c r="N16" i="28"/>
  <c r="AA16" i="28" s="1"/>
  <c r="AA202" i="28" s="1"/>
  <c r="K16" i="28"/>
  <c r="Z16" i="28" s="1"/>
  <c r="H16" i="28"/>
  <c r="Y16" i="28" s="1"/>
  <c r="E16" i="28"/>
  <c r="X16" i="28" s="1"/>
  <c r="X202" i="28" s="1"/>
  <c r="N15" i="28"/>
  <c r="AA15" i="28" s="1"/>
  <c r="AA201" i="28" s="1"/>
  <c r="K15" i="28"/>
  <c r="Z15" i="28" s="1"/>
  <c r="Z201" i="28" s="1"/>
  <c r="H15" i="28"/>
  <c r="Y15" i="28" s="1"/>
  <c r="Y201" i="28" s="1"/>
  <c r="E15" i="28"/>
  <c r="X15" i="28" s="1"/>
  <c r="X201" i="28" s="1"/>
  <c r="N14" i="28"/>
  <c r="AA14" i="28" s="1"/>
  <c r="AA200" i="28" s="1"/>
  <c r="K14" i="28"/>
  <c r="Z14" i="28" s="1"/>
  <c r="H14" i="28"/>
  <c r="Y14" i="28" s="1"/>
  <c r="E14" i="28"/>
  <c r="X14" i="28" s="1"/>
  <c r="X200" i="28" s="1"/>
  <c r="N13" i="28"/>
  <c r="AA13" i="28" s="1"/>
  <c r="AA199" i="28" s="1"/>
  <c r="K13" i="28"/>
  <c r="Z13" i="28" s="1"/>
  <c r="Z199" i="28" s="1"/>
  <c r="H13" i="28"/>
  <c r="Y13" i="28" s="1"/>
  <c r="Y199" i="28" s="1"/>
  <c r="E13" i="28"/>
  <c r="X13" i="28" s="1"/>
  <c r="X199" i="28" s="1"/>
  <c r="N12" i="28"/>
  <c r="AA12" i="28" s="1"/>
  <c r="AA198" i="28" s="1"/>
  <c r="K12" i="28"/>
  <c r="Z12" i="28" s="1"/>
  <c r="H12" i="28"/>
  <c r="Y12" i="28" s="1"/>
  <c r="E12" i="28"/>
  <c r="X12" i="28" s="1"/>
  <c r="X198" i="28" s="1"/>
  <c r="N11" i="28"/>
  <c r="AA11" i="28" s="1"/>
  <c r="AA197" i="28" s="1"/>
  <c r="K11" i="28"/>
  <c r="Z11" i="28" s="1"/>
  <c r="Z197" i="28" s="1"/>
  <c r="H11" i="28"/>
  <c r="Y11" i="28" s="1"/>
  <c r="Y197" i="28" s="1"/>
  <c r="E11" i="28"/>
  <c r="X11" i="28" s="1"/>
  <c r="X197" i="28" s="1"/>
  <c r="N10" i="28"/>
  <c r="AA10" i="28" s="1"/>
  <c r="AA196" i="28" s="1"/>
  <c r="K10" i="28"/>
  <c r="Z10" i="28" s="1"/>
  <c r="H10" i="28"/>
  <c r="Y10" i="28" s="1"/>
  <c r="E10" i="28"/>
  <c r="X10" i="28" s="1"/>
  <c r="X196" i="28" s="1"/>
  <c r="N9" i="28"/>
  <c r="AA9" i="28" s="1"/>
  <c r="AA195" i="28" s="1"/>
  <c r="K9" i="28"/>
  <c r="Z9" i="28" s="1"/>
  <c r="Z195" i="28" s="1"/>
  <c r="H9" i="28"/>
  <c r="Y9" i="28" s="1"/>
  <c r="Y195" i="28" s="1"/>
  <c r="E9" i="28"/>
  <c r="X9" i="28" s="1"/>
  <c r="X195" i="28" s="1"/>
  <c r="Y196" i="28" l="1"/>
  <c r="Y198" i="28"/>
  <c r="Y200" i="28"/>
  <c r="Y202" i="28"/>
  <c r="Z196" i="28"/>
  <c r="Z198" i="28"/>
  <c r="Z200" i="28"/>
  <c r="Z202" i="28"/>
</calcChain>
</file>

<file path=xl/sharedStrings.xml><?xml version="1.0" encoding="utf-8"?>
<sst xmlns="http://schemas.openxmlformats.org/spreadsheetml/2006/main" count="13378" uniqueCount="4114">
  <si>
    <t>DIRECTION COMMERCIALE ET MARKETING</t>
  </si>
  <si>
    <t>DEPARTEMENT ETUDES COMMERCIALES , STATISTIQUES ET MARKETING</t>
  </si>
  <si>
    <t xml:space="preserve">ETAT COMPARATIF ENTRE LE SUIVI JOURNALIER DES SOLDES ET LE RAPPORT JOURNALIER DES AGENCES </t>
  </si>
  <si>
    <t>DD.BELOUIZDAD</t>
  </si>
  <si>
    <t>Agences</t>
  </si>
  <si>
    <t>Solde j-1</t>
  </si>
  <si>
    <t>Encaissement</t>
  </si>
  <si>
    <t>Emission Manuelles</t>
  </si>
  <si>
    <t>Annulations</t>
  </si>
  <si>
    <t>BDD</t>
  </si>
  <si>
    <t>rprt agence</t>
  </si>
  <si>
    <t>ECARTS</t>
  </si>
  <si>
    <t>BELUOIZDAD</t>
  </si>
  <si>
    <t>KOUBA</t>
  </si>
  <si>
    <t>BACH DJERRAH</t>
  </si>
  <si>
    <t>SIDI MHAMED</t>
  </si>
  <si>
    <t>ASSELAH HOCINE</t>
  </si>
  <si>
    <t>EL BIAR</t>
  </si>
  <si>
    <t>HUSSEIN DAY</t>
  </si>
  <si>
    <t>SAID HAMDINE</t>
  </si>
  <si>
    <t>EBP</t>
  </si>
  <si>
    <t>Solde j</t>
  </si>
  <si>
    <t>solde d</t>
  </si>
  <si>
    <t>enc</t>
  </si>
  <si>
    <t>em</t>
  </si>
  <si>
    <t>ann</t>
  </si>
  <si>
    <t>ebp</t>
  </si>
  <si>
    <t>solde f</t>
  </si>
  <si>
    <t>PARAMETRES CAISSE</t>
  </si>
  <si>
    <t>PARAMETRES RECOUVREMENT</t>
  </si>
  <si>
    <t>AGENCES</t>
  </si>
  <si>
    <t>NBR
VALIDATION</t>
  </si>
  <si>
    <t>SOLDE DEBUT</t>
  </si>
  <si>
    <t>ENCAISSEMENT</t>
  </si>
  <si>
    <t>SOLDE FIN</t>
  </si>
  <si>
    <t>ÉMISSION
MANUELLES</t>
  </si>
  <si>
    <t>ANNULATION</t>
  </si>
  <si>
    <t>NBR JOURNEES OUVRABLES : 26 JRS Y COMPRIS LES SAMEDI</t>
  </si>
  <si>
    <t>1/ La saisie se doit d'être réalisée quotidiennement par le chargé des ventes et le chargé de la clientèle.</t>
  </si>
  <si>
    <t>2/ La validation des résultats doit être faite quotidennement par le Directeur d'Agence.</t>
  </si>
  <si>
    <t>3/ Vérifier la qualité de la saisie, c’est-à-dire vérifier la conformité avec la base de donnée SGC.</t>
  </si>
  <si>
    <t>Le contôle de la directive N°82 consiste à vérifier les paramètres suivants:</t>
  </si>
  <si>
    <t>Niveau central:</t>
  </si>
  <si>
    <t>Niveau agences commerciales:</t>
  </si>
  <si>
    <t>1/ Vérifier l’édition et le classement des rapports journaliers.</t>
  </si>
  <si>
    <t>2/ Contrôler si les rapports journaliers sont dûment signés par les directeurs d’agences.</t>
  </si>
  <si>
    <t>Synthèse:</t>
  </si>
  <si>
    <t>TOTAL</t>
  </si>
  <si>
    <t>BELOUIZDAD</t>
  </si>
  <si>
    <t>Erreurs de saisie 
par agence</t>
  </si>
  <si>
    <t>BACHDJERRAH</t>
  </si>
  <si>
    <t>609 250,00</t>
  </si>
  <si>
    <t>0,00</t>
  </si>
  <si>
    <t>913 146,00</t>
  </si>
  <si>
    <t>305 262,00</t>
  </si>
  <si>
    <t>1 979 590,00</t>
  </si>
  <si>
    <t>790 127,00</t>
  </si>
  <si>
    <t>1 581 670,00</t>
  </si>
  <si>
    <t>1 765 680,00</t>
  </si>
  <si>
    <t>1 107 730,00</t>
  </si>
  <si>
    <t>763 346,00</t>
  </si>
  <si>
    <t>2 372 230,00</t>
  </si>
  <si>
    <t>464 507,00</t>
  </si>
  <si>
    <t>3 166 860,00</t>
  </si>
  <si>
    <t>933 809,00</t>
  </si>
  <si>
    <t>925 887,00</t>
  </si>
  <si>
    <t>792 330,00</t>
  </si>
  <si>
    <t>1 053 450,00</t>
  </si>
  <si>
    <t>363 317,00</t>
  </si>
  <si>
    <t>2 001 980,00</t>
  </si>
  <si>
    <t>1 607 950,00</t>
  </si>
  <si>
    <t>1 417 980,00</t>
  </si>
  <si>
    <t>1 119 930,00</t>
  </si>
  <si>
    <t>686 669,00</t>
  </si>
  <si>
    <t>2 682 760,00</t>
  </si>
  <si>
    <t>975 203,00</t>
  </si>
  <si>
    <t>3 836 380,00</t>
  </si>
  <si>
    <t>1 618 790,00</t>
  </si>
  <si>
    <t>958 718,00</t>
  </si>
  <si>
    <t>902 233,00</t>
  </si>
  <si>
    <t>1 664 070,00</t>
  </si>
  <si>
    <t>564 383,00</t>
  </si>
  <si>
    <t>1 466 910,00</t>
  </si>
  <si>
    <t>642 755,00</t>
  </si>
  <si>
    <t>692 603,00</t>
  </si>
  <si>
    <t>1 051 570,00</t>
  </si>
  <si>
    <t>1 581 650,00</t>
  </si>
  <si>
    <t>1 098 340,00</t>
  </si>
  <si>
    <t>643 041,00</t>
  </si>
  <si>
    <t>759 302,00</t>
  </si>
  <si>
    <t>394 856,00</t>
  </si>
  <si>
    <t>1 312 600,00</t>
  </si>
  <si>
    <t>738 717,00</t>
  </si>
  <si>
    <t>1 713 530,00</t>
  </si>
  <si>
    <t>705 983,00</t>
  </si>
  <si>
    <t>656 434,00</t>
  </si>
  <si>
    <t>153 386,00</t>
  </si>
  <si>
    <t>929 651,00</t>
  </si>
  <si>
    <t>1 214 460,00</t>
  </si>
  <si>
    <t>2 756 860,00</t>
  </si>
  <si>
    <t>1 746 520,00</t>
  </si>
  <si>
    <t>1 568 330,00</t>
  </si>
  <si>
    <t>738 751,00</t>
  </si>
  <si>
    <t>2 417 500,00</t>
  </si>
  <si>
    <t>285 113,00</t>
  </si>
  <si>
    <t>1 768 020,00</t>
  </si>
  <si>
    <t>743 750,00</t>
  </si>
  <si>
    <t>2 162 820,00</t>
  </si>
  <si>
    <t>596 744,00</t>
  </si>
  <si>
    <t>972 484,00</t>
  </si>
  <si>
    <t>334 847,00</t>
  </si>
  <si>
    <t>269,00</t>
  </si>
  <si>
    <t>1 379 560,00</t>
  </si>
  <si>
    <t>649 091,00</t>
  </si>
  <si>
    <t>1 481 500,00</t>
  </si>
  <si>
    <t>372 207,00</t>
  </si>
  <si>
    <t>653 225,00</t>
  </si>
  <si>
    <t>360 688,00</t>
  </si>
  <si>
    <t>178 640,00</t>
  </si>
  <si>
    <t>649 144,00</t>
  </si>
  <si>
    <t>590 299,00</t>
  </si>
  <si>
    <t>2 552 510,00</t>
  </si>
  <si>
    <t>1 261 300,00</t>
  </si>
  <si>
    <t>537 638,00</t>
  </si>
  <si>
    <t>402 620,00</t>
  </si>
  <si>
    <t>1 343 710,00</t>
  </si>
  <si>
    <t>2 293 130,00</t>
  </si>
  <si>
    <t>1 809 650,00</t>
  </si>
  <si>
    <t>442 814,00</t>
  </si>
  <si>
    <t>539 713,00</t>
  </si>
  <si>
    <t>3 321 520,00</t>
  </si>
  <si>
    <t>177 207,00</t>
  </si>
  <si>
    <t>812 512,00</t>
  </si>
  <si>
    <t>799 420,00</t>
  </si>
  <si>
    <t>2 973 610,00</t>
  </si>
  <si>
    <t>898 782,00</t>
  </si>
  <si>
    <t>1 124 260,00</t>
  </si>
  <si>
    <t>604 116,00</t>
  </si>
  <si>
    <t>1 855 370,00</t>
  </si>
  <si>
    <t>388 070,00</t>
  </si>
  <si>
    <t>1 078 870,00</t>
  </si>
  <si>
    <t>488 460,00</t>
  </si>
  <si>
    <t>1 900 740,00</t>
  </si>
  <si>
    <t>627 194,00</t>
  </si>
  <si>
    <t>695 675,00</t>
  </si>
  <si>
    <t>583 217,00</t>
  </si>
  <si>
    <t>1 310 740,00</t>
  </si>
  <si>
    <t>215 584,00</t>
  </si>
  <si>
    <t>960 001,00</t>
  </si>
  <si>
    <t>523 709,00</t>
  </si>
  <si>
    <t>1 707 620,00</t>
  </si>
  <si>
    <t>1 068 450,00</t>
  </si>
  <si>
    <t>730 785,00</t>
  </si>
  <si>
    <t>1 153 550,00</t>
  </si>
  <si>
    <t>1 652 460,00</t>
  </si>
  <si>
    <t>210 462,00</t>
  </si>
  <si>
    <t>1 186 250,00</t>
  </si>
  <si>
    <t>845 997,00</t>
  </si>
  <si>
    <t>1 879 770,00</t>
  </si>
  <si>
    <t>484 972,00</t>
  </si>
  <si>
    <t>678 141,00</t>
  </si>
  <si>
    <t>1 005 430,00</t>
  </si>
  <si>
    <t>198 728,00</t>
  </si>
  <si>
    <t>1 728 300,00</t>
  </si>
  <si>
    <t>996 304,00</t>
  </si>
  <si>
    <t>1 217 110,00</t>
  </si>
  <si>
    <t>523 305,00</t>
  </si>
  <si>
    <t>807 113,00</t>
  </si>
  <si>
    <t>657 763,00</t>
  </si>
  <si>
    <t>262 305,00</t>
  </si>
  <si>
    <t>892 668,00</t>
  </si>
  <si>
    <t>854 451,00</t>
  </si>
  <si>
    <t>2 736 620,00</t>
  </si>
  <si>
    <t>911 849,00</t>
  </si>
  <si>
    <t>965 763,00</t>
  </si>
  <si>
    <t>1 596 610,00</t>
  </si>
  <si>
    <t>1 438 570,00</t>
  </si>
  <si>
    <t>222 776,00</t>
  </si>
  <si>
    <t>1 161 610,00</t>
  </si>
  <si>
    <t>543 472,00</t>
  </si>
  <si>
    <t>1 277 630,00</t>
  </si>
  <si>
    <t>508 949,00</t>
  </si>
  <si>
    <t>722 139,00</t>
  </si>
  <si>
    <t>877 355,00</t>
  </si>
  <si>
    <t>685 297,00</t>
  </si>
  <si>
    <t>280 787,00</t>
  </si>
  <si>
    <t>943 524,00</t>
  </si>
  <si>
    <t>462 341,00</t>
  </si>
  <si>
    <t>413 602,00</t>
  </si>
  <si>
    <t>953 173,00</t>
  </si>
  <si>
    <t>241 960,00</t>
  </si>
  <si>
    <t>297 732,00</t>
  </si>
  <si>
    <t>1 183 240,00</t>
  </si>
  <si>
    <t>466 814,00</t>
  </si>
  <si>
    <t>314 001,00</t>
  </si>
  <si>
    <t>979 135,00</t>
  </si>
  <si>
    <t>532 100,00</t>
  </si>
  <si>
    <t>129 903,00</t>
  </si>
  <si>
    <t>1 025 170,00</t>
  </si>
  <si>
    <t>440 532,00</t>
  </si>
  <si>
    <t>325 308,00</t>
  </si>
  <si>
    <t>247 955,00</t>
  </si>
  <si>
    <t>515 642,00</t>
  </si>
  <si>
    <t>121 159,00</t>
  </si>
  <si>
    <t>448 214,00</t>
  </si>
  <si>
    <t>238 372,00</t>
  </si>
  <si>
    <t>392 543,00</t>
  </si>
  <si>
    <t>68 962,00</t>
  </si>
  <si>
    <t>627 254,00</t>
  </si>
  <si>
    <t>314 608,00</t>
  </si>
  <si>
    <t>963 374,00</t>
  </si>
  <si>
    <t>457 734,00</t>
  </si>
  <si>
    <t>337 075,00</t>
  </si>
  <si>
    <t>125 911,00</t>
  </si>
  <si>
    <t>782 736,00</t>
  </si>
  <si>
    <t>278 608,00</t>
  </si>
  <si>
    <t>629 727,00</t>
  </si>
  <si>
    <t>432 713,00</t>
  </si>
  <si>
    <t>417 703,00</t>
  </si>
  <si>
    <t>158 951,00</t>
  </si>
  <si>
    <t>871 633,00</t>
  </si>
  <si>
    <t>635 996,00</t>
  </si>
  <si>
    <t>1 120 950,00</t>
  </si>
  <si>
    <t>890 768,00</t>
  </si>
  <si>
    <t>143 222,00</t>
  </si>
  <si>
    <t>1 515 320,00</t>
  </si>
  <si>
    <t>284 019,00</t>
  </si>
  <si>
    <t>1 675 320,00</t>
  </si>
  <si>
    <t>398 576,00</t>
  </si>
  <si>
    <t>507 893,00</t>
  </si>
  <si>
    <t>453 008,00</t>
  </si>
  <si>
    <t>567 824,00</t>
  </si>
  <si>
    <t>108 500,00</t>
  </si>
  <si>
    <t>498 539,00</t>
  </si>
  <si>
    <t>755 387,00</t>
  </si>
  <si>
    <t>352 913,00</t>
  </si>
  <si>
    <t>414 880,00</t>
  </si>
  <si>
    <t>811 824,00</t>
  </si>
  <si>
    <t>614 508,00</t>
  </si>
  <si>
    <t>508 201,00</t>
  </si>
  <si>
    <t>244 229,00</t>
  </si>
  <si>
    <t>48 583,00</t>
  </si>
  <si>
    <t>338 152,00</t>
  </si>
  <si>
    <t>300 250,00</t>
  </si>
  <si>
    <t>865 159,00</t>
  </si>
  <si>
    <t>650 470,00</t>
  </si>
  <si>
    <t>354 572,00</t>
  </si>
  <si>
    <t>55 010,00</t>
  </si>
  <si>
    <t>421 453,00</t>
  </si>
  <si>
    <t>415 841,00</t>
  </si>
  <si>
    <t>1 256 820,00</t>
  </si>
  <si>
    <t>670 733,00</t>
  </si>
  <si>
    <t>1 147 400,00</t>
  </si>
  <si>
    <t>454 324,00</t>
  </si>
  <si>
    <t>694 935,00</t>
  </si>
  <si>
    <t>94 300,00</t>
  </si>
  <si>
    <t>538 864,00</t>
  </si>
  <si>
    <t>266 075,00</t>
  </si>
  <si>
    <t>888 594,00</t>
  </si>
  <si>
    <t>431 594,00</t>
  </si>
  <si>
    <t>636 931,00</t>
  </si>
  <si>
    <t>252 163,00</t>
  </si>
  <si>
    <t>52 255,00</t>
  </si>
  <si>
    <t>319 064,00</t>
  </si>
  <si>
    <t>168 213,00</t>
  </si>
  <si>
    <t>954 363,00</t>
  </si>
  <si>
    <t>40 410,80</t>
  </si>
  <si>
    <t>550 232,00</t>
  </si>
  <si>
    <t>173 407,00</t>
  </si>
  <si>
    <t>91 884,00</t>
  </si>
  <si>
    <t>341 369,00</t>
  </si>
  <si>
    <t>121 640,00</t>
  </si>
  <si>
    <t>653 119,00</t>
  </si>
  <si>
    <t>278 040,00</t>
  </si>
  <si>
    <t>629 831,00</t>
  </si>
  <si>
    <t>82 312,00</t>
  </si>
  <si>
    <t>312 192,00</t>
  </si>
  <si>
    <t>809 323,00</t>
  </si>
  <si>
    <t>550 393,00</t>
  </si>
  <si>
    <t>444 235,00</t>
  </si>
  <si>
    <t>271 987,00</t>
  </si>
  <si>
    <t>811 940,00</t>
  </si>
  <si>
    <t>33 513,00</t>
  </si>
  <si>
    <t>207 507,00</t>
  </si>
  <si>
    <t>482 860,00</t>
  </si>
  <si>
    <t>911 246,00</t>
  </si>
  <si>
    <t>747 866,00</t>
  </si>
  <si>
    <t>349 413,00</t>
  </si>
  <si>
    <t>438 813,00</t>
  </si>
  <si>
    <t>73 365,90</t>
  </si>
  <si>
    <t>376 550,00</t>
  </si>
  <si>
    <t>168 590,00</t>
  </si>
  <si>
    <t>589 866,00</t>
  </si>
  <si>
    <t>264 565,00</t>
  </si>
  <si>
    <t>390 608,00</t>
  </si>
  <si>
    <t>218 682,00</t>
  </si>
  <si>
    <t>255 099,00</t>
  </si>
  <si>
    <t>54 135,00</t>
  </si>
  <si>
    <t>215 479,00</t>
  </si>
  <si>
    <t>149 850,00</t>
  </si>
  <si>
    <t>663 454,00</t>
  </si>
  <si>
    <t>187 223,00</t>
  </si>
  <si>
    <t>312 285,00</t>
  </si>
  <si>
    <t>244 783,00</t>
  </si>
  <si>
    <t>140 773,00</t>
  </si>
  <si>
    <t>27 737,00</t>
  </si>
  <si>
    <t>117 747,00</t>
  </si>
  <si>
    <t>73 125,80</t>
  </si>
  <si>
    <t>358 021,00</t>
  </si>
  <si>
    <t>85 191,60</t>
  </si>
  <si>
    <t>434 822,00</t>
  </si>
  <si>
    <t>169 343,00</t>
  </si>
  <si>
    <t>8 668,00</t>
  </si>
  <si>
    <t>72 572,50</t>
  </si>
  <si>
    <t>159 478,00</t>
  </si>
  <si>
    <t>634 168,00</t>
  </si>
  <si>
    <t>156 901,00</t>
  </si>
  <si>
    <t>413 277,00</t>
  </si>
  <si>
    <t>200 968,00</t>
  </si>
  <si>
    <t>9 904,00</t>
  </si>
  <si>
    <t>97 277,40</t>
  </si>
  <si>
    <t>281 881,00</t>
  </si>
  <si>
    <t>1 066 910,00</t>
  </si>
  <si>
    <t>273 718,00</t>
  </si>
  <si>
    <t>805 596,00</t>
  </si>
  <si>
    <t>359 239,00</t>
  </si>
  <si>
    <t>118 780,00</t>
  </si>
  <si>
    <t>64 637,00</t>
  </si>
  <si>
    <t>129 952,00</t>
  </si>
  <si>
    <t>120 873,00</t>
  </si>
  <si>
    <t>529 160,00</t>
  </si>
  <si>
    <t>130 611,00</t>
  </si>
  <si>
    <t>639 648,00</t>
  </si>
  <si>
    <t>120 075,00</t>
  </si>
  <si>
    <t>18 269,00</t>
  </si>
  <si>
    <t>102 918,00</t>
  </si>
  <si>
    <t>179 504,00</t>
  </si>
  <si>
    <t>348 185,00</t>
  </si>
  <si>
    <t>98 032,20</t>
  </si>
  <si>
    <t>368 235,00</t>
  </si>
  <si>
    <t>97 368,90</t>
  </si>
  <si>
    <t>117 378,00</t>
  </si>
  <si>
    <t>345 597,00</t>
  </si>
  <si>
    <t>71 907,20</t>
  </si>
  <si>
    <t>268 498,00</t>
  </si>
  <si>
    <t>192 371,00</t>
  </si>
  <si>
    <t>18 809,30</t>
  </si>
  <si>
    <t>1 807,88</t>
  </si>
  <si>
    <t>42 509,00</t>
  </si>
  <si>
    <t>198 226,00</t>
  </si>
  <si>
    <t>65 071,40</t>
  </si>
  <si>
    <t>367 717,00</t>
  </si>
  <si>
    <t>138 513,00</t>
  </si>
  <si>
    <t>1 258,88</t>
  </si>
  <si>
    <t>62 583,30</t>
  </si>
  <si>
    <t>506 505,00</t>
  </si>
  <si>
    <t>145 283,00</t>
  </si>
  <si>
    <t>373 396,00</t>
  </si>
  <si>
    <t>69 556,70</t>
  </si>
  <si>
    <t>966 473,00</t>
  </si>
  <si>
    <t>429 777,00</t>
  </si>
  <si>
    <t>351 456,00</t>
  </si>
  <si>
    <t>123 009,00</t>
  </si>
  <si>
    <t>162 694,00</t>
  </si>
  <si>
    <t>19 346,90</t>
  </si>
  <si>
    <t>345 106,00</t>
  </si>
  <si>
    <t>19 738,90</t>
  </si>
  <si>
    <t>142 345,00</t>
  </si>
  <si>
    <t>92 813,40</t>
  </si>
  <si>
    <t>722 237,00</t>
  </si>
  <si>
    <t>193 855,00</t>
  </si>
  <si>
    <t>132 981,00</t>
  </si>
  <si>
    <t>112 211,00</t>
  </si>
  <si>
    <t>50 296,70</t>
  </si>
  <si>
    <t>2 892,51</t>
  </si>
  <si>
    <t>22 905,40</t>
  </si>
  <si>
    <t>4 983,25</t>
  </si>
  <si>
    <t>382 765,00</t>
  </si>
  <si>
    <t>175 174,00</t>
  </si>
  <si>
    <t>203 562,00</t>
  </si>
  <si>
    <t>45 018,40</t>
  </si>
  <si>
    <t>66 200,60</t>
  </si>
  <si>
    <t>1 324,40</t>
  </si>
  <si>
    <t>631 903,00</t>
  </si>
  <si>
    <t>36 951,50</t>
  </si>
  <si>
    <t>248 636,00</t>
  </si>
  <si>
    <t>44 834,90</t>
  </si>
  <si>
    <t>668 526,00</t>
  </si>
  <si>
    <t>206 079,00</t>
  </si>
  <si>
    <t>1 282 190,00</t>
  </si>
  <si>
    <t>38 626,00</t>
  </si>
  <si>
    <t>488 996,00</t>
  </si>
  <si>
    <t>162 209,00</t>
  </si>
  <si>
    <t>259 972,00</t>
  </si>
  <si>
    <t>45 520,00</t>
  </si>
  <si>
    <t>177 418,00</t>
  </si>
  <si>
    <t>3 327,29</t>
  </si>
  <si>
    <t>89 061,80</t>
  </si>
  <si>
    <t>30 696,00</t>
  </si>
  <si>
    <t>345 982,00</t>
  </si>
  <si>
    <t>23 224,50</t>
  </si>
  <si>
    <t>192 275,00</t>
  </si>
  <si>
    <t>29 921,40</t>
  </si>
  <si>
    <t>337 933,00</t>
  </si>
  <si>
    <t>152 532,00</t>
  </si>
  <si>
    <t>850 132,00</t>
  </si>
  <si>
    <t>273 827,00</t>
  </si>
  <si>
    <t>581 903,00</t>
  </si>
  <si>
    <t>39 926,60</t>
  </si>
  <si>
    <t>158 005,00</t>
  </si>
  <si>
    <t>17 330,30</t>
  </si>
  <si>
    <t>89 178,60</t>
  </si>
  <si>
    <t>35 064,00</t>
  </si>
  <si>
    <t>397 024,00</t>
  </si>
  <si>
    <t>59 533,40</t>
  </si>
  <si>
    <t>433 799,00</t>
  </si>
  <si>
    <t>805 100,00</t>
  </si>
  <si>
    <t>790 133,00</t>
  </si>
  <si>
    <t>1 175 580,00</t>
  </si>
  <si>
    <t>886 643,00</t>
  </si>
  <si>
    <t>331 205,00</t>
  </si>
  <si>
    <t>334 378,00</t>
  </si>
  <si>
    <t>914 232,00</t>
  </si>
  <si>
    <t>152 142,00</t>
  </si>
  <si>
    <t>529 430,00</t>
  </si>
  <si>
    <t>168 242,00</t>
  </si>
  <si>
    <t>735 636,00</t>
  </si>
  <si>
    <t>254 378,00</t>
  </si>
  <si>
    <t>272 140,00</t>
  </si>
  <si>
    <t>94 668,50</t>
  </si>
  <si>
    <t>159 050,00</t>
  </si>
  <si>
    <t>238 720,00</t>
  </si>
  <si>
    <t>130 460,00</t>
  </si>
  <si>
    <t>1 524 730,00</t>
  </si>
  <si>
    <t>797 999,00</t>
  </si>
  <si>
    <t>590 140,00</t>
  </si>
  <si>
    <t>110 828,00</t>
  </si>
  <si>
    <t>880 831,00</t>
  </si>
  <si>
    <t>442 019,00</t>
  </si>
  <si>
    <t>518 271,00</t>
  </si>
  <si>
    <t>352 820,00</t>
  </si>
  <si>
    <t>196 353,00</t>
  </si>
  <si>
    <t>3 773,26</t>
  </si>
  <si>
    <t>235 857,00</t>
  </si>
  <si>
    <t>81 249,60</t>
  </si>
  <si>
    <t>166 569,00</t>
  </si>
  <si>
    <t>623 881,00</t>
  </si>
  <si>
    <t>422 123,00</t>
  </si>
  <si>
    <t>6 162 590,00</t>
  </si>
  <si>
    <t>80 208,90</t>
  </si>
  <si>
    <t>712 784,00</t>
  </si>
  <si>
    <t>313 457,00</t>
  </si>
  <si>
    <t>389 097,00</t>
  </si>
  <si>
    <t>280 527,00</t>
  </si>
  <si>
    <t>228 268,00</t>
  </si>
  <si>
    <t>254 065,00</t>
  </si>
  <si>
    <t>301 460,00</t>
  </si>
  <si>
    <t>69 681,30</t>
  </si>
  <si>
    <t>667 044,00</t>
  </si>
  <si>
    <t>160 793,00</t>
  </si>
  <si>
    <t>1 101 340,00</t>
  </si>
  <si>
    <t>195 452,00</t>
  </si>
  <si>
    <t>1 288 160,00</t>
  </si>
  <si>
    <t>565 849,00</t>
  </si>
  <si>
    <t>671 720,00</t>
  </si>
  <si>
    <t>186 404,00</t>
  </si>
  <si>
    <t>4 239 030,00</t>
  </si>
  <si>
    <t>502 236,00</t>
  </si>
  <si>
    <t>428 189,00</t>
  </si>
  <si>
    <t>236 252,00</t>
  </si>
  <si>
    <t>1 343 950,00</t>
  </si>
  <si>
    <t>615 423,00</t>
  </si>
  <si>
    <t>926 187,00</t>
  </si>
  <si>
    <t>173 778,00</t>
  </si>
  <si>
    <t>759 319,00</t>
  </si>
  <si>
    <t>526 737,00</t>
  </si>
  <si>
    <t>513 363,00</t>
  </si>
  <si>
    <t>686 145,00</t>
  </si>
  <si>
    <t>444 416,00</t>
  </si>
  <si>
    <t>165 838,00</t>
  </si>
  <si>
    <t>1 676 600,00</t>
  </si>
  <si>
    <t>165 988,00</t>
  </si>
  <si>
    <t>669 578,00</t>
  </si>
  <si>
    <t>350 278,00</t>
  </si>
  <si>
    <t>765 784,00</t>
  </si>
  <si>
    <t>743 404,00</t>
  </si>
  <si>
    <t>629 194,00</t>
  </si>
  <si>
    <t>361 025,00</t>
  </si>
  <si>
    <t>270 893,00</t>
  </si>
  <si>
    <t>72 272,60</t>
  </si>
  <si>
    <t>996 471,00</t>
  </si>
  <si>
    <t>139 642,00</t>
  </si>
  <si>
    <t>363 644,00</t>
  </si>
  <si>
    <t>121 181,00</t>
  </si>
  <si>
    <t>1 196 610,00</t>
  </si>
  <si>
    <t>572 128,00</t>
  </si>
  <si>
    <t>17 936 200,00</t>
  </si>
  <si>
    <t>342 052,00</t>
  </si>
  <si>
    <t>395 289,00</t>
  </si>
  <si>
    <t>295 234,00</t>
  </si>
  <si>
    <t>229 152,00</t>
  </si>
  <si>
    <t>155 612,00</t>
  </si>
  <si>
    <t>486 999,00</t>
  </si>
  <si>
    <t>91 682,40</t>
  </si>
  <si>
    <t>232 273,00</t>
  </si>
  <si>
    <t>117 666,00</t>
  </si>
  <si>
    <t>647 537,00</t>
  </si>
  <si>
    <t>108 875,00</t>
  </si>
  <si>
    <t>400 803,00</t>
  </si>
  <si>
    <t>262 336,00</t>
  </si>
  <si>
    <t>424 869,00</t>
  </si>
  <si>
    <t>237 283,00</t>
  </si>
  <si>
    <t>384 430,00</t>
  </si>
  <si>
    <t>70 388,00</t>
  </si>
  <si>
    <t>987 076,00</t>
  </si>
  <si>
    <t>72 996,70</t>
  </si>
  <si>
    <t>363 784,00</t>
  </si>
  <si>
    <t>167 061,00</t>
  </si>
  <si>
    <t>1 445 570,00</t>
  </si>
  <si>
    <t>393 615,00</t>
  </si>
  <si>
    <t>418 071,00</t>
  </si>
  <si>
    <t>158 510,00</t>
  </si>
  <si>
    <t>610 803,00</t>
  </si>
  <si>
    <t>207 040,00</t>
  </si>
  <si>
    <t>508 427,00</t>
  </si>
  <si>
    <t>137 971,00</t>
  </si>
  <si>
    <t>920 158,00</t>
  </si>
  <si>
    <t>144 535,00</t>
  </si>
  <si>
    <t>707 441,00</t>
  </si>
  <si>
    <t>173 052,00</t>
  </si>
  <si>
    <t>962 968,00</t>
  </si>
  <si>
    <t>280 374,00</t>
  </si>
  <si>
    <t>763 586,00</t>
  </si>
  <si>
    <t>505 103,00</t>
  </si>
  <si>
    <t>503 241,00</t>
  </si>
  <si>
    <t>323 082,00</t>
  </si>
  <si>
    <t>886 579,00</t>
  </si>
  <si>
    <t>160 650,00</t>
  </si>
  <si>
    <t>1 329 500,00</t>
  </si>
  <si>
    <t>135 186,00</t>
  </si>
  <si>
    <t>398 485,00</t>
  </si>
  <si>
    <t>88 185,10</t>
  </si>
  <si>
    <t>1 559 230,00</t>
  </si>
  <si>
    <t>680 852,00</t>
  </si>
  <si>
    <t>489 810,00</t>
  </si>
  <si>
    <t>155 259,00</t>
  </si>
  <si>
    <t>697 661,00</t>
  </si>
  <si>
    <t>284 176,00</t>
  </si>
  <si>
    <t>484 973,00</t>
  </si>
  <si>
    <t>106 138,00</t>
  </si>
  <si>
    <t>1 212 370,00</t>
  </si>
  <si>
    <t>487 284,00</t>
  </si>
  <si>
    <t>447 881,00</t>
  </si>
  <si>
    <t>186 887,00</t>
  </si>
  <si>
    <t>1 116 410,00</t>
  </si>
  <si>
    <t>125 333,00</t>
  </si>
  <si>
    <t>578 685,00</t>
  </si>
  <si>
    <t>169 474,00</t>
  </si>
  <si>
    <t>680 401,00</t>
  </si>
  <si>
    <t>432 376,00</t>
  </si>
  <si>
    <t>300 298,00</t>
  </si>
  <si>
    <t>65 108,00</t>
  </si>
  <si>
    <t>995 276,00</t>
  </si>
  <si>
    <t>158 237,00</t>
  </si>
  <si>
    <t>307 350,00</t>
  </si>
  <si>
    <t>409 376,00</t>
  </si>
  <si>
    <t>518 900,00</t>
  </si>
  <si>
    <t>241 508,00</t>
  </si>
  <si>
    <t>648 949,00</t>
  </si>
  <si>
    <t>268 374,00</t>
  </si>
  <si>
    <t>551 045,00</t>
  </si>
  <si>
    <t>166 029,00</t>
  </si>
  <si>
    <t>464 919,00</t>
  </si>
  <si>
    <t>77 329,00</t>
  </si>
  <si>
    <t>1 424 200,00</t>
  </si>
  <si>
    <t>358 531,00</t>
  </si>
  <si>
    <t>405 835,00</t>
  </si>
  <si>
    <t>363 604,00</t>
  </si>
  <si>
    <t>843 220,00</t>
  </si>
  <si>
    <t>530 192,00</t>
  </si>
  <si>
    <t>637 353,00</t>
  </si>
  <si>
    <t>284 206,00</t>
  </si>
  <si>
    <t>899 252,00</t>
  </si>
  <si>
    <t>519 870,00</t>
  </si>
  <si>
    <t>434 041,00</t>
  </si>
  <si>
    <t>152 613,00</t>
  </si>
  <si>
    <t>599 600,00</t>
  </si>
  <si>
    <t>45 820,00</t>
  </si>
  <si>
    <t>761 866,00</t>
  </si>
  <si>
    <t>298 126,00</t>
  </si>
  <si>
    <t>768 739,00</t>
  </si>
  <si>
    <t>608 178,00</t>
  </si>
  <si>
    <t>1 977 160,00</t>
  </si>
  <si>
    <t>662 555,00</t>
  </si>
  <si>
    <t>1 295 930,00</t>
  </si>
  <si>
    <t>604 427,00</t>
  </si>
  <si>
    <t>1 287 940,00</t>
  </si>
  <si>
    <t>1 006 550,00</t>
  </si>
  <si>
    <t>191 717,00</t>
  </si>
  <si>
    <t>106 041,00</t>
  </si>
  <si>
    <t>1 939 180,00</t>
  </si>
  <si>
    <t>524 306,00</t>
  </si>
  <si>
    <t>280 221,00</t>
  </si>
  <si>
    <t>307 949,00</t>
  </si>
  <si>
    <t>1 643 060,00</t>
  </si>
  <si>
    <t>577 324,00</t>
  </si>
  <si>
    <t>696 451,00</t>
  </si>
  <si>
    <t>162 728,00</t>
  </si>
  <si>
    <t>859 862,00</t>
  </si>
  <si>
    <t>368 643,00</t>
  </si>
  <si>
    <t>1 104 360,00</t>
  </si>
  <si>
    <t>388 336,00</t>
  </si>
  <si>
    <t>731 347,00</t>
  </si>
  <si>
    <t>98 013,80</t>
  </si>
  <si>
    <t>684 972,00</t>
  </si>
  <si>
    <t>102 634,00</t>
  </si>
  <si>
    <t>1 902 680,00</t>
  </si>
  <si>
    <t>361 039,00</t>
  </si>
  <si>
    <t>484 756,00</t>
  </si>
  <si>
    <t>333 647,00</t>
  </si>
  <si>
    <t>1 233 870,00</t>
  </si>
  <si>
    <t>481 605,00</t>
  </si>
  <si>
    <t>632 262,00</t>
  </si>
  <si>
    <t>196 679,00</t>
  </si>
  <si>
    <t>720 474,00</t>
  </si>
  <si>
    <t>616 118,00</t>
  </si>
  <si>
    <t>1 479 350,00</t>
  </si>
  <si>
    <t>459 136,00</t>
  </si>
  <si>
    <t>967 234,00</t>
  </si>
  <si>
    <t>159 440,00</t>
  </si>
  <si>
    <t>514 422,00</t>
  </si>
  <si>
    <t>58 245,00</t>
  </si>
  <si>
    <t>1 652 580,00</t>
  </si>
  <si>
    <t>600 001,00</t>
  </si>
  <si>
    <t>1 496 900,00</t>
  </si>
  <si>
    <t>369 843,00</t>
  </si>
  <si>
    <t>556 042,00</t>
  </si>
  <si>
    <t>175 749,00</t>
  </si>
  <si>
    <t>733 667,00</t>
  </si>
  <si>
    <t>372 654,00</t>
  </si>
  <si>
    <t>1 185 310,00</t>
  </si>
  <si>
    <t>571 334,00</t>
  </si>
  <si>
    <t>760 748,00</t>
  </si>
  <si>
    <t>112 289,00</t>
  </si>
  <si>
    <t>639 645,00</t>
  </si>
  <si>
    <t>1 505 530,00</t>
  </si>
  <si>
    <t>435 396,00</t>
  </si>
  <si>
    <t>426 711,00</t>
  </si>
  <si>
    <t>380 434,00</t>
  </si>
  <si>
    <t>1 239 750,00</t>
  </si>
  <si>
    <t>371 389,00</t>
  </si>
  <si>
    <t>593 038,00</t>
  </si>
  <si>
    <t>205 072,00</t>
  </si>
  <si>
    <t>960 389,00</t>
  </si>
  <si>
    <t>378 312,00</t>
  </si>
  <si>
    <t>1 225 150,00</t>
  </si>
  <si>
    <t>555 491,00</t>
  </si>
  <si>
    <t>633 986,00</t>
  </si>
  <si>
    <t>210 176,00</t>
  </si>
  <si>
    <t>1 531 490,00</t>
  </si>
  <si>
    <t>468 099,00</t>
  </si>
  <si>
    <t>843 125,00</t>
  </si>
  <si>
    <t>567 509,00</t>
  </si>
  <si>
    <t>2 154 930,00</t>
  </si>
  <si>
    <t>741 132,00</t>
  </si>
  <si>
    <t>1 062 710,00</t>
  </si>
  <si>
    <t>552 143,00</t>
  </si>
  <si>
    <t>1 291 490,00</t>
  </si>
  <si>
    <t>627 622,00</t>
  </si>
  <si>
    <t>1 855 340,00</t>
  </si>
  <si>
    <t>741 445,00</t>
  </si>
  <si>
    <t>1 800 700,00</t>
  </si>
  <si>
    <t>406 629,00</t>
  </si>
  <si>
    <t>1 368 200,00</t>
  </si>
  <si>
    <t>118 161,00</t>
  </si>
  <si>
    <t>3 041 220,00</t>
  </si>
  <si>
    <t>708 442,00</t>
  </si>
  <si>
    <t>607 116,00</t>
  </si>
  <si>
    <t>250 119,00</t>
  </si>
  <si>
    <t>1 331 700,00</t>
  </si>
  <si>
    <t>475 591,00</t>
  </si>
  <si>
    <t>766 556,00</t>
  </si>
  <si>
    <t>392 326,00</t>
  </si>
  <si>
    <t>889 920,00</t>
  </si>
  <si>
    <t>421 581,00</t>
  </si>
  <si>
    <t>1 322 550,00</t>
  </si>
  <si>
    <t>509 937,00</t>
  </si>
  <si>
    <t>841 647,00</t>
  </si>
  <si>
    <t>130 649,00</t>
  </si>
  <si>
    <t>2 013 660,00</t>
  </si>
  <si>
    <t>540 964,00</t>
  </si>
  <si>
    <t>482 308,00</t>
  </si>
  <si>
    <t>315 713,00</t>
  </si>
  <si>
    <t>1 122 030,00</t>
  </si>
  <si>
    <t>578 474,00</t>
  </si>
  <si>
    <t>943 359,00</t>
  </si>
  <si>
    <t>219 631,00</t>
  </si>
  <si>
    <t>959 074,00</t>
  </si>
  <si>
    <t>540 092,00</t>
  </si>
  <si>
    <t>1 000 530,00</t>
  </si>
  <si>
    <t>511 734,00</t>
  </si>
  <si>
    <t>1 426 310,00</t>
  </si>
  <si>
    <t>441 530,00</t>
  </si>
  <si>
    <t>597 840,00</t>
  </si>
  <si>
    <t>98 266,00</t>
  </si>
  <si>
    <t>1 636 510,00</t>
  </si>
  <si>
    <t>551 430,00</t>
  </si>
  <si>
    <t>408 053,00</t>
  </si>
  <si>
    <t>130 416,00</t>
  </si>
  <si>
    <t>1 014 590,00</t>
  </si>
  <si>
    <t>587 863,00</t>
  </si>
  <si>
    <t>789 626,00</t>
  </si>
  <si>
    <t>211 918,00</t>
  </si>
  <si>
    <t>801 501,00</t>
  </si>
  <si>
    <t>471 593,00</t>
  </si>
  <si>
    <t>478 857,00</t>
  </si>
  <si>
    <t>77 619,00</t>
  </si>
  <si>
    <t>1 584 070,00</t>
  </si>
  <si>
    <t>558 486,00</t>
  </si>
  <si>
    <t>352 051,00</t>
  </si>
  <si>
    <t>127 218,00</t>
  </si>
  <si>
    <t>1 025 010,00</t>
  </si>
  <si>
    <t>621 292,00</t>
  </si>
  <si>
    <t>734 101,00</t>
  </si>
  <si>
    <t>375 227,00</t>
  </si>
  <si>
    <t>1 942 110,00</t>
  </si>
  <si>
    <t>365 843,00</t>
  </si>
  <si>
    <t>1 116 200,00</t>
  </si>
  <si>
    <t>155 213,00</t>
  </si>
  <si>
    <t>665 736,00</t>
  </si>
  <si>
    <t>60 226,00</t>
  </si>
  <si>
    <t>1 741 910,00</t>
  </si>
  <si>
    <t>764 688,00</t>
  </si>
  <si>
    <t>626 088,00</t>
  </si>
  <si>
    <t>148 086,00</t>
  </si>
  <si>
    <t>1 784 860,00</t>
  </si>
  <si>
    <t>831 894,00</t>
  </si>
  <si>
    <t>1 535 810,00</t>
  </si>
  <si>
    <t>553 470,00</t>
  </si>
  <si>
    <t>1 247 530,00</t>
  </si>
  <si>
    <t>537 370,00</t>
  </si>
  <si>
    <t>1 740 270,00</t>
  </si>
  <si>
    <t>725 223,00</t>
  </si>
  <si>
    <t>1 169 180,00</t>
  </si>
  <si>
    <t>155 212,00</t>
  </si>
  <si>
    <t>2 047 470,00</t>
  </si>
  <si>
    <t>1 463 330,00</t>
  </si>
  <si>
    <t>240 886,00</t>
  </si>
  <si>
    <t>102 265,00</t>
  </si>
  <si>
    <t>1 654 480,00</t>
  </si>
  <si>
    <t>493 057,00</t>
  </si>
  <si>
    <t>638 647,00</t>
  </si>
  <si>
    <t>367 256,00</t>
  </si>
  <si>
    <t>830 497,00</t>
  </si>
  <si>
    <t>405 970,00</t>
  </si>
  <si>
    <t>1 009 750,00</t>
  </si>
  <si>
    <t>580 773,00</t>
  </si>
  <si>
    <t>1 221 030,00</t>
  </si>
  <si>
    <t>412 369,00</t>
  </si>
  <si>
    <t>535 667,00</t>
  </si>
  <si>
    <t>116 922,00</t>
  </si>
  <si>
    <t>955 137,00</t>
  </si>
  <si>
    <t>565 106,00</t>
  </si>
  <si>
    <t>385 900,00</t>
  </si>
  <si>
    <t>80 980,40</t>
  </si>
  <si>
    <t>1 057 790,00</t>
  </si>
  <si>
    <t>288 593,00</t>
  </si>
  <si>
    <t>666 015,00</t>
  </si>
  <si>
    <t>201 406,00</t>
  </si>
  <si>
    <t>864 233,00</t>
  </si>
  <si>
    <t>230 035,00</t>
  </si>
  <si>
    <t>922 502,00</t>
  </si>
  <si>
    <t>386 745,00</t>
  </si>
  <si>
    <t>1 881 780,00</t>
  </si>
  <si>
    <t>343 524,00</t>
  </si>
  <si>
    <t>490 661,00</t>
  </si>
  <si>
    <t>37 864,00</t>
  </si>
  <si>
    <t>1 477 560,00</t>
  </si>
  <si>
    <t>498 469,00</t>
  </si>
  <si>
    <t>440 016,00</t>
  </si>
  <si>
    <t>32 178,60</t>
  </si>
  <si>
    <t>1 114 310,00</t>
  </si>
  <si>
    <t>448 881,00</t>
  </si>
  <si>
    <t>1 030 740,00</t>
  </si>
  <si>
    <t>244 315,00</t>
  </si>
  <si>
    <t>616 984,00</t>
  </si>
  <si>
    <t>231 907,00</t>
  </si>
  <si>
    <t>1 180 620,00</t>
  </si>
  <si>
    <t>377 844,00</t>
  </si>
  <si>
    <t>1 734 710,00</t>
  </si>
  <si>
    <t>504 525,00</t>
  </si>
  <si>
    <t>709 956,00</t>
  </si>
  <si>
    <t>67 399,00</t>
  </si>
  <si>
    <t>1 481 250,00</t>
  </si>
  <si>
    <t>648 779,00</t>
  </si>
  <si>
    <t>1 198 690,00</t>
  </si>
  <si>
    <t>709 606,00</t>
  </si>
  <si>
    <t>752 156,00</t>
  </si>
  <si>
    <t>293 009,00</t>
  </si>
  <si>
    <t>877 643,00</t>
  </si>
  <si>
    <t>549 595,00</t>
  </si>
  <si>
    <t>1 467 650,00</t>
  </si>
  <si>
    <t>348 382,00</t>
  </si>
  <si>
    <t>356 737,00</t>
  </si>
  <si>
    <t>126 228,00</t>
  </si>
  <si>
    <t>1 263 040,00</t>
  </si>
  <si>
    <t>760 914,00</t>
  </si>
  <si>
    <t>628 002,00</t>
  </si>
  <si>
    <t>134 481,00</t>
  </si>
  <si>
    <t>2 037 650,00</t>
  </si>
  <si>
    <t>1 471 520,00</t>
  </si>
  <si>
    <t>365 828,00</t>
  </si>
  <si>
    <t>1 299 170,00</t>
  </si>
  <si>
    <t>506 162,00</t>
  </si>
  <si>
    <t>1 099 870,00</t>
  </si>
  <si>
    <t>126 664,00</t>
  </si>
  <si>
    <t>2 289 010,00</t>
  </si>
  <si>
    <t>1 555 830,00</t>
  </si>
  <si>
    <t>408 720,00</t>
  </si>
  <si>
    <t>4 894,36</t>
  </si>
  <si>
    <t>1 900 860,00</t>
  </si>
  <si>
    <t>1 039 720,00</t>
  </si>
  <si>
    <t>1 192 710,00</t>
  </si>
  <si>
    <t>240 509,00</t>
  </si>
  <si>
    <t>1 149 930,00</t>
  </si>
  <si>
    <t>338 705,00</t>
  </si>
  <si>
    <t>1 910 400,00</t>
  </si>
  <si>
    <t>637 227,00</t>
  </si>
  <si>
    <t>927 682,00</t>
  </si>
  <si>
    <t>301,00</t>
  </si>
  <si>
    <t>2 277 190,00</t>
  </si>
  <si>
    <t>802 446,00</t>
  </si>
  <si>
    <t>652 261,00</t>
  </si>
  <si>
    <t>93 317,50</t>
  </si>
  <si>
    <t>1 328 130,00</t>
  </si>
  <si>
    <t>605 764,00</t>
  </si>
  <si>
    <t>1 378 010,00</t>
  </si>
  <si>
    <t>200 408,00</t>
  </si>
  <si>
    <t>1 401 530,00</t>
  </si>
  <si>
    <t>589 766,00</t>
  </si>
  <si>
    <t>1 630 200,00</t>
  </si>
  <si>
    <t>785 189,00</t>
  </si>
  <si>
    <t>662 080,00</t>
  </si>
  <si>
    <t>118 212,00</t>
  </si>
  <si>
    <t>833 391,00</t>
  </si>
  <si>
    <t>255 788,00</t>
  </si>
  <si>
    <t>1 474 010,00</t>
  </si>
  <si>
    <t>600 190,00</t>
  </si>
  <si>
    <t>1 326 940,00</t>
  </si>
  <si>
    <t>376 391,00</t>
  </si>
  <si>
    <t>1 011 060,00</t>
  </si>
  <si>
    <t>428 336,00</t>
  </si>
  <si>
    <t>603 384,00</t>
  </si>
  <si>
    <t>127 581,00</t>
  </si>
  <si>
    <t>2 433 180,00</t>
  </si>
  <si>
    <t>1 485 300,00</t>
  </si>
  <si>
    <t>463 271,00</t>
  </si>
  <si>
    <t>333 941,00</t>
  </si>
  <si>
    <t>820 580,00</t>
  </si>
  <si>
    <t>628 096,00</t>
  </si>
  <si>
    <t>1 125 400,00</t>
  </si>
  <si>
    <t>512 592,00</t>
  </si>
  <si>
    <t>1 294,18</t>
  </si>
  <si>
    <t>648 580,00</t>
  </si>
  <si>
    <t>1 482 250,00</t>
  </si>
  <si>
    <t>940 777,00</t>
  </si>
  <si>
    <t>447 657,00</t>
  </si>
  <si>
    <t>96 834,00</t>
  </si>
  <si>
    <t>1 949 380,00</t>
  </si>
  <si>
    <t>1 251 560,00</t>
  </si>
  <si>
    <t>760 217,00</t>
  </si>
  <si>
    <t>537 851,00</t>
  </si>
  <si>
    <t>1 445 310,00</t>
  </si>
  <si>
    <t>1 098 460,00</t>
  </si>
  <si>
    <t>1 750 650,00</t>
  </si>
  <si>
    <t>685 036,00</t>
  </si>
  <si>
    <t>1 363 960,00</t>
  </si>
  <si>
    <t>847 418,00</t>
  </si>
  <si>
    <t>2 396 800,00</t>
  </si>
  <si>
    <t>1 031 810,00</t>
  </si>
  <si>
    <t>401 778,00</t>
  </si>
  <si>
    <t>140 874,00</t>
  </si>
  <si>
    <t>3 997 900,00</t>
  </si>
  <si>
    <t>1 412 080,00</t>
  </si>
  <si>
    <t>647 232,00</t>
  </si>
  <si>
    <t>177 017,00</t>
  </si>
  <si>
    <t>369 939,00</t>
  </si>
  <si>
    <t>437 320,00</t>
  </si>
  <si>
    <t>725 641,00</t>
  </si>
  <si>
    <t>495 136,00</t>
  </si>
  <si>
    <t>9 808,30</t>
  </si>
  <si>
    <t>10 220,30</t>
  </si>
  <si>
    <t>81 126,80</t>
  </si>
  <si>
    <t>15 358,30</t>
  </si>
  <si>
    <t>18 015,50</t>
  </si>
  <si>
    <t>3 844,77</t>
  </si>
  <si>
    <t>8 431,09</t>
  </si>
  <si>
    <t>1 853,42</t>
  </si>
  <si>
    <t>6 000,00</t>
  </si>
  <si>
    <t>11 795,90</t>
  </si>
  <si>
    <t>222,59</t>
  </si>
  <si>
    <t>22 842,60</t>
  </si>
  <si>
    <t>5 309,90</t>
  </si>
  <si>
    <t>40 465,30</t>
  </si>
  <si>
    <t>0,01</t>
  </si>
  <si>
    <t>861,84</t>
  </si>
  <si>
    <t>1 741,07</t>
  </si>
  <si>
    <t>278,93</t>
  </si>
  <si>
    <t>204,50</t>
  </si>
  <si>
    <t>177,24</t>
  </si>
  <si>
    <t>2 683,08</t>
  </si>
  <si>
    <t>5 368,01</t>
  </si>
  <si>
    <t>34 966,80</t>
  </si>
  <si>
    <t>373 041,00</t>
  </si>
  <si>
    <t>39 087,50</t>
  </si>
  <si>
    <t>224 031,00</t>
  </si>
  <si>
    <t>61 793 400,00</t>
  </si>
  <si>
    <t>72 277,80</t>
  </si>
  <si>
    <t>3 174,92</t>
  </si>
  <si>
    <t>27 292,50</t>
  </si>
  <si>
    <t>3 790,05</t>
  </si>
  <si>
    <t>192 518,00</t>
  </si>
  <si>
    <t>24 596,40</t>
  </si>
  <si>
    <t>180 227,00</t>
  </si>
  <si>
    <t>14 485,60</t>
  </si>
  <si>
    <t>89 214,80</t>
  </si>
  <si>
    <t>724,06</t>
  </si>
  <si>
    <t>29 216,30</t>
  </si>
  <si>
    <t>3 951,59</t>
  </si>
  <si>
    <t>155 858,00</t>
  </si>
  <si>
    <t>887,30</t>
  </si>
  <si>
    <t>133 749,00</t>
  </si>
  <si>
    <t>36 976,70</t>
  </si>
  <si>
    <t>119 001,00</t>
  </si>
  <si>
    <t>3 660,76</t>
  </si>
  <si>
    <t>189 483,00</t>
  </si>
  <si>
    <t>43 079,80</t>
  </si>
  <si>
    <t>271 978,00</t>
  </si>
  <si>
    <t>13 095,60</t>
  </si>
  <si>
    <t>107 849,00</t>
  </si>
  <si>
    <t>4 771,08</t>
  </si>
  <si>
    <t>100 469,00</t>
  </si>
  <si>
    <t>14 302,70</t>
  </si>
  <si>
    <t>363 258,00</t>
  </si>
  <si>
    <t>26 287,10</t>
  </si>
  <si>
    <t>103 781,00</t>
  </si>
  <si>
    <t>50 613,10</t>
  </si>
  <si>
    <t>24 619,80</t>
  </si>
  <si>
    <t>1 724,69</t>
  </si>
  <si>
    <t>224 665,00</t>
  </si>
  <si>
    <t>239 681,00</t>
  </si>
  <si>
    <t>87 123,90</t>
  </si>
  <si>
    <t>29 371,90</t>
  </si>
  <si>
    <t>83 906,40</t>
  </si>
  <si>
    <t>191 509,00</t>
  </si>
  <si>
    <t>288 127,00</t>
  </si>
  <si>
    <t>27 029,30</t>
  </si>
  <si>
    <t>5 136,38</t>
  </si>
  <si>
    <t>93 557,60</t>
  </si>
  <si>
    <t>97 787,70</t>
  </si>
  <si>
    <t>73 449,60</t>
  </si>
  <si>
    <t>5 262,00</t>
  </si>
  <si>
    <t>221 593,00</t>
  </si>
  <si>
    <t>84 185,80</t>
  </si>
  <si>
    <t>72 997,20</t>
  </si>
  <si>
    <t>12 811,40</t>
  </si>
  <si>
    <t>63 708,20</t>
  </si>
  <si>
    <t>20 651,50</t>
  </si>
  <si>
    <t>89 500,70</t>
  </si>
  <si>
    <t>12 655,90</t>
  </si>
  <si>
    <t>146 158,00</t>
  </si>
  <si>
    <t>3 132,08</t>
  </si>
  <si>
    <t>29 030,60</t>
  </si>
  <si>
    <t>2 156,00</t>
  </si>
  <si>
    <t>189 524,00</t>
  </si>
  <si>
    <t>55 725,10</t>
  </si>
  <si>
    <t>37 259,90</t>
  </si>
  <si>
    <t>8 546,54</t>
  </si>
  <si>
    <t>206 845,00</t>
  </si>
  <si>
    <t>9 821,25</t>
  </si>
  <si>
    <t>53 394,80</t>
  </si>
  <si>
    <t>8 522,34</t>
  </si>
  <si>
    <t>86 261,30</t>
  </si>
  <si>
    <t>4 968,69</t>
  </si>
  <si>
    <t>43 875,40</t>
  </si>
  <si>
    <t>1 117,64</t>
  </si>
  <si>
    <t>50 355,20</t>
  </si>
  <si>
    <t>9 096,26</t>
  </si>
  <si>
    <t>63 420,10</t>
  </si>
  <si>
    <t>393,03</t>
  </si>
  <si>
    <t>297 147,00</t>
  </si>
  <si>
    <t>13 608,80</t>
  </si>
  <si>
    <t>471 327,00</t>
  </si>
  <si>
    <t>47 884,10</t>
  </si>
  <si>
    <t>219 011,00</t>
  </si>
  <si>
    <t>689 496,00</t>
  </si>
  <si>
    <t>51 925,60</t>
  </si>
  <si>
    <t>8 641,63</t>
  </si>
  <si>
    <t>78 840,30</t>
  </si>
  <si>
    <t>37 313,00</t>
  </si>
  <si>
    <t>324 227,00</t>
  </si>
  <si>
    <t>21 938,20</t>
  </si>
  <si>
    <t>57 026,80</t>
  </si>
  <si>
    <t>11 637,20</t>
  </si>
  <si>
    <t>445 496,00</t>
  </si>
  <si>
    <t>14 492,30</t>
  </si>
  <si>
    <t>79 964,50</t>
  </si>
  <si>
    <t>6 204,96</t>
  </si>
  <si>
    <t>31 070,10</t>
  </si>
  <si>
    <t>1 918,18</t>
  </si>
  <si>
    <t>118 802,00</t>
  </si>
  <si>
    <t>5 703,08</t>
  </si>
  <si>
    <t>139 736,00</t>
  </si>
  <si>
    <t>55 884,00</t>
  </si>
  <si>
    <t>41 825,20</t>
  </si>
  <si>
    <t>561,25</t>
  </si>
  <si>
    <t>54 383,10</t>
  </si>
  <si>
    <t>4 083,05</t>
  </si>
  <si>
    <t>154 406,00</t>
  </si>
  <si>
    <t>179 721,00</t>
  </si>
  <si>
    <t>53 342,20</t>
  </si>
  <si>
    <t>68 808,70</t>
  </si>
  <si>
    <t>278 853,00</t>
  </si>
  <si>
    <t>36 739,40</t>
  </si>
  <si>
    <t>93 606,80</t>
  </si>
  <si>
    <t>12 000,00</t>
  </si>
  <si>
    <t>24 745,10</t>
  </si>
  <si>
    <t>2 515,10</t>
  </si>
  <si>
    <t>8 948,55</t>
  </si>
  <si>
    <t>97 545,10</t>
  </si>
  <si>
    <t>1 376,53</t>
  </si>
  <si>
    <t>13 324,80</t>
  </si>
  <si>
    <t>213 436,00</t>
  </si>
  <si>
    <t>4 343,12</t>
  </si>
  <si>
    <t>23 457,50</t>
  </si>
  <si>
    <t>1 308,27</t>
  </si>
  <si>
    <t>118 357,00</t>
  </si>
  <si>
    <t>11 878,60</t>
  </si>
  <si>
    <t>47 416,60</t>
  </si>
  <si>
    <t>19 337,00</t>
  </si>
  <si>
    <t>92 642,00</t>
  </si>
  <si>
    <t>5 910,35</t>
  </si>
  <si>
    <t>32 197,20</t>
  </si>
  <si>
    <t>4 095,65</t>
  </si>
  <si>
    <t>92 585,30</t>
  </si>
  <si>
    <t>3 441,75</t>
  </si>
  <si>
    <t>25 202,80</t>
  </si>
  <si>
    <t>2 883,38</t>
  </si>
  <si>
    <t>106 741,00</t>
  </si>
  <si>
    <t>16 071,30</t>
  </si>
  <si>
    <t>138 895,00</t>
  </si>
  <si>
    <t>13 175,50</t>
  </si>
  <si>
    <t>225 843,00</t>
  </si>
  <si>
    <t>7 040,33</t>
  </si>
  <si>
    <t>120 809,00</t>
  </si>
  <si>
    <t>4 050,54</t>
  </si>
  <si>
    <t>16 873,10</t>
  </si>
  <si>
    <t>3 396,98</t>
  </si>
  <si>
    <t>12 532,20</t>
  </si>
  <si>
    <t>797,80</t>
  </si>
  <si>
    <t>112 437,00</t>
  </si>
  <si>
    <t>54 578,10</t>
  </si>
  <si>
    <t>269 375,00</t>
  </si>
  <si>
    <t>80 259,70</t>
  </si>
  <si>
    <t>26 419,20</t>
  </si>
  <si>
    <t>2 567,46</t>
  </si>
  <si>
    <t>217 898,00</t>
  </si>
  <si>
    <t>6 203,57</t>
  </si>
  <si>
    <t>142 317,00</t>
  </si>
  <si>
    <t>363 522,00</t>
  </si>
  <si>
    <t>158 255,00</t>
  </si>
  <si>
    <t>7 704,48</t>
  </si>
  <si>
    <t>35 910,20</t>
  </si>
  <si>
    <t>2 446,00</t>
  </si>
  <si>
    <t>89 503,40</t>
  </si>
  <si>
    <t>4 772,78</t>
  </si>
  <si>
    <t>69 952,70</t>
  </si>
  <si>
    <t>53 927,70</t>
  </si>
  <si>
    <t>190 652,00</t>
  </si>
  <si>
    <t>128 338,00</t>
  </si>
  <si>
    <t>24 815,30</t>
  </si>
  <si>
    <t>1 408,27</t>
  </si>
  <si>
    <t>124 041,00</t>
  </si>
  <si>
    <t>98 108,10</t>
  </si>
  <si>
    <t>67 709,80</t>
  </si>
  <si>
    <t>31 040,90</t>
  </si>
  <si>
    <t>25 749,80</t>
  </si>
  <si>
    <t>879,52</t>
  </si>
  <si>
    <t>305 012,00</t>
  </si>
  <si>
    <t>24 892,00</t>
  </si>
  <si>
    <t>159 365,00</t>
  </si>
  <si>
    <t>47 762,30</t>
  </si>
  <si>
    <t>277 012,00</t>
  </si>
  <si>
    <t>6 825,98</t>
  </si>
  <si>
    <t>54 542,30</t>
  </si>
  <si>
    <t>7 387,07</t>
  </si>
  <si>
    <t>182 344,00</t>
  </si>
  <si>
    <t>53 660,90</t>
  </si>
  <si>
    <t>29 187,30</t>
  </si>
  <si>
    <t>4 567,50</t>
  </si>
  <si>
    <t>191 437,00</t>
  </si>
  <si>
    <t>5 418,75</t>
  </si>
  <si>
    <t>4 354,26</t>
  </si>
  <si>
    <t>530,14</t>
  </si>
  <si>
    <t>32 281,00</t>
  </si>
  <si>
    <t>1 673,20</t>
  </si>
  <si>
    <t>28 022,40</t>
  </si>
  <si>
    <t>95 882,10</t>
  </si>
  <si>
    <t>8 160,80</t>
  </si>
  <si>
    <t>42 888,50</t>
  </si>
  <si>
    <t>3 919,05</t>
  </si>
  <si>
    <t>40 812,40</t>
  </si>
  <si>
    <t>22 632,60</t>
  </si>
  <si>
    <t>6 644,37</t>
  </si>
  <si>
    <t>653,00</t>
  </si>
  <si>
    <t>337 306,00</t>
  </si>
  <si>
    <t>25 862,00</t>
  </si>
  <si>
    <t>65 235,50</t>
  </si>
  <si>
    <t>13 281,50</t>
  </si>
  <si>
    <t>225 441,00</t>
  </si>
  <si>
    <t>54 682,60</t>
  </si>
  <si>
    <t>100 461,00</t>
  </si>
  <si>
    <t>21 398,40</t>
  </si>
  <si>
    <t>56 114,70</t>
  </si>
  <si>
    <t>14 658,40</t>
  </si>
  <si>
    <t>100 605,00</t>
  </si>
  <si>
    <t>2 001,98</t>
  </si>
  <si>
    <t>68 045,20</t>
  </si>
  <si>
    <t>8 638,08</t>
  </si>
  <si>
    <t>264 278,00</t>
  </si>
  <si>
    <t>27 207,40</t>
  </si>
  <si>
    <t>60 244,90</t>
  </si>
  <si>
    <t>5 478,64</t>
  </si>
  <si>
    <t>131 669,00</t>
  </si>
  <si>
    <t>27 158,60</t>
  </si>
  <si>
    <t>47 116,70</t>
  </si>
  <si>
    <t>12 572,60</t>
  </si>
  <si>
    <t>167 479,00</t>
  </si>
  <si>
    <t>16 006,20</t>
  </si>
  <si>
    <t>17 303,30</t>
  </si>
  <si>
    <t>2 117,78</t>
  </si>
  <si>
    <t>85 155,70</t>
  </si>
  <si>
    <t>22 681,20</t>
  </si>
  <si>
    <t>63 139,80</t>
  </si>
  <si>
    <t>14 092,70</t>
  </si>
  <si>
    <t>203 061,00</t>
  </si>
  <si>
    <t>15 233,40</t>
  </si>
  <si>
    <t>103 383,00</t>
  </si>
  <si>
    <t>13 623,90</t>
  </si>
  <si>
    <t>154 947,00</t>
  </si>
  <si>
    <t>210 186,00</t>
  </si>
  <si>
    <t>16 002,90</t>
  </si>
  <si>
    <t>610,16</t>
  </si>
  <si>
    <t>90 575,30</t>
  </si>
  <si>
    <t>2 210,71</t>
  </si>
  <si>
    <t>14 002,40</t>
  </si>
  <si>
    <t>2 601,98</t>
  </si>
  <si>
    <t>33 766,90</t>
  </si>
  <si>
    <t>5 956,20</t>
  </si>
  <si>
    <t>32 815,50</t>
  </si>
  <si>
    <t>18 563,50</t>
  </si>
  <si>
    <t>90 740,10</t>
  </si>
  <si>
    <t>5 410,90</t>
  </si>
  <si>
    <t>24 286,80</t>
  </si>
  <si>
    <t>773,65</t>
  </si>
  <si>
    <t>130 685,00</t>
  </si>
  <si>
    <t>97 219,10</t>
  </si>
  <si>
    <t>68 178,40</t>
  </si>
  <si>
    <t>604,34</t>
  </si>
  <si>
    <t>239 558,00</t>
  </si>
  <si>
    <t>118 087,00</t>
  </si>
  <si>
    <t>31 384,60</t>
  </si>
  <si>
    <t>26 999,00</t>
  </si>
  <si>
    <t>141 035,00</t>
  </si>
  <si>
    <t>9 721,07</t>
  </si>
  <si>
    <t>39 701,20</t>
  </si>
  <si>
    <t>4 219,00</t>
  </si>
  <si>
    <t>167 881,00</t>
  </si>
  <si>
    <t>3 617,45</t>
  </si>
  <si>
    <t>23 289,30</t>
  </si>
  <si>
    <t>193,51</t>
  </si>
  <si>
    <t>105 717,00</t>
  </si>
  <si>
    <t>568 112,00</t>
  </si>
  <si>
    <t>1 091 900,00</t>
  </si>
  <si>
    <t>9 893,00</t>
  </si>
  <si>
    <t>97 215,90</t>
  </si>
  <si>
    <t>9 561,81</t>
  </si>
  <si>
    <t>27 615,30</t>
  </si>
  <si>
    <t>496,00</t>
  </si>
  <si>
    <t>12 212,10</t>
  </si>
  <si>
    <t>51 569,10</t>
  </si>
  <si>
    <t>111 324,00</t>
  </si>
  <si>
    <t>19 841,40</t>
  </si>
  <si>
    <t>141 046,00</t>
  </si>
  <si>
    <t>17 573,70</t>
  </si>
  <si>
    <t>12 564,90</t>
  </si>
  <si>
    <t>826,93</t>
  </si>
  <si>
    <t>237 564,00</t>
  </si>
  <si>
    <t>10 409,80</t>
  </si>
  <si>
    <t>38 522,30</t>
  </si>
  <si>
    <t>15 314,00</t>
  </si>
  <si>
    <t>87 719,20</t>
  </si>
  <si>
    <t>8 671,25</t>
  </si>
  <si>
    <t>163 476,00</t>
  </si>
  <si>
    <t>9 816,67</t>
  </si>
  <si>
    <t>266 828,00</t>
  </si>
  <si>
    <t>8 312,89</t>
  </si>
  <si>
    <t>263 620,00</t>
  </si>
  <si>
    <t>1 017 390,00</t>
  </si>
  <si>
    <t>116 923,00</t>
  </si>
  <si>
    <t>6 446,77</t>
  </si>
  <si>
    <t>298 601,00</t>
  </si>
  <si>
    <t>40 962,00</t>
  </si>
  <si>
    <t>38 103,70</t>
  </si>
  <si>
    <t>244 861,00</t>
  </si>
  <si>
    <t>21 733,90</t>
  </si>
  <si>
    <t>38 484,60</t>
  </si>
  <si>
    <t>11 025,70</t>
  </si>
  <si>
    <t>25 979,00</t>
  </si>
  <si>
    <t>1 502,69</t>
  </si>
  <si>
    <t>110 241,00</t>
  </si>
  <si>
    <t>14 347,30</t>
  </si>
  <si>
    <t>178 168,00</t>
  </si>
  <si>
    <t>74 329,70</t>
  </si>
  <si>
    <t>97 099,80</t>
  </si>
  <si>
    <t>8 988,27</t>
  </si>
  <si>
    <t>206 918,00</t>
  </si>
  <si>
    <t>12 338,40</t>
  </si>
  <si>
    <t>160 329,00</t>
  </si>
  <si>
    <t>21 722,00</t>
  </si>
  <si>
    <t>81 422,10</t>
  </si>
  <si>
    <t>5 010,20</t>
  </si>
  <si>
    <t>64 041,40</t>
  </si>
  <si>
    <t>192 289,00</t>
  </si>
  <si>
    <t>22 152,60</t>
  </si>
  <si>
    <t>333,71</t>
  </si>
  <si>
    <t>111 137,00</t>
  </si>
  <si>
    <t>17 940,20</t>
  </si>
  <si>
    <t>198 099,00</t>
  </si>
  <si>
    <t>27 846,30</t>
  </si>
  <si>
    <t>214 202,00</t>
  </si>
  <si>
    <t>80 747,80</t>
  </si>
  <si>
    <t>58 460,20</t>
  </si>
  <si>
    <t>3 181,15</t>
  </si>
  <si>
    <t>23 653,80</t>
  </si>
  <si>
    <t>3 674,79</t>
  </si>
  <si>
    <t>13 872,10</t>
  </si>
  <si>
    <t>1 178,14</t>
  </si>
  <si>
    <t>307 902,00</t>
  </si>
  <si>
    <t>29 462,80</t>
  </si>
  <si>
    <t>51 090,50</t>
  </si>
  <si>
    <t>7 544,13</t>
  </si>
  <si>
    <t>197 405,00</t>
  </si>
  <si>
    <t>5 954,25</t>
  </si>
  <si>
    <t>98 709,90</t>
  </si>
  <si>
    <t>57 243,90</t>
  </si>
  <si>
    <t>47 488,30</t>
  </si>
  <si>
    <t>11 608,30</t>
  </si>
  <si>
    <t>205 624,00</t>
  </si>
  <si>
    <t>2 937,19</t>
  </si>
  <si>
    <t>27 224,60</t>
  </si>
  <si>
    <t>786,80</t>
  </si>
  <si>
    <t>114 713,00</t>
  </si>
  <si>
    <t>15 337,00</t>
  </si>
  <si>
    <t>116 279,00</t>
  </si>
  <si>
    <t>24 946,40</t>
  </si>
  <si>
    <t>506 333,00</t>
  </si>
  <si>
    <t>806 974,00</t>
  </si>
  <si>
    <t>87 396,20</t>
  </si>
  <si>
    <t>20 988,80</t>
  </si>
  <si>
    <t>198 712,00</t>
  </si>
  <si>
    <t>22 094,60</t>
  </si>
  <si>
    <t>99 401,40</t>
  </si>
  <si>
    <t>8 373,04</t>
  </si>
  <si>
    <t>16 254,50</t>
  </si>
  <si>
    <t>4 641,68</t>
  </si>
  <si>
    <t>181 031,00</t>
  </si>
  <si>
    <t>62 477,40</t>
  </si>
  <si>
    <t>77 825,20</t>
  </si>
  <si>
    <t>184 711,00</t>
  </si>
  <si>
    <t>109 552,00</t>
  </si>
  <si>
    <t>36 081,50</t>
  </si>
  <si>
    <t>76 191,30</t>
  </si>
  <si>
    <t>89 297,90</t>
  </si>
  <si>
    <t>122 376,00</t>
  </si>
  <si>
    <t>729 013,00</t>
  </si>
  <si>
    <t>91 067,10</t>
  </si>
  <si>
    <t>14 158,20</t>
  </si>
  <si>
    <t>101 995,00</t>
  </si>
  <si>
    <t>11 057,50</t>
  </si>
  <si>
    <t>18 422,00</t>
  </si>
  <si>
    <t>5 027,20</t>
  </si>
  <si>
    <t>144 550,00</t>
  </si>
  <si>
    <t>72 092,20</t>
  </si>
  <si>
    <t>111 443,00</t>
  </si>
  <si>
    <t>14 775,70</t>
  </si>
  <si>
    <t>201 223,00</t>
  </si>
  <si>
    <t>16 616,40</t>
  </si>
  <si>
    <t>124 342,00</t>
  </si>
  <si>
    <t>20 632,00</t>
  </si>
  <si>
    <t>29 578,90</t>
  </si>
  <si>
    <t>3 278,75</t>
  </si>
  <si>
    <t>126 758,00</t>
  </si>
  <si>
    <t>27 873,50</t>
  </si>
  <si>
    <t>241 164,00</t>
  </si>
  <si>
    <t>7 954,52</t>
  </si>
  <si>
    <t>187 261,00</t>
  </si>
  <si>
    <t>18 515,00</t>
  </si>
  <si>
    <t>139 404,00</t>
  </si>
  <si>
    <t>10 483,70</t>
  </si>
  <si>
    <t>50 651,80</t>
  </si>
  <si>
    <t>4 334,94</t>
  </si>
  <si>
    <t>87 997,70</t>
  </si>
  <si>
    <t>770 843,00</t>
  </si>
  <si>
    <t>33 532,00</t>
  </si>
  <si>
    <t>4 393,25</t>
  </si>
  <si>
    <t>31 393,30</t>
  </si>
  <si>
    <t>24 563,00</t>
  </si>
  <si>
    <t>119 486,00</t>
  </si>
  <si>
    <t>7 239,10</t>
  </si>
  <si>
    <t>206 478,00</t>
  </si>
  <si>
    <t>69 362,40</t>
  </si>
  <si>
    <t>155 617,00</t>
  </si>
  <si>
    <t>38 002,40</t>
  </si>
  <si>
    <t>29 848,90</t>
  </si>
  <si>
    <t>5 371,00</t>
  </si>
  <si>
    <t>29 751,30</t>
  </si>
  <si>
    <t>5 612,00</t>
  </si>
  <si>
    <t>187 509,00</t>
  </si>
  <si>
    <t>42 566,10</t>
  </si>
  <si>
    <t>115 415,00</t>
  </si>
  <si>
    <t>21 849,10</t>
  </si>
  <si>
    <t>484 977,00</t>
  </si>
  <si>
    <t>60 943,70</t>
  </si>
  <si>
    <t>242 533,00</t>
  </si>
  <si>
    <t>79 823,00</t>
  </si>
  <si>
    <t>139 847,00</t>
  </si>
  <si>
    <t>7 285,63</t>
  </si>
  <si>
    <t>20 450,10</t>
  </si>
  <si>
    <t>1 442,84</t>
  </si>
  <si>
    <t>344 418,00</t>
  </si>
  <si>
    <t>211 729,00</t>
  </si>
  <si>
    <t>20 882,70</t>
  </si>
  <si>
    <t>16 334,50</t>
  </si>
  <si>
    <t>62 087,90</t>
  </si>
  <si>
    <t>17 431,10</t>
  </si>
  <si>
    <t>68 464,60</t>
  </si>
  <si>
    <t>5 000,30</t>
  </si>
  <si>
    <t>92 539,20</t>
  </si>
  <si>
    <t>33 033,10</t>
  </si>
  <si>
    <t>6 898,01</t>
  </si>
  <si>
    <t>7 449,90</t>
  </si>
  <si>
    <t>167 826,00</t>
  </si>
  <si>
    <t>103 694,00</t>
  </si>
  <si>
    <t>127 866,00</t>
  </si>
  <si>
    <t>10 314,00</t>
  </si>
  <si>
    <t>7 432,33</t>
  </si>
  <si>
    <t>206,11</t>
  </si>
  <si>
    <t>174 424,00</t>
  </si>
  <si>
    <t>338 001,00</t>
  </si>
  <si>
    <t>90 317,80</t>
  </si>
  <si>
    <t>13 817,80</t>
  </si>
  <si>
    <t>5 969,53</t>
  </si>
  <si>
    <t>740,27</t>
  </si>
  <si>
    <t>83 135,50</t>
  </si>
  <si>
    <t>121 838,00</t>
  </si>
  <si>
    <t>54 954,60</t>
  </si>
  <si>
    <t>11 846,70</t>
  </si>
  <si>
    <t>203 297,00</t>
  </si>
  <si>
    <t>293 958,00</t>
  </si>
  <si>
    <t>153 288,00</t>
  </si>
  <si>
    <t>11 293,00</t>
  </si>
  <si>
    <t>283 374,00</t>
  </si>
  <si>
    <t>112 263,00</t>
  </si>
  <si>
    <t>43 379,40</t>
  </si>
  <si>
    <t>402,75</t>
  </si>
  <si>
    <t>89 444,90</t>
  </si>
  <si>
    <t>41 348,30</t>
  </si>
  <si>
    <t>94 183,20</t>
  </si>
  <si>
    <t>110 382,00</t>
  </si>
  <si>
    <t>385 262,00</t>
  </si>
  <si>
    <t>434 103,00</t>
  </si>
  <si>
    <t>55 514,80</t>
  </si>
  <si>
    <t>3 995,43</t>
  </si>
  <si>
    <t>121 843,00</t>
  </si>
  <si>
    <t>41 189,00</t>
  </si>
  <si>
    <t>44 475,20</t>
  </si>
  <si>
    <t>8 420,39</t>
  </si>
  <si>
    <t>201 503,00</t>
  </si>
  <si>
    <t>61 724,50</t>
  </si>
  <si>
    <t>4 954,13</t>
  </si>
  <si>
    <t>94 950,90</t>
  </si>
  <si>
    <t>1 706,35</t>
  </si>
  <si>
    <t>19 529,60</t>
  </si>
  <si>
    <t>1 992,42</t>
  </si>
  <si>
    <t>464 938,00</t>
  </si>
  <si>
    <t>207 034,00</t>
  </si>
  <si>
    <t>52 620,40</t>
  </si>
  <si>
    <t>44 513,10</t>
  </si>
  <si>
    <t>72 787,50</t>
  </si>
  <si>
    <t>10 042,60</t>
  </si>
  <si>
    <t>20 889,40</t>
  </si>
  <si>
    <t>3 188,94</t>
  </si>
  <si>
    <t>32 151,20</t>
  </si>
  <si>
    <t>2 508,22</t>
  </si>
  <si>
    <t>44 242,80</t>
  </si>
  <si>
    <t>6 812,61</t>
  </si>
  <si>
    <t>227 643,00</t>
  </si>
  <si>
    <t>57 952,90</t>
  </si>
  <si>
    <t>37 964,40</t>
  </si>
  <si>
    <t>24 837,40</t>
  </si>
  <si>
    <t>131 049,00</t>
  </si>
  <si>
    <t>29 077,00</t>
  </si>
  <si>
    <t>150 341,00</t>
  </si>
  <si>
    <t>56 331,60</t>
  </si>
  <si>
    <t>10 562,60</t>
  </si>
  <si>
    <t>2 558,00</t>
  </si>
  <si>
    <t>108 803,00</t>
  </si>
  <si>
    <t>2 822,62</t>
  </si>
  <si>
    <t>76 401,90</t>
  </si>
  <si>
    <t>44 594,30</t>
  </si>
  <si>
    <t>373 728,00</t>
  </si>
  <si>
    <t>26 844,30</t>
  </si>
  <si>
    <t>102 673,00</t>
  </si>
  <si>
    <t>60 473,30</t>
  </si>
  <si>
    <t>67 647,10</t>
  </si>
  <si>
    <t>28 563,80</t>
  </si>
  <si>
    <t>19 677,00</t>
  </si>
  <si>
    <t>1 265,00</t>
  </si>
  <si>
    <t>140 857,00</t>
  </si>
  <si>
    <t>62 821,40</t>
  </si>
  <si>
    <t>377 300,00</t>
  </si>
  <si>
    <t>86 840,20</t>
  </si>
  <si>
    <t>134 310,00</t>
  </si>
  <si>
    <t>61 435,60</t>
  </si>
  <si>
    <t>57 733,50</t>
  </si>
  <si>
    <t>3 692,59</t>
  </si>
  <si>
    <t>139 699,00</t>
  </si>
  <si>
    <t>17 855,80</t>
  </si>
  <si>
    <t>228 527,00</t>
  </si>
  <si>
    <t>10 902,60</t>
  </si>
  <si>
    <t>11 838,40</t>
  </si>
  <si>
    <t>86 097,40</t>
  </si>
  <si>
    <t>297,59</t>
  </si>
  <si>
    <t>235 932,00</t>
  </si>
  <si>
    <t>71 704,00</t>
  </si>
  <si>
    <t>368 590,00</t>
  </si>
  <si>
    <t>193 790,00</t>
  </si>
  <si>
    <t>109 553,00</t>
  </si>
  <si>
    <t>89 723,60</t>
  </si>
  <si>
    <t>93 883,90</t>
  </si>
  <si>
    <t>16 033,00</t>
  </si>
  <si>
    <t>60 098,30</t>
  </si>
  <si>
    <t>3 530,19</t>
  </si>
  <si>
    <t>131 603,00</t>
  </si>
  <si>
    <t>16 197,50</t>
  </si>
  <si>
    <t>41 237,80</t>
  </si>
  <si>
    <t>2 330,00</t>
  </si>
  <si>
    <t>32 648,20</t>
  </si>
  <si>
    <t>10 798,50</t>
  </si>
  <si>
    <t>4 454,31</t>
  </si>
  <si>
    <t>16 549,10</t>
  </si>
  <si>
    <t>184 935,00</t>
  </si>
  <si>
    <t>27 219,70</t>
  </si>
  <si>
    <t>27 239,10</t>
  </si>
  <si>
    <t>16 396,10</t>
  </si>
  <si>
    <t>106 117,00</t>
  </si>
  <si>
    <t>6 313,60</t>
  </si>
  <si>
    <t>41 129,40</t>
  </si>
  <si>
    <t>2 068,64</t>
  </si>
  <si>
    <t>65 183,30</t>
  </si>
  <si>
    <t>1 880,22</t>
  </si>
  <si>
    <t>3 371,37</t>
  </si>
  <si>
    <t>381,75</t>
  </si>
  <si>
    <t>205 406,00</t>
  </si>
  <si>
    <t>776,53</t>
  </si>
  <si>
    <t>24 156,00</t>
  </si>
  <si>
    <t>231,75</t>
  </si>
  <si>
    <t>7 280,18</t>
  </si>
  <si>
    <t>72 587,90</t>
  </si>
  <si>
    <t>14 723,10</t>
  </si>
  <si>
    <t>72 975,80</t>
  </si>
  <si>
    <t>21 365,70</t>
  </si>
  <si>
    <t>57 243,10</t>
  </si>
  <si>
    <t>290,27</t>
  </si>
  <si>
    <t>63 347,60</t>
  </si>
  <si>
    <t>20 460,40</t>
  </si>
  <si>
    <t>2 100,72</t>
  </si>
  <si>
    <t>151 210,00</t>
  </si>
  <si>
    <t>56 202,70</t>
  </si>
  <si>
    <t>83 261,80</t>
  </si>
  <si>
    <t>5 990,40</t>
  </si>
  <si>
    <t>32 258,40</t>
  </si>
  <si>
    <t>4 157,77</t>
  </si>
  <si>
    <t>67 485,00</t>
  </si>
  <si>
    <t>2 878,02</t>
  </si>
  <si>
    <t>16 949,60</t>
  </si>
  <si>
    <t>386 861,00</t>
  </si>
  <si>
    <t>51 199,80</t>
  </si>
  <si>
    <t>7 141,67</t>
  </si>
  <si>
    <t>1 553,87</t>
  </si>
  <si>
    <t>102 881,00</t>
  </si>
  <si>
    <t>7 674,76</t>
  </si>
  <si>
    <t>69 827,20</t>
  </si>
  <si>
    <t>120 240,00</t>
  </si>
  <si>
    <t>5 782,19</t>
  </si>
  <si>
    <t>10 703,80</t>
  </si>
  <si>
    <t>763,50</t>
  </si>
  <si>
    <t>34 031,20</t>
  </si>
  <si>
    <t>30 298,40</t>
  </si>
  <si>
    <t>63 557,10</t>
  </si>
  <si>
    <t>1 588,87</t>
  </si>
  <si>
    <t>55 995,50</t>
  </si>
  <si>
    <t>16 155,20</t>
  </si>
  <si>
    <t>310 220,00</t>
  </si>
  <si>
    <t>10 345,30</t>
  </si>
  <si>
    <t>16 087,10</t>
  </si>
  <si>
    <t>15 381,40</t>
  </si>
  <si>
    <t>127 995,00</t>
  </si>
  <si>
    <t>8 287,51</t>
  </si>
  <si>
    <t>108 941,00</t>
  </si>
  <si>
    <t>54 915,60</t>
  </si>
  <si>
    <t>323 903,00</t>
  </si>
  <si>
    <t>4 318,02</t>
  </si>
  <si>
    <t>9 638,13</t>
  </si>
  <si>
    <t>35 852,20</t>
  </si>
  <si>
    <t>7 817,22</t>
  </si>
  <si>
    <t>184 138,00</t>
  </si>
  <si>
    <t>32 429,70</t>
  </si>
  <si>
    <t>4 271,08</t>
  </si>
  <si>
    <t>137,40</t>
  </si>
  <si>
    <t>60 784,60</t>
  </si>
  <si>
    <t>2 954,91</t>
  </si>
  <si>
    <t>36 052,70</t>
  </si>
  <si>
    <t>19 152,70</t>
  </si>
  <si>
    <t>129 274,00</t>
  </si>
  <si>
    <t>109 416,00</t>
  </si>
  <si>
    <t>6 280,78</t>
  </si>
  <si>
    <t>248 734,00</t>
  </si>
  <si>
    <t>10 297,00</t>
  </si>
  <si>
    <t>51 477,10</t>
  </si>
  <si>
    <t>4 158,80</t>
  </si>
  <si>
    <t>22 489,70</t>
  </si>
  <si>
    <t>2 789,48</t>
  </si>
  <si>
    <t>20 206,90</t>
  </si>
  <si>
    <t>15 341,90</t>
  </si>
  <si>
    <t>11 000,00</t>
  </si>
  <si>
    <t>74 306,30</t>
  </si>
  <si>
    <t>23 466,50</t>
  </si>
  <si>
    <t>114 511,00</t>
  </si>
  <si>
    <t>4 082,69</t>
  </si>
  <si>
    <t>19 528,90</t>
  </si>
  <si>
    <t>14 596,50</t>
  </si>
  <si>
    <t>2 144,49</t>
  </si>
  <si>
    <t>55 122,00</t>
  </si>
  <si>
    <t>390 343,00</t>
  </si>
  <si>
    <t>558 918,00</t>
  </si>
  <si>
    <t>7 000,00</t>
  </si>
  <si>
    <t>25 124,80</t>
  </si>
  <si>
    <t>7 075,60</t>
  </si>
  <si>
    <t>4 234,81</t>
  </si>
  <si>
    <t>12 483,20</t>
  </si>
  <si>
    <t>3 326,09</t>
  </si>
  <si>
    <t>78 773,10</t>
  </si>
  <si>
    <t>2 555,15</t>
  </si>
  <si>
    <t>35 519,60</t>
  </si>
  <si>
    <t>219 581,00</t>
  </si>
  <si>
    <t>78 002,20</t>
  </si>
  <si>
    <t>RECAP JANVIER 2016</t>
  </si>
  <si>
    <t>RECAP FEVRIER 2016</t>
  </si>
  <si>
    <t>RECAP MARS 2016</t>
  </si>
  <si>
    <t>NBR SAISIE</t>
  </si>
  <si>
    <t>nombre de saisies</t>
  </si>
  <si>
    <t>cumul saisie</t>
  </si>
  <si>
    <t>NBR JOURNEES OUVERABLES SANS COMPTER LES SAMED : 21 JRS</t>
  </si>
  <si>
    <t xml:space="preserve">1/ Concernant le mois de JANVIER 2016, la DD de Belouizdad a enregistré une moyenne de saisie de 16 jours soit 61% des journées ouverables seulement, l'abscence de saisie peut être dû à divers problèmes tel que: problème de connexion, abscence des concernés,,,etc
</t>
  </si>
  <si>
    <t xml:space="preserve">2/ concernant la validation; les Directeurs d'agences ont enregistré une moyenne de 14 jours; c'est-à-dire que 87% de toute les journées saisies ont été validés par les directeurs d'agences.
Il reste à vérifier si ces rapports sont classés et signés, cette vérification fera l'objet d'une éventuelle mission de contrôle. 
</t>
  </si>
  <si>
    <t>3/ L'ensemble des agences de la DD de BELOUIZDAD ont commis 69 erreurs de saisie répartis comme indiqué sur le graphique ci-dessus; il est à mentionner que l'agence de Bachdjerrah à enregistré le plus grands nombres d'erreurs de saisies durant le mois de Avril 2016 avec 17 erreurs.
Il se pourrait que les erreurs de saisie soient liées essentiellement aux soldes de début de journée et aux encaissements, les erreurs dans la saisie des encaissements remonteraient à la mauvaise interprétation des champs de saisie dans l'application, puisque on mentionne le global des encaissements (qui apparait dans l'EJMQ) au lieu de saisir les encaissements effectués au niveau de la caisse (règlement de quittances).
* toute sorte d'erreurs de frappe restent probales</t>
  </si>
  <si>
    <t>NBR JOURNEES OUVRABLES : 25 JRS Y COMPRIS LES SAMEDI</t>
  </si>
  <si>
    <t xml:space="preserve">2/ concernant la validation; les Directeurs d'agences ont enregistré une moyenne de 16 jours; c'est-à-dire que 88% de toute les journées saisies ont été validés par les directeurs d'agences.
Il reste à vérifier si ces rapports sont classés et signés, cette vérification fera l'objet d'une éventuelle mission de contrôle. 
</t>
  </si>
  <si>
    <t>3/ L'ensemble des agences de la DD de BELOUIZDAD ont commis 53 erreurs de saisie répartis comme indiqué sur le graphique ci-dessus; il est à mentionner que l'agence de BACHDJERRAH à enregistré le plus grands nombres d'erreurs de saisies durant le mois de JANVIER 2016 avec 18 erreurs.
Il se pourrait que les erreurs de saisie soient liées essentiellement aux soldes de début de journée et aux encaissements, les erreurs dans la saisie des encaissements remonteraient à la mauvaise interprétation des champs de saisie dans l'application, puisque on mentionne le global des encaissements (qui apparait dans l'EJMQ) au lieu de saisir les encaissements effectués au niveau de la caisse (règlement de quittances).
* toute sorte d'erreurs de frappe restent probales.</t>
  </si>
  <si>
    <t xml:space="preserve">1/ Concernant le mois de Février 2016, la DD de Belouizdad a enregistré une moyenne de saisie de 18 jours soit 72% des journées ouverables seulement, l'abscence de saisie peut être dû à divers problèmes tel que: problème de connexion, abscence des concernés,,,etc
</t>
  </si>
  <si>
    <t xml:space="preserve">2/ concernant la validation; les Directeurs d'agences ont enregistré une moyenne de 17 jours; c'est-à-dire que 89% de toute les journées saisies ont été validés par les directeurs d'agences.
Il reste à vérifier si ces rapports sont classés et signés, cette vérification fera l'objet d'une éventuelle mission de contrôle. 
</t>
  </si>
  <si>
    <t>3/ L'ensemble des agences de la DD de BELOUIZDAD ont commis 73 erreurs de saisie répartis comme indiqué sur le graphique ci-dessus; il est à mentionner que l'agence de BELOUIZDAD a enregistré le plus grands nombres d'erreurs de saisies durant le mois de MARS 2016 avec 21 erreurs.
Il se pourrait que les erreurs de saisie soient liées essentiellement aux soldes de début de journée et aux encaissements, les erreurs dans la saisie des encaissements remonteraient à la mauvaise interprétation des champs de saisie dans l'application, puisque on mentionne le global des encaissements (qui apparait dans l'EJMQ) au lieu de saisir les encaissements effectués au niveau de la caisse (règlement de quittances).
* toute sorte d'erreurs de frappe restent probales.</t>
  </si>
  <si>
    <t>RECAP 1er TRIMESTRE 2016</t>
  </si>
  <si>
    <t>NBR DE JOURNEES VALIDEES</t>
  </si>
  <si>
    <t>ERREURS DE SAISIE PAR AGENCE</t>
  </si>
  <si>
    <t>ÉMISSION
MANUELLE</t>
  </si>
  <si>
    <t>53*</t>
  </si>
  <si>
    <t>14*</t>
  </si>
  <si>
    <t>16*</t>
  </si>
  <si>
    <t>18*</t>
  </si>
  <si>
    <t>19*</t>
  </si>
  <si>
    <t>17*</t>
  </si>
  <si>
    <t>47*</t>
  </si>
  <si>
    <t>NBR DE JOURNEES SAISIES</t>
  </si>
  <si>
    <t>* Il s'agit de la Moyenne du nombre de journées saisies et du nombre de journées validées.</t>
  </si>
  <si>
    <t>NBR JOURNEES OUVRABLES : 27 JRS Y COMPRIS LES SAMEDI</t>
  </si>
  <si>
    <t>NBR JOURNEES OUVERABLES SANS COMPTER LES SAMED : 23 JRS</t>
  </si>
  <si>
    <t>1/ Concernant le mois de MARS 2016, la DD de Belouizdad a enregistré une moyenne de saisie de 19 jours soit 70% des journées ouverables seulement, l'abscence de saisie peut être dû à divers problèmes tel que: problème de connexion, abscence des concernés,,,etc
l'agence commerciale de EL BIAR a enregistré le moins de saisies (9 seulement) durant tout le mois de JUIN.</t>
  </si>
  <si>
    <t>1 312 070,00</t>
  </si>
  <si>
    <t>584 181,00</t>
  </si>
  <si>
    <t>1 144 000,00</t>
  </si>
  <si>
    <t>397 828,00</t>
  </si>
  <si>
    <t>1 128 040,00</t>
  </si>
  <si>
    <t>432 087,00</t>
  </si>
  <si>
    <t>3 144 760,00</t>
  </si>
  <si>
    <t>611 961,00</t>
  </si>
  <si>
    <t>3 069 310,00</t>
  </si>
  <si>
    <t>1 027 590,00</t>
  </si>
  <si>
    <t>2 549 710,00</t>
  </si>
  <si>
    <t>1 104 950,00</t>
  </si>
  <si>
    <t>1 033 660,00</t>
  </si>
  <si>
    <t>458 675,00</t>
  </si>
  <si>
    <t>1 261 520,00</t>
  </si>
  <si>
    <t>541 546,00</t>
  </si>
  <si>
    <t>797 422,00</t>
  </si>
  <si>
    <t>483 445,00</t>
  </si>
  <si>
    <t>989 811,00</t>
  </si>
  <si>
    <t>275 193,00</t>
  </si>
  <si>
    <t>2 452 650,00</t>
  </si>
  <si>
    <t>679 681,00</t>
  </si>
  <si>
    <t>3 707 630,00</t>
  </si>
  <si>
    <t>1 476 380,00</t>
  </si>
  <si>
    <t>2 820 010,00</t>
  </si>
  <si>
    <t>845 283,00</t>
  </si>
  <si>
    <t>2 940 170,00</t>
  </si>
  <si>
    <t>838 867,00</t>
  </si>
  <si>
    <t>1 534 870,00</t>
  </si>
  <si>
    <t>754 942,00</t>
  </si>
  <si>
    <t>3 290 410,00</t>
  </si>
  <si>
    <t>870 022,00</t>
  </si>
  <si>
    <t>757 344,00</t>
  </si>
  <si>
    <t>137 128,00</t>
  </si>
  <si>
    <t>4 281 040,00</t>
  </si>
  <si>
    <t>1 291 220,00</t>
  </si>
  <si>
    <t>1 784 770,00</t>
  </si>
  <si>
    <t>754 369,00</t>
  </si>
  <si>
    <t>845 463,00</t>
  </si>
  <si>
    <t>588 529,00</t>
  </si>
  <si>
    <t>1 170 780,00</t>
  </si>
  <si>
    <t>816 824,00</t>
  </si>
  <si>
    <t>600 418,00</t>
  </si>
  <si>
    <t>367 340,00</t>
  </si>
  <si>
    <t>346 724,00</t>
  </si>
  <si>
    <t>64 465,00</t>
  </si>
  <si>
    <t>1 800 470,00</t>
  </si>
  <si>
    <t>595 636,00</t>
  </si>
  <si>
    <t>1 010 620,00</t>
  </si>
  <si>
    <t>457 873,00</t>
  </si>
  <si>
    <t>1 497 450,00</t>
  </si>
  <si>
    <t>806 456,00</t>
  </si>
  <si>
    <t>662 527,00</t>
  </si>
  <si>
    <t>284 862,00</t>
  </si>
  <si>
    <t>2 723 550,00</t>
  </si>
  <si>
    <t>612 748,00</t>
  </si>
  <si>
    <t>398 956,00</t>
  </si>
  <si>
    <t>87 650,00</t>
  </si>
  <si>
    <t>1 566 960,00</t>
  </si>
  <si>
    <t>563 785,00</t>
  </si>
  <si>
    <t>887 403,00</t>
  </si>
  <si>
    <t>356 505,00</t>
  </si>
  <si>
    <t>2 635 820,00</t>
  </si>
  <si>
    <t>693 385,00</t>
  </si>
  <si>
    <t>1 308 620,00</t>
  </si>
  <si>
    <t>579 797,00</t>
  </si>
  <si>
    <t>1 067 530,00</t>
  </si>
  <si>
    <t>767 087,00</t>
  </si>
  <si>
    <t>781 037,00</t>
  </si>
  <si>
    <t>244 188,00</t>
  </si>
  <si>
    <t>497 135,00</t>
  </si>
  <si>
    <t>95 406,00</t>
  </si>
  <si>
    <t>1 835 060,00</t>
  </si>
  <si>
    <t>393 128,00</t>
  </si>
  <si>
    <t>1 773 070,00</t>
  </si>
  <si>
    <t>762 758,00</t>
  </si>
  <si>
    <t>2 761 330,00</t>
  </si>
  <si>
    <t>650 838,00</t>
  </si>
  <si>
    <t>1 413 310,00</t>
  </si>
  <si>
    <t>586 606,00</t>
  </si>
  <si>
    <t>1 206 800,00</t>
  </si>
  <si>
    <t>858 699,00</t>
  </si>
  <si>
    <t>944 818,00</t>
  </si>
  <si>
    <t>271 713,00</t>
  </si>
  <si>
    <t>1 663 170,00</t>
  </si>
  <si>
    <t>306 301,00</t>
  </si>
  <si>
    <t>147 986,00</t>
  </si>
  <si>
    <t>97,00</t>
  </si>
  <si>
    <t>3 383 260,00</t>
  </si>
  <si>
    <t>1 596 530,00</t>
  </si>
  <si>
    <t>1 706 770,00</t>
  </si>
  <si>
    <t>1 506 660,00</t>
  </si>
  <si>
    <t>1 184 180,00</t>
  </si>
  <si>
    <t>481 104,00</t>
  </si>
  <si>
    <t>2 102 630,00</t>
  </si>
  <si>
    <t>610 397,00</t>
  </si>
  <si>
    <t>591 540,00</t>
  </si>
  <si>
    <t>128 683,00</t>
  </si>
  <si>
    <t>1 633 400,00</t>
  </si>
  <si>
    <t>574 889,00</t>
  </si>
  <si>
    <t>2 646 730,00</t>
  </si>
  <si>
    <t>628 497,00</t>
  </si>
  <si>
    <t>1 256 700,00</t>
  </si>
  <si>
    <t>457 915,00</t>
  </si>
  <si>
    <t>1 273 460,00</t>
  </si>
  <si>
    <t>1 081 410,00</t>
  </si>
  <si>
    <t>803 343,00</t>
  </si>
  <si>
    <t>289 097,00</t>
  </si>
  <si>
    <t>218 532,00</t>
  </si>
  <si>
    <t>87 968,00</t>
  </si>
  <si>
    <t>1 633 120,00</t>
  </si>
  <si>
    <t>221 696,00</t>
  </si>
  <si>
    <t>2 397 730,00</t>
  </si>
  <si>
    <t>822 069,00</t>
  </si>
  <si>
    <t>2 328 630,00</t>
  </si>
  <si>
    <t>819 829,00</t>
  </si>
  <si>
    <t>508 999,00</t>
  </si>
  <si>
    <t>307 176,00</t>
  </si>
  <si>
    <t>145 917,00</t>
  </si>
  <si>
    <t>69 631,00</t>
  </si>
  <si>
    <t>671 000,00</t>
  </si>
  <si>
    <t>229 668,00</t>
  </si>
  <si>
    <t>355 235,00</t>
  </si>
  <si>
    <t>212 203,00</t>
  </si>
  <si>
    <t>87 820,30</t>
  </si>
  <si>
    <t>32 689,00</t>
  </si>
  <si>
    <t>2 242 440,00</t>
  </si>
  <si>
    <t>339 075,00</t>
  </si>
  <si>
    <t>840 121,00</t>
  </si>
  <si>
    <t>231 211,00</t>
  </si>
  <si>
    <t>169 336,00</t>
  </si>
  <si>
    <t>17 762,30</t>
  </si>
  <si>
    <t>2 533 050,00</t>
  </si>
  <si>
    <t>1 014 910,00</t>
  </si>
  <si>
    <t>1 412 670,00</t>
  </si>
  <si>
    <t>501 596,00</t>
  </si>
  <si>
    <t>857 227,00</t>
  </si>
  <si>
    <t>337 212,00</t>
  </si>
  <si>
    <t>559 562,00</t>
  </si>
  <si>
    <t>17 103,00</t>
  </si>
  <si>
    <t>1 310 150,00</t>
  </si>
  <si>
    <t>444 630,00</t>
  </si>
  <si>
    <t>2 220 730,00</t>
  </si>
  <si>
    <t>591 926,00</t>
  </si>
  <si>
    <t>513,00</t>
  </si>
  <si>
    <t>226,00</t>
  </si>
  <si>
    <t>441 840,00</t>
  </si>
  <si>
    <t>367 008,00</t>
  </si>
  <si>
    <t>192 791,00</t>
  </si>
  <si>
    <t>68 585,00</t>
  </si>
  <si>
    <t>1 065 460,00</t>
  </si>
  <si>
    <t>75 817,00</t>
  </si>
  <si>
    <t>157 171,00</t>
  </si>
  <si>
    <t>142 833,00</t>
  </si>
  <si>
    <t>92 946,70</t>
  </si>
  <si>
    <t>10 317,30</t>
  </si>
  <si>
    <t>27 689,20</t>
  </si>
  <si>
    <t>1 324,44</t>
  </si>
  <si>
    <t>67 748,70</t>
  </si>
  <si>
    <t>31 752,70</t>
  </si>
  <si>
    <t>98 131,20</t>
  </si>
  <si>
    <t>20 100,00</t>
  </si>
  <si>
    <t>242 207,00</t>
  </si>
  <si>
    <t>26 202,40</t>
  </si>
  <si>
    <t>12 228,90</t>
  </si>
  <si>
    <t>669,18</t>
  </si>
  <si>
    <t>235 798,00</t>
  </si>
  <si>
    <t>110 123,00</t>
  </si>
  <si>
    <t>16 734,80</t>
  </si>
  <si>
    <t>804,40</t>
  </si>
  <si>
    <t>52 544,00</t>
  </si>
  <si>
    <t>3 544,96</t>
  </si>
  <si>
    <t>43 965,70</t>
  </si>
  <si>
    <t>5 970,00</t>
  </si>
  <si>
    <t>178 973,00</t>
  </si>
  <si>
    <t>9 343,13</t>
  </si>
  <si>
    <t>297 823,00</t>
  </si>
  <si>
    <t>56 387,70</t>
  </si>
  <si>
    <t>62 838,70</t>
  </si>
  <si>
    <t>5 428,03</t>
  </si>
  <si>
    <t>159 832,00</t>
  </si>
  <si>
    <t>7 469,64</t>
  </si>
  <si>
    <t>56 852,30</t>
  </si>
  <si>
    <t>9 690,00</t>
  </si>
  <si>
    <t>118 523,00</t>
  </si>
  <si>
    <t>24 849,00</t>
  </si>
  <si>
    <t>244 410,00</t>
  </si>
  <si>
    <t>605 144,00</t>
  </si>
  <si>
    <t>97 299,10</t>
  </si>
  <si>
    <t>107 654,00</t>
  </si>
  <si>
    <t>218 056,00</t>
  </si>
  <si>
    <t>584 028,00</t>
  </si>
  <si>
    <t>662 428,00</t>
  </si>
  <si>
    <t>641 965,00</t>
  </si>
  <si>
    <t>32 619,60</t>
  </si>
  <si>
    <t>26 578,00</t>
  </si>
  <si>
    <t>143 847,00</t>
  </si>
  <si>
    <t>25 285,00</t>
  </si>
  <si>
    <t>51 786,40</t>
  </si>
  <si>
    <t>41 599,10</t>
  </si>
  <si>
    <t>142 052,00</t>
  </si>
  <si>
    <t>22 562,80</t>
  </si>
  <si>
    <t>34 281,80</t>
  </si>
  <si>
    <t>106 694,00</t>
  </si>
  <si>
    <t>225 515,00</t>
  </si>
  <si>
    <t>664 038,00</t>
  </si>
  <si>
    <t>26 246,70</t>
  </si>
  <si>
    <t>14 072,00</t>
  </si>
  <si>
    <t>68 500,20</t>
  </si>
  <si>
    <t>3 553,00</t>
  </si>
  <si>
    <t>60 922,70</t>
  </si>
  <si>
    <t>14 610,00</t>
  </si>
  <si>
    <t>329 170,00</t>
  </si>
  <si>
    <t>21 894,80</t>
  </si>
  <si>
    <t>84 571,30</t>
  </si>
  <si>
    <t>933,99</t>
  </si>
  <si>
    <t>60 322,30</t>
  </si>
  <si>
    <t>4 065,92</t>
  </si>
  <si>
    <t>117 351,00</t>
  </si>
  <si>
    <t>46 316,50</t>
  </si>
  <si>
    <t>52 241,70</t>
  </si>
  <si>
    <t>8 963,00</t>
  </si>
  <si>
    <t>30 828,70</t>
  </si>
  <si>
    <t>2 470,00</t>
  </si>
  <si>
    <t>82 770,80</t>
  </si>
  <si>
    <t>37 954,70</t>
  </si>
  <si>
    <t>601 528,00</t>
  </si>
  <si>
    <t>1 332 700,00</t>
  </si>
  <si>
    <t>147 741,00</t>
  </si>
  <si>
    <t>8 238,63</t>
  </si>
  <si>
    <t>22 518,00</t>
  </si>
  <si>
    <t>1 904,57</t>
  </si>
  <si>
    <t>190 200,00</t>
  </si>
  <si>
    <t>337 302,00</t>
  </si>
  <si>
    <t>1 028,95</t>
  </si>
  <si>
    <t>1 247,70</t>
  </si>
  <si>
    <t>236 823,00</t>
  </si>
  <si>
    <t>21 660,80</t>
  </si>
  <si>
    <t>217 119,00</t>
  </si>
  <si>
    <t>20 840,20</t>
  </si>
  <si>
    <t>27 393,10</t>
  </si>
  <si>
    <t>2 328,21</t>
  </si>
  <si>
    <t>33 514,00</t>
  </si>
  <si>
    <t>12 770,60</t>
  </si>
  <si>
    <t>43 903,30</t>
  </si>
  <si>
    <t>19 624,10</t>
  </si>
  <si>
    <t>55 044,90</t>
  </si>
  <si>
    <t>15 747,00</t>
  </si>
  <si>
    <t>179 638,00</t>
  </si>
  <si>
    <t>33 509,30</t>
  </si>
  <si>
    <t>271 644,00</t>
  </si>
  <si>
    <t>575 244,00</t>
  </si>
  <si>
    <t>117 289,00</t>
  </si>
  <si>
    <t>101 114,00</t>
  </si>
  <si>
    <t>53 856,50</t>
  </si>
  <si>
    <t>325,66</t>
  </si>
  <si>
    <t>99 328,90</t>
  </si>
  <si>
    <t>13 932,00</t>
  </si>
  <si>
    <t>99 009,60</t>
  </si>
  <si>
    <t>548 686,00</t>
  </si>
  <si>
    <t>112 382,00</t>
  </si>
  <si>
    <t>11 481,70</t>
  </si>
  <si>
    <t>13 104,40</t>
  </si>
  <si>
    <t>297,60</t>
  </si>
  <si>
    <t>22 397,90</t>
  </si>
  <si>
    <t>434,51</t>
  </si>
  <si>
    <t>83 493,60</t>
  </si>
  <si>
    <t>18 213,00</t>
  </si>
  <si>
    <t>22 089,70</t>
  </si>
  <si>
    <t>631,89</t>
  </si>
  <si>
    <t>65 855,50</t>
  </si>
  <si>
    <t>4 031,31</t>
  </si>
  <si>
    <t>26 811,30</t>
  </si>
  <si>
    <t>623,26</t>
  </si>
  <si>
    <t>35 783,10</t>
  </si>
  <si>
    <t>10 274,00</t>
  </si>
  <si>
    <t>433 394,00</t>
  </si>
  <si>
    <t>326 477,00</t>
  </si>
  <si>
    <t>55 741,90</t>
  </si>
  <si>
    <t>78,06</t>
  </si>
  <si>
    <t>75 881,10</t>
  </si>
  <si>
    <t>13 680,50</t>
  </si>
  <si>
    <t>14 925,80</t>
  </si>
  <si>
    <t>346,00</t>
  </si>
  <si>
    <t>90 319,10</t>
  </si>
  <si>
    <t>52 077,60</t>
  </si>
  <si>
    <t>383 662,00</t>
  </si>
  <si>
    <t>27 038,30</t>
  </si>
  <si>
    <t>48 977,70</t>
  </si>
  <si>
    <t>29 015,60</t>
  </si>
  <si>
    <t>71 122,40</t>
  </si>
  <si>
    <t>214 972,00</t>
  </si>
  <si>
    <t>16 097,90</t>
  </si>
  <si>
    <t>625,73</t>
  </si>
  <si>
    <t>41 780,20</t>
  </si>
  <si>
    <t>RECAP AVRIL 2016</t>
  </si>
  <si>
    <t>RECAP JUIN 2016</t>
  </si>
  <si>
    <t>RECAP MAI 2016</t>
  </si>
  <si>
    <t>558 598,00</t>
  </si>
  <si>
    <t>182 363,00</t>
  </si>
  <si>
    <t>866 571,00</t>
  </si>
  <si>
    <t>541 456,00</t>
  </si>
  <si>
    <t>706 466,00</t>
  </si>
  <si>
    <t>216 548,00</t>
  </si>
  <si>
    <t>37 855,70</t>
  </si>
  <si>
    <t>30 653,60</t>
  </si>
  <si>
    <t>611 231,00</t>
  </si>
  <si>
    <t>62 123,00</t>
  </si>
  <si>
    <t>1 064 870,00</t>
  </si>
  <si>
    <t>100 254,00</t>
  </si>
  <si>
    <t>1 186 700,00</t>
  </si>
  <si>
    <t>283 691,00</t>
  </si>
  <si>
    <t>480 781,00</t>
  </si>
  <si>
    <t>239 353,00</t>
  </si>
  <si>
    <t>448 393,00</t>
  </si>
  <si>
    <t>156 735,00</t>
  </si>
  <si>
    <t>29 459,00</t>
  </si>
  <si>
    <t>430 248,00</t>
  </si>
  <si>
    <t>96 582,40</t>
  </si>
  <si>
    <t>776 307,00</t>
  </si>
  <si>
    <t>353 642,00</t>
  </si>
  <si>
    <t>255 837,00</t>
  </si>
  <si>
    <t>80 674,20</t>
  </si>
  <si>
    <t>397 105,00</t>
  </si>
  <si>
    <t>380 994,00</t>
  </si>
  <si>
    <t>110 586,00</t>
  </si>
  <si>
    <t>56 537,40</t>
  </si>
  <si>
    <t>1 365,75</t>
  </si>
  <si>
    <t>340 093,00</t>
  </si>
  <si>
    <t>105 969,00</t>
  </si>
  <si>
    <t>1 042 820,00</t>
  </si>
  <si>
    <t>537 052,00</t>
  </si>
  <si>
    <t>802 697,00</t>
  </si>
  <si>
    <t>272 779,00</t>
  </si>
  <si>
    <t>583 713,00</t>
  </si>
  <si>
    <t>663 861,00</t>
  </si>
  <si>
    <t>1 052 010,00</t>
  </si>
  <si>
    <t>456 831,00</t>
  </si>
  <si>
    <t>419 063,00</t>
  </si>
  <si>
    <t>74 386,00</t>
  </si>
  <si>
    <t>1 505 850,00</t>
  </si>
  <si>
    <t>384 174,00</t>
  </si>
  <si>
    <t>395 593,00</t>
  </si>
  <si>
    <t>117 820,00</t>
  </si>
  <si>
    <t>659 037,00</t>
  </si>
  <si>
    <t>358 487,00</t>
  </si>
  <si>
    <t>986 232,00</t>
  </si>
  <si>
    <t>801 427,00</t>
  </si>
  <si>
    <t>494 237,00</t>
  </si>
  <si>
    <t>694 693,00</t>
  </si>
  <si>
    <t>382 759,00</t>
  </si>
  <si>
    <t>482 331,00</t>
  </si>
  <si>
    <t>451 447,00</t>
  </si>
  <si>
    <t>469 705,00</t>
  </si>
  <si>
    <t>146 180,00</t>
  </si>
  <si>
    <t>1 239 940,00</t>
  </si>
  <si>
    <t>152 657,00</t>
  </si>
  <si>
    <t>373 819,00</t>
  </si>
  <si>
    <t>126 504,00</t>
  </si>
  <si>
    <t>1 563 300,00</t>
  </si>
  <si>
    <t>903 689,00</t>
  </si>
  <si>
    <t>130 733,00</t>
  </si>
  <si>
    <t>1 079 920,00</t>
  </si>
  <si>
    <t>659 425,00</t>
  </si>
  <si>
    <t>555 541,00</t>
  </si>
  <si>
    <t>343 916,00</t>
  </si>
  <si>
    <t>419 566,00</t>
  </si>
  <si>
    <t>384 226,00</t>
  </si>
  <si>
    <t>403 017,00</t>
  </si>
  <si>
    <t>94 973,30</t>
  </si>
  <si>
    <t>1 328 120,00</t>
  </si>
  <si>
    <t>134 026,00</t>
  </si>
  <si>
    <t>531 686,00</t>
  </si>
  <si>
    <t>102 739,00</t>
  </si>
  <si>
    <t>1 454 140,00</t>
  </si>
  <si>
    <t>569 557,00</t>
  </si>
  <si>
    <t>753 724,00</t>
  </si>
  <si>
    <t>171 053,00</t>
  </si>
  <si>
    <t>1 152 970,00</t>
  </si>
  <si>
    <t>406 195,00</t>
  </si>
  <si>
    <t>619 510,00</t>
  </si>
  <si>
    <t>373 528,00</t>
  </si>
  <si>
    <t>401 787,00</t>
  </si>
  <si>
    <t>261 858,00</t>
  </si>
  <si>
    <t>290 376,00</t>
  </si>
  <si>
    <t>72 385,30</t>
  </si>
  <si>
    <t>1 622 810,00</t>
  </si>
  <si>
    <t>185 185,00</t>
  </si>
  <si>
    <t>615 183,00</t>
  </si>
  <si>
    <t>133 519,00</t>
  </si>
  <si>
    <t>863 201,00</t>
  </si>
  <si>
    <t>668 415,00</t>
  </si>
  <si>
    <t>593 630,00</t>
  </si>
  <si>
    <t>159 429,00</t>
  </si>
  <si>
    <t>487 910,00</t>
  </si>
  <si>
    <t>390 245,00</t>
  </si>
  <si>
    <t>301 961,00</t>
  </si>
  <si>
    <t>332 910,00</t>
  </si>
  <si>
    <t>408 065,00</t>
  </si>
  <si>
    <t>56 127,10</t>
  </si>
  <si>
    <t>1 136 800,00</t>
  </si>
  <si>
    <t>177 748,00</t>
  </si>
  <si>
    <t>1 056 760,00</t>
  </si>
  <si>
    <t>321 758,00</t>
  </si>
  <si>
    <t>1 205 700,00</t>
  </si>
  <si>
    <t>1 124 280,00</t>
  </si>
  <si>
    <t>1 251 610,00</t>
  </si>
  <si>
    <t>251 521,00</t>
  </si>
  <si>
    <t>1 016 560,00</t>
  </si>
  <si>
    <t>509 657,00</t>
  </si>
  <si>
    <t>586 116,00</t>
  </si>
  <si>
    <t>456 528,00</t>
  </si>
  <si>
    <t>809 802,00</t>
  </si>
  <si>
    <t>609 067,00</t>
  </si>
  <si>
    <t>2 020 660,00</t>
  </si>
  <si>
    <t>274 381,00</t>
  </si>
  <si>
    <t>443 379,00</t>
  </si>
  <si>
    <t>247 437,00</t>
  </si>
  <si>
    <t>934 285,00</t>
  </si>
  <si>
    <t>503 312,00</t>
  </si>
  <si>
    <t>1 218 930,00</t>
  </si>
  <si>
    <t>252 807,00</t>
  </si>
  <si>
    <t>1 023 600,00</t>
  </si>
  <si>
    <t>176 274,00</t>
  </si>
  <si>
    <t>751 214,00</t>
  </si>
  <si>
    <t>484 466,00</t>
  </si>
  <si>
    <t>532 073,00</t>
  </si>
  <si>
    <t>304 409,00</t>
  </si>
  <si>
    <t>1 478 040,00</t>
  </si>
  <si>
    <t>335 214,00</t>
  </si>
  <si>
    <t>447 075,00</t>
  </si>
  <si>
    <t>34 099,50</t>
  </si>
  <si>
    <t>1 517 530,00</t>
  </si>
  <si>
    <t>395 078,00</t>
  </si>
  <si>
    <t>994 257,00</t>
  </si>
  <si>
    <t>266 306,00</t>
  </si>
  <si>
    <t>671 456,00</t>
  </si>
  <si>
    <t>340 533,00</t>
  </si>
  <si>
    <t>1 643 290,00</t>
  </si>
  <si>
    <t>431 576,00</t>
  </si>
  <si>
    <t>1 479 890,00</t>
  </si>
  <si>
    <t>459 666,00</t>
  </si>
  <si>
    <t>1 809 220,00</t>
  </si>
  <si>
    <t>573 137,00</t>
  </si>
  <si>
    <t>1 012 340,00</t>
  </si>
  <si>
    <t>283 467,00</t>
  </si>
  <si>
    <t>867 444,00</t>
  </si>
  <si>
    <t>272 595,00</t>
  </si>
  <si>
    <t>1 094 460,00</t>
  </si>
  <si>
    <t>555 000,00</t>
  </si>
  <si>
    <t>624 022,00</t>
  </si>
  <si>
    <t>315 298,00</t>
  </si>
  <si>
    <t>658 749,00</t>
  </si>
  <si>
    <t>195 515,00</t>
  </si>
  <si>
    <t>2 013 090,00</t>
  </si>
  <si>
    <t>915 357,00</t>
  </si>
  <si>
    <t>466 523,00</t>
  </si>
  <si>
    <t>240 493,00</t>
  </si>
  <si>
    <t>2 290 120,00</t>
  </si>
  <si>
    <t>345 786,00</t>
  </si>
  <si>
    <t>1 144 040,00</t>
  </si>
  <si>
    <t>148 971,00</t>
  </si>
  <si>
    <t>677 934,00</t>
  </si>
  <si>
    <t>184 012,00</t>
  </si>
  <si>
    <t>980 423,00</t>
  </si>
  <si>
    <t>437 611,00</t>
  </si>
  <si>
    <t>757 968,00</t>
  </si>
  <si>
    <t>318 681,00</t>
  </si>
  <si>
    <t>701 920,00</t>
  </si>
  <si>
    <t>117 358,00</t>
  </si>
  <si>
    <t>2 101 190,00</t>
  </si>
  <si>
    <t>300 344,00</t>
  </si>
  <si>
    <t>944 666,00</t>
  </si>
  <si>
    <t>596 679,00</t>
  </si>
  <si>
    <t>2 911 770,00</t>
  </si>
  <si>
    <t>1 318 730,00</t>
  </si>
  <si>
    <t>2 027 780,00</t>
  </si>
  <si>
    <t>344 249,00</t>
  </si>
  <si>
    <t>1 174 930,00</t>
  </si>
  <si>
    <t>414 802,00</t>
  </si>
  <si>
    <t>2 070 100,00</t>
  </si>
  <si>
    <t>1 219 130,00</t>
  </si>
  <si>
    <t>1 073 020,00</t>
  </si>
  <si>
    <t>537 842,00</t>
  </si>
  <si>
    <t>1 459 160,00</t>
  </si>
  <si>
    <t>198 541,00</t>
  </si>
  <si>
    <t>3 845 960,00</t>
  </si>
  <si>
    <t>776 994,00</t>
  </si>
  <si>
    <t>391 496,00</t>
  </si>
  <si>
    <t>536 677,00</t>
  </si>
  <si>
    <t>1 863 440,00</t>
  </si>
  <si>
    <t>1 154 520,00</t>
  </si>
  <si>
    <t>825 085,00</t>
  </si>
  <si>
    <t>401 368,00</t>
  </si>
  <si>
    <t>1 712 700,00</t>
  </si>
  <si>
    <t>689 234,00</t>
  </si>
  <si>
    <t>116 855,00</t>
  </si>
  <si>
    <t>363 326,00</t>
  </si>
  <si>
    <t>806 384,00</t>
  </si>
  <si>
    <t>247 736,00</t>
  </si>
  <si>
    <t>2 916 360,00</t>
  </si>
  <si>
    <t>475 474,00</t>
  </si>
  <si>
    <t>437 993,00</t>
  </si>
  <si>
    <t>391 163,00</t>
  </si>
  <si>
    <t>1 338 120,00</t>
  </si>
  <si>
    <t>568 125,00</t>
  </si>
  <si>
    <t>1 807 920,00</t>
  </si>
  <si>
    <t>44 476,10</t>
  </si>
  <si>
    <t>772 672,00</t>
  </si>
  <si>
    <t>407 712,00</t>
  </si>
  <si>
    <t>1 695 690,00</t>
  </si>
  <si>
    <t>598 095,00</t>
  </si>
  <si>
    <t>702 447,00</t>
  </si>
  <si>
    <t>92 942,00</t>
  </si>
  <si>
    <t>2 855 200,00</t>
  </si>
  <si>
    <t>474 800,00</t>
  </si>
  <si>
    <t>627 127,00</t>
  </si>
  <si>
    <t>411 513,00</t>
  </si>
  <si>
    <t>1 526 440,00</t>
  </si>
  <si>
    <t>642 440,00</t>
  </si>
  <si>
    <t>1 256 220,00</t>
  </si>
  <si>
    <t>314 356,00</t>
  </si>
  <si>
    <t>927 802,00</t>
  </si>
  <si>
    <t>258 504,00</t>
  </si>
  <si>
    <t>2 698 320,00</t>
  </si>
  <si>
    <t>863 798,00</t>
  </si>
  <si>
    <t>1 628 110,00</t>
  </si>
  <si>
    <t>209 522,00</t>
  </si>
  <si>
    <t>655 190,00</t>
  </si>
  <si>
    <t>102 145,00</t>
  </si>
  <si>
    <t>1 912 310,00</t>
  </si>
  <si>
    <t>692 089,00</t>
  </si>
  <si>
    <t>447 432,00</t>
  </si>
  <si>
    <t>460 888,00</t>
  </si>
  <si>
    <t>1 084 570,00</t>
  </si>
  <si>
    <t>576 606,00</t>
  </si>
  <si>
    <t>794 450,00</t>
  </si>
  <si>
    <t>213 502,00</t>
  </si>
  <si>
    <t>725 533,00</t>
  </si>
  <si>
    <t>271 820,00</t>
  </si>
  <si>
    <t>1 392 880,00</t>
  </si>
  <si>
    <t>591 534,00</t>
  </si>
  <si>
    <t>1 027 660,00</t>
  </si>
  <si>
    <t>299 038,00</t>
  </si>
  <si>
    <t>781 536,00</t>
  </si>
  <si>
    <t>53 342,00</t>
  </si>
  <si>
    <t>3 201 900,00</t>
  </si>
  <si>
    <t>607 207,00</t>
  </si>
  <si>
    <t>88 710,30</t>
  </si>
  <si>
    <t>18 679,10</t>
  </si>
  <si>
    <t>79 819,70</t>
  </si>
  <si>
    <t>10 655,00</t>
  </si>
  <si>
    <t>19 993,80</t>
  </si>
  <si>
    <t>890,74</t>
  </si>
  <si>
    <t>63 210,30</t>
  </si>
  <si>
    <t>3 581,76</t>
  </si>
  <si>
    <t>75 158,40</t>
  </si>
  <si>
    <t>4 133,76</t>
  </si>
  <si>
    <t>29 839,50</t>
  </si>
  <si>
    <t>2 279,53</t>
  </si>
  <si>
    <t>27 232,50</t>
  </si>
  <si>
    <t>4 598,17</t>
  </si>
  <si>
    <t>2 351,68</t>
  </si>
  <si>
    <t>23 963,30</t>
  </si>
  <si>
    <t>522,03</t>
  </si>
  <si>
    <t>7 891,73</t>
  </si>
  <si>
    <t>22 099,20</t>
  </si>
  <si>
    <t>38 675,50</t>
  </si>
  <si>
    <t>24 263,50</t>
  </si>
  <si>
    <t>7 282,38</t>
  </si>
  <si>
    <t>14 529,70</t>
  </si>
  <si>
    <t>8 120,77</t>
  </si>
  <si>
    <t>29 000,00</t>
  </si>
  <si>
    <t>15 000,00</t>
  </si>
  <si>
    <t>17 180,10</t>
  </si>
  <si>
    <t>49 023,90</t>
  </si>
  <si>
    <t>11 082,20</t>
  </si>
  <si>
    <t>66 142,60</t>
  </si>
  <si>
    <t>2 126,93</t>
  </si>
  <si>
    <t>64 156,80</t>
  </si>
  <si>
    <t>24 870,50</t>
  </si>
  <si>
    <t>162 443,00</t>
  </si>
  <si>
    <t>4 512,23</t>
  </si>
  <si>
    <t>25 529,70</t>
  </si>
  <si>
    <t>25 689,30</t>
  </si>
  <si>
    <t>20 854,40</t>
  </si>
  <si>
    <t>5 405,74</t>
  </si>
  <si>
    <t>22 214,70</t>
  </si>
  <si>
    <t>62 873,50</t>
  </si>
  <si>
    <t>880,55</t>
  </si>
  <si>
    <t>14 916,00</t>
  </si>
  <si>
    <t>4 183,99</t>
  </si>
  <si>
    <t>272 827,00</t>
  </si>
  <si>
    <t>13 478,50</t>
  </si>
  <si>
    <t>39 605,90</t>
  </si>
  <si>
    <t>44 246,20</t>
  </si>
  <si>
    <t>14 403,70</t>
  </si>
  <si>
    <t>36 220,10</t>
  </si>
  <si>
    <t>9 112,71</t>
  </si>
  <si>
    <t>330 778,00</t>
  </si>
  <si>
    <t>859 315,00</t>
  </si>
  <si>
    <t>82 569,10</t>
  </si>
  <si>
    <t>41 255,60</t>
  </si>
  <si>
    <t>96 476,70</t>
  </si>
  <si>
    <t>182 700,00</t>
  </si>
  <si>
    <t>114 280,00</t>
  </si>
  <si>
    <t>82 295,40</t>
  </si>
  <si>
    <t>158 217,00</t>
  </si>
  <si>
    <t>18 584,00</t>
  </si>
  <si>
    <t>38 001,00</t>
  </si>
  <si>
    <t>127 401,00</t>
  </si>
  <si>
    <t>351 738,00</t>
  </si>
  <si>
    <t>124 577,00</t>
  </si>
  <si>
    <t>33 457,90</t>
  </si>
  <si>
    <t>14 532,60</t>
  </si>
  <si>
    <t>13 839,90</t>
  </si>
  <si>
    <t>31 822,60</t>
  </si>
  <si>
    <t>2 227,27</t>
  </si>
  <si>
    <t>19 440,70</t>
  </si>
  <si>
    <t>1 498,98</t>
  </si>
  <si>
    <t>53 729,10</t>
  </si>
  <si>
    <t>1 365,29</t>
  </si>
  <si>
    <t>89 291,90</t>
  </si>
  <si>
    <t>6 848,64</t>
  </si>
  <si>
    <t>219 751,00</t>
  </si>
  <si>
    <t>26 736,00</t>
  </si>
  <si>
    <t>115 262,00</t>
  </si>
  <si>
    <t>13 259,10</t>
  </si>
  <si>
    <t>46 370,40</t>
  </si>
  <si>
    <t>1 942,10</t>
  </si>
  <si>
    <t>2 340,56</t>
  </si>
  <si>
    <t>24 589,40</t>
  </si>
  <si>
    <t>56 165,10</t>
  </si>
  <si>
    <t>15 859,50</t>
  </si>
  <si>
    <t>22 359,00</t>
  </si>
  <si>
    <t>1 871,99</t>
  </si>
  <si>
    <t>301 089,00</t>
  </si>
  <si>
    <t>1 141 520,00</t>
  </si>
  <si>
    <t>43 835,00</t>
  </si>
  <si>
    <t>233 153,00</t>
  </si>
  <si>
    <t>140 363,00</t>
  </si>
  <si>
    <t>9 185,68</t>
  </si>
  <si>
    <t>23 812,80</t>
  </si>
  <si>
    <t>4 026,67</t>
  </si>
  <si>
    <t>100 366,00</t>
  </si>
  <si>
    <t>2 142,85</t>
  </si>
  <si>
    <t>90 325,00</t>
  </si>
  <si>
    <t>11 576,90</t>
  </si>
  <si>
    <t>72 989,30</t>
  </si>
  <si>
    <t>193 989,00</t>
  </si>
  <si>
    <t>16 497,10</t>
  </si>
  <si>
    <t>93 384,50</t>
  </si>
  <si>
    <t>338 353,00</t>
  </si>
  <si>
    <t>109 424,00</t>
  </si>
  <si>
    <t>46 366,90</t>
  </si>
  <si>
    <t>711 564,00</t>
  </si>
  <si>
    <t>1 674,39</t>
  </si>
  <si>
    <t>46 027,20</t>
  </si>
  <si>
    <t>9 647,00</t>
  </si>
  <si>
    <t>51 241,90</t>
  </si>
  <si>
    <t>1 108,22</t>
  </si>
  <si>
    <t>229 241,00</t>
  </si>
  <si>
    <t>19 236,90</t>
  </si>
  <si>
    <t>35 869,20</t>
  </si>
  <si>
    <t>973,68</t>
  </si>
  <si>
    <t>93 031,50</t>
  </si>
  <si>
    <t>160 901,00</t>
  </si>
  <si>
    <t>140 743,00</t>
  </si>
  <si>
    <t>33 880,30</t>
  </si>
  <si>
    <t>4 689,67</t>
  </si>
  <si>
    <t>378,09</t>
  </si>
  <si>
    <t>34 025,60</t>
  </si>
  <si>
    <t>61 878,90</t>
  </si>
  <si>
    <t>8 113,65</t>
  </si>
  <si>
    <t>79 079,70</t>
  </si>
  <si>
    <t>15 303,70</t>
  </si>
  <si>
    <t>165 933,00</t>
  </si>
  <si>
    <t>11 688,20</t>
  </si>
  <si>
    <t>10 000,00</t>
  </si>
  <si>
    <t>104 754,00</t>
  </si>
  <si>
    <t>199 104,00</t>
  </si>
  <si>
    <t>81 093,90</t>
  </si>
  <si>
    <t>576 024,00</t>
  </si>
  <si>
    <t>33 325,60</t>
  </si>
  <si>
    <t>5 152,82</t>
  </si>
  <si>
    <t>2 025,04</t>
  </si>
  <si>
    <t>273 565,00</t>
  </si>
  <si>
    <t>10 933,20</t>
  </si>
  <si>
    <t>18 615,60</t>
  </si>
  <si>
    <t>3 502,84</t>
  </si>
  <si>
    <t>120 245,00</t>
  </si>
  <si>
    <t>10 757,90</t>
  </si>
  <si>
    <t>350 277,00</t>
  </si>
  <si>
    <t>7 558,05</t>
  </si>
  <si>
    <t>116 833,00</t>
  </si>
  <si>
    <t>131 749,00</t>
  </si>
  <si>
    <t>323 697,00</t>
  </si>
  <si>
    <t>163 828,00</t>
  </si>
  <si>
    <t>76 303,10</t>
  </si>
  <si>
    <t>3 541,69</t>
  </si>
  <si>
    <t>32 474,40</t>
  </si>
  <si>
    <t>49 329,00</t>
  </si>
  <si>
    <t>223 413,00</t>
  </si>
  <si>
    <t>15 863,20</t>
  </si>
  <si>
    <t>46 804,60</t>
  </si>
  <si>
    <t>6 608,22</t>
  </si>
  <si>
    <t>469 028,00</t>
  </si>
  <si>
    <t>9 903,51</t>
  </si>
  <si>
    <t>105 381,00</t>
  </si>
  <si>
    <t>8 058,09</t>
  </si>
  <si>
    <t>438 246,00</t>
  </si>
  <si>
    <t>506 734,00</t>
  </si>
  <si>
    <t>72 153,00</t>
  </si>
  <si>
    <t>2 321,88</t>
  </si>
  <si>
    <t>14 836,10</t>
  </si>
  <si>
    <t>3 964,00</t>
  </si>
  <si>
    <t>116 742,00</t>
  </si>
  <si>
    <t>27 518,80</t>
  </si>
  <si>
    <t>78 384,30</t>
  </si>
  <si>
    <t>407 473,00</t>
  </si>
  <si>
    <t>133 056,00</t>
  </si>
  <si>
    <t>15 734,50</t>
  </si>
  <si>
    <t>121 253,00</t>
  </si>
  <si>
    <t>190 209,00</t>
  </si>
  <si>
    <t>88 063,20</t>
  </si>
  <si>
    <t>24 972,80</t>
  </si>
  <si>
    <t>31 867,50</t>
  </si>
  <si>
    <t>60 365,00</t>
  </si>
  <si>
    <t>143 987,00</t>
  </si>
  <si>
    <t>13 768,80</t>
  </si>
  <si>
    <t>61 958,90</t>
  </si>
  <si>
    <t>63 361,70</t>
  </si>
  <si>
    <t>259 984,00</t>
  </si>
  <si>
    <t>13 393,40</t>
  </si>
  <si>
    <t>69 188,00</t>
  </si>
  <si>
    <t>6 071,36</t>
  </si>
  <si>
    <t>155 944,00</t>
  </si>
  <si>
    <t>3 697,93</t>
  </si>
  <si>
    <t>42 048,20</t>
  </si>
  <si>
    <t>3 951,96</t>
  </si>
  <si>
    <t>89 115,40</t>
  </si>
  <si>
    <t>3 064,66</t>
  </si>
  <si>
    <t>94 957,20</t>
  </si>
  <si>
    <t>42 143,00</t>
  </si>
  <si>
    <t>186 834,00</t>
  </si>
  <si>
    <t>20 140,70</t>
  </si>
  <si>
    <t>62 978,70</t>
  </si>
  <si>
    <t>6 325,21</t>
  </si>
  <si>
    <t>184 414,00</t>
  </si>
  <si>
    <t>19 172,20</t>
  </si>
  <si>
    <t>19 564,10</t>
  </si>
  <si>
    <t>1 086,61</t>
  </si>
  <si>
    <t>47 342,10</t>
  </si>
  <si>
    <t>4 188,95</t>
  </si>
  <si>
    <t>575 174,00</t>
  </si>
  <si>
    <t>906 784,00</t>
  </si>
  <si>
    <t>73 868,10</t>
  </si>
  <si>
    <t>671 547,00</t>
  </si>
  <si>
    <t>1 510,29</t>
  </si>
  <si>
    <t>217,10</t>
  </si>
  <si>
    <t>717 900,00</t>
  </si>
  <si>
    <t>317 016,00</t>
  </si>
  <si>
    <t>381 810,00</t>
  </si>
  <si>
    <t>1 326 350,00</t>
  </si>
  <si>
    <t>323 499,00</t>
  </si>
  <si>
    <t>135 777,00</t>
  </si>
  <si>
    <t>472 967,00</t>
  </si>
  <si>
    <t>102 678,00</t>
  </si>
  <si>
    <t>382 218,00</t>
  </si>
  <si>
    <t>636 454,00</t>
  </si>
  <si>
    <t>675 462,00</t>
  </si>
  <si>
    <t>456 248,00</t>
  </si>
  <si>
    <t>404 830,00</t>
  </si>
  <si>
    <t>129 574,00</t>
  </si>
  <si>
    <t>983 662,00</t>
  </si>
  <si>
    <t>50 453,90</t>
  </si>
  <si>
    <t>258 343,00</t>
  </si>
  <si>
    <t>254 899,00</t>
  </si>
  <si>
    <t>208 632,00</t>
  </si>
  <si>
    <t>9 927,75</t>
  </si>
  <si>
    <t>116 446,00</t>
  </si>
  <si>
    <t>215 280,00</t>
  </si>
  <si>
    <t>117 254,00</t>
  </si>
  <si>
    <t>207 667,00</t>
  </si>
  <si>
    <t>157 016,00</t>
  </si>
  <si>
    <t>59 295,00</t>
  </si>
  <si>
    <t>176 985,00</t>
  </si>
  <si>
    <t>667 929,00</t>
  </si>
  <si>
    <t>812 031,00</t>
  </si>
  <si>
    <t>1 563 410,00</t>
  </si>
  <si>
    <t>889 746,00</t>
  </si>
  <si>
    <t>1 627 950,00</t>
  </si>
  <si>
    <t>399 123,00</t>
  </si>
  <si>
    <t>1 288 290,00</t>
  </si>
  <si>
    <t>634 359,00</t>
  </si>
  <si>
    <t>1 646 620,00</t>
  </si>
  <si>
    <t>1 079 540,00</t>
  </si>
  <si>
    <t>1 468 950,00</t>
  </si>
  <si>
    <t>532 960,00</t>
  </si>
  <si>
    <t>1 112 720,00</t>
  </si>
  <si>
    <t>152 301,00</t>
  </si>
  <si>
    <t>2 547 010,00</t>
  </si>
  <si>
    <t>826 924,00</t>
  </si>
  <si>
    <t>1 295 090,00</t>
  </si>
  <si>
    <t>413 499,00</t>
  </si>
  <si>
    <t>920 807,00</t>
  </si>
  <si>
    <t>313 442,00</t>
  </si>
  <si>
    <t>1 887 420,00</t>
  </si>
  <si>
    <t>546 042,00</t>
  </si>
  <si>
    <t>1 373 200,00</t>
  </si>
  <si>
    <t>424 571,00</t>
  </si>
  <si>
    <t>1 160 960,00</t>
  </si>
  <si>
    <t>178 194,00</t>
  </si>
  <si>
    <t>3 651 340,00</t>
  </si>
  <si>
    <t>700 984,00</t>
  </si>
  <si>
    <t>2 211 940,00</t>
  </si>
  <si>
    <t>509 441,00</t>
  </si>
  <si>
    <t>1 054 620,00</t>
  </si>
  <si>
    <t>245 659,00</t>
  </si>
  <si>
    <t>1 016 380,00</t>
  </si>
  <si>
    <t>606 476,00</t>
  </si>
  <si>
    <t>1 460 340,00</t>
  </si>
  <si>
    <t>566 421,00</t>
  </si>
  <si>
    <t>982 930,00</t>
  </si>
  <si>
    <t>169 269,00</t>
  </si>
  <si>
    <t>3 515 330,00</t>
  </si>
  <si>
    <t>483 063,00</t>
  </si>
  <si>
    <t>1 849 000,00</t>
  </si>
  <si>
    <t>695 751,00</t>
  </si>
  <si>
    <t>964 612,00</t>
  </si>
  <si>
    <t>327 413,00</t>
  </si>
  <si>
    <t>678 078,00</t>
  </si>
  <si>
    <t>463 935,00</t>
  </si>
  <si>
    <t>1 247 380,00</t>
  </si>
  <si>
    <t>566 073,00</t>
  </si>
  <si>
    <t>1 483 990,00</t>
  </si>
  <si>
    <t>280 657,00</t>
  </si>
  <si>
    <t>723 652,00</t>
  </si>
  <si>
    <t>941 082,00</t>
  </si>
  <si>
    <t>504 760,00</t>
  </si>
  <si>
    <t>1 481 590,00</t>
  </si>
  <si>
    <t>632 109,00</t>
  </si>
  <si>
    <t>1 847 790,00</t>
  </si>
  <si>
    <t>745 352,00</t>
  </si>
  <si>
    <t>2 812 470,00</t>
  </si>
  <si>
    <t>922 245,00</t>
  </si>
  <si>
    <t>2 659 740,00</t>
  </si>
  <si>
    <t>880 326,00</t>
  </si>
  <si>
    <t>1 381 550,00</t>
  </si>
  <si>
    <t>115 710,00</t>
  </si>
  <si>
    <t>3 774 270,00</t>
  </si>
  <si>
    <t>996 081,00</t>
  </si>
  <si>
    <t>516 043,00</t>
  </si>
  <si>
    <t>198 878,00</t>
  </si>
  <si>
    <t>2 492 780,00</t>
  </si>
  <si>
    <t>557 632,00</t>
  </si>
  <si>
    <t>1 061 060,00</t>
  </si>
  <si>
    <t>309 581,00</t>
  </si>
  <si>
    <t>1 392 220,00</t>
  </si>
  <si>
    <t>570 179,00</t>
  </si>
  <si>
    <t>2 198 040,00</t>
  </si>
  <si>
    <t>549 159,00</t>
  </si>
  <si>
    <t>2 251 130,00</t>
  </si>
  <si>
    <t>922 197,00</t>
  </si>
  <si>
    <t>1 039 450,00</t>
  </si>
  <si>
    <t>86 328,00</t>
  </si>
  <si>
    <t>1 598 560,00</t>
  </si>
  <si>
    <t>539 826,00</t>
  </si>
  <si>
    <t>530 867,00</t>
  </si>
  <si>
    <t>246 928,00</t>
  </si>
  <si>
    <t>1 094 990,00</t>
  </si>
  <si>
    <t>455 753,00</t>
  </si>
  <si>
    <t>1 742 650,00</t>
  </si>
  <si>
    <t>666 413,00</t>
  </si>
  <si>
    <t>773 181,00</t>
  </si>
  <si>
    <t>92 399,30</t>
  </si>
  <si>
    <t>488 493,00</t>
  </si>
  <si>
    <t>164 811,00</t>
  </si>
  <si>
    <t>2 331 060,00</t>
  </si>
  <si>
    <t>616 462,00</t>
  </si>
  <si>
    <t>1 381 810,00</t>
  </si>
  <si>
    <t>394 282,00</t>
  </si>
  <si>
    <t>1 561 390,00</t>
  </si>
  <si>
    <t>355 987,00</t>
  </si>
  <si>
    <t>2 135 830,00</t>
  </si>
  <si>
    <t>466 095,00</t>
  </si>
  <si>
    <t>1 208 230,00</t>
  </si>
  <si>
    <t>50 226,00</t>
  </si>
  <si>
    <t>2 642 450,00</t>
  </si>
  <si>
    <t>627 321,00</t>
  </si>
  <si>
    <t>507 094,00</t>
  </si>
  <si>
    <t>147 427,00</t>
  </si>
  <si>
    <t>2 902 180,00</t>
  </si>
  <si>
    <t>1 268 310,00</t>
  </si>
  <si>
    <t>668 300,00</t>
  </si>
  <si>
    <t>495 806,00</t>
  </si>
  <si>
    <t>2 408 560,00</t>
  </si>
  <si>
    <t>405 184,00</t>
  </si>
  <si>
    <t>1 014 870,00</t>
  </si>
  <si>
    <t>81 465,00</t>
  </si>
  <si>
    <t>1 506 640,00</t>
  </si>
  <si>
    <t>837 985,00</t>
  </si>
  <si>
    <t>726 605,00</t>
  </si>
  <si>
    <t>120 169,00</t>
  </si>
  <si>
    <t>1 455 840,00</t>
  </si>
  <si>
    <t>781 118,00</t>
  </si>
  <si>
    <t>2 957 250,00</t>
  </si>
  <si>
    <t>553 981,00</t>
  </si>
  <si>
    <t>3 563 550,00</t>
  </si>
  <si>
    <t>895 802,00</t>
  </si>
  <si>
    <t>2 998 010,00</t>
  </si>
  <si>
    <t>981 236,00</t>
  </si>
  <si>
    <t>1 709 190,00</t>
  </si>
  <si>
    <t>177 398,00</t>
  </si>
  <si>
    <t>2 705 510,00</t>
  </si>
  <si>
    <t>1 352 440,00</t>
  </si>
  <si>
    <t>2 249 960,00</t>
  </si>
  <si>
    <t>55 322,00</t>
  </si>
  <si>
    <t>1 049 210,00</t>
  </si>
  <si>
    <t>360 974,00</t>
  </si>
  <si>
    <t>839 484,00</t>
  </si>
  <si>
    <t>106 440,00</t>
  </si>
  <si>
    <t>2 613 020,00</t>
  </si>
  <si>
    <t>825 728,00</t>
  </si>
  <si>
    <t>2 617 310,00</t>
  </si>
  <si>
    <t>668 146,00</t>
  </si>
  <si>
    <t>1 631 390,00</t>
  </si>
  <si>
    <t>362 459,00</t>
  </si>
  <si>
    <t>4 276 130,00</t>
  </si>
  <si>
    <t>851 553,00</t>
  </si>
  <si>
    <t>2 581 650,00</t>
  </si>
  <si>
    <t>751 941,00</t>
  </si>
  <si>
    <t>620 647,00</t>
  </si>
  <si>
    <t>23 174,00</t>
  </si>
  <si>
    <t>2 254 120,00</t>
  </si>
  <si>
    <t>707 983,00</t>
  </si>
  <si>
    <t>1 798 140,00</t>
  </si>
  <si>
    <t>668 834,00</t>
  </si>
  <si>
    <t>1 452 820,00</t>
  </si>
  <si>
    <t>311 906,00</t>
  </si>
  <si>
    <t>1 487 510,00</t>
  </si>
  <si>
    <t>294 428,00</t>
  </si>
  <si>
    <t>2 036 220,00</t>
  </si>
  <si>
    <t>556 780,00</t>
  </si>
  <si>
    <t>955 264,00</t>
  </si>
  <si>
    <t>52 301,00</t>
  </si>
  <si>
    <t>2 159 280,00</t>
  </si>
  <si>
    <t>870 954,00</t>
  </si>
  <si>
    <t>2 008 760,00</t>
  </si>
  <si>
    <t>652 664,00</t>
  </si>
  <si>
    <t>1 657 060,00</t>
  </si>
  <si>
    <t>700 429,00</t>
  </si>
  <si>
    <t>1 111 730,00</t>
  </si>
  <si>
    <t>256 114,00</t>
  </si>
  <si>
    <t>1 227 440,00</t>
  </si>
  <si>
    <t>268 581,00</t>
  </si>
  <si>
    <t>1 385 470,00</t>
  </si>
  <si>
    <t>471 647,00</t>
  </si>
  <si>
    <t>718 603,00</t>
  </si>
  <si>
    <t>125 818,00</t>
  </si>
  <si>
    <t>2 412 330,00</t>
  </si>
  <si>
    <t>1 053 210,00</t>
  </si>
  <si>
    <t>2 842 680,00</t>
  </si>
  <si>
    <t>995 496,00</t>
  </si>
  <si>
    <t>1 952 940,00</t>
  </si>
  <si>
    <t>2 689 880,00</t>
  </si>
  <si>
    <t>502 853,00</t>
  </si>
  <si>
    <t>2 229 270,00</t>
  </si>
  <si>
    <t>920 933,00</t>
  </si>
  <si>
    <t>1 173 820,00</t>
  </si>
  <si>
    <t>284 537,00</t>
  </si>
  <si>
    <t>2 639 410,00</t>
  </si>
  <si>
    <t>472 666,00</t>
  </si>
  <si>
    <t>1 283 120,00</t>
  </si>
  <si>
    <t>291 480,00</t>
  </si>
  <si>
    <t>1 003 280,00</t>
  </si>
  <si>
    <t>62 919,00</t>
  </si>
  <si>
    <t>3 031 810,00</t>
  </si>
  <si>
    <t>1 322 680,00</t>
  </si>
  <si>
    <t>2 478 200,00</t>
  </si>
  <si>
    <t>665 393,00</t>
  </si>
  <si>
    <t>1 412 310,00</t>
  </si>
  <si>
    <t>1 271 560,00</t>
  </si>
  <si>
    <t>332 280,00</t>
  </si>
  <si>
    <t>1 364 920,00</t>
  </si>
  <si>
    <t>498 617,00</t>
  </si>
  <si>
    <t>2 935 140,00</t>
  </si>
  <si>
    <t>1 010 510,00</t>
  </si>
  <si>
    <t>3 874 710,00</t>
  </si>
  <si>
    <t>1 572 450,00</t>
  </si>
  <si>
    <t>1 322 990,00</t>
  </si>
  <si>
    <t>579 839,00</t>
  </si>
  <si>
    <t>1 170 460,00</t>
  </si>
  <si>
    <t>414 947,00</t>
  </si>
  <si>
    <t>1 352 540,00</t>
  </si>
  <si>
    <t>419 555,00</t>
  </si>
  <si>
    <t>495 216,00</t>
  </si>
  <si>
    <t>92 043,00</t>
  </si>
  <si>
    <t>1 141 670,00</t>
  </si>
  <si>
    <t>281 907,00</t>
  </si>
  <si>
    <t>1 043 760,00</t>
  </si>
  <si>
    <t>617 935,00</t>
  </si>
  <si>
    <t>426 243,00</t>
  </si>
  <si>
    <t>78 904,00</t>
  </si>
  <si>
    <t>2 780 290,00</t>
  </si>
  <si>
    <t>1 593 490,00</t>
  </si>
  <si>
    <t>1 757 650,00</t>
  </si>
  <si>
    <t>2 577 750,00</t>
  </si>
  <si>
    <t>823 823,00</t>
  </si>
  <si>
    <t>1 957 690,00</t>
  </si>
  <si>
    <t>945 556,00</t>
  </si>
  <si>
    <t>4 419 910,00</t>
  </si>
  <si>
    <t>1 534 430,00</t>
  </si>
  <si>
    <t>932 540,00</t>
  </si>
  <si>
    <t>260 617,00</t>
  </si>
  <si>
    <t>1 704 100,00</t>
  </si>
  <si>
    <t>2 062 930,00</t>
  </si>
  <si>
    <t>3 142 240,00</t>
  </si>
  <si>
    <t>1 299 240,00</t>
  </si>
  <si>
    <t>1 778 010,00</t>
  </si>
  <si>
    <t>424 706,00</t>
  </si>
  <si>
    <t>1 458 870,00</t>
  </si>
  <si>
    <t>518 424,00</t>
  </si>
  <si>
    <t>1 444 200,00</t>
  </si>
  <si>
    <t>501 893,00</t>
  </si>
  <si>
    <t>820 381,00</t>
  </si>
  <si>
    <t>108 764,00</t>
  </si>
  <si>
    <t>4 208 530,00</t>
  </si>
  <si>
    <t>1 452 520,00</t>
  </si>
  <si>
    <t>1 355 130,00</t>
  </si>
  <si>
    <t>594 016,00</t>
  </si>
  <si>
    <t>2 008 750,00</t>
  </si>
  <si>
    <t>408 038,00</t>
  </si>
  <si>
    <t>1 171 110,00</t>
  </si>
  <si>
    <t>427 740,00</t>
  </si>
  <si>
    <t>4 218 510,00</t>
  </si>
  <si>
    <t>897 860,00</t>
  </si>
  <si>
    <t>6 338,60</t>
  </si>
  <si>
    <t>53 839,00</t>
  </si>
  <si>
    <t>123 198,00</t>
  </si>
  <si>
    <t>5 113,55</t>
  </si>
  <si>
    <t>47 142,80</t>
  </si>
  <si>
    <t>4 932,47</t>
  </si>
  <si>
    <t>149 391,00</t>
  </si>
  <si>
    <t>1 664 030,00</t>
  </si>
  <si>
    <t>75 862,70</t>
  </si>
  <si>
    <t>21 635,40</t>
  </si>
  <si>
    <t>184 742,00</t>
  </si>
  <si>
    <t>16 036,70</t>
  </si>
  <si>
    <t>33 718,70</t>
  </si>
  <si>
    <t>5 875,00</t>
  </si>
  <si>
    <t>190 103,00</t>
  </si>
  <si>
    <t>3 652,01</t>
  </si>
  <si>
    <t>102 414,00</t>
  </si>
  <si>
    <t>8 881,73</t>
  </si>
  <si>
    <t>50 488,80</t>
  </si>
  <si>
    <t>8 548,06</t>
  </si>
  <si>
    <t>52 263,60</t>
  </si>
  <si>
    <t>343 863,00</t>
  </si>
  <si>
    <t>78 431,70</t>
  </si>
  <si>
    <t>18 670,50</t>
  </si>
  <si>
    <t>77 933,80</t>
  </si>
  <si>
    <t>2 575,97</t>
  </si>
  <si>
    <t>38 099,90</t>
  </si>
  <si>
    <t>8 228,91</t>
  </si>
  <si>
    <t>537 784,00</t>
  </si>
  <si>
    <t>15 571,20</t>
  </si>
  <si>
    <t>90 061,50</t>
  </si>
  <si>
    <t>58 626,90</t>
  </si>
  <si>
    <t>73 219,90</t>
  </si>
  <si>
    <t>6 829,35</t>
  </si>
  <si>
    <t>71 304,30</t>
  </si>
  <si>
    <t>4 563,43</t>
  </si>
  <si>
    <t>7 982,89</t>
  </si>
  <si>
    <t>2 426,53</t>
  </si>
  <si>
    <t>153 639,00</t>
  </si>
  <si>
    <t>6 719,76</t>
  </si>
  <si>
    <t>69 264,70</t>
  </si>
  <si>
    <t>2 235,99</t>
  </si>
  <si>
    <t>45 298,70</t>
  </si>
  <si>
    <t>2 753,54</t>
  </si>
  <si>
    <t>90 582,70</t>
  </si>
  <si>
    <t>8 362,40</t>
  </si>
  <si>
    <t>675 399,00</t>
  </si>
  <si>
    <t>13 075,20</t>
  </si>
  <si>
    <t>54 262,40</t>
  </si>
  <si>
    <t>9 730,33</t>
  </si>
  <si>
    <t>38 922,20</t>
  </si>
  <si>
    <t>1 365,00</t>
  </si>
  <si>
    <t>66 819,70</t>
  </si>
  <si>
    <t>20 240,30</t>
  </si>
  <si>
    <t>107 103,00</t>
  </si>
  <si>
    <t>56 793,40</t>
  </si>
  <si>
    <t>118 974,00</t>
  </si>
  <si>
    <t>13 265,80</t>
  </si>
  <si>
    <t>97 379,80</t>
  </si>
  <si>
    <t>100 562,00</t>
  </si>
  <si>
    <t>265 771,00</t>
  </si>
  <si>
    <t>27 891,80</t>
  </si>
  <si>
    <t>42 366,60</t>
  </si>
  <si>
    <t>3 341,00</t>
  </si>
  <si>
    <t>72 679,50</t>
  </si>
  <si>
    <t>14 032,00</t>
  </si>
  <si>
    <t>17 155,80</t>
  </si>
  <si>
    <t>10 318,30</t>
  </si>
  <si>
    <t>193 833,00</t>
  </si>
  <si>
    <t>6 585,73</t>
  </si>
  <si>
    <t>66 696,90</t>
  </si>
  <si>
    <t>2 519,37</t>
  </si>
  <si>
    <t>123 357,00</t>
  </si>
  <si>
    <t>5 228,29</t>
  </si>
  <si>
    <t>154 966,00</t>
  </si>
  <si>
    <t>73 604,50</t>
  </si>
  <si>
    <t>170 728,00</t>
  </si>
  <si>
    <t>10 007,10</t>
  </si>
  <si>
    <t>27 375,20</t>
  </si>
  <si>
    <t>518 107,00</t>
  </si>
  <si>
    <t>241 689,00</t>
  </si>
  <si>
    <t>174 747,00</t>
  </si>
  <si>
    <t>68 878,80</t>
  </si>
  <si>
    <t>9 143,94</t>
  </si>
  <si>
    <t>34 870,20</t>
  </si>
  <si>
    <t>805,78</t>
  </si>
  <si>
    <t>73 064,00</t>
  </si>
  <si>
    <t>6 987,69</t>
  </si>
  <si>
    <t>54 464,90</t>
  </si>
  <si>
    <t>181 263,00</t>
  </si>
  <si>
    <t>20 614,90</t>
  </si>
  <si>
    <t>215,00</t>
  </si>
  <si>
    <t>20 192,00</t>
  </si>
  <si>
    <t>1 566,45</t>
  </si>
  <si>
    <t>328 926,00</t>
  </si>
  <si>
    <t>40 559,60</t>
  </si>
  <si>
    <t>56 468,50</t>
  </si>
  <si>
    <t>5 463,19</t>
  </si>
  <si>
    <t>80 460,70</t>
  </si>
  <si>
    <t>6 889,91</t>
  </si>
  <si>
    <t>119 283,00</t>
  </si>
  <si>
    <t>3 470,68</t>
  </si>
  <si>
    <t>4 529,66</t>
  </si>
  <si>
    <t>158 830,00</t>
  </si>
  <si>
    <t>5 075,20</t>
  </si>
  <si>
    <t>16 777,80</t>
  </si>
  <si>
    <t>17 486,90</t>
  </si>
  <si>
    <t>112 311,00</t>
  </si>
  <si>
    <t>3 463,94</t>
  </si>
  <si>
    <t>99 992,40</t>
  </si>
  <si>
    <t>671 071,00</t>
  </si>
  <si>
    <t>136 460,00</t>
  </si>
  <si>
    <t>61 869,30</t>
  </si>
  <si>
    <t>5 279,42</t>
  </si>
  <si>
    <t>93 439,20</t>
  </si>
  <si>
    <t>28 480,50</t>
  </si>
  <si>
    <t>16 771,00</t>
  </si>
  <si>
    <t>743,98</t>
  </si>
  <si>
    <t>109 260,00</t>
  </si>
  <si>
    <t>13 762,20</t>
  </si>
  <si>
    <t>183 692,00</t>
  </si>
  <si>
    <t>14 009,70</t>
  </si>
  <si>
    <t>168 772,00</t>
  </si>
  <si>
    <t>134 213,00</t>
  </si>
  <si>
    <t>62 195,90</t>
  </si>
  <si>
    <t>6 298,04</t>
  </si>
  <si>
    <t>20 121,10</t>
  </si>
  <si>
    <t>1 371,00</t>
  </si>
  <si>
    <t>465 696,00</t>
  </si>
  <si>
    <t>291 357,00</t>
  </si>
  <si>
    <t>205 744,00</t>
  </si>
  <si>
    <t>22 978,80</t>
  </si>
  <si>
    <t>25 004,50</t>
  </si>
  <si>
    <t>28 000,00</t>
  </si>
  <si>
    <t>158 276,00</t>
  </si>
  <si>
    <t>91 184,20</t>
  </si>
  <si>
    <t>248 376,00</t>
  </si>
  <si>
    <t>39 566,50</t>
  </si>
  <si>
    <t>77 813,90</t>
  </si>
  <si>
    <t>7 945,96</t>
  </si>
  <si>
    <t>649 495,00</t>
  </si>
  <si>
    <t>1 244 880,00</t>
  </si>
  <si>
    <t>18 646,80</t>
  </si>
  <si>
    <t>2 687,33</t>
  </si>
  <si>
    <t>464 899,00</t>
  </si>
  <si>
    <t>517 140,00</t>
  </si>
  <si>
    <t>31 489,40</t>
  </si>
  <si>
    <t>143 583,00</t>
  </si>
  <si>
    <t>108 193,00</t>
  </si>
  <si>
    <t>199 073,00</t>
  </si>
  <si>
    <t>1 231 410,00</t>
  </si>
  <si>
    <t>110 431,00</t>
  </si>
  <si>
    <t>29 722,20</t>
  </si>
  <si>
    <t>49 372,80</t>
  </si>
  <si>
    <t>3 316,65</t>
  </si>
  <si>
    <t>45 457,10</t>
  </si>
  <si>
    <t>19 502,00</t>
  </si>
  <si>
    <t>20 124,20</t>
  </si>
  <si>
    <t>2 034,00</t>
  </si>
  <si>
    <t>187 134,00</t>
  </si>
  <si>
    <t>11 466,30</t>
  </si>
  <si>
    <t>190 045,00</t>
  </si>
  <si>
    <t>100 913,00</t>
  </si>
  <si>
    <t>286 896,00</t>
  </si>
  <si>
    <t>139 079,00</t>
  </si>
  <si>
    <t>232 477,00</t>
  </si>
  <si>
    <t>2 107 020,00</t>
  </si>
  <si>
    <t>33 109,50</t>
  </si>
  <si>
    <t>1 722,76</t>
  </si>
  <si>
    <t>60 923,60</t>
  </si>
  <si>
    <t>11 118,90</t>
  </si>
  <si>
    <t>35 854,70</t>
  </si>
  <si>
    <t>90 138,00</t>
  </si>
  <si>
    <t>309 075,00</t>
  </si>
  <si>
    <t>13 887,00</t>
  </si>
  <si>
    <t>251 604,00</t>
  </si>
  <si>
    <t>25 342,30</t>
  </si>
  <si>
    <t>91 433,90</t>
  </si>
  <si>
    <t>3 198,20</t>
  </si>
  <si>
    <t>107 756,00</t>
  </si>
  <si>
    <t>12 897,90</t>
  </si>
  <si>
    <t>28 742,30</t>
  </si>
  <si>
    <t>10 221,30</t>
  </si>
  <si>
    <t>23 326,40</t>
  </si>
  <si>
    <t>7 695,00</t>
  </si>
  <si>
    <t>255 744,00</t>
  </si>
  <si>
    <t>14 403,40</t>
  </si>
  <si>
    <t>118 284,00</t>
  </si>
  <si>
    <t>6 065,69</t>
  </si>
  <si>
    <t>94 347,60</t>
  </si>
  <si>
    <t>311 609,00</t>
  </si>
  <si>
    <t>21 647,30</t>
  </si>
  <si>
    <t>979,00</t>
  </si>
  <si>
    <t>84 517,50</t>
  </si>
  <si>
    <t>11 676,00</t>
  </si>
  <si>
    <t>209 831,00</t>
  </si>
  <si>
    <t>14 807,00</t>
  </si>
  <si>
    <t>33 882,70</t>
  </si>
  <si>
    <t>6 265,26</t>
  </si>
  <si>
    <t>68 945,00</t>
  </si>
  <si>
    <t>8 782,18</t>
  </si>
  <si>
    <t>78 922,00</t>
  </si>
  <si>
    <t>34 149,60</t>
  </si>
  <si>
    <t>77 599,10</t>
  </si>
  <si>
    <t>11 291,10</t>
  </si>
  <si>
    <t>245 226,00</t>
  </si>
  <si>
    <t>9 335,00</t>
  </si>
  <si>
    <t>104 793,00</t>
  </si>
  <si>
    <t>8 106,65</t>
  </si>
  <si>
    <t>64 345,60</t>
  </si>
  <si>
    <t>6 125,54</t>
  </si>
  <si>
    <t>27 096,00</t>
  </si>
  <si>
    <t>8 663,53</t>
  </si>
  <si>
    <t>5 824,06</t>
  </si>
  <si>
    <t>71 358,50</t>
  </si>
  <si>
    <t>6 141,25</t>
  </si>
  <si>
    <t>66 493,80</t>
  </si>
  <si>
    <t>886,70</t>
  </si>
  <si>
    <t>16 845,60</t>
  </si>
  <si>
    <t>234,17</t>
  </si>
  <si>
    <t>530 460,00</t>
  </si>
  <si>
    <t>270 243,00</t>
  </si>
  <si>
    <t>133 309,00</t>
  </si>
  <si>
    <t>20 508,80</t>
  </si>
  <si>
    <t>409 281,00</t>
  </si>
  <si>
    <t>165 235,00</t>
  </si>
  <si>
    <t>46 316,60</t>
  </si>
  <si>
    <t>12 396,20</t>
  </si>
  <si>
    <t>212 514,00</t>
  </si>
  <si>
    <t>243 418,00</t>
  </si>
  <si>
    <t>11 362,70</t>
  </si>
  <si>
    <t>1 519,06</t>
  </si>
  <si>
    <t>5 537,76</t>
  </si>
  <si>
    <t>352 802,00</t>
  </si>
  <si>
    <t>5 225,31</t>
  </si>
  <si>
    <t>47 817,70</t>
  </si>
  <si>
    <t>2 158,34</t>
  </si>
  <si>
    <t>206 124,00</t>
  </si>
  <si>
    <t>828 921,00</t>
  </si>
  <si>
    <t>70 117,90</t>
  </si>
  <si>
    <t>1 455 540,00</t>
  </si>
  <si>
    <t>2 879,37</t>
  </si>
  <si>
    <t>11 047,00</t>
  </si>
  <si>
    <t>140 404,00</t>
  </si>
  <si>
    <t>48 168,00</t>
  </si>
  <si>
    <t>98 063,20</t>
  </si>
  <si>
    <t>62 252,90</t>
  </si>
  <si>
    <t>275 168,00</t>
  </si>
  <si>
    <t>1 451 410,00</t>
  </si>
  <si>
    <t>36 713,80</t>
  </si>
  <si>
    <t>1 200,95</t>
  </si>
  <si>
    <t>172 449,00</t>
  </si>
  <si>
    <t>91 555,00</t>
  </si>
  <si>
    <t>9*</t>
  </si>
  <si>
    <t>43*</t>
  </si>
  <si>
    <t xml:space="preserve"> </t>
  </si>
  <si>
    <t>RECAP 2eme TRIMESTRE 2016</t>
  </si>
  <si>
    <t>15*</t>
  </si>
  <si>
    <t>40*</t>
  </si>
  <si>
    <t>RECAP 2eme SEMESTRE 2016</t>
  </si>
  <si>
    <t>96*</t>
  </si>
  <si>
    <t>87*</t>
  </si>
  <si>
    <t>562 433,00</t>
  </si>
  <si>
    <t>210 599,00</t>
  </si>
  <si>
    <t>430 261,00</t>
  </si>
  <si>
    <t>283 425,00</t>
  </si>
  <si>
    <t>368 602,00</t>
  </si>
  <si>
    <t>324 524,00</t>
  </si>
  <si>
    <t>132 243,00</t>
  </si>
  <si>
    <t>110 288,00</t>
  </si>
  <si>
    <t>184 912,00</t>
  </si>
  <si>
    <t>125 159,00</t>
  </si>
  <si>
    <t>317 750,00</t>
  </si>
  <si>
    <t>40 310,10</t>
  </si>
  <si>
    <t>81 742,50</t>
  </si>
  <si>
    <t>6 412,64</t>
  </si>
  <si>
    <t>1 374 870,00</t>
  </si>
  <si>
    <t>76 852,30</t>
  </si>
  <si>
    <t>753 595,00</t>
  </si>
  <si>
    <t>225 649,00</t>
  </si>
  <si>
    <t>286 484,00</t>
  </si>
  <si>
    <t>142 911,00</t>
  </si>
  <si>
    <t>723 287,00</t>
  </si>
  <si>
    <t>165 563,00</t>
  </si>
  <si>
    <t>109 498,00</t>
  </si>
  <si>
    <t>61 957,00</t>
  </si>
  <si>
    <t>615 819,00</t>
  </si>
  <si>
    <t>52 040,00</t>
  </si>
  <si>
    <t>717 529,00</t>
  </si>
  <si>
    <t>197 211,00</t>
  </si>
  <si>
    <t>288 867,00</t>
  </si>
  <si>
    <t>134 896,00</t>
  </si>
  <si>
    <t>66 786,40</t>
  </si>
  <si>
    <t>55 752,30</t>
  </si>
  <si>
    <t>101 403,00</t>
  </si>
  <si>
    <t>83 183,30</t>
  </si>
  <si>
    <t>468 668,00</t>
  </si>
  <si>
    <t>93 737,00</t>
  </si>
  <si>
    <t>960 993,00</t>
  </si>
  <si>
    <t>292 835,00</t>
  </si>
  <si>
    <t>616 880,00</t>
  </si>
  <si>
    <t>236 336,00</t>
  </si>
  <si>
    <t>330 938,00</t>
  </si>
  <si>
    <t>46 272,10</t>
  </si>
  <si>
    <t>543 983,00</t>
  </si>
  <si>
    <t>111 983,00</t>
  </si>
  <si>
    <t>919 516,00</t>
  </si>
  <si>
    <t>467 089,00</t>
  </si>
  <si>
    <t>880 201,00</t>
  </si>
  <si>
    <t>162 652,00</t>
  </si>
  <si>
    <t>691 775,00</t>
  </si>
  <si>
    <t>131 095,00</t>
  </si>
  <si>
    <t>1 931 590,00</t>
  </si>
  <si>
    <t>325 383,00</t>
  </si>
  <si>
    <t>1 616 420,00</t>
  </si>
  <si>
    <t>276 773,00</t>
  </si>
  <si>
    <t>897 003,00</t>
  </si>
  <si>
    <t>70 058,60</t>
  </si>
  <si>
    <t>509 134,00</t>
  </si>
  <si>
    <t>98 309,50</t>
  </si>
  <si>
    <t>1 178 520,00</t>
  </si>
  <si>
    <t>142 332,00</t>
  </si>
  <si>
    <t>845 922,00</t>
  </si>
  <si>
    <t>406 718,00</t>
  </si>
  <si>
    <t>553 827,00</t>
  </si>
  <si>
    <t>85 593,00</t>
  </si>
  <si>
    <t>47 208,10</t>
  </si>
  <si>
    <t>228 181,00</t>
  </si>
  <si>
    <t>341 651,00</t>
  </si>
  <si>
    <t>395 454,00</t>
  </si>
  <si>
    <t>412 164,00</t>
  </si>
  <si>
    <t>126 591,00</t>
  </si>
  <si>
    <t>1 205 940,00</t>
  </si>
  <si>
    <t>194 683,00</t>
  </si>
  <si>
    <t>910 953,00</t>
  </si>
  <si>
    <t>623 563,00</t>
  </si>
  <si>
    <t>1 393 110,00</t>
  </si>
  <si>
    <t>193 603,00</t>
  </si>
  <si>
    <t>361 339,00</t>
  </si>
  <si>
    <t>210 684,00</t>
  </si>
  <si>
    <t>298 340,00</t>
  </si>
  <si>
    <t>108 112,00</t>
  </si>
  <si>
    <t>839 225,00</t>
  </si>
  <si>
    <t>118 154,00</t>
  </si>
  <si>
    <t>904 441,00</t>
  </si>
  <si>
    <t>462 416,00</t>
  </si>
  <si>
    <t>1 017 300,00</t>
  </si>
  <si>
    <t>181 489,00</t>
  </si>
  <si>
    <t>519 044,00</t>
  </si>
  <si>
    <t>215 513,00</t>
  </si>
  <si>
    <t>459 797,00</t>
  </si>
  <si>
    <t>101 613,00</t>
  </si>
  <si>
    <t>893 666,00</t>
  </si>
  <si>
    <t>73 695,00</t>
  </si>
  <si>
    <t>1 340 080,00</t>
  </si>
  <si>
    <t>362 741,00</t>
  </si>
  <si>
    <t>1 393 530,00</t>
  </si>
  <si>
    <t>150 934,00</t>
  </si>
  <si>
    <t>964 885,00</t>
  </si>
  <si>
    <t>517 035,00</t>
  </si>
  <si>
    <t>286 087,00</t>
  </si>
  <si>
    <t>525 278,00</t>
  </si>
  <si>
    <t>815 031,00</t>
  </si>
  <si>
    <t>144 792,00</t>
  </si>
  <si>
    <t>1 229 120,00</t>
  </si>
  <si>
    <t>173 444,00</t>
  </si>
  <si>
    <t>1 425 820,00</t>
  </si>
  <si>
    <t>428 838,00</t>
  </si>
  <si>
    <t>1 039 460,00</t>
  </si>
  <si>
    <t>227 876,00</t>
  </si>
  <si>
    <t>956 418,00</t>
  </si>
  <si>
    <t>390 696,00</t>
  </si>
  <si>
    <t>1 219 550,00</t>
  </si>
  <si>
    <t>243 590,00</t>
  </si>
  <si>
    <t>1 472 060,00</t>
  </si>
  <si>
    <t>585 357,00</t>
  </si>
  <si>
    <t>727 140,00</t>
  </si>
  <si>
    <t>376 185,00</t>
  </si>
  <si>
    <t>464 125,00</t>
  </si>
  <si>
    <t>341 441,00</t>
  </si>
  <si>
    <t>606 044,00</t>
  </si>
  <si>
    <t>282 385,00</t>
  </si>
  <si>
    <t>429 551,00</t>
  </si>
  <si>
    <t>142 012,00</t>
  </si>
  <si>
    <t>1 346 250,00</t>
  </si>
  <si>
    <t>273 232,00</t>
  </si>
  <si>
    <t>1 284 090,00</t>
  </si>
  <si>
    <t>486 483,00</t>
  </si>
  <si>
    <t>752 669,00</t>
  </si>
  <si>
    <t>73 388,90</t>
  </si>
  <si>
    <t>573 289,00</t>
  </si>
  <si>
    <t>442 225,00</t>
  </si>
  <si>
    <t>411 610,00</t>
  </si>
  <si>
    <t>333 133,00</t>
  </si>
  <si>
    <t>733 320,00</t>
  </si>
  <si>
    <t>109 117,00</t>
  </si>
  <si>
    <t>1 599 510,00</t>
  </si>
  <si>
    <t>356 933,00</t>
  </si>
  <si>
    <t>1 018 340,00</t>
  </si>
  <si>
    <t>487 610,00</t>
  </si>
  <si>
    <t>912 377,00</t>
  </si>
  <si>
    <t>184 582,00</t>
  </si>
  <si>
    <t>547 533,00</t>
  </si>
  <si>
    <t>264 537,00</t>
  </si>
  <si>
    <t>430 114,00</t>
  </si>
  <si>
    <t>330 457,00</t>
  </si>
  <si>
    <t>553 139,00</t>
  </si>
  <si>
    <t>145 339,00</t>
  </si>
  <si>
    <t>2 338 760,00</t>
  </si>
  <si>
    <t>323 643,00</t>
  </si>
  <si>
    <t>1 745 000,00</t>
  </si>
  <si>
    <t>626 187,00</t>
  </si>
  <si>
    <t>952 659,00</t>
  </si>
  <si>
    <t>870 107,00</t>
  </si>
  <si>
    <t>955 215,00</t>
  </si>
  <si>
    <t>351 338,00</t>
  </si>
  <si>
    <t>833 468,00</t>
  </si>
  <si>
    <t>166 454,00</t>
  </si>
  <si>
    <t>3 044 850,00</t>
  </si>
  <si>
    <t>717 360,00</t>
  </si>
  <si>
    <t>915 433,00</t>
  </si>
  <si>
    <t>438 918,00</t>
  </si>
  <si>
    <t>726 831,00</t>
  </si>
  <si>
    <t>192 627,00</t>
  </si>
  <si>
    <t>1 369,00</t>
  </si>
  <si>
    <t>2 533,67</t>
  </si>
  <si>
    <t>963 570,00</t>
  </si>
  <si>
    <t>276 097,00</t>
  </si>
  <si>
    <t>659 899,00</t>
  </si>
  <si>
    <t>75 976,00</t>
  </si>
  <si>
    <t>2 010 640,00</t>
  </si>
  <si>
    <t>512 194,00</t>
  </si>
  <si>
    <t>1 047 800,00</t>
  </si>
  <si>
    <t>376 902,00</t>
  </si>
  <si>
    <t>651 559,00</t>
  </si>
  <si>
    <t>185 061,00</t>
  </si>
  <si>
    <t>944 203,00</t>
  </si>
  <si>
    <t>613 653,00</t>
  </si>
  <si>
    <t>485 236,00</t>
  </si>
  <si>
    <t>154 699,00</t>
  </si>
  <si>
    <t>557 357,00</t>
  </si>
  <si>
    <t>146 610,00</t>
  </si>
  <si>
    <t>2 329 130,00</t>
  </si>
  <si>
    <t>387 229,00</t>
  </si>
  <si>
    <t>964 190,00</t>
  </si>
  <si>
    <t>329 513,00</t>
  </si>
  <si>
    <t>739 029,00</t>
  </si>
  <si>
    <t>309 776,00</t>
  </si>
  <si>
    <t>939 579,00</t>
  </si>
  <si>
    <t>505 630,00</t>
  </si>
  <si>
    <t>706 874,00</t>
  </si>
  <si>
    <t>42 336,00</t>
  </si>
  <si>
    <t>1 390 180,00</t>
  </si>
  <si>
    <t>545 462,00</t>
  </si>
  <si>
    <t>817 194,00</t>
  </si>
  <si>
    <t>196 515,00</t>
  </si>
  <si>
    <t>1 571 790,00</t>
  </si>
  <si>
    <t>535 683,00</t>
  </si>
  <si>
    <t>885 580,00</t>
  </si>
  <si>
    <t>143 383,00</t>
  </si>
  <si>
    <t>633 304,00</t>
  </si>
  <si>
    <t>182 484,00</t>
  </si>
  <si>
    <t>1 827 470,00</t>
  </si>
  <si>
    <t>837 232,00</t>
  </si>
  <si>
    <t>1 167 540,00</t>
  </si>
  <si>
    <t>1 047 270,00</t>
  </si>
  <si>
    <t>2 675 510,00</t>
  </si>
  <si>
    <t>501 335,00</t>
  </si>
  <si>
    <t>587 117,00</t>
  </si>
  <si>
    <t>122 737,00</t>
  </si>
  <si>
    <t>2 120 560,00</t>
  </si>
  <si>
    <t>594 697,00</t>
  </si>
  <si>
    <t>998 092,00</t>
  </si>
  <si>
    <t>258 602,00</t>
  </si>
  <si>
    <t>1 487 270,00</t>
  </si>
  <si>
    <t>810 891,00</t>
  </si>
  <si>
    <t>1 926 780,00</t>
  </si>
  <si>
    <t>390 071,00</t>
  </si>
  <si>
    <t>1 378 590,00</t>
  </si>
  <si>
    <t>255 574,00</t>
  </si>
  <si>
    <t>1 377 420,00</t>
  </si>
  <si>
    <t>548 960,00</t>
  </si>
  <si>
    <t>919 517,00</t>
  </si>
  <si>
    <t>239 474,00</t>
  </si>
  <si>
    <t>1 013 430,00</t>
  </si>
  <si>
    <t>555 877,00</t>
  </si>
  <si>
    <t>1 686 750,00</t>
  </si>
  <si>
    <t>564 130,00</t>
  </si>
  <si>
    <t>1 145 870,00</t>
  </si>
  <si>
    <t>136 676,00</t>
  </si>
  <si>
    <t>9 027 840,00</t>
  </si>
  <si>
    <t>2 919 970,00</t>
  </si>
  <si>
    <t>604 812,00</t>
  </si>
  <si>
    <t>167 887,00</t>
  </si>
  <si>
    <t>1 240 540,00</t>
  </si>
  <si>
    <t>550 274,00</t>
  </si>
  <si>
    <t>1 493 030,00</t>
  </si>
  <si>
    <t>801 573,00</t>
  </si>
  <si>
    <t>1 691 940,00</t>
  </si>
  <si>
    <t>650 837,00</t>
  </si>
  <si>
    <t>1 782 480,00</t>
  </si>
  <si>
    <t>455 919,00</t>
  </si>
  <si>
    <t>455 285,00</t>
  </si>
  <si>
    <t>170 174,00</t>
  </si>
  <si>
    <t>1 722 090,00</t>
  </si>
  <si>
    <t>362 398,00</t>
  </si>
  <si>
    <t>1 503 690,00</t>
  </si>
  <si>
    <t>472 580,00</t>
  </si>
  <si>
    <t>643 512,00</t>
  </si>
  <si>
    <t>124 997,00</t>
  </si>
  <si>
    <t>1 315 430,00</t>
  </si>
  <si>
    <t>545 898,00</t>
  </si>
  <si>
    <t>1 296 640,00</t>
  </si>
  <si>
    <t>372 408,00</t>
  </si>
  <si>
    <t>1 301 910,00</t>
  </si>
  <si>
    <t>672 092,00</t>
  </si>
  <si>
    <t>1 540 100,00</t>
  </si>
  <si>
    <t>95 474,70</t>
  </si>
  <si>
    <t>3 600 430,00</t>
  </si>
  <si>
    <t>1 279 000,00</t>
  </si>
  <si>
    <t>977 637,00</t>
  </si>
  <si>
    <t>398 814,00</t>
  </si>
  <si>
    <t>2 863 190,00</t>
  </si>
  <si>
    <t>1 557 420,00</t>
  </si>
  <si>
    <t>1 707 380,00</t>
  </si>
  <si>
    <t>475 373,00</t>
  </si>
  <si>
    <t>595 731,00</t>
  </si>
  <si>
    <t>292 606,00</t>
  </si>
  <si>
    <t>898 348,00</t>
  </si>
  <si>
    <t>473 387,00</t>
  </si>
  <si>
    <t>1 657 020,00</t>
  </si>
  <si>
    <t>661 027,00</t>
  </si>
  <si>
    <t>1 802 020,00</t>
  </si>
  <si>
    <t>539 331,00</t>
  </si>
  <si>
    <t>700 866,00</t>
  </si>
  <si>
    <t>77 017,70</t>
  </si>
  <si>
    <t>1 319 580,00</t>
  </si>
  <si>
    <t>787 452,00</t>
  </si>
  <si>
    <t>1 196 490,00</t>
  </si>
  <si>
    <t>435 210,00</t>
  </si>
  <si>
    <t>794 552,00</t>
  </si>
  <si>
    <t>286 464,00</t>
  </si>
  <si>
    <t>1 118 150,00</t>
  </si>
  <si>
    <t>471 555,00</t>
  </si>
  <si>
    <t>1 228 270,00</t>
  </si>
  <si>
    <t>560 050,00</t>
  </si>
  <si>
    <t>851 639,00</t>
  </si>
  <si>
    <t>108 339,00</t>
  </si>
  <si>
    <t>1 203 420,00</t>
  </si>
  <si>
    <t>625 221,00</t>
  </si>
  <si>
    <t>935 104,00</t>
  </si>
  <si>
    <t>399 910,00</t>
  </si>
  <si>
    <t>697 770,00</t>
  </si>
  <si>
    <t>326 489,00</t>
  </si>
  <si>
    <t>890 457,00</t>
  </si>
  <si>
    <t>685 010,00</t>
  </si>
  <si>
    <t>1 410 270,00</t>
  </si>
  <si>
    <t>606 878,00</t>
  </si>
  <si>
    <t>784 058,00</t>
  </si>
  <si>
    <t>79 237,00</t>
  </si>
  <si>
    <t>1 930 420,00</t>
  </si>
  <si>
    <t>864 356,00</t>
  </si>
  <si>
    <t>661 566,00</t>
  </si>
  <si>
    <t>1 138 690,00</t>
  </si>
  <si>
    <t>546 664,00</t>
  </si>
  <si>
    <t>1 581 330,00</t>
  </si>
  <si>
    <t>481 527,00</t>
  </si>
  <si>
    <t>3 310 250,00</t>
  </si>
  <si>
    <t>662 414,00</t>
  </si>
  <si>
    <t>1 719 530,00</t>
  </si>
  <si>
    <t>772 464,00</t>
  </si>
  <si>
    <t>1 299 210,00</t>
  </si>
  <si>
    <t>295 261,00</t>
  </si>
  <si>
    <t>3 050 320,00</t>
  </si>
  <si>
    <t>1 068 780,00</t>
  </si>
  <si>
    <t>1 548 090,00</t>
  </si>
  <si>
    <t>387 973,00</t>
  </si>
  <si>
    <t>985 512,00</t>
  </si>
  <si>
    <t>314 951,00</t>
  </si>
  <si>
    <t>1 307 190,00</t>
  </si>
  <si>
    <t>357 799,00</t>
  </si>
  <si>
    <t>1 830 430,00</t>
  </si>
  <si>
    <t>511 388,00</t>
  </si>
  <si>
    <t>1 865 720,00</t>
  </si>
  <si>
    <t>761 935,00</t>
  </si>
  <si>
    <t>943 055,00</t>
  </si>
  <si>
    <t>86 233,00</t>
  </si>
  <si>
    <t>2 039 520,00</t>
  </si>
  <si>
    <t>772 661,00</t>
  </si>
  <si>
    <t>2 034 890,00</t>
  </si>
  <si>
    <t>258 748,00</t>
  </si>
  <si>
    <t>99 445,90</t>
  </si>
  <si>
    <t>120 337,00</t>
  </si>
  <si>
    <t>1 917 720,00</t>
  </si>
  <si>
    <t>347 341,00</t>
  </si>
  <si>
    <t>1 382 740,00</t>
  </si>
  <si>
    <t>410 515,00</t>
  </si>
  <si>
    <t>877 913,00</t>
  </si>
  <si>
    <t>106 389,00</t>
  </si>
  <si>
    <t>1 862 960,00</t>
  </si>
  <si>
    <t>499 398,00</t>
  </si>
  <si>
    <t>1 029 490,00</t>
  </si>
  <si>
    <t>1 226 630,00</t>
  </si>
  <si>
    <t>308 478,00</t>
  </si>
  <si>
    <t>1 046 900,00</t>
  </si>
  <si>
    <t>322 702,00</t>
  </si>
  <si>
    <t>1 418 370,00</t>
  </si>
  <si>
    <t>569 546,00</t>
  </si>
  <si>
    <t>1 048 300,00</t>
  </si>
  <si>
    <t>713 869,00</t>
  </si>
  <si>
    <t>717 451,00</t>
  </si>
  <si>
    <t>156 916,00</t>
  </si>
  <si>
    <t>1 687 010,00</t>
  </si>
  <si>
    <t>805 488,00</t>
  </si>
  <si>
    <t>1 106 110,00</t>
  </si>
  <si>
    <t>334 666,00</t>
  </si>
  <si>
    <t>1 601 370,00</t>
  </si>
  <si>
    <t>418 542,00</t>
  </si>
  <si>
    <t>957 655,00</t>
  </si>
  <si>
    <t>546 102,00</t>
  </si>
  <si>
    <t>1 459 560,00</t>
  </si>
  <si>
    <t>536 464,00</t>
  </si>
  <si>
    <t>680 927,00</t>
  </si>
  <si>
    <t>110 904,00</t>
  </si>
  <si>
    <t>1 651 890,00</t>
  </si>
  <si>
    <t>831 314,00</t>
  </si>
  <si>
    <t>1 792 930,00</t>
  </si>
  <si>
    <t>401 592,00</t>
  </si>
  <si>
    <t>1 634 530,00</t>
  </si>
  <si>
    <t>434 135,00</t>
  </si>
  <si>
    <t>1 716 980,00</t>
  </si>
  <si>
    <t>1 046 360,00</t>
  </si>
  <si>
    <t>957 360,00</t>
  </si>
  <si>
    <t>197 830,00</t>
  </si>
  <si>
    <t>2 806 250,00</t>
  </si>
  <si>
    <t>1 515 390,00</t>
  </si>
  <si>
    <t>1 590 190,00</t>
  </si>
  <si>
    <t>46 238 500,00</t>
  </si>
  <si>
    <t>1 062 060,00</t>
  </si>
  <si>
    <t>490 055,00</t>
  </si>
  <si>
    <t>1 043 600,00</t>
  </si>
  <si>
    <t>300 295,00</t>
  </si>
  <si>
    <t>2 231 560,00</t>
  </si>
  <si>
    <t>601 551,00</t>
  </si>
  <si>
    <t>1 446 440,00</t>
  </si>
  <si>
    <t>459 703,00</t>
  </si>
  <si>
    <t>832 430,00</t>
  </si>
  <si>
    <t>174 870,00</t>
  </si>
  <si>
    <t>2 221 740,00</t>
  </si>
  <si>
    <t>1 295 710,00</t>
  </si>
  <si>
    <t>426 316,00</t>
  </si>
  <si>
    <t>365 288,00</t>
  </si>
  <si>
    <t>1 965 770,00</t>
  </si>
  <si>
    <t>623 841,00</t>
  </si>
  <si>
    <t>1 122 760,00</t>
  </si>
  <si>
    <t>799 903,00</t>
  </si>
  <si>
    <t>463 094,00</t>
  </si>
  <si>
    <t>156 181,00</t>
  </si>
  <si>
    <t>2 918 880,00</t>
  </si>
  <si>
    <t>1 206 190,00</t>
  </si>
  <si>
    <t>732 100,00</t>
  </si>
  <si>
    <t>233 452,00</t>
  </si>
  <si>
    <t>956 396,00</t>
  </si>
  <si>
    <t>349 849,00</t>
  </si>
  <si>
    <t>1 181 550,00</t>
  </si>
  <si>
    <t>474 287,00</t>
  </si>
  <si>
    <t>1 153 260,00</t>
  </si>
  <si>
    <t>410 433,00</t>
  </si>
  <si>
    <t>852 503,00</t>
  </si>
  <si>
    <t>80 154,00</t>
  </si>
  <si>
    <t>3 015 530,00</t>
  </si>
  <si>
    <t>1 101 380,00</t>
  </si>
  <si>
    <t>1 044 520,00</t>
  </si>
  <si>
    <t>356 008,00</t>
  </si>
  <si>
    <t>1 110 200,00</t>
  </si>
  <si>
    <t>341 069,00</t>
  </si>
  <si>
    <t>1 178 640,00</t>
  </si>
  <si>
    <t>487 652,00</t>
  </si>
  <si>
    <t>1 700 810,00</t>
  </si>
  <si>
    <t>489 295,00</t>
  </si>
  <si>
    <t>2 368 020,00</t>
  </si>
  <si>
    <t>1 181 070,00</t>
  </si>
  <si>
    <t>2 046 870,00</t>
  </si>
  <si>
    <t>502 604,00</t>
  </si>
  <si>
    <t>3 879 260,00</t>
  </si>
  <si>
    <t>2 046 080,00</t>
  </si>
  <si>
    <t>1 503 650,00</t>
  </si>
  <si>
    <t>963 951,00</t>
  </si>
  <si>
    <t>2 339 610,00</t>
  </si>
  <si>
    <t>878 458,00</t>
  </si>
  <si>
    <t>912 531,00</t>
  </si>
  <si>
    <t>203 941,00</t>
  </si>
  <si>
    <t>1 386 580,00</t>
  </si>
  <si>
    <t>445 128,00</t>
  </si>
  <si>
    <t>1 462 650,00</t>
  </si>
  <si>
    <t>533 333,00</t>
  </si>
  <si>
    <t>1 292 320,00</t>
  </si>
  <si>
    <t>410 116,00</t>
  </si>
  <si>
    <t>957 099,00</t>
  </si>
  <si>
    <t>535 953,00</t>
  </si>
  <si>
    <t>312 149,00</t>
  </si>
  <si>
    <t>51 086,00</t>
  </si>
  <si>
    <t>862 034,00</t>
  </si>
  <si>
    <t>1 719 240,00</t>
  </si>
  <si>
    <t>1 521 110,00</t>
  </si>
  <si>
    <t>1 081 390,00</t>
  </si>
  <si>
    <t>1 132 790,00</t>
  </si>
  <si>
    <t>790 452,00</t>
  </si>
  <si>
    <t>519 391,00</t>
  </si>
  <si>
    <t>3 424 790,00</t>
  </si>
  <si>
    <t>784 950,00</t>
  </si>
  <si>
    <t>2 872 800,00</t>
  </si>
  <si>
    <t>1 046 840,00</t>
  </si>
  <si>
    <t>1 082 250,00</t>
  </si>
  <si>
    <t>899 931,00</t>
  </si>
  <si>
    <t>1 301 210,00</t>
  </si>
  <si>
    <t>671 099,00</t>
  </si>
  <si>
    <t>1 678 980,00</t>
  </si>
  <si>
    <t>680 573,00</t>
  </si>
  <si>
    <t>192 999,00</t>
  </si>
  <si>
    <t>104 840,00</t>
  </si>
  <si>
    <t>10 224 300,00</t>
  </si>
  <si>
    <t>4 206 440,00</t>
  </si>
  <si>
    <t>1 114 040,00</t>
  </si>
  <si>
    <t>229 967,00</t>
  </si>
  <si>
    <t>2 054 270,00</t>
  </si>
  <si>
    <t>583 923,00</t>
  </si>
  <si>
    <t>1 394 570,00</t>
  </si>
  <si>
    <t>739 589,00</t>
  </si>
  <si>
    <t>1 015 480,00</t>
  </si>
  <si>
    <t>463 450,00</t>
  </si>
  <si>
    <t>760 328,00</t>
  </si>
  <si>
    <t>364 902,00</t>
  </si>
  <si>
    <t>169 793,00</t>
  </si>
  <si>
    <t>115,00</t>
  </si>
  <si>
    <t>2 282 670,00</t>
  </si>
  <si>
    <t>711 816,00</t>
  </si>
  <si>
    <t>1 507 000,00</t>
  </si>
  <si>
    <t>124 171,00</t>
  </si>
  <si>
    <t>665 540,00</t>
  </si>
  <si>
    <t>426 943,00</t>
  </si>
  <si>
    <t>672 273,00</t>
  </si>
  <si>
    <t>348 025,00</t>
  </si>
  <si>
    <t>473 967,00</t>
  </si>
  <si>
    <t>14 253,00</t>
  </si>
  <si>
    <t>2 707 900,00</t>
  </si>
  <si>
    <t>579 725,00</t>
  </si>
  <si>
    <t>783 951,00</t>
  </si>
  <si>
    <t>615 830,00</t>
  </si>
  <si>
    <t>521 327,00</t>
  </si>
  <si>
    <t>425 721,00</t>
  </si>
  <si>
    <t>2 013 470,00</t>
  </si>
  <si>
    <t>1 128 440,00</t>
  </si>
  <si>
    <t>772 073,00</t>
  </si>
  <si>
    <t>1 122 600,00</t>
  </si>
  <si>
    <t>598 081,00</t>
  </si>
  <si>
    <t>526 777,00</t>
  </si>
  <si>
    <t>1 788 650,00</t>
  </si>
  <si>
    <t>558 724,00</t>
  </si>
  <si>
    <t>296 569,00</t>
  </si>
  <si>
    <t>161 227,00</t>
  </si>
  <si>
    <t>1 244 530,00</t>
  </si>
  <si>
    <t>1 005 990,00</t>
  </si>
  <si>
    <t>3 904 470,00</t>
  </si>
  <si>
    <t>1 752 820,00</t>
  </si>
  <si>
    <t>2 191 660,00</t>
  </si>
  <si>
    <t>828 697,00</t>
  </si>
  <si>
    <t>1 637 910,00</t>
  </si>
  <si>
    <t>1 540 120,00</t>
  </si>
  <si>
    <t>709 561,00</t>
  </si>
  <si>
    <t>508 353,00</t>
  </si>
  <si>
    <t>600 774,00</t>
  </si>
  <si>
    <t>66 187,00</t>
  </si>
  <si>
    <t>2 339 460,00</t>
  </si>
  <si>
    <t>579 011,00</t>
  </si>
  <si>
    <t>2 532 480,00</t>
  </si>
  <si>
    <t>1 143 480,00</t>
  </si>
  <si>
    <t>1 074 590,00</t>
  </si>
  <si>
    <t>1 052 690,00</t>
  </si>
  <si>
    <t>1 033 570,00</t>
  </si>
  <si>
    <t>235 234,00</t>
  </si>
  <si>
    <t>1 129 370,00</t>
  </si>
  <si>
    <t>136 379,00</t>
  </si>
  <si>
    <t>332 339,00</t>
  </si>
  <si>
    <t>56 919,00</t>
  </si>
  <si>
    <t>2 707 150,00</t>
  </si>
  <si>
    <t>1 308 980,00</t>
  </si>
  <si>
    <t>1 178 120,00</t>
  </si>
  <si>
    <t>820 100,00</t>
  </si>
  <si>
    <t>848 039,00</t>
  </si>
  <si>
    <t>314 466,00</t>
  </si>
  <si>
    <t>411 551,00</t>
  </si>
  <si>
    <t>50 599,00</t>
  </si>
  <si>
    <t>1 488 110,00</t>
  </si>
  <si>
    <t>476 381,00</t>
  </si>
  <si>
    <t>2 041 430,00</t>
  </si>
  <si>
    <t>881 028,00</t>
  </si>
  <si>
    <t>3 646 330,00</t>
  </si>
  <si>
    <t>844 609,00</t>
  </si>
  <si>
    <t>1 603 330,00</t>
  </si>
  <si>
    <t>376 446,00</t>
  </si>
  <si>
    <t>1 475 700,00</t>
  </si>
  <si>
    <t>810 028,00</t>
  </si>
  <si>
    <t>849 401,00</t>
  </si>
  <si>
    <t>318 654,00</t>
  </si>
  <si>
    <t>849 444,00</t>
  </si>
  <si>
    <t>209 719,00</t>
  </si>
  <si>
    <t>1 493 390,00</t>
  </si>
  <si>
    <t>40 628,00</t>
  </si>
  <si>
    <t>3 921 080,00</t>
  </si>
  <si>
    <t>1 244 350,00</t>
  </si>
  <si>
    <t>2 037 440,00</t>
  </si>
  <si>
    <t>979 683,00</t>
  </si>
  <si>
    <t>1 936 350,00</t>
  </si>
  <si>
    <t>493 965,00</t>
  </si>
  <si>
    <t>1 719 520,00</t>
  </si>
  <si>
    <t>1 250 830,00</t>
  </si>
  <si>
    <t>288 329,00</t>
  </si>
  <si>
    <t>3 006 060,00</t>
  </si>
  <si>
    <t>1 101 870,00</t>
  </si>
  <si>
    <t>1 332 040,00</t>
  </si>
  <si>
    <t>838 085,00</t>
  </si>
  <si>
    <t>1 835 130,00</t>
  </si>
  <si>
    <t>257 002,00</t>
  </si>
  <si>
    <t>504 237,00</t>
  </si>
  <si>
    <t>52 813,30</t>
  </si>
  <si>
    <t>5 436 070,00</t>
  </si>
  <si>
    <t>1 884 490,00</t>
  </si>
  <si>
    <t>549 163,00</t>
  </si>
  <si>
    <t>1 672 380,00</t>
  </si>
  <si>
    <t>370 471,00</t>
  </si>
  <si>
    <t>3 169 610,00</t>
  </si>
  <si>
    <t>1 113 410,00</t>
  </si>
  <si>
    <t>221 623,00</t>
  </si>
  <si>
    <t>11 215,40</t>
  </si>
  <si>
    <t>11 289 800,00</t>
  </si>
  <si>
    <t>1 466 090,00</t>
  </si>
  <si>
    <t>907 380,00</t>
  </si>
  <si>
    <t>1 753 700,00</t>
  </si>
  <si>
    <t>557 928,00</t>
  </si>
  <si>
    <t>1 641 550,00</t>
  </si>
  <si>
    <t>229 735,00</t>
  </si>
  <si>
    <t>1 466 580,00</t>
  </si>
  <si>
    <t>144 996,00</t>
  </si>
  <si>
    <t>421 982,00</t>
  </si>
  <si>
    <t>634,00</t>
  </si>
  <si>
    <t>2 270 960,00</t>
  </si>
  <si>
    <t>80 134,10</t>
  </si>
  <si>
    <t>978 104,00</t>
  </si>
  <si>
    <t>253 880,00</t>
  </si>
  <si>
    <t>1 367 160,00</t>
  </si>
  <si>
    <t>482 718,00</t>
  </si>
  <si>
    <t>921 776,00</t>
  </si>
  <si>
    <t>182 884,00</t>
  </si>
  <si>
    <t>663 509,00</t>
  </si>
  <si>
    <t>32 210,80</t>
  </si>
  <si>
    <t>252 586,00</t>
  </si>
  <si>
    <t>24 355,00</t>
  </si>
  <si>
    <t>2 912 950,00</t>
  </si>
  <si>
    <t>105 453,00</t>
  </si>
  <si>
    <t>54 350,70</t>
  </si>
  <si>
    <t>1 036,66</t>
  </si>
  <si>
    <t>48 788,00</t>
  </si>
  <si>
    <t>2 312,44</t>
  </si>
  <si>
    <t>50 118,40</t>
  </si>
  <si>
    <t>15 541,50</t>
  </si>
  <si>
    <t>31 100,00</t>
  </si>
  <si>
    <t>992,19</t>
  </si>
  <si>
    <t>92 066,10</t>
  </si>
  <si>
    <t>3 392,41</t>
  </si>
  <si>
    <t>43 837,10</t>
  </si>
  <si>
    <t>2 785,36</t>
  </si>
  <si>
    <t>279,76</t>
  </si>
  <si>
    <t>68 632,90</t>
  </si>
  <si>
    <t>2 985,04</t>
  </si>
  <si>
    <t>49 010,30</t>
  </si>
  <si>
    <t>4 323,56</t>
  </si>
  <si>
    <t>255 076,00</t>
  </si>
  <si>
    <t>27 264,50</t>
  </si>
  <si>
    <t>11 984,80</t>
  </si>
  <si>
    <t>468,34</t>
  </si>
  <si>
    <t>22 620,60</t>
  </si>
  <si>
    <t>2 043,80</t>
  </si>
  <si>
    <t>20 354,50</t>
  </si>
  <si>
    <t>2 936,79</t>
  </si>
  <si>
    <t>287 171,00</t>
  </si>
  <si>
    <t>8 377,55</t>
  </si>
  <si>
    <t>59,00</t>
  </si>
  <si>
    <t>31 736,40</t>
  </si>
  <si>
    <t>16 929,30</t>
  </si>
  <si>
    <t>8 839,50</t>
  </si>
  <si>
    <t>2 289,40</t>
  </si>
  <si>
    <t>20 965,00</t>
  </si>
  <si>
    <t>156,11</t>
  </si>
  <si>
    <t>311 398,00</t>
  </si>
  <si>
    <t>83 435,00</t>
  </si>
  <si>
    <t>62 959,40</t>
  </si>
  <si>
    <t>1 615,94</t>
  </si>
  <si>
    <t>33 371,70</t>
  </si>
  <si>
    <t>3 111,23</t>
  </si>
  <si>
    <t>41 264,90</t>
  </si>
  <si>
    <t>13 538,00</t>
  </si>
  <si>
    <t>210 058,00</t>
  </si>
  <si>
    <t>11 518,70</t>
  </si>
  <si>
    <t>59 798,40</t>
  </si>
  <si>
    <t>3 505,10</t>
  </si>
  <si>
    <t>47 361,10</t>
  </si>
  <si>
    <t>4 783,75</t>
  </si>
  <si>
    <t>44 132,10</t>
  </si>
  <si>
    <t>8 658,00</t>
  </si>
  <si>
    <t>468 756,00</t>
  </si>
  <si>
    <t>310 283,00</t>
  </si>
  <si>
    <t>48 343,40</t>
  </si>
  <si>
    <t>3 291,06</t>
  </si>
  <si>
    <t>61 699,00</t>
  </si>
  <si>
    <t>1 548,92</t>
  </si>
  <si>
    <t>148 611,00</t>
  </si>
  <si>
    <t>8 120,01</t>
  </si>
  <si>
    <t>87 070,90</t>
  </si>
  <si>
    <t>3 654,54</t>
  </si>
  <si>
    <t>36 497,40</t>
  </si>
  <si>
    <t>4 160,77</t>
  </si>
  <si>
    <t>9 666,54</t>
  </si>
  <si>
    <t>84 869,50</t>
  </si>
  <si>
    <t>1 260,96</t>
  </si>
  <si>
    <t>625 727,00</t>
  </si>
  <si>
    <t>30 811,80</t>
  </si>
  <si>
    <t>225 114,00</t>
  </si>
  <si>
    <t>12 847,00</t>
  </si>
  <si>
    <t>233 719,00</t>
  </si>
  <si>
    <t>9 038,94</t>
  </si>
  <si>
    <t>29 933,20</t>
  </si>
  <si>
    <t>18 408,80</t>
  </si>
  <si>
    <t>24 313,90</t>
  </si>
  <si>
    <t>6 559,61</t>
  </si>
  <si>
    <t>59 257,60</t>
  </si>
  <si>
    <t>1 206,21</t>
  </si>
  <si>
    <t>133 676,00</t>
  </si>
  <si>
    <t>11 422,60</t>
  </si>
  <si>
    <t>16 892,10</t>
  </si>
  <si>
    <t>2 738,79</t>
  </si>
  <si>
    <t>47 072,50</t>
  </si>
  <si>
    <t>2 573,18</t>
  </si>
  <si>
    <t>65 394,00</t>
  </si>
  <si>
    <t>13 625,80</t>
  </si>
  <si>
    <t>58 730,80</t>
  </si>
  <si>
    <t>1 239,00</t>
  </si>
  <si>
    <t>360 815,00</t>
  </si>
  <si>
    <t>18 435,00</t>
  </si>
  <si>
    <t>275 295,00</t>
  </si>
  <si>
    <t>8 867,74</t>
  </si>
  <si>
    <t>124 502,00</t>
  </si>
  <si>
    <t>13 505,10</t>
  </si>
  <si>
    <t>3 904,62</t>
  </si>
  <si>
    <t>43 881,60</t>
  </si>
  <si>
    <t>3 222,00</t>
  </si>
  <si>
    <t>70 359,30</t>
  </si>
  <si>
    <t>1 883,00</t>
  </si>
  <si>
    <t>278 189,00</t>
  </si>
  <si>
    <t>140 199,00</t>
  </si>
  <si>
    <t>53 537,10</t>
  </si>
  <si>
    <t>9 698,66</t>
  </si>
  <si>
    <t>76 090,50</t>
  </si>
  <si>
    <t>4 493,74</t>
  </si>
  <si>
    <t>37 439,70</t>
  </si>
  <si>
    <t>6 681,57</t>
  </si>
  <si>
    <t>190 199,00</t>
  </si>
  <si>
    <t>32 781,20</t>
  </si>
  <si>
    <t>53 292,40</t>
  </si>
  <si>
    <t>63 695,60</t>
  </si>
  <si>
    <t>155 576,00</t>
  </si>
  <si>
    <t>5 117,55</t>
  </si>
  <si>
    <t>40 905,20</t>
  </si>
  <si>
    <t>2 217,41</t>
  </si>
  <si>
    <t>170 750,00</t>
  </si>
  <si>
    <t>106 432,00</t>
  </si>
  <si>
    <t>132 481,00</t>
  </si>
  <si>
    <t>140 640,00</t>
  </si>
  <si>
    <t>180 795,00</t>
  </si>
  <si>
    <t>12 545,00</t>
  </si>
  <si>
    <t>86 499,10</t>
  </si>
  <si>
    <t>13 877,70</t>
  </si>
  <si>
    <t>84 293,30</t>
  </si>
  <si>
    <t>4 219,10</t>
  </si>
  <si>
    <t>6 639,52</t>
  </si>
  <si>
    <t>1 485,48</t>
  </si>
  <si>
    <t>88 355,00</t>
  </si>
  <si>
    <t>20 896,40</t>
  </si>
  <si>
    <t>58 504,30</t>
  </si>
  <si>
    <t>2 616,56</t>
  </si>
  <si>
    <t>145 886,00</t>
  </si>
  <si>
    <t>6 125,20</t>
  </si>
  <si>
    <t>59 226,50</t>
  </si>
  <si>
    <t>7 307,13</t>
  </si>
  <si>
    <t>75 168,40</t>
  </si>
  <si>
    <t>69 407,00</t>
  </si>
  <si>
    <t>116 078,00</t>
  </si>
  <si>
    <t>140 121,00</t>
  </si>
  <si>
    <t>20 017,90</t>
  </si>
  <si>
    <t>4 115,90</t>
  </si>
  <si>
    <t>52 978,40</t>
  </si>
  <si>
    <t>3 272,59</t>
  </si>
  <si>
    <t>182 613,00</t>
  </si>
  <si>
    <t>48 471,40</t>
  </si>
  <si>
    <t>143 833,00</t>
  </si>
  <si>
    <t>10 714,60</t>
  </si>
  <si>
    <t>17 489,90</t>
  </si>
  <si>
    <t>1 417,26</t>
  </si>
  <si>
    <t>86 159,20</t>
  </si>
  <si>
    <t>14 514,00</t>
  </si>
  <si>
    <t>90 679,70</t>
  </si>
  <si>
    <t>3 795,70</t>
  </si>
  <si>
    <t>336 423,00</t>
  </si>
  <si>
    <t>22 921,70</t>
  </si>
  <si>
    <t>63 265,80</t>
  </si>
  <si>
    <t>5 382,11</t>
  </si>
  <si>
    <t>83 754,30</t>
  </si>
  <si>
    <t>6 991,71</t>
  </si>
  <si>
    <t>41 759,70</t>
  </si>
  <si>
    <t>3 957,19</t>
  </si>
  <si>
    <t>54 559,60</t>
  </si>
  <si>
    <t>5 264,00</t>
  </si>
  <si>
    <t>69 335,70</t>
  </si>
  <si>
    <t>3 793,00</t>
  </si>
  <si>
    <t>361 835,00</t>
  </si>
  <si>
    <t>7 348,40</t>
  </si>
  <si>
    <t>45 569,40</t>
  </si>
  <si>
    <t>2 820,97</t>
  </si>
  <si>
    <t>102 584,00</t>
  </si>
  <si>
    <t>7 012,82</t>
  </si>
  <si>
    <t>79 199,70</t>
  </si>
  <si>
    <t>2 800,25</t>
  </si>
  <si>
    <t>14 165,90</t>
  </si>
  <si>
    <t>3 335,00</t>
  </si>
  <si>
    <t>136 810,00</t>
  </si>
  <si>
    <t>3 277,75</t>
  </si>
  <si>
    <t>222 995,00</t>
  </si>
  <si>
    <t>12 036,90</t>
  </si>
  <si>
    <t>15 872,50</t>
  </si>
  <si>
    <t>531,77</t>
  </si>
  <si>
    <t>222 167,00</t>
  </si>
  <si>
    <t>1 702 170,00</t>
  </si>
  <si>
    <t>22 580,40</t>
  </si>
  <si>
    <t>2 141,14</t>
  </si>
  <si>
    <t>172 535,00</t>
  </si>
  <si>
    <t>18 688,70</t>
  </si>
  <si>
    <t>66 465,80</t>
  </si>
  <si>
    <t>3 972,70</t>
  </si>
  <si>
    <t>29 723,00</t>
  </si>
  <si>
    <t>2 452,33</t>
  </si>
  <si>
    <t>16 320,50</t>
  </si>
  <si>
    <t>2 377,11</t>
  </si>
  <si>
    <t>93 546,90</t>
  </si>
  <si>
    <t>21 361,00</t>
  </si>
  <si>
    <t>152 423,00</t>
  </si>
  <si>
    <t>12 797,10</t>
  </si>
  <si>
    <t>198 910,00</t>
  </si>
  <si>
    <t>81 568,00</t>
  </si>
  <si>
    <t>112 635,00</t>
  </si>
  <si>
    <t>11 165,80</t>
  </si>
  <si>
    <t>81 097,60</t>
  </si>
  <si>
    <t>6 178,45</t>
  </si>
  <si>
    <t>229 826,00</t>
  </si>
  <si>
    <t>42 203,80</t>
  </si>
  <si>
    <t>26 684,20</t>
  </si>
  <si>
    <t>4 003,22</t>
  </si>
  <si>
    <t>66 866,90</t>
  </si>
  <si>
    <t>7 592,10</t>
  </si>
  <si>
    <t>96 420,10</t>
  </si>
  <si>
    <t>23 428,40</t>
  </si>
  <si>
    <t>102 774,00</t>
  </si>
  <si>
    <t>14 758,00</t>
  </si>
  <si>
    <t>124 895,00</t>
  </si>
  <si>
    <t>9 008,38</t>
  </si>
  <si>
    <t>60 334,30</t>
  </si>
  <si>
    <t>6 064,46</t>
  </si>
  <si>
    <t>96 775,20</t>
  </si>
  <si>
    <t>15 688,20</t>
  </si>
  <si>
    <t>55 057,30</t>
  </si>
  <si>
    <t>2 230,80</t>
  </si>
  <si>
    <t>51 058,80</t>
  </si>
  <si>
    <t>3 611,34</t>
  </si>
  <si>
    <t>318 011,00</t>
  </si>
  <si>
    <t>1 030 250,00</t>
  </si>
  <si>
    <t>12 856,70</t>
  </si>
  <si>
    <t>4 989,55</t>
  </si>
  <si>
    <t>176 524,00</t>
  </si>
  <si>
    <t>7 930,04</t>
  </si>
  <si>
    <t>122 190,00</t>
  </si>
  <si>
    <t>4 678,86</t>
  </si>
  <si>
    <t>154 449,00</t>
  </si>
  <si>
    <t>5 348,00</t>
  </si>
  <si>
    <t>211 011,00</t>
  </si>
  <si>
    <t>7 185,89</t>
  </si>
  <si>
    <t>35 754,30</t>
  </si>
  <si>
    <t>2 942,41</t>
  </si>
  <si>
    <t>125 399,00</t>
  </si>
  <si>
    <t>7 020,42</t>
  </si>
  <si>
    <t>116 292,00</t>
  </si>
  <si>
    <t>92 538,40</t>
  </si>
  <si>
    <t>71 634,80</t>
  </si>
  <si>
    <t>53 175,00</t>
  </si>
  <si>
    <t>19 541,40</t>
  </si>
  <si>
    <t>1 822,00</t>
  </si>
  <si>
    <t>44 141,40</t>
  </si>
  <si>
    <t>6 116,89</t>
  </si>
  <si>
    <t>100 783,00</t>
  </si>
  <si>
    <t>19 167,60</t>
  </si>
  <si>
    <t>75 031,30</t>
  </si>
  <si>
    <t>208 039,00</t>
  </si>
  <si>
    <t>369 005,00</t>
  </si>
  <si>
    <t>238 686,00</t>
  </si>
  <si>
    <t>114 363,00</t>
  </si>
  <si>
    <t>17 929,40</t>
  </si>
  <si>
    <t>217 665,00</t>
  </si>
  <si>
    <t>15 204,60</t>
  </si>
  <si>
    <t>146 332,00</t>
  </si>
  <si>
    <t>20 406,20</t>
  </si>
  <si>
    <t>8 781,76</t>
  </si>
  <si>
    <t>1 269,64</t>
  </si>
  <si>
    <t>71 854,10</t>
  </si>
  <si>
    <t>5 620,47</t>
  </si>
  <si>
    <t>79 977,10</t>
  </si>
  <si>
    <t>163 993,00</t>
  </si>
  <si>
    <t>130 104,00</t>
  </si>
  <si>
    <t>4 305,31</t>
  </si>
  <si>
    <t>72 498,70</t>
  </si>
  <si>
    <t>216 196,00</t>
  </si>
  <si>
    <t>392 025,00</t>
  </si>
  <si>
    <t>5 195,00</t>
  </si>
  <si>
    <t>80 743,40</t>
  </si>
  <si>
    <t>6 842,09</t>
  </si>
  <si>
    <t>93 538,90</t>
  </si>
  <si>
    <t>10 779,50</t>
  </si>
  <si>
    <t>103 625,00</t>
  </si>
  <si>
    <t>4 238,83</t>
  </si>
  <si>
    <t>44 489,50</t>
  </si>
  <si>
    <t>7 559,06</t>
  </si>
  <si>
    <t>42 065,10</t>
  </si>
  <si>
    <t>1 588,03</t>
  </si>
  <si>
    <t>314 946,00</t>
  </si>
  <si>
    <t>10 740,00</t>
  </si>
  <si>
    <t>112 808,00</t>
  </si>
  <si>
    <t>11 490,40</t>
  </si>
  <si>
    <t>47 573,90</t>
  </si>
  <si>
    <t>13 122,40</t>
  </si>
  <si>
    <t>57 508,90</t>
  </si>
  <si>
    <t>31 485,90</t>
  </si>
  <si>
    <t>133 735,00</t>
  </si>
  <si>
    <t>4 498,41</t>
  </si>
  <si>
    <t>118 771,00</t>
  </si>
  <si>
    <t>5 234,00</t>
  </si>
  <si>
    <t>112 754,00</t>
  </si>
  <si>
    <t>1 465,00</t>
  </si>
  <si>
    <t>297 976,00</t>
  </si>
  <si>
    <t>55 277,20</t>
  </si>
  <si>
    <t>215 259,00</t>
  </si>
  <si>
    <t>18 376,60</t>
  </si>
  <si>
    <t>146 683,00</t>
  </si>
  <si>
    <t>14 741,60</t>
  </si>
  <si>
    <t>371 962,00</t>
  </si>
  <si>
    <t>2 679,37</t>
  </si>
  <si>
    <t>191 782,00</t>
  </si>
  <si>
    <t>108 329,00</t>
  </si>
  <si>
    <t>281 061,00</t>
  </si>
  <si>
    <t>129 752,00</t>
  </si>
  <si>
    <t>297 146,00</t>
  </si>
  <si>
    <t>44 503,10</t>
  </si>
  <si>
    <t>85 116,30</t>
  </si>
  <si>
    <t>10 990,30</t>
  </si>
  <si>
    <t>129 746,00</t>
  </si>
  <si>
    <t>11 474,30</t>
  </si>
  <si>
    <t>340 492,00</t>
  </si>
  <si>
    <t>2 118 770,00</t>
  </si>
  <si>
    <t>366 292,00</t>
  </si>
  <si>
    <t>1 268 380,00</t>
  </si>
  <si>
    <t>55 944,90</t>
  </si>
  <si>
    <t>39 378,00</t>
  </si>
  <si>
    <t>113 392,00</t>
  </si>
  <si>
    <t>6 818,00</t>
  </si>
  <si>
    <t>342 814,00</t>
  </si>
  <si>
    <t>246 543,00</t>
  </si>
  <si>
    <t>25 549,00</t>
  </si>
  <si>
    <t>84 371,80</t>
  </si>
  <si>
    <t>635 877,00</t>
  </si>
  <si>
    <t>18 336,70</t>
  </si>
  <si>
    <t>2 565,31</t>
  </si>
  <si>
    <t>59 959,00</t>
  </si>
  <si>
    <t>2 879,00</t>
  </si>
  <si>
    <t>919 645,00</t>
  </si>
  <si>
    <t>556 807,00</t>
  </si>
  <si>
    <t>189 744,00</t>
  </si>
  <si>
    <t>7 901,25</t>
  </si>
  <si>
    <t>121 822,00</t>
  </si>
  <si>
    <t>6 263,55</t>
  </si>
  <si>
    <t>146 436,00</t>
  </si>
  <si>
    <t>11 964,80</t>
  </si>
  <si>
    <t>143 873,00</t>
  </si>
  <si>
    <t>6 720,41</t>
  </si>
  <si>
    <t>81 584,60</t>
  </si>
  <si>
    <t>12 342,20</t>
  </si>
  <si>
    <t>27 896,50</t>
  </si>
  <si>
    <t>16 279,00</t>
  </si>
  <si>
    <t>116 661,00</t>
  </si>
  <si>
    <t>11 772,00</t>
  </si>
  <si>
    <t>149 279,00</t>
  </si>
  <si>
    <t>62 337,90</t>
  </si>
  <si>
    <t>170 493,00</t>
  </si>
  <si>
    <t>15 459,00</t>
  </si>
  <si>
    <t>128 992,00</t>
  </si>
  <si>
    <t>75 057,20</t>
  </si>
  <si>
    <t>71 760,20</t>
  </si>
  <si>
    <t>2 124,41</t>
  </si>
  <si>
    <t>87 505,70</t>
  </si>
  <si>
    <t>4 788,00</t>
  </si>
  <si>
    <t>45 593,90</t>
  </si>
  <si>
    <t>18 709,00</t>
  </si>
  <si>
    <t>288 146,00</t>
  </si>
  <si>
    <t>20 451,80</t>
  </si>
  <si>
    <t>208 575,00</t>
  </si>
  <si>
    <t>21 039,40</t>
  </si>
  <si>
    <t>115 877,00</t>
  </si>
  <si>
    <t>14 250,90</t>
  </si>
  <si>
    <t>380 620,00</t>
  </si>
  <si>
    <t>50 983,00</t>
  </si>
  <si>
    <t>277 042,00</t>
  </si>
  <si>
    <t>80 783,30</t>
  </si>
  <si>
    <t>155 021,00</t>
  </si>
  <si>
    <t>14 735,90</t>
  </si>
  <si>
    <t>161 590,00</t>
  </si>
  <si>
    <t>21 175,30</t>
  </si>
  <si>
    <t>61 499,40</t>
  </si>
  <si>
    <t>4 579,59</t>
  </si>
  <si>
    <t>101 871,00</t>
  </si>
  <si>
    <t>51 989,30</t>
  </si>
  <si>
    <t>42 471,30</t>
  </si>
  <si>
    <t>2 831,00</t>
  </si>
  <si>
    <t>213 962,00</t>
  </si>
  <si>
    <t>63 509,00</t>
  </si>
  <si>
    <t>2 112,36</t>
  </si>
  <si>
    <t>1 965,29</t>
  </si>
  <si>
    <t>86 458,30</t>
  </si>
  <si>
    <t>3 884,75</t>
  </si>
  <si>
    <t>63 044,70</t>
  </si>
  <si>
    <t>13 883,00</t>
  </si>
  <si>
    <t>243 278,00</t>
  </si>
  <si>
    <t>7 322,00</t>
  </si>
  <si>
    <t>227 064,00</t>
  </si>
  <si>
    <t>398 559,00</t>
  </si>
  <si>
    <t>327 272,00</t>
  </si>
  <si>
    <t>19 758,60</t>
  </si>
  <si>
    <t>505 157,00</t>
  </si>
  <si>
    <t>1 297 520,00</t>
  </si>
  <si>
    <t>44 555,10</t>
  </si>
  <si>
    <t>2 622,22</t>
  </si>
  <si>
    <t>158 303,00</t>
  </si>
  <si>
    <t>127 738,00</t>
  </si>
  <si>
    <t>297 170,00</t>
  </si>
  <si>
    <t>133 690,00</t>
  </si>
  <si>
    <t>195 280,00</t>
  </si>
  <si>
    <t>9 764,84</t>
  </si>
  <si>
    <t>222 480,00</t>
  </si>
  <si>
    <t>12 840,60</t>
  </si>
  <si>
    <t>88 551,10</t>
  </si>
  <si>
    <t>7 048,57</t>
  </si>
  <si>
    <t>117 375,00</t>
  </si>
  <si>
    <t>11 193,30</t>
  </si>
  <si>
    <t>84 171,10</t>
  </si>
  <si>
    <t>17 609,00</t>
  </si>
  <si>
    <t>285 993,00</t>
  </si>
  <si>
    <t>16 471,90</t>
  </si>
  <si>
    <t>47 117,80</t>
  </si>
  <si>
    <t>1 496,51</t>
  </si>
  <si>
    <t>211 383,00</t>
  </si>
  <si>
    <t>28 713,90</t>
  </si>
  <si>
    <t>66 532,10</t>
  </si>
  <si>
    <t>5 609,10</t>
  </si>
  <si>
    <t>44 780,70</t>
  </si>
  <si>
    <t>3 330,00</t>
  </si>
  <si>
    <t>257 010,00</t>
  </si>
  <si>
    <t>11 980,20</t>
  </si>
  <si>
    <t>240 297,00</t>
  </si>
  <si>
    <t>37 231,00</t>
  </si>
  <si>
    <t>295 898,00</t>
  </si>
  <si>
    <t>122 722,00</t>
  </si>
  <si>
    <t>105 663,00</t>
  </si>
  <si>
    <t>7 646,12</t>
  </si>
  <si>
    <t>49 181,80</t>
  </si>
  <si>
    <t>3 788,00</t>
  </si>
  <si>
    <t>78 917,00</t>
  </si>
  <si>
    <t>58 334,70</t>
  </si>
  <si>
    <t>507 755,00</t>
  </si>
  <si>
    <t>125 282,00</t>
  </si>
  <si>
    <t>131 690,00</t>
  </si>
  <si>
    <t>16 031,20</t>
  </si>
  <si>
    <t>464 861,00</t>
  </si>
  <si>
    <t>153 807,00</t>
  </si>
  <si>
    <t>181 223,00</t>
  </si>
  <si>
    <t>26 296,10</t>
  </si>
  <si>
    <t>69 427,20</t>
  </si>
  <si>
    <t>35 966,60</t>
  </si>
  <si>
    <t>777 542,00</t>
  </si>
  <si>
    <t>1 429 870,00</t>
  </si>
  <si>
    <t>256 592,00</t>
  </si>
  <si>
    <t>40 356,00</t>
  </si>
  <si>
    <t>281 354,00</t>
  </si>
  <si>
    <t>103 641,00</t>
  </si>
  <si>
    <t>78 796,20</t>
  </si>
  <si>
    <t>8 695,12</t>
  </si>
  <si>
    <t>31 023,40</t>
  </si>
  <si>
    <t>3 741,02</t>
  </si>
  <si>
    <t>98 333,40</t>
  </si>
  <si>
    <t>5 537,00</t>
  </si>
  <si>
    <t>720 818,00</t>
  </si>
  <si>
    <t>83 483,90</t>
  </si>
  <si>
    <t>26 872,40</t>
  </si>
  <si>
    <t>8 858,69</t>
  </si>
  <si>
    <t>256 015,00</t>
  </si>
  <si>
    <t>41 972,60</t>
  </si>
  <si>
    <t>34 275,80</t>
  </si>
  <si>
    <t>1 549,92</t>
  </si>
  <si>
    <t>136 008,00</t>
  </si>
  <si>
    <t>7 884,28</t>
  </si>
  <si>
    <t>332 940,00</t>
  </si>
  <si>
    <t>20 037,50</t>
  </si>
  <si>
    <t>32 377,10</t>
  </si>
  <si>
    <t>8,00</t>
  </si>
  <si>
    <t>188 428,00</t>
  </si>
  <si>
    <t>4 851,12</t>
  </si>
  <si>
    <t>170 811,00</t>
  </si>
  <si>
    <t>115 471,00</t>
  </si>
  <si>
    <t>118 964,00</t>
  </si>
  <si>
    <t>1 257 720,00</t>
  </si>
  <si>
    <t>40 754,40</t>
  </si>
  <si>
    <t>2 283,03</t>
  </si>
  <si>
    <t>19 691,10</t>
  </si>
  <si>
    <t>2 029,00</t>
  </si>
  <si>
    <t>182 759,00</t>
  </si>
  <si>
    <t>6 182,00</t>
  </si>
  <si>
    <t>48 436,10</t>
  </si>
  <si>
    <t>44 317,20</t>
  </si>
  <si>
    <t>86 277,00</t>
  </si>
  <si>
    <t>30 269,80</t>
  </si>
  <si>
    <t>195 268,00</t>
  </si>
  <si>
    <t>4 442,42</t>
  </si>
  <si>
    <t>56 442,60</t>
  </si>
  <si>
    <t>2 968,47</t>
  </si>
  <si>
    <t>3 009,66</t>
  </si>
  <si>
    <t>440,28</t>
  </si>
  <si>
    <t>49 624,70</t>
  </si>
  <si>
    <t>119 573,00</t>
  </si>
  <si>
    <t>48 137,00</t>
  </si>
  <si>
    <t>56 603,10</t>
  </si>
  <si>
    <t>7 292,76</t>
  </si>
  <si>
    <t>78 823,70</t>
  </si>
  <si>
    <t>171 950,00</t>
  </si>
  <si>
    <t>102 919,00</t>
  </si>
  <si>
    <t>77 487,80</t>
  </si>
  <si>
    <t>4 119,82</t>
  </si>
  <si>
    <t>36 767,90</t>
  </si>
  <si>
    <t>2 969,00</t>
  </si>
  <si>
    <t>135 404,00</t>
  </si>
  <si>
    <t>702 313,00</t>
  </si>
  <si>
    <t>547 864,00</t>
  </si>
  <si>
    <t>27 072,40</t>
  </si>
  <si>
    <t>105 877,00</t>
  </si>
  <si>
    <t>19 158,90</t>
  </si>
  <si>
    <t>299 284,00</t>
  </si>
  <si>
    <t>24 865,60</t>
  </si>
  <si>
    <t>35 726,50</t>
  </si>
  <si>
    <t>3 075,99</t>
  </si>
  <si>
    <t>45 271,00</t>
  </si>
  <si>
    <t>3 847,00</t>
  </si>
  <si>
    <t>236 145,00</t>
  </si>
  <si>
    <t>14 671,00</t>
  </si>
  <si>
    <t>499 036,00</t>
  </si>
  <si>
    <t>24 382,30</t>
  </si>
  <si>
    <t>76 557,90</t>
  </si>
  <si>
    <t>5 426,31</t>
  </si>
  <si>
    <t>95 060,80</t>
  </si>
  <si>
    <t>7 901,60</t>
  </si>
  <si>
    <t>210 915,00</t>
  </si>
  <si>
    <t>15 104,20</t>
  </si>
  <si>
    <t>193 245,00</t>
  </si>
  <si>
    <t>3 433,19</t>
  </si>
  <si>
    <t>248 160,00</t>
  </si>
  <si>
    <t>8 749,85</t>
  </si>
  <si>
    <t>11 381,40</t>
  </si>
  <si>
    <t>2 358,00</t>
  </si>
  <si>
    <t>57 571,00</t>
  </si>
  <si>
    <t>4 156,40</t>
  </si>
  <si>
    <t>346 658,00</t>
  </si>
  <si>
    <t>628 764,00</t>
  </si>
  <si>
    <t>471 710,00</t>
  </si>
  <si>
    <t>538 699,00</t>
  </si>
  <si>
    <t>169 064,00</t>
  </si>
  <si>
    <t>148 729,00</t>
  </si>
  <si>
    <t>105 069,00</t>
  </si>
  <si>
    <t>7 336,35</t>
  </si>
  <si>
    <t>231 369,00</t>
  </si>
  <si>
    <t>4 215,06</t>
  </si>
  <si>
    <t>13 363,90</t>
  </si>
  <si>
    <t>819,64</t>
  </si>
  <si>
    <t>30 715,90</t>
  </si>
  <si>
    <t>2 180,00</t>
  </si>
  <si>
    <t>401 750,00</t>
  </si>
  <si>
    <t>21 121,10</t>
  </si>
  <si>
    <t>120 667,00</t>
  </si>
  <si>
    <t>7 616,18</t>
  </si>
  <si>
    <t>244 626,00</t>
  </si>
  <si>
    <t>57 581,80</t>
  </si>
  <si>
    <t>345 611,00</t>
  </si>
  <si>
    <t>9 668,17</t>
  </si>
  <si>
    <t>89 880,10</t>
  </si>
  <si>
    <t>16 539,10</t>
  </si>
  <si>
    <t>43 882,50</t>
  </si>
  <si>
    <t>476 665,00</t>
  </si>
  <si>
    <t>470 462,00</t>
  </si>
  <si>
    <t>151 205,00</t>
  </si>
  <si>
    <t>125 713,00</t>
  </si>
  <si>
    <t>8 924,78</t>
  </si>
  <si>
    <t>135 903,00</t>
  </si>
  <si>
    <t>14 295,50</t>
  </si>
  <si>
    <t>393 637,00</t>
  </si>
  <si>
    <t>68 125,10</t>
  </si>
  <si>
    <t>19 295,80</t>
  </si>
  <si>
    <t>1 808,79</t>
  </si>
  <si>
    <t>750 899,00</t>
  </si>
  <si>
    <t>186 205,00</t>
  </si>
  <si>
    <t>258 302,00</t>
  </si>
  <si>
    <t>105 978,00</t>
  </si>
  <si>
    <t>98 199,40</t>
  </si>
  <si>
    <t>1 092 530,00</t>
  </si>
  <si>
    <t>52 072,00</t>
  </si>
  <si>
    <t>12 595,70</t>
  </si>
  <si>
    <t>269 664,00</t>
  </si>
  <si>
    <t>105 079,00</t>
  </si>
  <si>
    <t>22 185,20</t>
  </si>
  <si>
    <t>1 589,76</t>
  </si>
  <si>
    <t>1 545 310,00</t>
  </si>
  <si>
    <t>976,55</t>
  </si>
  <si>
    <t>241,49</t>
  </si>
  <si>
    <t>313 520,00</t>
  </si>
  <si>
    <t>83 008,90</t>
  </si>
  <si>
    <t>20 477,90</t>
  </si>
  <si>
    <t>17 226,10</t>
  </si>
  <si>
    <t>89 350,40</t>
  </si>
  <si>
    <t>2 021 550,00</t>
  </si>
  <si>
    <t>30 756,30</t>
  </si>
  <si>
    <t>2 513,55</t>
  </si>
  <si>
    <t>48 827,80</t>
  </si>
  <si>
    <t>17 467,10</t>
  </si>
  <si>
    <t>19 796,60</t>
  </si>
  <si>
    <t>65 620,00</t>
  </si>
  <si>
    <t>34 568,40</t>
  </si>
  <si>
    <t>170 944,00</t>
  </si>
  <si>
    <t>834 340,00</t>
  </si>
  <si>
    <t>95 436,40</t>
  </si>
  <si>
    <t>644 016,00</t>
  </si>
  <si>
    <t>16 855,50</t>
  </si>
  <si>
    <t>11 749,70</t>
  </si>
  <si>
    <t>30 577,40</t>
  </si>
  <si>
    <t>20 071,00</t>
  </si>
  <si>
    <t>RECAP JUILLET 2016</t>
  </si>
  <si>
    <t>RECAP AOUT 2016</t>
  </si>
  <si>
    <t>RECAP SEPTEMBRE 2016</t>
  </si>
  <si>
    <t>RECAP 3eme TRIMESTRE 2016</t>
  </si>
  <si>
    <t>10*</t>
  </si>
  <si>
    <t>13*</t>
  </si>
  <si>
    <t>12*</t>
  </si>
  <si>
    <t>38*</t>
  </si>
  <si>
    <t>35*</t>
  </si>
  <si>
    <r>
      <t xml:space="preserve"> RECAP </t>
    </r>
    <r>
      <rPr>
        <b/>
        <sz val="18"/>
        <color theme="0"/>
        <rFont val="Calibri"/>
        <family val="2"/>
        <scheme val="minor"/>
      </rPr>
      <t>DES</t>
    </r>
    <r>
      <rPr>
        <b/>
        <sz val="26"/>
        <color theme="0"/>
        <rFont val="Calibri"/>
        <family val="2"/>
        <scheme val="minor"/>
      </rPr>
      <t xml:space="preserve"> ERREURS </t>
    </r>
    <r>
      <rPr>
        <b/>
        <sz val="18"/>
        <color theme="0"/>
        <rFont val="Calibri"/>
        <family val="2"/>
        <scheme val="minor"/>
      </rPr>
      <t>DE</t>
    </r>
    <r>
      <rPr>
        <b/>
        <sz val="26"/>
        <color theme="0"/>
        <rFont val="Calibri"/>
        <family val="2"/>
        <scheme val="minor"/>
      </rPr>
      <t xml:space="preserve"> SAISIE PAR AGENCE </t>
    </r>
    <r>
      <rPr>
        <b/>
        <sz val="18"/>
        <color theme="0"/>
        <rFont val="Calibri"/>
        <family val="2"/>
        <scheme val="minor"/>
      </rPr>
      <t>DE LA</t>
    </r>
    <r>
      <rPr>
        <b/>
        <sz val="26"/>
        <color theme="0"/>
        <rFont val="Calibri"/>
        <family val="2"/>
        <scheme val="minor"/>
      </rPr>
      <t xml:space="preserve"> DD </t>
    </r>
    <r>
      <rPr>
        <b/>
        <sz val="18"/>
        <color theme="0"/>
        <rFont val="Calibri"/>
        <family val="2"/>
        <scheme val="minor"/>
      </rPr>
      <t>DE</t>
    </r>
    <r>
      <rPr>
        <b/>
        <sz val="26"/>
        <color theme="0"/>
        <rFont val="Calibri"/>
        <family val="2"/>
        <scheme val="minor"/>
      </rPr>
      <t xml:space="preserve"> BELOUIZDAD</t>
    </r>
  </si>
  <si>
    <t>RECAP OCTOBRE 2016</t>
  </si>
  <si>
    <t>RECAP NOVEMBRE 2016</t>
  </si>
  <si>
    <t>RECAP DECEMBRE 2016</t>
  </si>
  <si>
    <t>RECAP 4eme TRIMESTRE 2016</t>
  </si>
</sst>
</file>

<file path=xl/styles.xml><?xml version="1.0" encoding="utf-8"?>
<styleSheet xmlns="http://schemas.openxmlformats.org/spreadsheetml/2006/main" xmlns:mc="http://schemas.openxmlformats.org/markup-compatibility/2006" xmlns:x14ac="http://schemas.microsoft.com/office/spreadsheetml/2009/9/ac" mc:Ignorable="x14ac">
  <fonts count="38">
    <font>
      <sz val="11"/>
      <color theme="1"/>
      <name val="Calibri"/>
      <family val="2"/>
      <scheme val="minor"/>
    </font>
    <font>
      <sz val="11"/>
      <color theme="1"/>
      <name val="Calibri"/>
      <family val="2"/>
      <scheme val="minor"/>
    </font>
    <font>
      <b/>
      <sz val="11"/>
      <color theme="1"/>
      <name val="Calibri"/>
      <family val="2"/>
      <scheme val="minor"/>
    </font>
    <font>
      <b/>
      <u/>
      <sz val="16"/>
      <color theme="1"/>
      <name val="Calibri"/>
      <family val="2"/>
      <scheme val="minor"/>
    </font>
    <font>
      <b/>
      <sz val="12"/>
      <color theme="1"/>
      <name val="Calibri"/>
      <family val="2"/>
      <scheme val="minor"/>
    </font>
    <font>
      <sz val="9"/>
      <name val="Calibri"/>
      <family val="2"/>
      <scheme val="minor"/>
    </font>
    <font>
      <sz val="9"/>
      <color theme="1"/>
      <name val="Calibri"/>
      <family val="2"/>
      <scheme val="minor"/>
    </font>
    <font>
      <sz val="9"/>
      <name val="Times New Roman"/>
      <family val="1"/>
    </font>
    <font>
      <sz val="10"/>
      <color theme="1"/>
      <name val="Times New Roman"/>
      <family val="1"/>
    </font>
    <font>
      <sz val="11"/>
      <name val="Calibri"/>
      <family val="2"/>
      <scheme val="minor"/>
    </font>
    <font>
      <b/>
      <sz val="11"/>
      <name val="Calibri"/>
      <family val="2"/>
      <scheme val="minor"/>
    </font>
    <font>
      <b/>
      <sz val="14"/>
      <color theme="1"/>
      <name val="Calibri"/>
      <family val="2"/>
      <scheme val="minor"/>
    </font>
    <font>
      <sz val="10"/>
      <color rgb="FF000000"/>
      <name val="Calibri"/>
      <family val="3"/>
      <charset val="134"/>
    </font>
    <font>
      <b/>
      <sz val="10"/>
      <color theme="0"/>
      <name val="Arial"/>
      <family val="2"/>
    </font>
    <font>
      <b/>
      <sz val="10"/>
      <color rgb="FF002060"/>
      <name val="Arial"/>
      <family val="2"/>
    </font>
    <font>
      <b/>
      <sz val="10"/>
      <name val="Times New Roman"/>
      <family val="1"/>
    </font>
    <font>
      <sz val="12"/>
      <color theme="1"/>
      <name val="Calibri"/>
      <family val="2"/>
      <scheme val="minor"/>
    </font>
    <font>
      <b/>
      <sz val="11"/>
      <color rgb="FF002060"/>
      <name val="Arial"/>
      <family val="2"/>
    </font>
    <font>
      <b/>
      <sz val="11"/>
      <color theme="1"/>
      <name val="Arial"/>
      <family val="2"/>
    </font>
    <font>
      <b/>
      <sz val="12"/>
      <color rgb="FF002060"/>
      <name val="Arial"/>
      <family val="2"/>
    </font>
    <font>
      <sz val="14"/>
      <color theme="1"/>
      <name val="Calibri"/>
      <family val="2"/>
      <scheme val="minor"/>
    </font>
    <font>
      <b/>
      <u/>
      <sz val="14"/>
      <color theme="1"/>
      <name val="Calibri"/>
      <family val="2"/>
      <scheme val="minor"/>
    </font>
    <font>
      <b/>
      <i/>
      <u/>
      <sz val="14"/>
      <color theme="1"/>
      <name val="Calibri"/>
      <family val="2"/>
      <scheme val="minor"/>
    </font>
    <font>
      <b/>
      <sz val="13"/>
      <color theme="1"/>
      <name val="Calibri"/>
      <family val="2"/>
      <scheme val="minor"/>
    </font>
    <font>
      <b/>
      <sz val="11"/>
      <color rgb="FF000000"/>
      <name val="Calibri"/>
      <family val="2"/>
      <scheme val="minor"/>
    </font>
    <font>
      <b/>
      <sz val="12"/>
      <color rgb="FFFF0000"/>
      <name val="Calibri"/>
      <family val="2"/>
      <scheme val="minor"/>
    </font>
    <font>
      <b/>
      <i/>
      <u/>
      <sz val="14"/>
      <color rgb="FF000000"/>
      <name val="Calibri"/>
      <family val="2"/>
      <scheme val="minor"/>
    </font>
    <font>
      <b/>
      <sz val="14"/>
      <color rgb="FF000000"/>
      <name val="Calibri"/>
      <family val="2"/>
      <scheme val="minor"/>
    </font>
    <font>
      <sz val="7.5"/>
      <color theme="1"/>
      <name val="Calibri"/>
      <family val="2"/>
      <scheme val="minor"/>
    </font>
    <font>
      <b/>
      <sz val="16"/>
      <color theme="1"/>
      <name val="Calibri"/>
      <family val="2"/>
      <scheme val="minor"/>
    </font>
    <font>
      <b/>
      <sz val="14"/>
      <color indexed="8"/>
      <name val="Times New Roman"/>
      <family val="1"/>
    </font>
    <font>
      <sz val="16"/>
      <color theme="1"/>
      <name val="Calibri"/>
      <family val="2"/>
      <scheme val="minor"/>
    </font>
    <font>
      <sz val="9"/>
      <color indexed="8"/>
      <name val="Times New Roman"/>
      <family val="1"/>
    </font>
    <font>
      <b/>
      <sz val="22"/>
      <color rgb="FFFFFF00"/>
      <name val="Calibri"/>
      <family val="2"/>
      <scheme val="minor"/>
    </font>
    <font>
      <b/>
      <sz val="12"/>
      <color indexed="8"/>
      <name val="Calibri"/>
      <family val="2"/>
      <scheme val="minor"/>
    </font>
    <font>
      <b/>
      <sz val="22"/>
      <color theme="0"/>
      <name val="Calibri"/>
      <family val="2"/>
      <scheme val="minor"/>
    </font>
    <font>
      <b/>
      <sz val="26"/>
      <color theme="0"/>
      <name val="Calibri"/>
      <family val="2"/>
      <scheme val="minor"/>
    </font>
    <font>
      <b/>
      <sz val="18"/>
      <color theme="0"/>
      <name val="Calibri"/>
      <family val="2"/>
      <scheme val="minor"/>
    </font>
  </fonts>
  <fills count="13">
    <fill>
      <patternFill patternType="none"/>
    </fill>
    <fill>
      <patternFill patternType="gray125"/>
    </fill>
    <fill>
      <patternFill patternType="solid">
        <fgColor theme="5" tint="0.59999389629810485"/>
        <bgColor indexed="64"/>
      </patternFill>
    </fill>
    <fill>
      <patternFill patternType="solid">
        <fgColor rgb="FFFFFF99"/>
        <bgColor indexed="64"/>
      </patternFill>
    </fill>
    <fill>
      <patternFill patternType="solid">
        <fgColor theme="9" tint="0.39997558519241921"/>
        <bgColor indexed="64"/>
      </patternFill>
    </fill>
    <fill>
      <patternFill patternType="solid">
        <fgColor theme="0"/>
        <bgColor indexed="64"/>
      </patternFill>
    </fill>
    <fill>
      <patternFill patternType="solid">
        <fgColor theme="6" tint="0.39997558519241921"/>
        <bgColor indexed="64"/>
      </patternFill>
    </fill>
    <fill>
      <patternFill patternType="solid">
        <fgColor rgb="FFFFC000"/>
        <bgColor indexed="64"/>
      </patternFill>
    </fill>
    <fill>
      <patternFill patternType="solid">
        <fgColor theme="3" tint="-0.249977111117893"/>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1" tint="0.249977111117893"/>
        <bgColor indexed="64"/>
      </patternFill>
    </fill>
    <fill>
      <patternFill patternType="solid">
        <fgColor theme="1" tint="0.34998626667073579"/>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s>
  <cellStyleXfs count="2">
    <xf numFmtId="0" fontId="0" fillId="0" borderId="0"/>
    <xf numFmtId="9" fontId="1" fillId="0" borderId="0" applyFont="0" applyFill="0" applyBorder="0" applyAlignment="0" applyProtection="0"/>
  </cellStyleXfs>
  <cellXfs count="272">
    <xf numFmtId="0" fontId="0" fillId="0" borderId="0" xfId="0"/>
    <xf numFmtId="0" fontId="3" fillId="0" borderId="0" xfId="0" applyFont="1"/>
    <xf numFmtId="0" fontId="6" fillId="0" borderId="0" xfId="0" applyFont="1"/>
    <xf numFmtId="0" fontId="0" fillId="0" borderId="0" xfId="0" applyBorder="1"/>
    <xf numFmtId="4" fontId="7" fillId="0" borderId="0" xfId="0" applyNumberFormat="1" applyFont="1" applyBorder="1" applyAlignment="1">
      <alignment horizontal="center" vertical="center"/>
    </xf>
    <xf numFmtId="0" fontId="0" fillId="0" borderId="1" xfId="0" applyBorder="1"/>
    <xf numFmtId="4" fontId="7" fillId="0" borderId="0" xfId="0" applyNumberFormat="1" applyFont="1" applyBorder="1" applyAlignment="1">
      <alignment horizontal="right" vertical="center"/>
    </xf>
    <xf numFmtId="0" fontId="0" fillId="0" borderId="0" xfId="0" applyAlignment="1">
      <alignment vertical="center"/>
    </xf>
    <xf numFmtId="0" fontId="0" fillId="0" borderId="0" xfId="0" applyFill="1" applyBorder="1" applyAlignment="1">
      <alignment vertical="center"/>
    </xf>
    <xf numFmtId="0" fontId="0" fillId="5" borderId="0" xfId="0" applyFill="1" applyAlignment="1">
      <alignment vertical="center"/>
    </xf>
    <xf numFmtId="0" fontId="14" fillId="0" borderId="0" xfId="0" applyFont="1" applyFill="1" applyBorder="1" applyAlignment="1">
      <alignment horizontal="center" vertical="center"/>
    </xf>
    <xf numFmtId="0" fontId="0" fillId="0" borderId="0" xfId="0" applyFill="1"/>
    <xf numFmtId="0" fontId="0" fillId="0" borderId="0" xfId="0" applyBorder="1" applyAlignment="1">
      <alignment vertical="center"/>
    </xf>
    <xf numFmtId="0" fontId="14" fillId="5" borderId="0" xfId="0" applyFont="1" applyFill="1" applyBorder="1" applyAlignment="1">
      <alignment horizontal="center" vertical="center"/>
    </xf>
    <xf numFmtId="0" fontId="0" fillId="0" borderId="0" xfId="0" applyFill="1" applyAlignment="1">
      <alignment horizontal="right"/>
    </xf>
    <xf numFmtId="0" fontId="0" fillId="0" borderId="0" xfId="0" applyFill="1" applyBorder="1" applyAlignment="1">
      <alignment horizontal="right"/>
    </xf>
    <xf numFmtId="0" fontId="0" fillId="0" borderId="0" xfId="0" applyFill="1" applyBorder="1"/>
    <xf numFmtId="0" fontId="0" fillId="5" borderId="0" xfId="0" applyFill="1"/>
    <xf numFmtId="9" fontId="0" fillId="0" borderId="0" xfId="1" applyFont="1"/>
    <xf numFmtId="0" fontId="0" fillId="5" borderId="1" xfId="0" applyFill="1" applyBorder="1"/>
    <xf numFmtId="0" fontId="8" fillId="0" borderId="0" xfId="0" applyFont="1" applyBorder="1" applyAlignment="1">
      <alignment horizontal="right"/>
    </xf>
    <xf numFmtId="0" fontId="15" fillId="5" borderId="7" xfId="0" applyFont="1" applyFill="1" applyBorder="1" applyAlignment="1">
      <alignment horizontal="left" vertical="top"/>
    </xf>
    <xf numFmtId="4" fontId="15" fillId="5" borderId="7" xfId="0" applyNumberFormat="1" applyFont="1" applyFill="1" applyBorder="1" applyAlignment="1">
      <alignment horizontal="left" vertical="top"/>
    </xf>
    <xf numFmtId="0" fontId="17" fillId="5" borderId="1" xfId="0" applyFont="1" applyFill="1" applyBorder="1" applyAlignment="1">
      <alignment horizontal="center" vertical="center"/>
    </xf>
    <xf numFmtId="0" fontId="17" fillId="5" borderId="0" xfId="0" applyFont="1" applyFill="1" applyBorder="1" applyAlignment="1">
      <alignment horizontal="center" vertical="center"/>
    </xf>
    <xf numFmtId="0" fontId="19" fillId="5" borderId="3" xfId="0" applyFont="1" applyFill="1" applyBorder="1" applyAlignment="1">
      <alignment horizontal="center" vertical="center"/>
    </xf>
    <xf numFmtId="0" fontId="19" fillId="5" borderId="12" xfId="0" applyFont="1" applyFill="1" applyBorder="1" applyAlignment="1">
      <alignment horizontal="center" vertical="center"/>
    </xf>
    <xf numFmtId="0" fontId="19" fillId="5" borderId="11" xfId="0" applyFont="1" applyFill="1" applyBorder="1" applyAlignment="1">
      <alignment horizontal="center" vertical="center"/>
    </xf>
    <xf numFmtId="0" fontId="19" fillId="5" borderId="0" xfId="0" applyFont="1" applyFill="1" applyBorder="1" applyAlignment="1">
      <alignment horizontal="center" vertical="center"/>
    </xf>
    <xf numFmtId="0" fontId="19" fillId="5" borderId="1" xfId="0" applyFont="1" applyFill="1" applyBorder="1" applyAlignment="1">
      <alignment horizontal="center" vertical="center"/>
    </xf>
    <xf numFmtId="0" fontId="17" fillId="0" borderId="0" xfId="0" applyFont="1" applyFill="1" applyBorder="1" applyAlignment="1">
      <alignment horizontal="center" vertical="center"/>
    </xf>
    <xf numFmtId="0" fontId="2" fillId="5" borderId="0" xfId="0" applyFont="1" applyFill="1" applyBorder="1" applyAlignment="1">
      <alignment horizontal="center" vertical="center" wrapText="1"/>
    </xf>
    <xf numFmtId="0" fontId="2" fillId="0" borderId="0" xfId="0" applyFont="1"/>
    <xf numFmtId="0" fontId="2" fillId="0" borderId="0" xfId="0" applyFont="1" applyFill="1" applyBorder="1"/>
    <xf numFmtId="0" fontId="2" fillId="5" borderId="0" xfId="0" applyFont="1" applyFill="1"/>
    <xf numFmtId="0" fontId="11" fillId="0" borderId="0" xfId="0" applyFont="1"/>
    <xf numFmtId="0" fontId="11" fillId="0" borderId="0" xfId="0" applyFont="1" applyFill="1" applyBorder="1"/>
    <xf numFmtId="0" fontId="11" fillId="5" borderId="0" xfId="0" applyFont="1" applyFill="1"/>
    <xf numFmtId="0" fontId="20" fillId="5" borderId="0" xfId="0" applyFont="1" applyFill="1"/>
    <xf numFmtId="0" fontId="20" fillId="0" borderId="0" xfId="0" applyFont="1"/>
    <xf numFmtId="0" fontId="23" fillId="0" borderId="0" xfId="0" applyFont="1"/>
    <xf numFmtId="0" fontId="24" fillId="0" borderId="0" xfId="0" applyFont="1"/>
    <xf numFmtId="0" fontId="25" fillId="0" borderId="0" xfId="0" applyFont="1" applyFill="1" applyBorder="1" applyAlignment="1">
      <alignment vertical="center"/>
    </xf>
    <xf numFmtId="0" fontId="25" fillId="0" borderId="0" xfId="0" applyFont="1"/>
    <xf numFmtId="0" fontId="25" fillId="0" borderId="0" xfId="0" applyFont="1" applyFill="1" applyBorder="1"/>
    <xf numFmtId="0" fontId="25" fillId="5" borderId="0" xfId="0" applyFont="1" applyFill="1"/>
    <xf numFmtId="0" fontId="0" fillId="5" borderId="0" xfId="0" applyFont="1" applyFill="1" applyBorder="1" applyAlignment="1">
      <alignment vertical="center"/>
    </xf>
    <xf numFmtId="0" fontId="17" fillId="5" borderId="4" xfId="0" applyFont="1" applyFill="1" applyBorder="1" applyAlignment="1">
      <alignment horizontal="center" vertical="center"/>
    </xf>
    <xf numFmtId="0" fontId="17" fillId="5" borderId="6" xfId="0" applyFont="1" applyFill="1" applyBorder="1" applyAlignment="1">
      <alignment horizontal="center" vertical="center"/>
    </xf>
    <xf numFmtId="3" fontId="17" fillId="5" borderId="6" xfId="0" applyNumberFormat="1" applyFont="1" applyFill="1" applyBorder="1" applyAlignment="1">
      <alignment horizontal="center" vertical="center"/>
    </xf>
    <xf numFmtId="3" fontId="17" fillId="5" borderId="5" xfId="0" applyNumberFormat="1" applyFont="1" applyFill="1" applyBorder="1" applyAlignment="1">
      <alignment horizontal="center" vertical="center"/>
    </xf>
    <xf numFmtId="0" fontId="17" fillId="5" borderId="8" xfId="0" applyFont="1" applyFill="1" applyBorder="1" applyAlignment="1">
      <alignment horizontal="center" vertical="center"/>
    </xf>
    <xf numFmtId="0" fontId="0" fillId="0" borderId="0" xfId="0" applyFont="1" applyFill="1" applyBorder="1" applyAlignment="1">
      <alignment vertical="center"/>
    </xf>
    <xf numFmtId="0" fontId="17" fillId="5" borderId="9" xfId="0" applyFont="1" applyFill="1" applyBorder="1" applyAlignment="1">
      <alignment horizontal="center" vertical="center"/>
    </xf>
    <xf numFmtId="3" fontId="17" fillId="5" borderId="0" xfId="0" applyNumberFormat="1" applyFont="1" applyFill="1" applyBorder="1" applyAlignment="1">
      <alignment horizontal="center" vertical="center"/>
    </xf>
    <xf numFmtId="3" fontId="17" fillId="5" borderId="10" xfId="0" applyNumberFormat="1" applyFont="1" applyFill="1" applyBorder="1" applyAlignment="1">
      <alignment horizontal="center" vertical="center"/>
    </xf>
    <xf numFmtId="0" fontId="17" fillId="5" borderId="7" xfId="0" applyFont="1" applyFill="1" applyBorder="1" applyAlignment="1">
      <alignment horizontal="center" vertical="center"/>
    </xf>
    <xf numFmtId="0" fontId="26" fillId="0" borderId="0" xfId="0" applyFont="1" applyAlignment="1">
      <alignment vertical="center"/>
    </xf>
    <xf numFmtId="0" fontId="17" fillId="6" borderId="4" xfId="0" applyFont="1" applyFill="1" applyBorder="1" applyAlignment="1">
      <alignment horizontal="center" vertical="center" wrapText="1"/>
    </xf>
    <xf numFmtId="0" fontId="17" fillId="6" borderId="5" xfId="0" applyFont="1" applyFill="1" applyBorder="1" applyAlignment="1">
      <alignment horizontal="center" vertical="center" wrapText="1"/>
    </xf>
    <xf numFmtId="0" fontId="17" fillId="6" borderId="6" xfId="0" applyFont="1" applyFill="1" applyBorder="1" applyAlignment="1">
      <alignment horizontal="center" vertical="center" wrapText="1"/>
    </xf>
    <xf numFmtId="0" fontId="17" fillId="6" borderId="1" xfId="0" applyFont="1" applyFill="1" applyBorder="1" applyAlignment="1">
      <alignment horizontal="center" vertical="center" wrapText="1"/>
    </xf>
    <xf numFmtId="0" fontId="22" fillId="7" borderId="4" xfId="0" applyFont="1" applyFill="1" applyBorder="1"/>
    <xf numFmtId="0" fontId="22" fillId="7" borderId="6" xfId="0" applyFont="1" applyFill="1" applyBorder="1"/>
    <xf numFmtId="0" fontId="0" fillId="7" borderId="5" xfId="0" applyFill="1" applyBorder="1"/>
    <xf numFmtId="0" fontId="0" fillId="7" borderId="10" xfId="0" applyFill="1" applyBorder="1"/>
    <xf numFmtId="0" fontId="0" fillId="7" borderId="14" xfId="0" applyFill="1" applyBorder="1"/>
    <xf numFmtId="0" fontId="21" fillId="7" borderId="6" xfId="0" applyFont="1" applyFill="1" applyBorder="1"/>
    <xf numFmtId="0" fontId="11" fillId="7" borderId="6" xfId="0" applyFont="1" applyFill="1" applyBorder="1"/>
    <xf numFmtId="0" fontId="20" fillId="7" borderId="5" xfId="0" applyFont="1" applyFill="1" applyBorder="1"/>
    <xf numFmtId="0" fontId="27" fillId="7" borderId="9" xfId="0" applyFont="1" applyFill="1" applyBorder="1"/>
    <xf numFmtId="0" fontId="11" fillId="7" borderId="0" xfId="0" applyFont="1" applyFill="1" applyBorder="1"/>
    <xf numFmtId="0" fontId="20" fillId="7" borderId="10" xfId="0" applyFont="1" applyFill="1" applyBorder="1"/>
    <xf numFmtId="0" fontId="27" fillId="7" borderId="2" xfId="0" applyFont="1" applyFill="1" applyBorder="1"/>
    <xf numFmtId="0" fontId="11" fillId="7" borderId="13" xfId="0" applyFont="1" applyFill="1" applyBorder="1"/>
    <xf numFmtId="0" fontId="20" fillId="7" borderId="14" xfId="0" applyFont="1" applyFill="1" applyBorder="1"/>
    <xf numFmtId="0" fontId="20" fillId="7" borderId="0" xfId="0" applyFont="1" applyFill="1" applyBorder="1"/>
    <xf numFmtId="0" fontId="20" fillId="7" borderId="6" xfId="0" applyFont="1" applyFill="1" applyBorder="1"/>
    <xf numFmtId="0" fontId="20" fillId="7" borderId="13" xfId="0" applyFont="1" applyFill="1" applyBorder="1"/>
    <xf numFmtId="0" fontId="20" fillId="0" borderId="2" xfId="0" applyFont="1" applyFill="1" applyBorder="1"/>
    <xf numFmtId="0" fontId="20" fillId="0" borderId="13" xfId="0" applyFont="1" applyBorder="1"/>
    <xf numFmtId="0" fontId="20" fillId="5" borderId="13" xfId="0" applyFont="1" applyFill="1" applyBorder="1"/>
    <xf numFmtId="0" fontId="0" fillId="0" borderId="0" xfId="0" applyAlignment="1">
      <alignment horizontal="center"/>
    </xf>
    <xf numFmtId="0" fontId="4" fillId="0" borderId="0" xfId="0" applyFont="1" applyFill="1" applyBorder="1" applyAlignment="1">
      <alignment horizontal="center" vertical="center" wrapText="1"/>
    </xf>
    <xf numFmtId="4" fontId="9" fillId="0" borderId="0" xfId="0" applyNumberFormat="1" applyFont="1" applyBorder="1" applyAlignment="1">
      <alignment horizontal="right"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4" fontId="7" fillId="0" borderId="7" xfId="0" applyNumberFormat="1" applyFont="1" applyBorder="1" applyAlignment="1">
      <alignment horizontal="center" vertical="center"/>
    </xf>
    <xf numFmtId="0" fontId="7" fillId="0" borderId="15" xfId="0" applyFont="1" applyBorder="1" applyAlignment="1">
      <alignment horizontal="center" vertical="center"/>
    </xf>
    <xf numFmtId="0" fontId="8" fillId="0" borderId="4" xfId="0" applyFont="1" applyBorder="1" applyAlignment="1">
      <alignment horizontal="right"/>
    </xf>
    <xf numFmtId="0" fontId="8" fillId="0" borderId="6" xfId="0" applyFont="1" applyBorder="1" applyAlignment="1">
      <alignment horizontal="right"/>
    </xf>
    <xf numFmtId="4" fontId="7" fillId="0" borderId="5" xfId="0" applyNumberFormat="1" applyFont="1" applyBorder="1" applyAlignment="1">
      <alignment horizontal="right" vertical="center"/>
    </xf>
    <xf numFmtId="0" fontId="8" fillId="0" borderId="9" xfId="0" applyFont="1" applyBorder="1" applyAlignment="1">
      <alignment horizontal="right"/>
    </xf>
    <xf numFmtId="4" fontId="7" fillId="0" borderId="10" xfId="0" applyNumberFormat="1" applyFont="1" applyBorder="1" applyAlignment="1">
      <alignment horizontal="right" vertical="center"/>
    </xf>
    <xf numFmtId="0" fontId="8" fillId="0" borderId="2" xfId="0" applyFont="1" applyBorder="1" applyAlignment="1">
      <alignment horizontal="right"/>
    </xf>
    <xf numFmtId="0" fontId="8" fillId="0" borderId="13" xfId="0" applyFont="1" applyBorder="1" applyAlignment="1">
      <alignment horizontal="right"/>
    </xf>
    <xf numFmtId="4" fontId="7" fillId="0" borderId="14" xfId="0" applyNumberFormat="1" applyFont="1" applyBorder="1" applyAlignment="1">
      <alignment horizontal="right" vertical="center"/>
    </xf>
    <xf numFmtId="4" fontId="7" fillId="5" borderId="5" xfId="0" applyNumberFormat="1" applyFont="1" applyFill="1" applyBorder="1" applyAlignment="1">
      <alignment horizontal="right" vertical="center"/>
    </xf>
    <xf numFmtId="0" fontId="28" fillId="0" borderId="4" xfId="0" applyFont="1" applyBorder="1" applyAlignment="1">
      <alignment wrapText="1"/>
    </xf>
    <xf numFmtId="0" fontId="28" fillId="0" borderId="6" xfId="0" applyFont="1" applyBorder="1" applyAlignment="1">
      <alignment wrapText="1"/>
    </xf>
    <xf numFmtId="0" fontId="12" fillId="0" borderId="2" xfId="0" applyFont="1" applyFill="1" applyBorder="1" applyAlignment="1">
      <alignment horizontal="left" vertical="top"/>
    </xf>
    <xf numFmtId="0" fontId="12" fillId="0" borderId="13" xfId="0" applyFont="1" applyFill="1" applyBorder="1" applyAlignment="1">
      <alignment horizontal="left" vertical="top"/>
    </xf>
    <xf numFmtId="4" fontId="7" fillId="0" borderId="6" xfId="0" applyNumberFormat="1" applyFont="1" applyBorder="1" applyAlignment="1">
      <alignment horizontal="right" vertical="center"/>
    </xf>
    <xf numFmtId="4" fontId="7" fillId="0" borderId="9" xfId="0" applyNumberFormat="1" applyFont="1" applyBorder="1" applyAlignment="1">
      <alignment horizontal="right" vertical="center"/>
    </xf>
    <xf numFmtId="4" fontId="7" fillId="0" borderId="2" xfId="0" applyNumberFormat="1" applyFont="1" applyBorder="1" applyAlignment="1">
      <alignment horizontal="right" vertical="center"/>
    </xf>
    <xf numFmtId="4" fontId="7" fillId="0" borderId="13" xfId="0" applyNumberFormat="1" applyFont="1" applyBorder="1" applyAlignment="1">
      <alignment horizontal="right" vertical="center"/>
    </xf>
    <xf numFmtId="4" fontId="7" fillId="0" borderId="9" xfId="0" applyNumberFormat="1" applyFont="1" applyBorder="1" applyAlignment="1">
      <alignment horizontal="center" vertical="center"/>
    </xf>
    <xf numFmtId="4" fontId="9" fillId="0" borderId="9" xfId="0" applyNumberFormat="1" applyFont="1" applyBorder="1" applyAlignment="1">
      <alignment horizontal="right" vertical="center"/>
    </xf>
    <xf numFmtId="0" fontId="30" fillId="0" borderId="0" xfId="0" applyFont="1"/>
    <xf numFmtId="0" fontId="31" fillId="0" borderId="0" xfId="0" applyFont="1"/>
    <xf numFmtId="4" fontId="31" fillId="0" borderId="0" xfId="0" applyNumberFormat="1" applyFont="1"/>
    <xf numFmtId="4" fontId="7" fillId="0" borderId="8" xfId="0" applyNumberFormat="1" applyFont="1" applyBorder="1" applyAlignment="1">
      <alignment horizontal="center" vertical="center"/>
    </xf>
    <xf numFmtId="0" fontId="5" fillId="3" borderId="22" xfId="0" applyFont="1" applyFill="1" applyBorder="1" applyAlignment="1">
      <alignment horizontal="center"/>
    </xf>
    <xf numFmtId="0" fontId="0" fillId="4" borderId="23" xfId="0" applyFont="1" applyFill="1" applyBorder="1" applyAlignment="1">
      <alignment horizontal="center"/>
    </xf>
    <xf numFmtId="0" fontId="5" fillId="3" borderId="24" xfId="0" applyFont="1" applyFill="1" applyBorder="1" applyAlignment="1">
      <alignment horizontal="center"/>
    </xf>
    <xf numFmtId="0" fontId="5" fillId="3" borderId="23" xfId="0" applyFont="1" applyFill="1" applyBorder="1" applyAlignment="1">
      <alignment horizontal="center"/>
    </xf>
    <xf numFmtId="0" fontId="6" fillId="4" borderId="25" xfId="0" applyFont="1" applyFill="1" applyBorder="1" applyAlignment="1">
      <alignment horizontal="center"/>
    </xf>
    <xf numFmtId="0" fontId="0" fillId="0" borderId="4" xfId="0" applyBorder="1" applyAlignment="1">
      <alignment horizontal="center"/>
    </xf>
    <xf numFmtId="0" fontId="0" fillId="0" borderId="6" xfId="0" applyBorder="1" applyAlignment="1">
      <alignment horizontal="center"/>
    </xf>
    <xf numFmtId="3" fontId="0" fillId="0" borderId="6" xfId="0" applyNumberFormat="1" applyBorder="1" applyAlignment="1">
      <alignment horizontal="center"/>
    </xf>
    <xf numFmtId="3" fontId="0" fillId="0" borderId="5" xfId="0" applyNumberFormat="1" applyBorder="1" applyAlignment="1">
      <alignment horizontal="center"/>
    </xf>
    <xf numFmtId="0" fontId="0" fillId="0" borderId="9" xfId="0" applyBorder="1" applyAlignment="1">
      <alignment horizontal="center"/>
    </xf>
    <xf numFmtId="0" fontId="0" fillId="0" borderId="0" xfId="0" applyBorder="1" applyAlignment="1">
      <alignment horizontal="center"/>
    </xf>
    <xf numFmtId="3" fontId="0" fillId="0" borderId="0" xfId="0" applyNumberFormat="1" applyBorder="1" applyAlignment="1">
      <alignment horizontal="center"/>
    </xf>
    <xf numFmtId="3" fontId="0" fillId="0" borderId="10" xfId="0" applyNumberFormat="1" applyBorder="1" applyAlignment="1">
      <alignment horizontal="center"/>
    </xf>
    <xf numFmtId="0" fontId="0" fillId="0" borderId="2" xfId="0" applyBorder="1" applyAlignment="1">
      <alignment horizontal="center"/>
    </xf>
    <xf numFmtId="0" fontId="0" fillId="0" borderId="13" xfId="0" applyBorder="1" applyAlignment="1">
      <alignment horizontal="center"/>
    </xf>
    <xf numFmtId="3" fontId="0" fillId="0" borderId="13" xfId="0" applyNumberFormat="1" applyBorder="1" applyAlignment="1">
      <alignment horizontal="center"/>
    </xf>
    <xf numFmtId="3" fontId="0" fillId="0" borderId="14" xfId="0" applyNumberFormat="1" applyBorder="1" applyAlignment="1">
      <alignment horizontal="center"/>
    </xf>
    <xf numFmtId="0" fontId="0" fillId="0" borderId="10" xfId="0" applyBorder="1" applyAlignment="1">
      <alignment horizontal="center"/>
    </xf>
    <xf numFmtId="0" fontId="8" fillId="0" borderId="0" xfId="0" applyFont="1" applyBorder="1" applyAlignment="1">
      <alignment horizontal="center"/>
    </xf>
    <xf numFmtId="0" fontId="0" fillId="0" borderId="5" xfId="0" applyBorder="1" applyAlignment="1">
      <alignment horizontal="center"/>
    </xf>
    <xf numFmtId="0" fontId="0" fillId="0" borderId="14" xfId="0" applyBorder="1" applyAlignment="1">
      <alignment horizontal="center"/>
    </xf>
    <xf numFmtId="0" fontId="12" fillId="0" borderId="6" xfId="0" applyFont="1" applyFill="1" applyBorder="1" applyAlignment="1">
      <alignment horizontal="right" vertical="top"/>
    </xf>
    <xf numFmtId="0" fontId="12" fillId="0" borderId="0" xfId="0" applyFont="1" applyFill="1" applyBorder="1" applyAlignment="1">
      <alignment horizontal="right" vertical="top"/>
    </xf>
    <xf numFmtId="0" fontId="12" fillId="0" borderId="13" xfId="0" applyFont="1" applyFill="1" applyBorder="1" applyAlignment="1">
      <alignment horizontal="right" vertical="top"/>
    </xf>
    <xf numFmtId="4" fontId="32" fillId="0" borderId="0" xfId="1" applyNumberFormat="1" applyFont="1" applyAlignment="1">
      <alignment horizontal="center" vertical="center"/>
    </xf>
    <xf numFmtId="4" fontId="32" fillId="0" borderId="4" xfId="1" applyNumberFormat="1" applyFont="1" applyBorder="1" applyAlignment="1">
      <alignment horizontal="center" vertical="center"/>
    </xf>
    <xf numFmtId="4" fontId="32" fillId="0" borderId="6" xfId="1" applyNumberFormat="1" applyFont="1" applyBorder="1" applyAlignment="1">
      <alignment horizontal="center" vertical="center"/>
    </xf>
    <xf numFmtId="4" fontId="32" fillId="0" borderId="9" xfId="1" applyNumberFormat="1" applyFont="1" applyBorder="1" applyAlignment="1">
      <alignment horizontal="center" vertical="center"/>
    </xf>
    <xf numFmtId="4" fontId="32" fillId="0" borderId="0" xfId="1" applyNumberFormat="1" applyFont="1" applyBorder="1" applyAlignment="1">
      <alignment horizontal="center" vertical="center"/>
    </xf>
    <xf numFmtId="4" fontId="32" fillId="0" borderId="2" xfId="1" applyNumberFormat="1" applyFont="1" applyBorder="1" applyAlignment="1">
      <alignment horizontal="center" vertical="center"/>
    </xf>
    <xf numFmtId="4" fontId="32" fillId="0" borderId="13" xfId="1" applyNumberFormat="1" applyFont="1" applyBorder="1" applyAlignment="1">
      <alignment horizontal="center" vertical="center"/>
    </xf>
    <xf numFmtId="0" fontId="0" fillId="0" borderId="9" xfId="0" applyBorder="1"/>
    <xf numFmtId="0" fontId="0" fillId="0" borderId="0" xfId="0" applyAlignment="1"/>
    <xf numFmtId="0" fontId="0" fillId="0" borderId="10" xfId="0" applyBorder="1" applyAlignment="1"/>
    <xf numFmtId="4" fontId="7" fillId="0" borderId="0" xfId="0" applyNumberFormat="1" applyFont="1" applyBorder="1" applyAlignment="1"/>
    <xf numFmtId="4" fontId="7" fillId="0" borderId="13" xfId="0" applyNumberFormat="1" applyFont="1" applyBorder="1" applyAlignment="1"/>
    <xf numFmtId="4" fontId="7" fillId="0" borderId="6" xfId="0" applyNumberFormat="1" applyFont="1" applyBorder="1" applyAlignment="1"/>
    <xf numFmtId="4" fontId="32" fillId="0" borderId="0" xfId="1" applyNumberFormat="1" applyFont="1" applyAlignment="1"/>
    <xf numFmtId="4" fontId="32" fillId="0" borderId="6" xfId="1" applyNumberFormat="1" applyFont="1" applyBorder="1" applyAlignment="1"/>
    <xf numFmtId="4" fontId="32" fillId="0" borderId="0" xfId="1" applyNumberFormat="1" applyFont="1" applyBorder="1" applyAlignment="1"/>
    <xf numFmtId="4" fontId="32" fillId="0" borderId="13" xfId="1" applyNumberFormat="1" applyFont="1" applyBorder="1" applyAlignment="1"/>
    <xf numFmtId="4" fontId="7" fillId="0" borderId="5" xfId="0" applyNumberFormat="1" applyFont="1" applyBorder="1" applyAlignment="1"/>
    <xf numFmtId="4" fontId="7" fillId="0" borderId="10" xfId="0" applyNumberFormat="1" applyFont="1" applyBorder="1" applyAlignment="1"/>
    <xf numFmtId="4" fontId="7" fillId="0" borderId="14" xfId="0" applyNumberFormat="1" applyFont="1" applyBorder="1" applyAlignment="1"/>
    <xf numFmtId="4" fontId="32" fillId="0" borderId="10" xfId="1" applyNumberFormat="1" applyFont="1" applyBorder="1" applyAlignment="1"/>
    <xf numFmtId="4" fontId="32" fillId="0" borderId="5" xfId="1" applyNumberFormat="1" applyFont="1" applyBorder="1" applyAlignment="1"/>
    <xf numFmtId="4" fontId="32" fillId="0" borderId="14" xfId="1" applyNumberFormat="1" applyFont="1" applyBorder="1" applyAlignment="1"/>
    <xf numFmtId="0" fontId="7" fillId="0" borderId="4" xfId="0" applyFont="1" applyBorder="1" applyAlignment="1">
      <alignment horizontal="center" vertical="center"/>
    </xf>
    <xf numFmtId="0" fontId="7" fillId="0" borderId="9" xfId="0" applyFont="1" applyBorder="1" applyAlignment="1">
      <alignment horizontal="center" vertical="center"/>
    </xf>
    <xf numFmtId="0" fontId="7" fillId="0" borderId="2" xfId="0" applyFont="1" applyBorder="1" applyAlignment="1">
      <alignment horizontal="center" vertical="center"/>
    </xf>
    <xf numFmtId="0" fontId="5" fillId="3" borderId="26" xfId="0" applyFont="1" applyFill="1" applyBorder="1" applyAlignment="1">
      <alignment horizontal="center"/>
    </xf>
    <xf numFmtId="0" fontId="0" fillId="4" borderId="27" xfId="0" applyFont="1" applyFill="1" applyBorder="1" applyAlignment="1">
      <alignment horizontal="center"/>
    </xf>
    <xf numFmtId="0" fontId="5" fillId="3" borderId="27" xfId="0" applyFont="1" applyFill="1" applyBorder="1" applyAlignment="1">
      <alignment horizontal="center"/>
    </xf>
    <xf numFmtId="0" fontId="6" fillId="4" borderId="29" xfId="0" applyFont="1" applyFill="1" applyBorder="1" applyAlignment="1">
      <alignment horizontal="center"/>
    </xf>
    <xf numFmtId="0" fontId="28" fillId="0" borderId="0" xfId="0" applyFont="1" applyBorder="1" applyAlignment="1">
      <alignment wrapText="1"/>
    </xf>
    <xf numFmtId="0" fontId="20" fillId="0" borderId="0" xfId="0" applyFont="1" applyAlignment="1">
      <alignment horizontal="right"/>
    </xf>
    <xf numFmtId="0" fontId="31" fillId="0" borderId="0" xfId="0" applyFont="1" applyAlignment="1">
      <alignment horizontal="right"/>
    </xf>
    <xf numFmtId="4" fontId="31" fillId="0" borderId="0" xfId="0" applyNumberFormat="1" applyFont="1" applyAlignment="1">
      <alignment horizontal="right"/>
    </xf>
    <xf numFmtId="0" fontId="5" fillId="3" borderId="28" xfId="0" applyFont="1" applyFill="1" applyBorder="1" applyAlignment="1">
      <alignment horizontal="right"/>
    </xf>
    <xf numFmtId="4" fontId="32" fillId="0" borderId="5" xfId="1" applyNumberFormat="1" applyFont="1" applyBorder="1" applyAlignment="1">
      <alignment horizontal="right" vertical="center"/>
    </xf>
    <xf numFmtId="4" fontId="32" fillId="0" borderId="10" xfId="1" applyNumberFormat="1" applyFont="1" applyBorder="1" applyAlignment="1">
      <alignment horizontal="right" vertical="center"/>
    </xf>
    <xf numFmtId="4" fontId="32" fillId="0" borderId="14" xfId="1" applyNumberFormat="1" applyFont="1" applyBorder="1" applyAlignment="1">
      <alignment horizontal="right" vertical="center"/>
    </xf>
    <xf numFmtId="0" fontId="0" fillId="0" borderId="0" xfId="0" applyAlignment="1">
      <alignment horizontal="right"/>
    </xf>
    <xf numFmtId="4" fontId="32" fillId="0" borderId="6" xfId="1" applyNumberFormat="1" applyFont="1" applyBorder="1" applyAlignment="1">
      <alignment horizontal="right" vertical="center"/>
    </xf>
    <xf numFmtId="4" fontId="32" fillId="0" borderId="0" xfId="1" applyNumberFormat="1" applyFont="1" applyBorder="1" applyAlignment="1">
      <alignment horizontal="right" vertical="center"/>
    </xf>
    <xf numFmtId="4" fontId="32" fillId="0" borderId="13" xfId="1" applyNumberFormat="1" applyFont="1" applyBorder="1" applyAlignment="1">
      <alignment horizontal="right" vertical="center"/>
    </xf>
    <xf numFmtId="4" fontId="32" fillId="0" borderId="0" xfId="1" applyNumberFormat="1" applyFont="1" applyAlignment="1">
      <alignment horizontal="right" vertical="center"/>
    </xf>
    <xf numFmtId="0" fontId="5" fillId="3" borderId="30" xfId="0" applyFont="1" applyFill="1" applyBorder="1" applyAlignment="1">
      <alignment horizontal="right"/>
    </xf>
    <xf numFmtId="0" fontId="5" fillId="3" borderId="24" xfId="0" applyFont="1" applyFill="1" applyBorder="1" applyAlignment="1">
      <alignment horizontal="right"/>
    </xf>
    <xf numFmtId="0" fontId="0" fillId="0" borderId="4" xfId="0" applyFont="1" applyBorder="1" applyAlignment="1">
      <alignment horizontal="center"/>
    </xf>
    <xf numFmtId="0" fontId="0" fillId="0" borderId="6" xfId="0" applyFont="1" applyBorder="1" applyAlignment="1">
      <alignment horizontal="center"/>
    </xf>
    <xf numFmtId="3" fontId="0" fillId="0" borderId="6" xfId="0" applyNumberFormat="1" applyFont="1" applyBorder="1" applyAlignment="1">
      <alignment horizontal="center"/>
    </xf>
    <xf numFmtId="3" fontId="0" fillId="0" borderId="5" xfId="0" applyNumberFormat="1" applyFont="1" applyBorder="1" applyAlignment="1">
      <alignment horizontal="center"/>
    </xf>
    <xf numFmtId="0" fontId="0" fillId="0" borderId="9" xfId="0" applyFont="1" applyBorder="1" applyAlignment="1">
      <alignment horizontal="center"/>
    </xf>
    <xf numFmtId="0" fontId="0" fillId="0" borderId="0" xfId="0" applyFont="1" applyBorder="1" applyAlignment="1">
      <alignment horizontal="center"/>
    </xf>
    <xf numFmtId="3" fontId="0" fillId="0" borderId="0" xfId="0" applyNumberFormat="1" applyFont="1" applyBorder="1" applyAlignment="1">
      <alignment horizontal="center"/>
    </xf>
    <xf numFmtId="3" fontId="0" fillId="0" borderId="10" xfId="0" applyNumberFormat="1" applyFont="1" applyBorder="1" applyAlignment="1">
      <alignment horizontal="center"/>
    </xf>
    <xf numFmtId="0" fontId="0" fillId="0" borderId="2" xfId="0" applyFont="1" applyBorder="1" applyAlignment="1">
      <alignment horizontal="center"/>
    </xf>
    <xf numFmtId="0" fontId="0" fillId="0" borderId="13" xfId="0" applyFont="1" applyBorder="1" applyAlignment="1">
      <alignment horizontal="center"/>
    </xf>
    <xf numFmtId="3" fontId="0" fillId="0" borderId="13" xfId="0" applyNumberFormat="1" applyFont="1" applyBorder="1" applyAlignment="1">
      <alignment horizontal="center"/>
    </xf>
    <xf numFmtId="3" fontId="0" fillId="0" borderId="14" xfId="0" applyNumberFormat="1" applyFont="1" applyBorder="1" applyAlignment="1">
      <alignment horizontal="center"/>
    </xf>
    <xf numFmtId="0" fontId="0" fillId="7" borderId="6" xfId="0" applyFill="1" applyBorder="1"/>
    <xf numFmtId="0" fontId="0" fillId="7" borderId="0" xfId="0" applyFill="1" applyBorder="1"/>
    <xf numFmtId="0" fontId="0" fillId="7" borderId="13" xfId="0" applyFill="1" applyBorder="1"/>
    <xf numFmtId="0" fontId="16" fillId="0" borderId="0" xfId="0" applyFont="1" applyFill="1" applyBorder="1"/>
    <xf numFmtId="0" fontId="0" fillId="11" borderId="0" xfId="0" applyFill="1"/>
    <xf numFmtId="0" fontId="0" fillId="11" borderId="0" xfId="0" applyFill="1" applyBorder="1"/>
    <xf numFmtId="0" fontId="0" fillId="0" borderId="0" xfId="0" applyAlignment="1">
      <alignment horizontal="center" vertical="center"/>
    </xf>
    <xf numFmtId="0" fontId="34" fillId="0" borderId="0" xfId="0" applyFont="1" applyAlignment="1">
      <alignment horizontal="center" vertical="center"/>
    </xf>
    <xf numFmtId="0" fontId="34" fillId="0" borderId="5" xfId="0" applyFont="1" applyBorder="1" applyAlignment="1">
      <alignment horizontal="center" vertical="center"/>
    </xf>
    <xf numFmtId="0" fontId="34" fillId="0" borderId="10" xfId="0" applyFont="1" applyBorder="1" applyAlignment="1">
      <alignment horizontal="center" vertical="center"/>
    </xf>
    <xf numFmtId="0" fontId="34" fillId="0" borderId="14" xfId="0" applyFont="1" applyBorder="1" applyAlignment="1">
      <alignment horizontal="center" vertical="center"/>
    </xf>
    <xf numFmtId="0" fontId="34" fillId="0" borderId="8" xfId="0" applyFont="1" applyBorder="1" applyAlignment="1">
      <alignment horizontal="center" vertical="center"/>
    </xf>
    <xf numFmtId="0" fontId="34" fillId="0" borderId="7" xfId="0" applyFont="1" applyBorder="1" applyAlignment="1">
      <alignment horizontal="center" vertical="center"/>
    </xf>
    <xf numFmtId="0" fontId="34" fillId="0" borderId="15" xfId="0" applyFont="1" applyBorder="1" applyAlignment="1">
      <alignment horizontal="center" vertical="center"/>
    </xf>
    <xf numFmtId="0" fontId="5" fillId="3" borderId="30" xfId="0" applyFont="1" applyFill="1" applyBorder="1" applyAlignment="1">
      <alignment horizontal="center"/>
    </xf>
    <xf numFmtId="0" fontId="4" fillId="0" borderId="5" xfId="0" applyFont="1" applyBorder="1" applyAlignment="1">
      <alignment horizontal="center" vertical="center"/>
    </xf>
    <xf numFmtId="0" fontId="4" fillId="0" borderId="10" xfId="0" applyFont="1" applyBorder="1" applyAlignment="1">
      <alignment horizontal="center" vertical="center"/>
    </xf>
    <xf numFmtId="0" fontId="4" fillId="0" borderId="14" xfId="0" applyFont="1" applyBorder="1" applyAlignment="1">
      <alignment horizontal="center" vertical="center"/>
    </xf>
    <xf numFmtId="0" fontId="0" fillId="0" borderId="8" xfId="0" applyBorder="1" applyAlignment="1">
      <alignment horizontal="center" vertical="center"/>
    </xf>
    <xf numFmtId="0" fontId="0" fillId="0" borderId="7" xfId="0" applyBorder="1" applyAlignment="1">
      <alignment horizontal="center" vertical="center"/>
    </xf>
    <xf numFmtId="0" fontId="0" fillId="0" borderId="15" xfId="0" applyBorder="1" applyAlignment="1">
      <alignment horizontal="center" vertical="center"/>
    </xf>
    <xf numFmtId="0" fontId="0" fillId="0" borderId="4" xfId="0" applyBorder="1"/>
    <xf numFmtId="4" fontId="34" fillId="0" borderId="10" xfId="0" applyNumberFormat="1" applyFont="1" applyBorder="1" applyAlignment="1">
      <alignment horizontal="center" vertical="center"/>
    </xf>
    <xf numFmtId="0" fontId="17" fillId="6" borderId="3" xfId="0" applyFont="1" applyFill="1" applyBorder="1" applyAlignment="1">
      <alignment horizontal="center" vertical="center" wrapText="1"/>
    </xf>
    <xf numFmtId="0" fontId="17" fillId="6" borderId="11" xfId="0" applyFont="1" applyFill="1" applyBorder="1" applyAlignment="1">
      <alignment horizontal="center" vertical="center" wrapText="1"/>
    </xf>
    <xf numFmtId="0" fontId="18" fillId="5" borderId="0" xfId="0" applyFont="1" applyFill="1" applyBorder="1" applyAlignment="1">
      <alignment horizontal="center"/>
    </xf>
    <xf numFmtId="0" fontId="17" fillId="5" borderId="10" xfId="0" applyFont="1" applyFill="1" applyBorder="1" applyAlignment="1">
      <alignment horizontal="center" vertical="center"/>
    </xf>
    <xf numFmtId="1" fontId="19" fillId="5" borderId="3" xfId="0" applyNumberFormat="1" applyFont="1" applyFill="1" applyBorder="1" applyAlignment="1">
      <alignment horizontal="center" vertical="center"/>
    </xf>
    <xf numFmtId="1" fontId="19" fillId="5" borderId="11" xfId="0" applyNumberFormat="1" applyFont="1" applyFill="1" applyBorder="1" applyAlignment="1">
      <alignment horizontal="center" vertical="center"/>
    </xf>
    <xf numFmtId="0" fontId="18" fillId="5" borderId="4" xfId="0" applyFont="1" applyFill="1" applyBorder="1" applyAlignment="1">
      <alignment horizontal="center"/>
    </xf>
    <xf numFmtId="0" fontId="17" fillId="5" borderId="5" xfId="0" applyFont="1" applyFill="1" applyBorder="1" applyAlignment="1">
      <alignment horizontal="center" vertical="center"/>
    </xf>
    <xf numFmtId="0" fontId="18" fillId="5" borderId="9" xfId="0" applyFont="1" applyFill="1" applyBorder="1" applyAlignment="1">
      <alignment horizontal="center"/>
    </xf>
    <xf numFmtId="0" fontId="17" fillId="5" borderId="15" xfId="0" applyFont="1" applyFill="1" applyBorder="1" applyAlignment="1">
      <alignment horizontal="center" vertical="center"/>
    </xf>
    <xf numFmtId="0" fontId="17" fillId="5" borderId="8" xfId="0" applyFont="1" applyFill="1" applyBorder="1" applyAlignment="1">
      <alignment horizontal="right" vertical="center"/>
    </xf>
    <xf numFmtId="0" fontId="17" fillId="5" borderId="7" xfId="0" applyFont="1" applyFill="1" applyBorder="1" applyAlignment="1">
      <alignment horizontal="right" vertical="center"/>
    </xf>
    <xf numFmtId="0" fontId="17" fillId="5" borderId="15" xfId="0" applyFont="1" applyFill="1" applyBorder="1" applyAlignment="1">
      <alignment horizontal="right" vertical="center"/>
    </xf>
    <xf numFmtId="0" fontId="15" fillId="5" borderId="7" xfId="0" applyFont="1" applyFill="1" applyBorder="1" applyAlignment="1">
      <alignment horizontal="left" vertical="center"/>
    </xf>
    <xf numFmtId="0" fontId="0" fillId="12" borderId="0" xfId="0" applyFill="1"/>
    <xf numFmtId="0" fontId="7" fillId="0" borderId="1" xfId="0" applyFont="1" applyBorder="1" applyAlignment="1">
      <alignment horizontal="center" vertical="center"/>
    </xf>
    <xf numFmtId="4" fontId="7" fillId="0" borderId="1" xfId="0" applyNumberFormat="1" applyFont="1" applyBorder="1" applyAlignment="1">
      <alignment horizontal="center" vertical="center"/>
    </xf>
    <xf numFmtId="4" fontId="17" fillId="5" borderId="10" xfId="0" applyNumberFormat="1" applyFont="1" applyFill="1" applyBorder="1" applyAlignment="1">
      <alignment horizontal="center" vertical="center"/>
    </xf>
    <xf numFmtId="10" fontId="0" fillId="0" borderId="0" xfId="0" applyNumberFormat="1"/>
    <xf numFmtId="0" fontId="4" fillId="9" borderId="8" xfId="0" applyFont="1" applyFill="1" applyBorder="1" applyAlignment="1">
      <alignment horizontal="center" vertical="center" wrapText="1"/>
    </xf>
    <xf numFmtId="0" fontId="4" fillId="9" borderId="7" xfId="0" applyFont="1" applyFill="1" applyBorder="1" applyAlignment="1">
      <alignment horizontal="center" vertical="center" wrapText="1"/>
    </xf>
    <xf numFmtId="0" fontId="2" fillId="2" borderId="20" xfId="0" applyFont="1" applyFill="1" applyBorder="1" applyAlignment="1">
      <alignment horizontal="center"/>
    </xf>
    <xf numFmtId="0" fontId="2" fillId="2" borderId="18" xfId="0" applyFont="1" applyFill="1" applyBorder="1" applyAlignment="1">
      <alignment horizontal="center"/>
    </xf>
    <xf numFmtId="0" fontId="2" fillId="2" borderId="21" xfId="0" applyFont="1" applyFill="1" applyBorder="1" applyAlignment="1">
      <alignment horizontal="center"/>
    </xf>
    <xf numFmtId="14" fontId="29" fillId="0" borderId="8" xfId="0" applyNumberFormat="1" applyFont="1" applyBorder="1" applyAlignment="1">
      <alignment horizontal="center" vertical="center" textRotation="77"/>
    </xf>
    <xf numFmtId="14" fontId="29" fillId="0" borderId="7" xfId="0" applyNumberFormat="1" applyFont="1" applyBorder="1" applyAlignment="1">
      <alignment horizontal="center" vertical="center" textRotation="77"/>
    </xf>
    <xf numFmtId="14" fontId="29" fillId="0" borderId="15" xfId="0" applyNumberFormat="1" applyFont="1" applyBorder="1" applyAlignment="1">
      <alignment horizontal="center" vertical="center" textRotation="77"/>
    </xf>
    <xf numFmtId="0" fontId="2" fillId="2" borderId="17" xfId="0" applyFont="1" applyFill="1" applyBorder="1" applyAlignment="1">
      <alignment horizontal="center"/>
    </xf>
    <xf numFmtId="0" fontId="2" fillId="2" borderId="19" xfId="0" applyFont="1" applyFill="1" applyBorder="1" applyAlignment="1">
      <alignment horizontal="center"/>
    </xf>
    <xf numFmtId="0" fontId="10" fillId="2" borderId="20" xfId="0" applyFont="1" applyFill="1" applyBorder="1" applyAlignment="1">
      <alignment horizontal="center"/>
    </xf>
    <xf numFmtId="0" fontId="10" fillId="2" borderId="18" xfId="0" applyFont="1" applyFill="1" applyBorder="1" applyAlignment="1">
      <alignment horizontal="center"/>
    </xf>
    <xf numFmtId="0" fontId="10" fillId="2" borderId="21" xfId="0" applyFont="1" applyFill="1" applyBorder="1" applyAlignment="1">
      <alignment horizontal="center"/>
    </xf>
    <xf numFmtId="0" fontId="10" fillId="2" borderId="19" xfId="0" applyFont="1" applyFill="1" applyBorder="1" applyAlignment="1">
      <alignment horizontal="center"/>
    </xf>
    <xf numFmtId="0" fontId="2" fillId="9" borderId="16" xfId="0" applyFont="1" applyFill="1" applyBorder="1" applyAlignment="1">
      <alignment horizontal="center" vertical="center"/>
    </xf>
    <xf numFmtId="14" fontId="29" fillId="0" borderId="4" xfId="0" applyNumberFormat="1" applyFont="1" applyBorder="1" applyAlignment="1">
      <alignment horizontal="center" vertical="center" textRotation="77"/>
    </xf>
    <xf numFmtId="14" fontId="29" fillId="0" borderId="9" xfId="0" applyNumberFormat="1" applyFont="1" applyBorder="1" applyAlignment="1">
      <alignment horizontal="center" vertical="center" textRotation="77"/>
    </xf>
    <xf numFmtId="14" fontId="29" fillId="0" borderId="2" xfId="0" applyNumberFormat="1" applyFont="1" applyBorder="1" applyAlignment="1">
      <alignment horizontal="center" vertical="center" textRotation="77"/>
    </xf>
    <xf numFmtId="0" fontId="33" fillId="10" borderId="3" xfId="0" applyFont="1" applyFill="1" applyBorder="1" applyAlignment="1">
      <alignment horizontal="center" vertical="center"/>
    </xf>
    <xf numFmtId="0" fontId="33" fillId="10" borderId="12" xfId="0" applyFont="1" applyFill="1" applyBorder="1" applyAlignment="1">
      <alignment horizontal="center" vertical="center"/>
    </xf>
    <xf numFmtId="0" fontId="33" fillId="10" borderId="11" xfId="0" applyFont="1" applyFill="1" applyBorder="1" applyAlignment="1">
      <alignment horizontal="center" vertical="center"/>
    </xf>
    <xf numFmtId="0" fontId="13" fillId="8" borderId="0" xfId="0" applyFont="1" applyFill="1" applyBorder="1" applyAlignment="1">
      <alignment horizontal="center" vertical="center"/>
    </xf>
    <xf numFmtId="0" fontId="11" fillId="7" borderId="0" xfId="0" applyFont="1" applyFill="1" applyBorder="1" applyAlignment="1">
      <alignment horizontal="left" vertical="center" wrapText="1"/>
    </xf>
    <xf numFmtId="0" fontId="11" fillId="7" borderId="10" xfId="0" applyFont="1" applyFill="1" applyBorder="1" applyAlignment="1">
      <alignment horizontal="left" vertical="center" wrapText="1"/>
    </xf>
    <xf numFmtId="0" fontId="11" fillId="7" borderId="0" xfId="0" applyFont="1" applyFill="1" applyBorder="1" applyAlignment="1">
      <alignment horizontal="left" vertical="top" wrapText="1"/>
    </xf>
    <xf numFmtId="0" fontId="11" fillId="7" borderId="10" xfId="0" applyFont="1" applyFill="1" applyBorder="1" applyAlignment="1">
      <alignment horizontal="left" vertical="top" wrapText="1"/>
    </xf>
    <xf numFmtId="0" fontId="11" fillId="7" borderId="13" xfId="0" applyFont="1" applyFill="1" applyBorder="1" applyAlignment="1">
      <alignment horizontal="left" vertical="top" wrapText="1"/>
    </xf>
    <xf numFmtId="0" fontId="11" fillId="7" borderId="14" xfId="0" applyFont="1" applyFill="1" applyBorder="1" applyAlignment="1">
      <alignment horizontal="left" vertical="top" wrapText="1"/>
    </xf>
    <xf numFmtId="0" fontId="35" fillId="10" borderId="3" xfId="0" applyFont="1" applyFill="1" applyBorder="1" applyAlignment="1">
      <alignment horizontal="center" vertical="center"/>
    </xf>
    <xf numFmtId="0" fontId="35" fillId="10" borderId="12" xfId="0" applyFont="1" applyFill="1" applyBorder="1" applyAlignment="1">
      <alignment horizontal="center" vertical="center"/>
    </xf>
    <xf numFmtId="0" fontId="35" fillId="10" borderId="11" xfId="0" applyFont="1" applyFill="1" applyBorder="1" applyAlignment="1">
      <alignment horizontal="center" vertical="center"/>
    </xf>
    <xf numFmtId="0" fontId="36" fillId="10" borderId="4" xfId="0" applyFont="1" applyFill="1" applyBorder="1" applyAlignment="1">
      <alignment horizontal="center" vertical="center"/>
    </xf>
    <xf numFmtId="0" fontId="36" fillId="10" borderId="6" xfId="0" applyFont="1" applyFill="1" applyBorder="1" applyAlignment="1">
      <alignment horizontal="center" vertical="center"/>
    </xf>
    <xf numFmtId="0" fontId="36" fillId="10" borderId="5" xfId="0" applyFont="1" applyFill="1" applyBorder="1" applyAlignment="1">
      <alignment horizontal="center" vertical="center"/>
    </xf>
    <xf numFmtId="0" fontId="36" fillId="10" borderId="2" xfId="0" applyFont="1" applyFill="1" applyBorder="1" applyAlignment="1">
      <alignment horizontal="center" vertical="center"/>
    </xf>
    <xf numFmtId="0" fontId="36" fillId="10" borderId="13" xfId="0" applyFont="1" applyFill="1" applyBorder="1" applyAlignment="1">
      <alignment horizontal="center" vertical="center"/>
    </xf>
    <xf numFmtId="0" fontId="36" fillId="10" borderId="14" xfId="0" applyFont="1" applyFill="1" applyBorder="1" applyAlignment="1">
      <alignment horizontal="center" vertical="center"/>
    </xf>
  </cellXfs>
  <cellStyles count="2">
    <cellStyle name="Normal" xfId="0" builtinId="0"/>
    <cellStyle name="Pourcentag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i="1" u="sng"/>
            </a:pPr>
            <a:r>
              <a:rPr lang="fr-FR" sz="1400" i="1" u="sng"/>
              <a:t>Erreurs de saisie commises par les agences commerciales durant le mois de Janvier.16</a:t>
            </a:r>
          </a:p>
        </c:rich>
      </c:tx>
      <c:overlay val="0"/>
    </c:title>
    <c:autoTitleDeleted val="0"/>
    <c:view3D>
      <c:rotX val="40"/>
      <c:rotY val="140"/>
      <c:rAngAx val="0"/>
      <c:perspective val="100"/>
    </c:view3D>
    <c:floor>
      <c:thickness val="0"/>
    </c:floor>
    <c:sideWall>
      <c:thickness val="0"/>
    </c:sideWall>
    <c:backWall>
      <c:thickness val="0"/>
    </c:backWall>
    <c:plotArea>
      <c:layout/>
      <c:pie3DChart>
        <c:varyColors val="1"/>
        <c:ser>
          <c:idx val="0"/>
          <c:order val="0"/>
          <c:explosion val="18"/>
          <c:dLbls>
            <c:dLbl>
              <c:idx val="4"/>
              <c:layout>
                <c:manualLayout>
                  <c:x val="3.9922963452187689E-2"/>
                  <c:y val="5.5447177160214717E-2"/>
                </c:manualLayout>
              </c:layout>
              <c:showLegendKey val="0"/>
              <c:showVal val="0"/>
              <c:showCatName val="1"/>
              <c:showSerName val="0"/>
              <c:showPercent val="1"/>
              <c:showBubbleSize val="0"/>
            </c:dLbl>
            <c:spPr>
              <a:noFill/>
              <a:ln>
                <a:noFill/>
              </a:ln>
              <a:effectLst/>
            </c:spPr>
            <c:txPr>
              <a:bodyPr/>
              <a:lstStyle/>
              <a:p>
                <a:pPr>
                  <a:defRPr sz="1200" b="0"/>
                </a:pPr>
                <a:endParaRPr lang="fr-FR"/>
              </a:p>
            </c:txPr>
            <c:showLegendKey val="0"/>
            <c:showVal val="0"/>
            <c:showCatName val="1"/>
            <c:showSerName val="0"/>
            <c:showPercent val="1"/>
            <c:showBubbleSize val="0"/>
            <c:showLeaderLines val="1"/>
            <c:extLst>
              <c:ext xmlns:c15="http://schemas.microsoft.com/office/drawing/2012/chart" uri="{CE6537A1-D6FC-4f65-9D91-7224C49458BB}"/>
            </c:extLst>
          </c:dLbls>
          <c:cat>
            <c:strRef>
              <c:f>'Récap 2016'!$B$6:$B$13</c:f>
              <c:strCache>
                <c:ptCount val="8"/>
                <c:pt idx="0">
                  <c:v>BELOUIZDAD</c:v>
                </c:pt>
                <c:pt idx="1">
                  <c:v>KOUBA</c:v>
                </c:pt>
                <c:pt idx="2">
                  <c:v>BACHDJERRAH</c:v>
                </c:pt>
                <c:pt idx="3">
                  <c:v>SIDI MHAMED</c:v>
                </c:pt>
                <c:pt idx="4">
                  <c:v>ASSELAH HOCINE</c:v>
                </c:pt>
                <c:pt idx="5">
                  <c:v>EL BIAR</c:v>
                </c:pt>
                <c:pt idx="6">
                  <c:v>HUSSEIN DAY</c:v>
                </c:pt>
                <c:pt idx="7">
                  <c:v>SAID HAMDINE</c:v>
                </c:pt>
              </c:strCache>
            </c:strRef>
          </c:cat>
          <c:val>
            <c:numRef>
              <c:f>'Récap 2016'!$O$6:$O$13</c:f>
              <c:numCache>
                <c:formatCode>General</c:formatCode>
                <c:ptCount val="8"/>
                <c:pt idx="0">
                  <c:v>7</c:v>
                </c:pt>
                <c:pt idx="1">
                  <c:v>6</c:v>
                </c:pt>
                <c:pt idx="2">
                  <c:v>17</c:v>
                </c:pt>
                <c:pt idx="3">
                  <c:v>8</c:v>
                </c:pt>
                <c:pt idx="4">
                  <c:v>8</c:v>
                </c:pt>
                <c:pt idx="5">
                  <c:v>16</c:v>
                </c:pt>
                <c:pt idx="6">
                  <c:v>5</c:v>
                </c:pt>
                <c:pt idx="7">
                  <c:v>2</c:v>
                </c:pt>
              </c:numCache>
            </c:numRef>
          </c:val>
        </c:ser>
        <c:dLbls>
          <c:showLegendKey val="0"/>
          <c:showVal val="0"/>
          <c:showCatName val="1"/>
          <c:showSerName val="0"/>
          <c:showPercent val="1"/>
          <c:showBubbleSize val="0"/>
          <c:showLeaderLines val="1"/>
        </c:dLbls>
      </c:pie3DChart>
    </c:plotArea>
    <c:plotVisOnly val="1"/>
    <c:dispBlanksAs val="zero"/>
    <c:showDLblsOverMax val="0"/>
  </c:chart>
  <c:printSettings>
    <c:headerFooter/>
    <c:pageMargins b="0.75000000000000522" l="0.70000000000000062" r="0.70000000000000062" t="0.75000000000000522"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fr-FR" sz="1400" i="1"/>
              <a:t>Erreures de saisies commises par les agences commerciales durant le mois de Fèvrier.2016</a:t>
            </a:r>
          </a:p>
        </c:rich>
      </c:tx>
      <c:layout/>
      <c:overlay val="0"/>
    </c:title>
    <c:autoTitleDeleted val="0"/>
    <c:view3D>
      <c:rotX val="40"/>
      <c:rotY val="140"/>
      <c:rAngAx val="0"/>
      <c:perspective val="100"/>
    </c:view3D>
    <c:floor>
      <c:thickness val="0"/>
    </c:floor>
    <c:sideWall>
      <c:thickness val="0"/>
    </c:sideWall>
    <c:backWall>
      <c:thickness val="0"/>
    </c:backWall>
    <c:plotArea>
      <c:layout/>
      <c:pie3DChart>
        <c:varyColors val="1"/>
        <c:ser>
          <c:idx val="0"/>
          <c:order val="0"/>
          <c:explosion val="18"/>
          <c:cat>
            <c:strRef>
              <c:f>'Récap 2016'!$B$39:$B$46</c:f>
              <c:strCache>
                <c:ptCount val="8"/>
                <c:pt idx="0">
                  <c:v>BELOUIZDAD</c:v>
                </c:pt>
                <c:pt idx="1">
                  <c:v>KOUBA</c:v>
                </c:pt>
                <c:pt idx="2">
                  <c:v>BACHDJERRAH</c:v>
                </c:pt>
                <c:pt idx="3">
                  <c:v>SIDI MHAMED</c:v>
                </c:pt>
                <c:pt idx="4">
                  <c:v>ASSELAH HOCINE</c:v>
                </c:pt>
                <c:pt idx="5">
                  <c:v>EL BIAR</c:v>
                </c:pt>
                <c:pt idx="6">
                  <c:v>HUSSEIN DAY</c:v>
                </c:pt>
                <c:pt idx="7">
                  <c:v>SAID HAMDINE</c:v>
                </c:pt>
              </c:strCache>
            </c:strRef>
          </c:cat>
          <c:val>
            <c:numRef>
              <c:f>'Récap 2016'!$O$39:$O$46</c:f>
              <c:numCache>
                <c:formatCode>General</c:formatCode>
                <c:ptCount val="8"/>
                <c:pt idx="0">
                  <c:v>3</c:v>
                </c:pt>
                <c:pt idx="1">
                  <c:v>5</c:v>
                </c:pt>
                <c:pt idx="2">
                  <c:v>18</c:v>
                </c:pt>
                <c:pt idx="3">
                  <c:v>10</c:v>
                </c:pt>
                <c:pt idx="4">
                  <c:v>6</c:v>
                </c:pt>
                <c:pt idx="5">
                  <c:v>1</c:v>
                </c:pt>
                <c:pt idx="6">
                  <c:v>3</c:v>
                </c:pt>
                <c:pt idx="7">
                  <c:v>7</c:v>
                </c:pt>
              </c:numCache>
            </c:numRef>
          </c:val>
        </c:ser>
        <c:dLbls>
          <c:showLegendKey val="0"/>
          <c:showVal val="0"/>
          <c:showCatName val="1"/>
          <c:showSerName val="0"/>
          <c:showPercent val="1"/>
          <c:showBubbleSize val="0"/>
          <c:showLeaderLines val="0"/>
        </c:dLbls>
      </c:pie3DChart>
    </c:plotArea>
    <c:plotVisOnly val="1"/>
    <c:dispBlanksAs val="zero"/>
    <c:showDLblsOverMax val="0"/>
  </c:chart>
  <c:printSettings>
    <c:headerFooter/>
    <c:pageMargins b="0.75000000000000544" l="0.70000000000000062" r="0.70000000000000062" t="0.75000000000000544"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view3D>
      <c:rotX val="40"/>
      <c:rotY val="140"/>
      <c:rAngAx val="0"/>
      <c:perspective val="100"/>
    </c:view3D>
    <c:floor>
      <c:thickness val="0"/>
    </c:floor>
    <c:sideWall>
      <c:thickness val="0"/>
    </c:sideWall>
    <c:backWall>
      <c:thickness val="0"/>
    </c:backWall>
    <c:plotArea>
      <c:layout/>
      <c:pie3DChart>
        <c:varyColors val="1"/>
        <c:ser>
          <c:idx val="0"/>
          <c:order val="0"/>
          <c:explosion val="18"/>
          <c:dPt>
            <c:idx val="0"/>
            <c:bubble3D val="0"/>
            <c:explosion val="38"/>
          </c:dPt>
          <c:cat>
            <c:strRef>
              <c:f>'Récap 2016'!$B$72:$B$79</c:f>
              <c:strCache>
                <c:ptCount val="8"/>
                <c:pt idx="0">
                  <c:v>BELOUIZDAD</c:v>
                </c:pt>
                <c:pt idx="1">
                  <c:v>KOUBA</c:v>
                </c:pt>
                <c:pt idx="2">
                  <c:v>BACHDJERRAH</c:v>
                </c:pt>
                <c:pt idx="3">
                  <c:v>SIDI MHAMED</c:v>
                </c:pt>
                <c:pt idx="4">
                  <c:v>ASSELAH HOCINE</c:v>
                </c:pt>
                <c:pt idx="5">
                  <c:v>EL BIAR</c:v>
                </c:pt>
                <c:pt idx="6">
                  <c:v>HUSSEIN DAY</c:v>
                </c:pt>
                <c:pt idx="7">
                  <c:v>SAID HAMDINE</c:v>
                </c:pt>
              </c:strCache>
            </c:strRef>
          </c:cat>
          <c:val>
            <c:numRef>
              <c:f>'Récap 2016'!$O$72:$O$79</c:f>
              <c:numCache>
                <c:formatCode>General</c:formatCode>
                <c:ptCount val="8"/>
                <c:pt idx="0">
                  <c:v>21</c:v>
                </c:pt>
                <c:pt idx="1">
                  <c:v>7</c:v>
                </c:pt>
                <c:pt idx="2">
                  <c:v>15</c:v>
                </c:pt>
                <c:pt idx="3">
                  <c:v>4</c:v>
                </c:pt>
                <c:pt idx="4">
                  <c:v>2</c:v>
                </c:pt>
                <c:pt idx="5">
                  <c:v>2</c:v>
                </c:pt>
                <c:pt idx="6">
                  <c:v>11</c:v>
                </c:pt>
                <c:pt idx="7">
                  <c:v>11</c:v>
                </c:pt>
              </c:numCache>
            </c:numRef>
          </c:val>
        </c:ser>
        <c:dLbls>
          <c:showLegendKey val="0"/>
          <c:showVal val="0"/>
          <c:showCatName val="1"/>
          <c:showSerName val="0"/>
          <c:showPercent val="1"/>
          <c:showBubbleSize val="0"/>
          <c:showLeaderLines val="0"/>
        </c:dLbls>
      </c:pie3DChart>
    </c:plotArea>
    <c:plotVisOnly val="1"/>
    <c:dispBlanksAs val="zero"/>
    <c:showDLblsOverMax val="0"/>
  </c:chart>
  <c:printSettings>
    <c:headerFooter/>
    <c:pageMargins b="0.75000000000000544" l="0.70000000000000062" r="0.70000000000000062" t="0.75000000000000544"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40"/>
      <c:rotY val="140"/>
      <c:rAngAx val="0"/>
      <c:perspective val="100"/>
    </c:view3D>
    <c:floor>
      <c:thickness val="0"/>
    </c:floor>
    <c:sideWall>
      <c:thickness val="0"/>
    </c:sideWall>
    <c:backWall>
      <c:thickness val="0"/>
    </c:backWall>
    <c:plotArea>
      <c:layout/>
      <c:pie3DChart>
        <c:varyColors val="1"/>
        <c:ser>
          <c:idx val="0"/>
          <c:order val="0"/>
          <c:explosion val="18"/>
          <c:dPt>
            <c:idx val="0"/>
            <c:bubble3D val="0"/>
            <c:explosion val="38"/>
          </c:dPt>
          <c:cat>
            <c:strRef>
              <c:f>'Récap 2016'!$B$105:$B$112</c:f>
              <c:strCache>
                <c:ptCount val="8"/>
                <c:pt idx="0">
                  <c:v>BELOUIZDAD</c:v>
                </c:pt>
                <c:pt idx="1">
                  <c:v>KOUBA</c:v>
                </c:pt>
                <c:pt idx="2">
                  <c:v>BACHDJERRAH</c:v>
                </c:pt>
                <c:pt idx="3">
                  <c:v>SIDI MHAMED</c:v>
                </c:pt>
                <c:pt idx="4">
                  <c:v>ASSELAH HOCINE</c:v>
                </c:pt>
                <c:pt idx="5">
                  <c:v>EL BIAR</c:v>
                </c:pt>
                <c:pt idx="6">
                  <c:v>HUSSEIN DAY</c:v>
                </c:pt>
                <c:pt idx="7">
                  <c:v>SAID HAMDINE</c:v>
                </c:pt>
              </c:strCache>
            </c:strRef>
          </c:cat>
          <c:val>
            <c:numRef>
              <c:f>'Récap 2016'!$O$105:$O$112</c:f>
              <c:numCache>
                <c:formatCode>General</c:formatCode>
                <c:ptCount val="8"/>
                <c:pt idx="0">
                  <c:v>8</c:v>
                </c:pt>
                <c:pt idx="1">
                  <c:v>5</c:v>
                </c:pt>
                <c:pt idx="2">
                  <c:v>15</c:v>
                </c:pt>
                <c:pt idx="3">
                  <c:v>7</c:v>
                </c:pt>
                <c:pt idx="4">
                  <c:v>1</c:v>
                </c:pt>
                <c:pt idx="5">
                  <c:v>12</c:v>
                </c:pt>
                <c:pt idx="6">
                  <c:v>1</c:v>
                </c:pt>
                <c:pt idx="7">
                  <c:v>4</c:v>
                </c:pt>
              </c:numCache>
            </c:numRef>
          </c:val>
        </c:ser>
        <c:dLbls>
          <c:showLegendKey val="0"/>
          <c:showVal val="0"/>
          <c:showCatName val="1"/>
          <c:showSerName val="0"/>
          <c:showPercent val="1"/>
          <c:showBubbleSize val="0"/>
          <c:showLeaderLines val="0"/>
        </c:dLbls>
      </c:pie3DChart>
    </c:plotArea>
    <c:plotVisOnly val="1"/>
    <c:dispBlanksAs val="zero"/>
    <c:showDLblsOverMax val="0"/>
  </c:chart>
  <c:printSettings>
    <c:headerFooter/>
    <c:pageMargins b="0.75000000000000544" l="0.70000000000000062" r="0.70000000000000062" t="0.75000000000000544"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40"/>
      <c:rotY val="140"/>
      <c:rAngAx val="0"/>
      <c:perspective val="100"/>
    </c:view3D>
    <c:floor>
      <c:thickness val="0"/>
    </c:floor>
    <c:sideWall>
      <c:thickness val="0"/>
    </c:sideWall>
    <c:backWall>
      <c:thickness val="0"/>
    </c:backWall>
    <c:plotArea>
      <c:layout/>
      <c:pie3DChart>
        <c:varyColors val="1"/>
        <c:ser>
          <c:idx val="0"/>
          <c:order val="0"/>
          <c:explosion val="18"/>
          <c:dPt>
            <c:idx val="0"/>
            <c:bubble3D val="0"/>
            <c:explosion val="38"/>
          </c:dPt>
          <c:cat>
            <c:strRef>
              <c:f>'Récap 2016'!$B$138:$B$145</c:f>
              <c:strCache>
                <c:ptCount val="8"/>
                <c:pt idx="0">
                  <c:v>BELOUIZDAD</c:v>
                </c:pt>
                <c:pt idx="1">
                  <c:v>KOUBA</c:v>
                </c:pt>
                <c:pt idx="2">
                  <c:v>BACHDJERRAH</c:v>
                </c:pt>
                <c:pt idx="3">
                  <c:v>SIDI MHAMED</c:v>
                </c:pt>
                <c:pt idx="4">
                  <c:v>ASSELAH HOCINE</c:v>
                </c:pt>
                <c:pt idx="5">
                  <c:v>EL BIAR</c:v>
                </c:pt>
                <c:pt idx="6">
                  <c:v>HUSSEIN DAY</c:v>
                </c:pt>
                <c:pt idx="7">
                  <c:v>SAID HAMDINE</c:v>
                </c:pt>
              </c:strCache>
            </c:strRef>
          </c:cat>
          <c:val>
            <c:numRef>
              <c:f>'Récap 2016'!$O$138:$O$145</c:f>
              <c:numCache>
                <c:formatCode>General</c:formatCode>
                <c:ptCount val="8"/>
                <c:pt idx="0">
                  <c:v>7</c:v>
                </c:pt>
                <c:pt idx="1">
                  <c:v>3</c:v>
                </c:pt>
                <c:pt idx="2">
                  <c:v>4</c:v>
                </c:pt>
                <c:pt idx="3">
                  <c:v>9</c:v>
                </c:pt>
                <c:pt idx="4">
                  <c:v>4</c:v>
                </c:pt>
                <c:pt idx="5">
                  <c:v>2</c:v>
                </c:pt>
                <c:pt idx="6">
                  <c:v>4</c:v>
                </c:pt>
                <c:pt idx="7">
                  <c:v>7</c:v>
                </c:pt>
              </c:numCache>
            </c:numRef>
          </c:val>
        </c:ser>
        <c:dLbls>
          <c:showLegendKey val="0"/>
          <c:showVal val="0"/>
          <c:showCatName val="1"/>
          <c:showSerName val="0"/>
          <c:showPercent val="1"/>
          <c:showBubbleSize val="0"/>
          <c:showLeaderLines val="0"/>
        </c:dLbls>
      </c:pie3DChart>
    </c:plotArea>
    <c:plotVisOnly val="1"/>
    <c:dispBlanksAs val="zero"/>
    <c:showDLblsOverMax val="0"/>
  </c:chart>
  <c:printSettings>
    <c:headerFooter/>
    <c:pageMargins b="0.75000000000000544" l="0.70000000000000062" r="0.70000000000000062" t="0.75000000000000544"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40"/>
      <c:rotY val="140"/>
      <c:rAngAx val="0"/>
      <c:perspective val="100"/>
    </c:view3D>
    <c:floor>
      <c:thickness val="0"/>
    </c:floor>
    <c:sideWall>
      <c:thickness val="0"/>
    </c:sideWall>
    <c:backWall>
      <c:thickness val="0"/>
    </c:backWall>
    <c:plotArea>
      <c:layout/>
      <c:pie3DChart>
        <c:varyColors val="1"/>
        <c:ser>
          <c:idx val="0"/>
          <c:order val="0"/>
          <c:explosion val="18"/>
          <c:dPt>
            <c:idx val="0"/>
            <c:bubble3D val="0"/>
            <c:explosion val="38"/>
          </c:dPt>
          <c:cat>
            <c:strRef>
              <c:f>'Récap 2016'!$B$171:$B$178</c:f>
              <c:strCache>
                <c:ptCount val="8"/>
                <c:pt idx="0">
                  <c:v>BELOUIZDAD</c:v>
                </c:pt>
                <c:pt idx="1">
                  <c:v>KOUBA</c:v>
                </c:pt>
                <c:pt idx="2">
                  <c:v>BACHDJERRAH</c:v>
                </c:pt>
                <c:pt idx="3">
                  <c:v>SIDI MHAMED</c:v>
                </c:pt>
                <c:pt idx="4">
                  <c:v>ASSELAH HOCINE</c:v>
                </c:pt>
                <c:pt idx="5">
                  <c:v>EL BIAR</c:v>
                </c:pt>
                <c:pt idx="6">
                  <c:v>HUSSEIN DAY</c:v>
                </c:pt>
                <c:pt idx="7">
                  <c:v>SAID HAMDINE</c:v>
                </c:pt>
              </c:strCache>
            </c:strRef>
          </c:cat>
          <c:val>
            <c:numRef>
              <c:f>'Récap 2016'!$O$171:$O$178</c:f>
              <c:numCache>
                <c:formatCode>General</c:formatCode>
                <c:ptCount val="8"/>
                <c:pt idx="0">
                  <c:v>5</c:v>
                </c:pt>
                <c:pt idx="1">
                  <c:v>7</c:v>
                </c:pt>
                <c:pt idx="2">
                  <c:v>11</c:v>
                </c:pt>
                <c:pt idx="3">
                  <c:v>8</c:v>
                </c:pt>
                <c:pt idx="4">
                  <c:v>3</c:v>
                </c:pt>
                <c:pt idx="5">
                  <c:v>6</c:v>
                </c:pt>
                <c:pt idx="6">
                  <c:v>14</c:v>
                </c:pt>
                <c:pt idx="7">
                  <c:v>4</c:v>
                </c:pt>
              </c:numCache>
            </c:numRef>
          </c:val>
        </c:ser>
        <c:dLbls>
          <c:showLegendKey val="0"/>
          <c:showVal val="0"/>
          <c:showCatName val="1"/>
          <c:showSerName val="0"/>
          <c:showPercent val="1"/>
          <c:showBubbleSize val="0"/>
          <c:showLeaderLines val="0"/>
        </c:dLbls>
      </c:pie3DChart>
    </c:plotArea>
    <c:plotVisOnly val="1"/>
    <c:dispBlanksAs val="zero"/>
    <c:showDLblsOverMax val="0"/>
  </c:chart>
  <c:printSettings>
    <c:headerFooter/>
    <c:pageMargins b="0.75000000000000544" l="0.70000000000000062" r="0.70000000000000062" t="0.75000000000000544"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142876</xdr:colOff>
      <xdr:row>14</xdr:row>
      <xdr:rowOff>57151</xdr:rowOff>
    </xdr:from>
    <xdr:to>
      <xdr:col>18</xdr:col>
      <xdr:colOff>457200</xdr:colOff>
      <xdr:row>27</xdr:row>
      <xdr:rowOff>180975</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95251</xdr:colOff>
      <xdr:row>47</xdr:row>
      <xdr:rowOff>47625</xdr:rowOff>
    </xdr:from>
    <xdr:to>
      <xdr:col>18</xdr:col>
      <xdr:colOff>409575</xdr:colOff>
      <xdr:row>60</xdr:row>
      <xdr:rowOff>209550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133350</xdr:colOff>
      <xdr:row>80</xdr:row>
      <xdr:rowOff>28575</xdr:rowOff>
    </xdr:from>
    <xdr:to>
      <xdr:col>18</xdr:col>
      <xdr:colOff>466725</xdr:colOff>
      <xdr:row>93</xdr:row>
      <xdr:rowOff>190500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133350</xdr:colOff>
      <xdr:row>113</xdr:row>
      <xdr:rowOff>28575</xdr:rowOff>
    </xdr:from>
    <xdr:to>
      <xdr:col>18</xdr:col>
      <xdr:colOff>466725</xdr:colOff>
      <xdr:row>126</xdr:row>
      <xdr:rowOff>190500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133350</xdr:colOff>
      <xdr:row>146</xdr:row>
      <xdr:rowOff>28575</xdr:rowOff>
    </xdr:from>
    <xdr:to>
      <xdr:col>18</xdr:col>
      <xdr:colOff>466725</xdr:colOff>
      <xdr:row>159</xdr:row>
      <xdr:rowOff>190500</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133350</xdr:colOff>
      <xdr:row>179</xdr:row>
      <xdr:rowOff>28575</xdr:rowOff>
    </xdr:from>
    <xdr:to>
      <xdr:col>18</xdr:col>
      <xdr:colOff>466725</xdr:colOff>
      <xdr:row>192</xdr:row>
      <xdr:rowOff>190500</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94"/>
  <sheetViews>
    <sheetView zoomScale="70" zoomScaleNormal="70" workbookViewId="0">
      <selection activeCell="G29" sqref="G29"/>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7" width="12" customWidth="1"/>
    <col min="18" max="18" width="12.5703125" customWidth="1"/>
    <col min="19" max="19" width="12" customWidth="1"/>
    <col min="20" max="20" width="13"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09"/>
    </row>
    <row r="5" spans="1:29" ht="21">
      <c r="B5" s="1" t="s">
        <v>3</v>
      </c>
      <c r="C5" s="109"/>
      <c r="D5" s="109"/>
      <c r="E5" s="110"/>
      <c r="F5" s="109"/>
      <c r="G5" s="109"/>
      <c r="H5" s="109"/>
      <c r="I5" s="109"/>
      <c r="J5" s="109"/>
      <c r="K5" s="109"/>
    </row>
    <row r="7" spans="1:29" ht="16.5"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5.75">
      <c r="B8" s="249"/>
      <c r="C8" s="112" t="s">
        <v>9</v>
      </c>
      <c r="D8" s="113" t="s">
        <v>10</v>
      </c>
      <c r="E8" s="114" t="s">
        <v>11</v>
      </c>
      <c r="F8" s="115" t="s">
        <v>9</v>
      </c>
      <c r="G8" s="116" t="s">
        <v>10</v>
      </c>
      <c r="H8" s="114" t="s">
        <v>11</v>
      </c>
      <c r="I8" s="115" t="s">
        <v>9</v>
      </c>
      <c r="J8" s="116" t="s">
        <v>10</v>
      </c>
      <c r="K8" s="114" t="s">
        <v>11</v>
      </c>
      <c r="L8" s="115" t="s">
        <v>9</v>
      </c>
      <c r="M8" s="116" t="s">
        <v>10</v>
      </c>
      <c r="N8" s="114" t="s">
        <v>11</v>
      </c>
      <c r="O8" s="115" t="s">
        <v>9</v>
      </c>
      <c r="P8" s="113" t="s">
        <v>10</v>
      </c>
      <c r="Q8" s="114" t="s">
        <v>11</v>
      </c>
      <c r="R8" s="164" t="s">
        <v>9</v>
      </c>
      <c r="S8" s="165" t="s">
        <v>10</v>
      </c>
      <c r="T8" s="207" t="s">
        <v>11</v>
      </c>
      <c r="U8" s="236"/>
      <c r="V8" s="83"/>
      <c r="W8"/>
      <c r="X8" s="231" t="s">
        <v>22</v>
      </c>
      <c r="Y8" s="231" t="s">
        <v>23</v>
      </c>
      <c r="Z8" s="232" t="s">
        <v>24</v>
      </c>
      <c r="AA8" s="231" t="s">
        <v>25</v>
      </c>
      <c r="AB8" s="231" t="s">
        <v>26</v>
      </c>
      <c r="AC8" s="231" t="s">
        <v>27</v>
      </c>
    </row>
    <row r="9" spans="1:29" ht="15" customHeight="1">
      <c r="A9" s="240">
        <v>42372</v>
      </c>
      <c r="B9" s="85" t="s">
        <v>12</v>
      </c>
      <c r="C9" s="89">
        <v>26472141.120000076</v>
      </c>
      <c r="D9" s="90">
        <v>26472090</v>
      </c>
      <c r="E9" s="148">
        <f t="shared" ref="E9:E64" si="0">C9-D9</f>
        <v>51.120000075548887</v>
      </c>
      <c r="F9" s="89">
        <v>506505.03</v>
      </c>
      <c r="G9" s="90" t="s">
        <v>355</v>
      </c>
      <c r="H9" s="153">
        <f t="shared" ref="H9:H64" si="1">F9-G9</f>
        <v>3.0000000027939677E-2</v>
      </c>
      <c r="I9" s="89">
        <v>9808.2999999999993</v>
      </c>
      <c r="J9" s="90" t="s">
        <v>890</v>
      </c>
      <c r="K9" s="153">
        <f t="shared" ref="K9:K64" si="2">I9-J9</f>
        <v>0</v>
      </c>
      <c r="L9" s="90">
        <v>10220.280000000001</v>
      </c>
      <c r="M9" s="90" t="s">
        <v>891</v>
      </c>
      <c r="N9" s="148">
        <f t="shared" ref="N9:N64" si="3">L9-M9</f>
        <v>-1.9999999998617568E-2</v>
      </c>
      <c r="O9" s="89">
        <v>145282.83000000002</v>
      </c>
      <c r="P9" s="90" t="s">
        <v>356</v>
      </c>
      <c r="Q9" s="153">
        <f t="shared" ref="Q9:Q64" si="4">O9-P9</f>
        <v>-0.16999999998370185</v>
      </c>
      <c r="R9" s="89">
        <v>25819941.280000076</v>
      </c>
      <c r="S9" s="90">
        <v>25819890</v>
      </c>
      <c r="T9" s="91">
        <f>R9-S9</f>
        <v>51.280000075697899</v>
      </c>
      <c r="U9" s="201">
        <f>IF(D9=0,0,1)</f>
        <v>1</v>
      </c>
      <c r="W9" s="85" t="s">
        <v>12</v>
      </c>
      <c r="X9" s="122">
        <f t="shared" ref="X9:X65" si="5">+IF(AND(C9&lt;&gt;0,D9&lt;&gt;0,OR(E9&gt;100,E9&lt;-100)),1,0)</f>
        <v>0</v>
      </c>
      <c r="Y9" s="122">
        <f t="shared" ref="Y9:Y65" si="6">+IF(AND(F9&lt;&gt;0,G9&lt;&gt;0,OR(H9&gt;100,H9&lt;-100)),1,0)</f>
        <v>0</v>
      </c>
      <c r="Z9" s="122">
        <f t="shared" ref="Z9:Z65" si="7">+IF(AND(I9&lt;&gt;0,J9&lt;&gt;0,OR(K9&gt;100,K9&lt;-100)),1,0)</f>
        <v>0</v>
      </c>
      <c r="AA9" s="122">
        <f t="shared" ref="AA9:AA65" si="8">+IF(AND(L9&lt;&gt;0,M9&lt;&gt;0,OR(N9&gt;100,N9&lt;-100)),1,0)</f>
        <v>0</v>
      </c>
      <c r="AB9" s="123">
        <f t="shared" ref="AB9:AB65" si="9">+IF(AND(O9&lt;&gt;0,P9&lt;&gt;0,OR(Q9&gt;100,Q9&lt;-100)),1,0)</f>
        <v>0</v>
      </c>
      <c r="AC9" s="129">
        <f t="shared" ref="AC9:AC65" si="10">+IF(AND(R9&lt;&gt;0,S9&lt;&gt;0,OR(T9&gt;100,T9&lt;-100)),1,0)</f>
        <v>0</v>
      </c>
    </row>
    <row r="10" spans="1:29" ht="15" customHeight="1">
      <c r="A10" s="241"/>
      <c r="B10" s="86" t="s">
        <v>13</v>
      </c>
      <c r="C10" s="136"/>
      <c r="D10" s="136"/>
      <c r="E10" s="149">
        <f t="shared" si="0"/>
        <v>0</v>
      </c>
      <c r="F10" s="139"/>
      <c r="G10" s="140"/>
      <c r="H10" s="156">
        <f t="shared" si="1"/>
        <v>0</v>
      </c>
      <c r="I10" s="139"/>
      <c r="J10" s="140"/>
      <c r="K10" s="156">
        <f t="shared" si="2"/>
        <v>0</v>
      </c>
      <c r="L10" s="136"/>
      <c r="M10" s="136"/>
      <c r="N10" s="149">
        <f t="shared" si="3"/>
        <v>0</v>
      </c>
      <c r="O10" s="139"/>
      <c r="P10" s="140"/>
      <c r="Q10" s="156">
        <f t="shared" si="4"/>
        <v>0</v>
      </c>
      <c r="R10" s="139"/>
      <c r="S10" s="20"/>
      <c r="T10" s="93">
        <f t="shared" ref="T10:T16" si="11">R10-S10</f>
        <v>0</v>
      </c>
      <c r="U10" s="202">
        <f t="shared" ref="U10:U73" si="12">IF(D10=0,0,1)</f>
        <v>0</v>
      </c>
      <c r="W10" s="86" t="s">
        <v>13</v>
      </c>
      <c r="X10" s="122">
        <f t="shared" si="5"/>
        <v>0</v>
      </c>
      <c r="Y10" s="122">
        <f t="shared" si="6"/>
        <v>0</v>
      </c>
      <c r="Z10" s="122">
        <f t="shared" si="7"/>
        <v>0</v>
      </c>
      <c r="AA10" s="122">
        <f t="shared" si="8"/>
        <v>0</v>
      </c>
      <c r="AB10" s="123">
        <f t="shared" si="9"/>
        <v>0</v>
      </c>
      <c r="AC10" s="129">
        <f t="shared" si="10"/>
        <v>0</v>
      </c>
    </row>
    <row r="11" spans="1:29" ht="15.75">
      <c r="A11" s="241"/>
      <c r="B11" s="87" t="s">
        <v>14</v>
      </c>
      <c r="C11" s="136">
        <v>17442505.919999853</v>
      </c>
      <c r="D11" s="136">
        <v>17442530</v>
      </c>
      <c r="E11" s="149">
        <f t="shared" si="0"/>
        <v>-24.080000147223473</v>
      </c>
      <c r="F11" s="139">
        <v>366533.22000000003</v>
      </c>
      <c r="G11" s="140" t="s">
        <v>357</v>
      </c>
      <c r="H11" s="156">
        <f t="shared" si="1"/>
        <v>-6862.7799999999697</v>
      </c>
      <c r="I11" s="139">
        <v>31126.760000000002</v>
      </c>
      <c r="J11" s="140" t="s">
        <v>892</v>
      </c>
      <c r="K11" s="156">
        <f t="shared" si="2"/>
        <v>-50000.04</v>
      </c>
      <c r="L11" s="136">
        <v>15358.27</v>
      </c>
      <c r="M11" s="136" t="s">
        <v>893</v>
      </c>
      <c r="N11" s="149">
        <f t="shared" si="3"/>
        <v>-2.9999999998835847E-2</v>
      </c>
      <c r="O11" s="139">
        <v>69556.73</v>
      </c>
      <c r="P11" s="140" t="s">
        <v>358</v>
      </c>
      <c r="Q11" s="156">
        <f t="shared" si="4"/>
        <v>2.9999999998835847E-2</v>
      </c>
      <c r="R11" s="139">
        <v>17022184.459999856</v>
      </c>
      <c r="S11" s="20">
        <v>17022233</v>
      </c>
      <c r="T11" s="93">
        <f t="shared" si="11"/>
        <v>-48.540000144392252</v>
      </c>
      <c r="U11" s="202">
        <f t="shared" si="12"/>
        <v>1</v>
      </c>
      <c r="W11" s="87" t="s">
        <v>14</v>
      </c>
      <c r="X11" s="122">
        <f t="shared" si="5"/>
        <v>0</v>
      </c>
      <c r="Y11" s="122">
        <f t="shared" si="6"/>
        <v>1</v>
      </c>
      <c r="Z11" s="122">
        <f t="shared" si="7"/>
        <v>1</v>
      </c>
      <c r="AA11" s="122">
        <f t="shared" si="8"/>
        <v>0</v>
      </c>
      <c r="AB11" s="123">
        <f t="shared" si="9"/>
        <v>0</v>
      </c>
      <c r="AC11" s="129">
        <f t="shared" si="10"/>
        <v>0</v>
      </c>
    </row>
    <row r="12" spans="1:29" ht="15.75">
      <c r="A12" s="241"/>
      <c r="B12" s="86" t="s">
        <v>15</v>
      </c>
      <c r="C12" s="136">
        <v>68485622.609999642</v>
      </c>
      <c r="D12" s="136">
        <v>70952510</v>
      </c>
      <c r="E12" s="149">
        <f t="shared" si="0"/>
        <v>-2466887.3900003582</v>
      </c>
      <c r="F12" s="139">
        <v>966472.57000000007</v>
      </c>
      <c r="G12" s="140" t="s">
        <v>359</v>
      </c>
      <c r="H12" s="156">
        <f t="shared" si="1"/>
        <v>-0.42999999993480742</v>
      </c>
      <c r="I12" s="139">
        <v>18015.53</v>
      </c>
      <c r="J12" s="140" t="s">
        <v>894</v>
      </c>
      <c r="K12" s="156">
        <f t="shared" si="2"/>
        <v>2.9999999998835847E-2</v>
      </c>
      <c r="L12" s="136">
        <v>3844.77</v>
      </c>
      <c r="M12" s="136" t="s">
        <v>895</v>
      </c>
      <c r="N12" s="149">
        <f t="shared" si="3"/>
        <v>0</v>
      </c>
      <c r="O12" s="139">
        <v>429777.19000000024</v>
      </c>
      <c r="P12" s="140" t="s">
        <v>360</v>
      </c>
      <c r="Q12" s="156">
        <f t="shared" si="4"/>
        <v>0.19000000023515895</v>
      </c>
      <c r="R12" s="139">
        <v>67103543.609999642</v>
      </c>
      <c r="S12" s="20">
        <v>67103560</v>
      </c>
      <c r="T12" s="93">
        <f t="shared" si="11"/>
        <v>-16.390000358223915</v>
      </c>
      <c r="U12" s="202">
        <f t="shared" si="12"/>
        <v>1</v>
      </c>
      <c r="W12" s="86" t="s">
        <v>15</v>
      </c>
      <c r="X12" s="122">
        <f t="shared" si="5"/>
        <v>1</v>
      </c>
      <c r="Y12" s="4">
        <f t="shared" si="6"/>
        <v>0</v>
      </c>
      <c r="Z12" s="130">
        <f t="shared" si="7"/>
        <v>0</v>
      </c>
      <c r="AA12" s="4">
        <f t="shared" si="8"/>
        <v>0</v>
      </c>
      <c r="AB12" s="123">
        <f t="shared" si="9"/>
        <v>0</v>
      </c>
      <c r="AC12" s="129">
        <f t="shared" si="10"/>
        <v>0</v>
      </c>
    </row>
    <row r="13" spans="1:29" ht="15.75">
      <c r="A13" s="241"/>
      <c r="B13" s="86" t="s">
        <v>16</v>
      </c>
      <c r="C13" s="136">
        <v>41922137.629998729</v>
      </c>
      <c r="D13" s="136">
        <v>41922170</v>
      </c>
      <c r="E13" s="149">
        <f t="shared" si="0"/>
        <v>-32.370001271367073</v>
      </c>
      <c r="F13" s="139">
        <v>351456.26000000018</v>
      </c>
      <c r="G13" s="140" t="s">
        <v>361</v>
      </c>
      <c r="H13" s="156">
        <f t="shared" si="1"/>
        <v>0.26000000018393621</v>
      </c>
      <c r="I13" s="139">
        <v>8431.09</v>
      </c>
      <c r="J13" s="140" t="s">
        <v>896</v>
      </c>
      <c r="K13" s="156">
        <f t="shared" si="2"/>
        <v>0</v>
      </c>
      <c r="L13" s="136">
        <v>1853.42</v>
      </c>
      <c r="M13" s="136" t="s">
        <v>897</v>
      </c>
      <c r="N13" s="149">
        <f t="shared" si="3"/>
        <v>0</v>
      </c>
      <c r="O13" s="139">
        <v>123008.89</v>
      </c>
      <c r="P13" s="140" t="s">
        <v>362</v>
      </c>
      <c r="Q13" s="156">
        <f t="shared" si="4"/>
        <v>-0.11000000000058208</v>
      </c>
      <c r="R13" s="139">
        <v>41454250.149998724</v>
      </c>
      <c r="S13" s="20">
        <v>41454240</v>
      </c>
      <c r="T13" s="93">
        <f t="shared" si="11"/>
        <v>10.149998724460602</v>
      </c>
      <c r="U13" s="202">
        <f t="shared" si="12"/>
        <v>1</v>
      </c>
      <c r="W13" s="86" t="s">
        <v>16</v>
      </c>
      <c r="X13" s="122">
        <f t="shared" si="5"/>
        <v>0</v>
      </c>
      <c r="Y13" s="4">
        <f t="shared" si="6"/>
        <v>0</v>
      </c>
      <c r="Z13" s="130">
        <f t="shared" si="7"/>
        <v>0</v>
      </c>
      <c r="AA13" s="4">
        <f t="shared" si="8"/>
        <v>0</v>
      </c>
      <c r="AB13" s="4">
        <f t="shared" si="9"/>
        <v>0</v>
      </c>
      <c r="AC13" s="129">
        <f t="shared" si="10"/>
        <v>0</v>
      </c>
    </row>
    <row r="14" spans="1:29" ht="15.75">
      <c r="A14" s="241"/>
      <c r="B14" s="86" t="s">
        <v>17</v>
      </c>
      <c r="C14" s="136">
        <v>21603252.9099967</v>
      </c>
      <c r="D14" s="20">
        <v>21603240</v>
      </c>
      <c r="E14" s="146">
        <f t="shared" si="0"/>
        <v>12.909996699541807</v>
      </c>
      <c r="F14" s="139">
        <v>140712.82</v>
      </c>
      <c r="G14" s="20" t="s">
        <v>363</v>
      </c>
      <c r="H14" s="154">
        <f t="shared" si="1"/>
        <v>-21981.179999999993</v>
      </c>
      <c r="I14" s="139">
        <v>0</v>
      </c>
      <c r="J14" s="20" t="s">
        <v>52</v>
      </c>
      <c r="K14" s="154">
        <f t="shared" si="2"/>
        <v>0</v>
      </c>
      <c r="L14" s="136">
        <v>0</v>
      </c>
      <c r="M14" s="20" t="s">
        <v>52</v>
      </c>
      <c r="N14" s="146">
        <f t="shared" si="3"/>
        <v>0</v>
      </c>
      <c r="O14" s="139">
        <v>19346.219999999998</v>
      </c>
      <c r="P14" s="20" t="s">
        <v>364</v>
      </c>
      <c r="Q14" s="154">
        <f t="shared" si="4"/>
        <v>-0.68000000000392902</v>
      </c>
      <c r="R14" s="139">
        <v>21443193.8699967</v>
      </c>
      <c r="S14" s="20">
        <v>21443240</v>
      </c>
      <c r="T14" s="93">
        <f t="shared" si="11"/>
        <v>-46.130003299564123</v>
      </c>
      <c r="U14" s="202">
        <f t="shared" si="12"/>
        <v>1</v>
      </c>
      <c r="W14" s="86" t="s">
        <v>17</v>
      </c>
      <c r="X14" s="122">
        <f t="shared" si="5"/>
        <v>0</v>
      </c>
      <c r="Y14" s="4">
        <f t="shared" si="6"/>
        <v>1</v>
      </c>
      <c r="Z14" s="130">
        <f t="shared" si="7"/>
        <v>0</v>
      </c>
      <c r="AA14" s="4">
        <f t="shared" si="8"/>
        <v>0</v>
      </c>
      <c r="AB14" s="4">
        <f t="shared" si="9"/>
        <v>0</v>
      </c>
      <c r="AC14" s="129">
        <f t="shared" si="10"/>
        <v>0</v>
      </c>
    </row>
    <row r="15" spans="1:29" ht="15.75">
      <c r="A15" s="241"/>
      <c r="B15" s="86" t="s">
        <v>18</v>
      </c>
      <c r="C15" s="92"/>
      <c r="D15" s="20"/>
      <c r="E15" s="146">
        <f t="shared" si="0"/>
        <v>0</v>
      </c>
      <c r="F15" s="92"/>
      <c r="G15" s="20"/>
      <c r="H15" s="154">
        <f t="shared" si="1"/>
        <v>0</v>
      </c>
      <c r="I15" s="92"/>
      <c r="J15" s="20"/>
      <c r="K15" s="154">
        <f t="shared" si="2"/>
        <v>0</v>
      </c>
      <c r="L15" s="20"/>
      <c r="M15" s="20"/>
      <c r="N15" s="146">
        <f t="shared" si="3"/>
        <v>0</v>
      </c>
      <c r="O15" s="92"/>
      <c r="P15" s="20"/>
      <c r="Q15" s="154">
        <f t="shared" si="4"/>
        <v>0</v>
      </c>
      <c r="R15" s="92"/>
      <c r="S15" s="20"/>
      <c r="T15" s="93">
        <f t="shared" si="11"/>
        <v>0</v>
      </c>
      <c r="U15" s="202">
        <f t="shared" si="12"/>
        <v>0</v>
      </c>
      <c r="W15" s="86" t="s">
        <v>18</v>
      </c>
      <c r="X15" s="122">
        <f t="shared" si="5"/>
        <v>0</v>
      </c>
      <c r="Y15" s="4">
        <f t="shared" si="6"/>
        <v>0</v>
      </c>
      <c r="Z15" s="130">
        <f t="shared" si="7"/>
        <v>0</v>
      </c>
      <c r="AA15" s="4">
        <f t="shared" si="8"/>
        <v>0</v>
      </c>
      <c r="AB15" s="4">
        <f t="shared" si="9"/>
        <v>0</v>
      </c>
      <c r="AC15" s="129">
        <f t="shared" si="10"/>
        <v>0</v>
      </c>
    </row>
    <row r="16" spans="1:29" ht="15.75">
      <c r="A16" s="242"/>
      <c r="B16" s="88" t="s">
        <v>19</v>
      </c>
      <c r="C16" s="94"/>
      <c r="D16" s="95">
        <v>33892690</v>
      </c>
      <c r="E16" s="147">
        <f t="shared" si="0"/>
        <v>-33892690</v>
      </c>
      <c r="F16" s="94"/>
      <c r="G16" s="95" t="s">
        <v>365</v>
      </c>
      <c r="H16" s="155">
        <f t="shared" si="1"/>
        <v>-345106</v>
      </c>
      <c r="I16" s="94"/>
      <c r="J16" s="95" t="s">
        <v>898</v>
      </c>
      <c r="K16" s="155">
        <f t="shared" si="2"/>
        <v>-6000</v>
      </c>
      <c r="L16" s="95"/>
      <c r="M16" s="95" t="s">
        <v>52</v>
      </c>
      <c r="N16" s="147">
        <f t="shared" si="3"/>
        <v>0</v>
      </c>
      <c r="O16" s="94"/>
      <c r="P16" s="95" t="s">
        <v>366</v>
      </c>
      <c r="Q16" s="155">
        <f t="shared" si="4"/>
        <v>-19738.900000000001</v>
      </c>
      <c r="R16" s="94"/>
      <c r="S16" s="95">
        <v>33544960</v>
      </c>
      <c r="T16" s="96">
        <f t="shared" si="11"/>
        <v>-33544960</v>
      </c>
      <c r="U16" s="203">
        <f t="shared" si="12"/>
        <v>1</v>
      </c>
      <c r="W16" s="88" t="s">
        <v>19</v>
      </c>
      <c r="X16" s="122">
        <f t="shared" si="5"/>
        <v>0</v>
      </c>
      <c r="Y16" s="4">
        <f t="shared" si="6"/>
        <v>0</v>
      </c>
      <c r="Z16" s="130">
        <f t="shared" si="7"/>
        <v>0</v>
      </c>
      <c r="AA16" s="4">
        <f t="shared" si="8"/>
        <v>0</v>
      </c>
      <c r="AB16" s="4">
        <f t="shared" si="9"/>
        <v>0</v>
      </c>
      <c r="AC16" s="129">
        <f t="shared" si="10"/>
        <v>0</v>
      </c>
    </row>
    <row r="17" spans="1:29" ht="15" customHeight="1">
      <c r="A17" s="240">
        <v>42373</v>
      </c>
      <c r="B17" s="85" t="s">
        <v>12</v>
      </c>
      <c r="C17" s="136">
        <v>25819941.280000076</v>
      </c>
      <c r="D17" s="136">
        <v>25819890</v>
      </c>
      <c r="E17" s="149">
        <f t="shared" si="0"/>
        <v>51.280000075697899</v>
      </c>
      <c r="F17" s="139">
        <v>142345.09000000005</v>
      </c>
      <c r="G17" s="140" t="s">
        <v>367</v>
      </c>
      <c r="H17" s="156">
        <f t="shared" si="1"/>
        <v>9.0000000054715201E-2</v>
      </c>
      <c r="I17" s="139">
        <v>0</v>
      </c>
      <c r="J17" s="140" t="s">
        <v>52</v>
      </c>
      <c r="K17" s="156">
        <f t="shared" si="2"/>
        <v>0</v>
      </c>
      <c r="L17" s="136">
        <v>0</v>
      </c>
      <c r="M17" s="136" t="s">
        <v>52</v>
      </c>
      <c r="N17" s="149">
        <f t="shared" si="3"/>
        <v>0</v>
      </c>
      <c r="O17" s="139">
        <v>92813.409999999989</v>
      </c>
      <c r="P17" s="140" t="s">
        <v>368</v>
      </c>
      <c r="Q17" s="156">
        <f t="shared" si="4"/>
        <v>9.9999999947613105E-3</v>
      </c>
      <c r="R17" s="137">
        <v>27694646.26000008</v>
      </c>
      <c r="S17" s="90">
        <v>27694640</v>
      </c>
      <c r="T17" s="91">
        <f>R17-S17</f>
        <v>6.260000079870224</v>
      </c>
      <c r="U17" s="201">
        <f t="shared" si="12"/>
        <v>1</v>
      </c>
      <c r="W17" s="85" t="s">
        <v>12</v>
      </c>
      <c r="X17" s="117">
        <f t="shared" si="5"/>
        <v>0</v>
      </c>
      <c r="Y17" s="118">
        <f t="shared" si="6"/>
        <v>0</v>
      </c>
      <c r="Z17" s="118">
        <f t="shared" si="7"/>
        <v>0</v>
      </c>
      <c r="AA17" s="118">
        <f t="shared" si="8"/>
        <v>0</v>
      </c>
      <c r="AB17" s="118">
        <f t="shared" si="9"/>
        <v>0</v>
      </c>
      <c r="AC17" s="131">
        <f t="shared" si="10"/>
        <v>0</v>
      </c>
    </row>
    <row r="18" spans="1:29" ht="15.75">
      <c r="A18" s="241"/>
      <c r="B18" s="86" t="s">
        <v>13</v>
      </c>
      <c r="C18" s="136">
        <v>35940774.879996948</v>
      </c>
      <c r="D18" s="136"/>
      <c r="E18" s="149">
        <f t="shared" si="0"/>
        <v>35940774.879996948</v>
      </c>
      <c r="F18" s="139">
        <v>1136850.8900000006</v>
      </c>
      <c r="G18" s="140"/>
      <c r="H18" s="156">
        <f t="shared" si="1"/>
        <v>1136850.8900000006</v>
      </c>
      <c r="I18" s="139">
        <v>74473.86</v>
      </c>
      <c r="J18" s="140"/>
      <c r="K18" s="156">
        <f t="shared" si="2"/>
        <v>74473.86</v>
      </c>
      <c r="L18" s="136">
        <v>2878.25</v>
      </c>
      <c r="M18" s="136"/>
      <c r="N18" s="149">
        <f t="shared" si="3"/>
        <v>2878.25</v>
      </c>
      <c r="O18" s="139">
        <v>517576.04000000004</v>
      </c>
      <c r="P18" s="140"/>
      <c r="Q18" s="156">
        <f t="shared" si="4"/>
        <v>517576.04000000004</v>
      </c>
      <c r="R18" s="139">
        <v>41774195.509996928</v>
      </c>
      <c r="S18" s="20"/>
      <c r="T18" s="93">
        <f t="shared" ref="T18:T24" si="13">R18-S18</f>
        <v>41774195.509996928</v>
      </c>
      <c r="U18" s="202">
        <f t="shared" si="12"/>
        <v>0</v>
      </c>
      <c r="W18" s="86" t="s">
        <v>13</v>
      </c>
      <c r="X18" s="121">
        <f t="shared" si="5"/>
        <v>0</v>
      </c>
      <c r="Y18" s="122">
        <f t="shared" si="6"/>
        <v>0</v>
      </c>
      <c r="Z18" s="122">
        <f t="shared" si="7"/>
        <v>0</v>
      </c>
      <c r="AA18" s="122">
        <f t="shared" si="8"/>
        <v>0</v>
      </c>
      <c r="AB18" s="122">
        <f t="shared" si="9"/>
        <v>0</v>
      </c>
      <c r="AC18" s="129">
        <f t="shared" si="10"/>
        <v>0</v>
      </c>
    </row>
    <row r="19" spans="1:29" ht="15" customHeight="1">
      <c r="A19" s="241"/>
      <c r="B19" s="87" t="s">
        <v>14</v>
      </c>
      <c r="C19" s="136">
        <v>17022184.459999856</v>
      </c>
      <c r="D19" s="136"/>
      <c r="E19" s="149">
        <f t="shared" si="0"/>
        <v>17022184.459999856</v>
      </c>
      <c r="F19" s="139">
        <v>156023.40999999997</v>
      </c>
      <c r="G19" s="140"/>
      <c r="H19" s="156">
        <f t="shared" si="1"/>
        <v>156023.40999999997</v>
      </c>
      <c r="I19" s="139">
        <v>0</v>
      </c>
      <c r="J19" s="140"/>
      <c r="K19" s="156">
        <f t="shared" si="2"/>
        <v>0</v>
      </c>
      <c r="L19" s="136">
        <v>0</v>
      </c>
      <c r="M19" s="136"/>
      <c r="N19" s="149">
        <f t="shared" si="3"/>
        <v>0</v>
      </c>
      <c r="O19" s="139">
        <v>24548.359999999997</v>
      </c>
      <c r="P19" s="140"/>
      <c r="Q19" s="156">
        <f t="shared" si="4"/>
        <v>24548.359999999997</v>
      </c>
      <c r="R19" s="139">
        <v>19271952.619999856</v>
      </c>
      <c r="S19" s="20"/>
      <c r="T19" s="93">
        <f t="shared" si="13"/>
        <v>19271952.619999856</v>
      </c>
      <c r="U19" s="202">
        <f t="shared" si="12"/>
        <v>0</v>
      </c>
      <c r="W19" s="87" t="s">
        <v>14</v>
      </c>
      <c r="X19" s="121">
        <f t="shared" si="5"/>
        <v>0</v>
      </c>
      <c r="Y19" s="122">
        <f t="shared" si="6"/>
        <v>0</v>
      </c>
      <c r="Z19" s="122">
        <f t="shared" si="7"/>
        <v>0</v>
      </c>
      <c r="AA19" s="122">
        <f t="shared" si="8"/>
        <v>0</v>
      </c>
      <c r="AB19" s="122">
        <f t="shared" si="9"/>
        <v>0</v>
      </c>
      <c r="AC19" s="129">
        <f t="shared" si="10"/>
        <v>0</v>
      </c>
    </row>
    <row r="20" spans="1:29" ht="15.75">
      <c r="A20" s="241"/>
      <c r="B20" s="86" t="s">
        <v>15</v>
      </c>
      <c r="C20" s="136">
        <v>67103543.609999642</v>
      </c>
      <c r="D20" s="136">
        <v>67103560</v>
      </c>
      <c r="E20" s="149">
        <f t="shared" si="0"/>
        <v>-16.390000358223915</v>
      </c>
      <c r="F20" s="139">
        <v>722236.67000000051</v>
      </c>
      <c r="G20" s="140" t="s">
        <v>369</v>
      </c>
      <c r="H20" s="156">
        <f t="shared" si="1"/>
        <v>-0.3299999994924292</v>
      </c>
      <c r="I20" s="139">
        <v>0</v>
      </c>
      <c r="J20" s="140" t="s">
        <v>52</v>
      </c>
      <c r="K20" s="156">
        <f t="shared" si="2"/>
        <v>0</v>
      </c>
      <c r="L20" s="136">
        <v>0</v>
      </c>
      <c r="M20" s="136" t="s">
        <v>52</v>
      </c>
      <c r="N20" s="149">
        <f t="shared" si="3"/>
        <v>0</v>
      </c>
      <c r="O20" s="139">
        <v>193855.23000000004</v>
      </c>
      <c r="P20" s="140" t="s">
        <v>370</v>
      </c>
      <c r="Q20" s="156">
        <f t="shared" si="4"/>
        <v>0.23000000003958121</v>
      </c>
      <c r="R20" s="139">
        <v>70789559.579999596</v>
      </c>
      <c r="S20" s="20">
        <v>70789520</v>
      </c>
      <c r="T20" s="93">
        <f t="shared" si="13"/>
        <v>39.579999595880508</v>
      </c>
      <c r="U20" s="202">
        <f t="shared" si="12"/>
        <v>1</v>
      </c>
      <c r="W20" s="86" t="s">
        <v>15</v>
      </c>
      <c r="X20" s="121">
        <f t="shared" si="5"/>
        <v>0</v>
      </c>
      <c r="Y20" s="122">
        <f t="shared" si="6"/>
        <v>0</v>
      </c>
      <c r="Z20" s="122">
        <f t="shared" si="7"/>
        <v>0</v>
      </c>
      <c r="AA20" s="122">
        <f t="shared" si="8"/>
        <v>0</v>
      </c>
      <c r="AB20" s="122">
        <f t="shared" si="9"/>
        <v>0</v>
      </c>
      <c r="AC20" s="129">
        <f t="shared" si="10"/>
        <v>0</v>
      </c>
    </row>
    <row r="21" spans="1:29" ht="15.75">
      <c r="A21" s="241"/>
      <c r="B21" s="86" t="s">
        <v>16</v>
      </c>
      <c r="C21" s="136">
        <v>41454250.149998724</v>
      </c>
      <c r="D21" s="136">
        <v>41454240</v>
      </c>
      <c r="E21" s="149">
        <f t="shared" si="0"/>
        <v>10.149998724460602</v>
      </c>
      <c r="F21" s="139">
        <v>132981.37999999998</v>
      </c>
      <c r="G21" s="140" t="s">
        <v>371</v>
      </c>
      <c r="H21" s="156">
        <f t="shared" si="1"/>
        <v>0.37999999997555278</v>
      </c>
      <c r="I21" s="139">
        <v>0</v>
      </c>
      <c r="J21" s="140" t="s">
        <v>52</v>
      </c>
      <c r="K21" s="156">
        <f t="shared" si="2"/>
        <v>0</v>
      </c>
      <c r="L21" s="136">
        <v>0</v>
      </c>
      <c r="M21" s="136" t="s">
        <v>52</v>
      </c>
      <c r="N21" s="149">
        <f t="shared" si="3"/>
        <v>0</v>
      </c>
      <c r="O21" s="139">
        <v>112210.93000000001</v>
      </c>
      <c r="P21" s="140" t="s">
        <v>372</v>
      </c>
      <c r="Q21" s="156">
        <f t="shared" si="4"/>
        <v>-6.9999999992433004E-2</v>
      </c>
      <c r="R21" s="139">
        <v>47389355.819998734</v>
      </c>
      <c r="S21" s="20">
        <v>47389390</v>
      </c>
      <c r="T21" s="93">
        <f t="shared" si="13"/>
        <v>-34.180001266300678</v>
      </c>
      <c r="U21" s="202">
        <f t="shared" si="12"/>
        <v>1</v>
      </c>
      <c r="W21" s="86" t="s">
        <v>16</v>
      </c>
      <c r="X21" s="121">
        <f t="shared" si="5"/>
        <v>0</v>
      </c>
      <c r="Y21" s="122">
        <f t="shared" si="6"/>
        <v>0</v>
      </c>
      <c r="Z21" s="122">
        <f t="shared" si="7"/>
        <v>0</v>
      </c>
      <c r="AA21" s="122">
        <f t="shared" si="8"/>
        <v>0</v>
      </c>
      <c r="AB21" s="122">
        <f t="shared" si="9"/>
        <v>0</v>
      </c>
      <c r="AC21" s="129">
        <f t="shared" si="10"/>
        <v>0</v>
      </c>
    </row>
    <row r="22" spans="1:29" ht="15.75">
      <c r="A22" s="241"/>
      <c r="B22" s="86" t="s">
        <v>17</v>
      </c>
      <c r="C22" s="136">
        <v>21443193.8699967</v>
      </c>
      <c r="D22" s="136">
        <v>21443240</v>
      </c>
      <c r="E22" s="149">
        <f t="shared" si="0"/>
        <v>-46.130003299564123</v>
      </c>
      <c r="F22" s="139">
        <v>49650.659999999967</v>
      </c>
      <c r="G22" s="140" t="s">
        <v>373</v>
      </c>
      <c r="H22" s="156">
        <f t="shared" si="1"/>
        <v>-646.04000000002998</v>
      </c>
      <c r="I22" s="139">
        <v>0</v>
      </c>
      <c r="J22" s="140" t="s">
        <v>52</v>
      </c>
      <c r="K22" s="156">
        <f t="shared" si="2"/>
        <v>0</v>
      </c>
      <c r="L22" s="136">
        <v>0</v>
      </c>
      <c r="M22" s="136" t="s">
        <v>52</v>
      </c>
      <c r="N22" s="149">
        <f t="shared" si="3"/>
        <v>0</v>
      </c>
      <c r="O22" s="139">
        <v>2892.51</v>
      </c>
      <c r="P22" s="140" t="s">
        <v>374</v>
      </c>
      <c r="Q22" s="156">
        <f t="shared" si="4"/>
        <v>0</v>
      </c>
      <c r="R22" s="139">
        <v>21390650.699996702</v>
      </c>
      <c r="S22" s="20">
        <v>21390640</v>
      </c>
      <c r="T22" s="93">
        <f t="shared" si="13"/>
        <v>10.699996702373028</v>
      </c>
      <c r="U22" s="202">
        <f t="shared" si="12"/>
        <v>1</v>
      </c>
      <c r="W22" s="86" t="s">
        <v>17</v>
      </c>
      <c r="X22" s="121">
        <f t="shared" si="5"/>
        <v>0</v>
      </c>
      <c r="Y22" s="122">
        <f t="shared" si="6"/>
        <v>1</v>
      </c>
      <c r="Z22" s="122">
        <f t="shared" si="7"/>
        <v>0</v>
      </c>
      <c r="AA22" s="122">
        <f t="shared" si="8"/>
        <v>0</v>
      </c>
      <c r="AB22" s="122">
        <f t="shared" si="9"/>
        <v>0</v>
      </c>
      <c r="AC22" s="129">
        <f t="shared" si="10"/>
        <v>0</v>
      </c>
    </row>
    <row r="23" spans="1:29" ht="15.75">
      <c r="A23" s="241"/>
      <c r="B23" s="86" t="s">
        <v>18</v>
      </c>
      <c r="C23" s="136">
        <v>5039212.9499994759</v>
      </c>
      <c r="D23" s="136">
        <v>5039210</v>
      </c>
      <c r="E23" s="149">
        <f t="shared" si="0"/>
        <v>2.949999475851655</v>
      </c>
      <c r="F23" s="139">
        <v>22905.429999999997</v>
      </c>
      <c r="G23" s="140" t="s">
        <v>375</v>
      </c>
      <c r="H23" s="156">
        <f t="shared" si="1"/>
        <v>2.9999999995197868E-2</v>
      </c>
      <c r="I23" s="139">
        <v>11795.909999999998</v>
      </c>
      <c r="J23" s="140" t="s">
        <v>899</v>
      </c>
      <c r="K23" s="156">
        <f t="shared" si="2"/>
        <v>9.9999999983992893E-3</v>
      </c>
      <c r="L23" s="136">
        <v>222.59</v>
      </c>
      <c r="M23" s="136" t="s">
        <v>900</v>
      </c>
      <c r="N23" s="149">
        <f t="shared" si="3"/>
        <v>0</v>
      </c>
      <c r="O23" s="139">
        <v>4983.25</v>
      </c>
      <c r="P23" s="140" t="s">
        <v>376</v>
      </c>
      <c r="Q23" s="156">
        <f t="shared" si="4"/>
        <v>0</v>
      </c>
      <c r="R23" s="139">
        <v>7234193.7699994752</v>
      </c>
      <c r="S23" s="20">
        <v>7234190</v>
      </c>
      <c r="T23" s="93">
        <f t="shared" si="13"/>
        <v>3.7699994752183557</v>
      </c>
      <c r="U23" s="202">
        <f t="shared" si="12"/>
        <v>1</v>
      </c>
      <c r="W23" s="86" t="s">
        <v>18</v>
      </c>
      <c r="X23" s="121">
        <f t="shared" si="5"/>
        <v>0</v>
      </c>
      <c r="Y23" s="122">
        <f t="shared" si="6"/>
        <v>0</v>
      </c>
      <c r="Z23" s="122">
        <f t="shared" si="7"/>
        <v>0</v>
      </c>
      <c r="AA23" s="122">
        <f t="shared" si="8"/>
        <v>0</v>
      </c>
      <c r="AB23" s="122">
        <f t="shared" si="9"/>
        <v>0</v>
      </c>
      <c r="AC23" s="129">
        <f t="shared" si="10"/>
        <v>0</v>
      </c>
    </row>
    <row r="24" spans="1:29" ht="15.75">
      <c r="A24" s="242"/>
      <c r="B24" s="88" t="s">
        <v>19</v>
      </c>
      <c r="C24" s="94"/>
      <c r="D24" s="95"/>
      <c r="E24" s="147">
        <f t="shared" si="0"/>
        <v>0</v>
      </c>
      <c r="F24" s="94"/>
      <c r="G24" s="95"/>
      <c r="H24" s="155">
        <f t="shared" si="1"/>
        <v>0</v>
      </c>
      <c r="I24" s="94"/>
      <c r="J24" s="95"/>
      <c r="K24" s="155">
        <f t="shared" si="2"/>
        <v>0</v>
      </c>
      <c r="L24" s="95"/>
      <c r="M24" s="95"/>
      <c r="N24" s="147">
        <f t="shared" si="3"/>
        <v>0</v>
      </c>
      <c r="O24" s="94"/>
      <c r="P24" s="95"/>
      <c r="Q24" s="155">
        <f t="shared" si="4"/>
        <v>0</v>
      </c>
      <c r="R24" s="94"/>
      <c r="S24" s="95"/>
      <c r="T24" s="96">
        <f t="shared" si="13"/>
        <v>0</v>
      </c>
      <c r="U24" s="203">
        <f t="shared" si="12"/>
        <v>0</v>
      </c>
      <c r="W24" s="88" t="s">
        <v>19</v>
      </c>
      <c r="X24" s="125">
        <f t="shared" si="5"/>
        <v>0</v>
      </c>
      <c r="Y24" s="126">
        <f t="shared" si="6"/>
        <v>0</v>
      </c>
      <c r="Z24" s="126">
        <f t="shared" si="7"/>
        <v>0</v>
      </c>
      <c r="AA24" s="126">
        <f t="shared" si="8"/>
        <v>0</v>
      </c>
      <c r="AB24" s="126">
        <f t="shared" si="9"/>
        <v>0</v>
      </c>
      <c r="AC24" s="132">
        <f t="shared" si="10"/>
        <v>0</v>
      </c>
    </row>
    <row r="25" spans="1:29" ht="15" customHeight="1">
      <c r="A25" s="240">
        <v>42374</v>
      </c>
      <c r="B25" s="85" t="s">
        <v>12</v>
      </c>
      <c r="C25" s="136">
        <v>27694646.26000008</v>
      </c>
      <c r="D25" s="136"/>
      <c r="E25" s="149">
        <f t="shared" si="0"/>
        <v>27694646.26000008</v>
      </c>
      <c r="F25" s="139">
        <v>216255.29999999996</v>
      </c>
      <c r="G25" s="140"/>
      <c r="H25" s="156">
        <f t="shared" si="1"/>
        <v>216255.29999999996</v>
      </c>
      <c r="I25" s="139">
        <v>0</v>
      </c>
      <c r="J25" s="140">
        <v>0</v>
      </c>
      <c r="K25" s="156">
        <f t="shared" si="2"/>
        <v>0</v>
      </c>
      <c r="L25" s="136">
        <v>0</v>
      </c>
      <c r="M25" s="136">
        <v>0</v>
      </c>
      <c r="N25" s="149">
        <f t="shared" si="3"/>
        <v>0</v>
      </c>
      <c r="O25" s="139">
        <v>38387.39</v>
      </c>
      <c r="P25" s="140"/>
      <c r="Q25" s="156">
        <f t="shared" si="4"/>
        <v>38387.39</v>
      </c>
      <c r="R25" s="137">
        <v>27440003.570000082</v>
      </c>
      <c r="S25" s="90"/>
      <c r="T25" s="91">
        <f>R25-S25</f>
        <v>27440003.570000082</v>
      </c>
      <c r="U25" s="201">
        <f t="shared" si="12"/>
        <v>0</v>
      </c>
      <c r="W25" s="85" t="s">
        <v>12</v>
      </c>
      <c r="X25" s="122">
        <f t="shared" si="5"/>
        <v>0</v>
      </c>
      <c r="Y25" s="122">
        <f t="shared" si="6"/>
        <v>0</v>
      </c>
      <c r="Z25" s="122">
        <f t="shared" si="7"/>
        <v>0</v>
      </c>
      <c r="AA25" s="122">
        <f t="shared" si="8"/>
        <v>0</v>
      </c>
      <c r="AB25" s="122">
        <f t="shared" si="9"/>
        <v>0</v>
      </c>
      <c r="AC25" s="129">
        <f t="shared" si="10"/>
        <v>0</v>
      </c>
    </row>
    <row r="26" spans="1:29" ht="15.75">
      <c r="A26" s="241"/>
      <c r="B26" s="86" t="s">
        <v>13</v>
      </c>
      <c r="C26" s="107"/>
      <c r="D26" s="84"/>
      <c r="E26" s="146">
        <f t="shared" si="0"/>
        <v>0</v>
      </c>
      <c r="F26" s="103"/>
      <c r="G26" s="6"/>
      <c r="H26" s="154">
        <f t="shared" si="1"/>
        <v>0</v>
      </c>
      <c r="I26" s="103"/>
      <c r="J26" s="6">
        <v>0</v>
      </c>
      <c r="K26" s="154">
        <f t="shared" si="2"/>
        <v>0</v>
      </c>
      <c r="L26" s="6"/>
      <c r="M26" s="6">
        <v>0</v>
      </c>
      <c r="N26" s="146">
        <f t="shared" si="3"/>
        <v>0</v>
      </c>
      <c r="O26" s="103"/>
      <c r="P26" s="6"/>
      <c r="Q26" s="154">
        <f t="shared" si="4"/>
        <v>0</v>
      </c>
      <c r="R26" s="103"/>
      <c r="S26" s="6"/>
      <c r="T26" s="93">
        <f t="shared" ref="T26:T32" si="14">R26-S26</f>
        <v>0</v>
      </c>
      <c r="U26" s="202">
        <f t="shared" si="12"/>
        <v>0</v>
      </c>
      <c r="W26" s="86" t="s">
        <v>13</v>
      </c>
      <c r="X26" s="122">
        <f t="shared" si="5"/>
        <v>0</v>
      </c>
      <c r="Y26" s="122">
        <f t="shared" si="6"/>
        <v>0</v>
      </c>
      <c r="Z26" s="122">
        <f t="shared" si="7"/>
        <v>0</v>
      </c>
      <c r="AA26" s="122">
        <f t="shared" si="8"/>
        <v>0</v>
      </c>
      <c r="AB26" s="122">
        <f t="shared" si="9"/>
        <v>0</v>
      </c>
      <c r="AC26" s="129">
        <f t="shared" si="10"/>
        <v>0</v>
      </c>
    </row>
    <row r="27" spans="1:29" ht="15.75">
      <c r="A27" s="241"/>
      <c r="B27" s="87" t="s">
        <v>14</v>
      </c>
      <c r="C27" s="136">
        <v>19271952.619999856</v>
      </c>
      <c r="D27" s="136"/>
      <c r="E27" s="149">
        <f t="shared" si="0"/>
        <v>19271952.619999856</v>
      </c>
      <c r="F27" s="139">
        <v>168036.38</v>
      </c>
      <c r="G27" s="140"/>
      <c r="H27" s="156">
        <f t="shared" si="1"/>
        <v>168036.38</v>
      </c>
      <c r="I27" s="139">
        <v>0</v>
      </c>
      <c r="J27" s="140" t="s">
        <v>52</v>
      </c>
      <c r="K27" s="156">
        <f t="shared" si="2"/>
        <v>0</v>
      </c>
      <c r="L27" s="136">
        <v>0</v>
      </c>
      <c r="M27" s="136" t="s">
        <v>52</v>
      </c>
      <c r="N27" s="149">
        <f t="shared" si="3"/>
        <v>0</v>
      </c>
      <c r="O27" s="139">
        <v>64826.969999999994</v>
      </c>
      <c r="P27" s="140"/>
      <c r="Q27" s="156">
        <f t="shared" si="4"/>
        <v>64826.969999999994</v>
      </c>
      <c r="R27" s="139">
        <v>19039089.269999858</v>
      </c>
      <c r="S27" s="6"/>
      <c r="T27" s="93">
        <f t="shared" si="14"/>
        <v>19039089.269999858</v>
      </c>
      <c r="U27" s="202">
        <f t="shared" si="12"/>
        <v>0</v>
      </c>
      <c r="W27" s="87" t="s">
        <v>14</v>
      </c>
      <c r="X27" s="122">
        <f t="shared" si="5"/>
        <v>0</v>
      </c>
      <c r="Y27" s="122">
        <f t="shared" si="6"/>
        <v>0</v>
      </c>
      <c r="Z27" s="122">
        <f t="shared" si="7"/>
        <v>0</v>
      </c>
      <c r="AA27" s="122">
        <f t="shared" si="8"/>
        <v>0</v>
      </c>
      <c r="AB27" s="122">
        <f t="shared" si="9"/>
        <v>0</v>
      </c>
      <c r="AC27" s="129">
        <f t="shared" si="10"/>
        <v>0</v>
      </c>
    </row>
    <row r="28" spans="1:29" ht="15" customHeight="1">
      <c r="A28" s="241"/>
      <c r="B28" s="86" t="s">
        <v>15</v>
      </c>
      <c r="C28" s="136">
        <v>70789559.579999596</v>
      </c>
      <c r="D28" s="136">
        <v>70789520</v>
      </c>
      <c r="E28" s="149">
        <f t="shared" si="0"/>
        <v>39.579999595880508</v>
      </c>
      <c r="F28" s="139">
        <v>382764.9</v>
      </c>
      <c r="G28" s="140" t="s">
        <v>377</v>
      </c>
      <c r="H28" s="156">
        <f t="shared" si="1"/>
        <v>-9.9999999976716936E-2</v>
      </c>
      <c r="I28" s="139">
        <v>0</v>
      </c>
      <c r="J28" s="140" t="s">
        <v>52</v>
      </c>
      <c r="K28" s="156">
        <f t="shared" si="2"/>
        <v>0</v>
      </c>
      <c r="L28" s="136">
        <v>0</v>
      </c>
      <c r="M28" s="136" t="s">
        <v>52</v>
      </c>
      <c r="N28" s="149">
        <f t="shared" si="3"/>
        <v>0</v>
      </c>
      <c r="O28" s="139">
        <v>175173.61999999997</v>
      </c>
      <c r="P28" s="140" t="s">
        <v>378</v>
      </c>
      <c r="Q28" s="156">
        <f t="shared" si="4"/>
        <v>-0.38000000003376044</v>
      </c>
      <c r="R28" s="139">
        <v>70231621.05999963</v>
      </c>
      <c r="S28" s="6">
        <v>70231640</v>
      </c>
      <c r="T28" s="93">
        <f t="shared" si="14"/>
        <v>-18.940000370144844</v>
      </c>
      <c r="U28" s="202">
        <f t="shared" si="12"/>
        <v>1</v>
      </c>
      <c r="W28" s="86" t="s">
        <v>15</v>
      </c>
      <c r="X28" s="122">
        <f t="shared" si="5"/>
        <v>0</v>
      </c>
      <c r="Y28" s="122">
        <f t="shared" si="6"/>
        <v>0</v>
      </c>
      <c r="Z28" s="122">
        <f t="shared" si="7"/>
        <v>0</v>
      </c>
      <c r="AA28" s="122">
        <f t="shared" si="8"/>
        <v>0</v>
      </c>
      <c r="AB28" s="122">
        <f t="shared" si="9"/>
        <v>0</v>
      </c>
      <c r="AC28" s="129">
        <f t="shared" si="10"/>
        <v>0</v>
      </c>
    </row>
    <row r="29" spans="1:29" ht="15.75">
      <c r="A29" s="241"/>
      <c r="B29" s="86" t="s">
        <v>16</v>
      </c>
      <c r="C29" s="136">
        <v>47389355.819998734</v>
      </c>
      <c r="D29" s="136">
        <v>128389396</v>
      </c>
      <c r="E29" s="149">
        <f t="shared" si="0"/>
        <v>-81000040.180001259</v>
      </c>
      <c r="F29" s="139">
        <v>203561.74</v>
      </c>
      <c r="G29" s="140" t="s">
        <v>379</v>
      </c>
      <c r="H29" s="156">
        <f t="shared" si="1"/>
        <v>-0.26000000000931323</v>
      </c>
      <c r="I29" s="139">
        <v>0</v>
      </c>
      <c r="J29" s="140" t="s">
        <v>52</v>
      </c>
      <c r="K29" s="156">
        <f t="shared" si="2"/>
        <v>0</v>
      </c>
      <c r="L29" s="136">
        <v>0</v>
      </c>
      <c r="M29" s="136" t="s">
        <v>52</v>
      </c>
      <c r="N29" s="149">
        <f t="shared" si="3"/>
        <v>0</v>
      </c>
      <c r="O29" s="139">
        <v>45018.44</v>
      </c>
      <c r="P29" s="140" t="s">
        <v>380</v>
      </c>
      <c r="Q29" s="156">
        <f t="shared" si="4"/>
        <v>4.0000000000873115E-2</v>
      </c>
      <c r="R29" s="139">
        <v>47140775.639998741</v>
      </c>
      <c r="S29" s="6">
        <v>47140830</v>
      </c>
      <c r="T29" s="93">
        <f t="shared" si="14"/>
        <v>-54.360001258552074</v>
      </c>
      <c r="U29" s="202">
        <f t="shared" si="12"/>
        <v>1</v>
      </c>
      <c r="W29" s="86" t="s">
        <v>16</v>
      </c>
      <c r="X29" s="122">
        <f t="shared" si="5"/>
        <v>1</v>
      </c>
      <c r="Y29" s="122">
        <f t="shared" si="6"/>
        <v>0</v>
      </c>
      <c r="Z29" s="122">
        <f t="shared" si="7"/>
        <v>0</v>
      </c>
      <c r="AA29" s="122">
        <f t="shared" si="8"/>
        <v>0</v>
      </c>
      <c r="AB29" s="122">
        <f t="shared" si="9"/>
        <v>0</v>
      </c>
      <c r="AC29" s="129">
        <f t="shared" si="10"/>
        <v>0</v>
      </c>
    </row>
    <row r="30" spans="1:29" ht="15.75">
      <c r="A30" s="241"/>
      <c r="B30" s="86" t="s">
        <v>17</v>
      </c>
      <c r="C30" s="103"/>
      <c r="D30" s="6">
        <v>0</v>
      </c>
      <c r="E30" s="146">
        <f t="shared" si="0"/>
        <v>0</v>
      </c>
      <c r="F30" s="103"/>
      <c r="G30" s="6"/>
      <c r="H30" s="154">
        <f t="shared" si="1"/>
        <v>0</v>
      </c>
      <c r="I30" s="106"/>
      <c r="J30" s="4"/>
      <c r="K30" s="154">
        <f t="shared" si="2"/>
        <v>0</v>
      </c>
      <c r="L30" s="4"/>
      <c r="M30" s="4"/>
      <c r="N30" s="146">
        <f t="shared" si="3"/>
        <v>0</v>
      </c>
      <c r="O30" s="103"/>
      <c r="P30" s="6"/>
      <c r="Q30" s="154">
        <f t="shared" si="4"/>
        <v>0</v>
      </c>
      <c r="R30" s="103"/>
      <c r="S30" s="6">
        <v>0</v>
      </c>
      <c r="T30" s="93">
        <f t="shared" si="14"/>
        <v>0</v>
      </c>
      <c r="U30" s="202">
        <f t="shared" si="12"/>
        <v>0</v>
      </c>
      <c r="W30" s="86" t="s">
        <v>17</v>
      </c>
      <c r="X30" s="122">
        <f t="shared" si="5"/>
        <v>0</v>
      </c>
      <c r="Y30" s="122">
        <f t="shared" si="6"/>
        <v>0</v>
      </c>
      <c r="Z30" s="122">
        <f t="shared" si="7"/>
        <v>0</v>
      </c>
      <c r="AA30" s="122">
        <f t="shared" si="8"/>
        <v>0</v>
      </c>
      <c r="AB30" s="122">
        <f t="shared" si="9"/>
        <v>0</v>
      </c>
      <c r="AC30" s="129">
        <f t="shared" si="10"/>
        <v>0</v>
      </c>
    </row>
    <row r="31" spans="1:29" ht="15.75">
      <c r="A31" s="241"/>
      <c r="B31" s="86" t="s">
        <v>18</v>
      </c>
      <c r="C31" s="136">
        <v>7234193.7699994752</v>
      </c>
      <c r="D31" s="136">
        <v>7234190</v>
      </c>
      <c r="E31" s="149">
        <f t="shared" si="0"/>
        <v>3.7699994752183557</v>
      </c>
      <c r="F31" s="139">
        <v>66200.639999999999</v>
      </c>
      <c r="G31" s="140" t="s">
        <v>381</v>
      </c>
      <c r="H31" s="156">
        <f t="shared" si="1"/>
        <v>3.9999999993597157E-2</v>
      </c>
      <c r="I31" s="139">
        <v>0</v>
      </c>
      <c r="J31" s="140" t="s">
        <v>52</v>
      </c>
      <c r="K31" s="156">
        <f t="shared" si="2"/>
        <v>0</v>
      </c>
      <c r="L31" s="136">
        <v>0</v>
      </c>
      <c r="M31" s="136" t="s">
        <v>52</v>
      </c>
      <c r="N31" s="149">
        <f t="shared" si="3"/>
        <v>0</v>
      </c>
      <c r="O31" s="139">
        <v>1327.4</v>
      </c>
      <c r="P31" s="140" t="s">
        <v>382</v>
      </c>
      <c r="Q31" s="156">
        <f t="shared" si="4"/>
        <v>3</v>
      </c>
      <c r="R31" s="139">
        <v>7166665.7299994752</v>
      </c>
      <c r="S31" s="6">
        <v>7166660</v>
      </c>
      <c r="T31" s="93">
        <f t="shared" si="14"/>
        <v>5.7299994751811028</v>
      </c>
      <c r="U31" s="202">
        <f t="shared" si="12"/>
        <v>1</v>
      </c>
      <c r="W31" s="86" t="s">
        <v>18</v>
      </c>
      <c r="X31" s="122">
        <f t="shared" si="5"/>
        <v>0</v>
      </c>
      <c r="Y31" s="122">
        <f t="shared" si="6"/>
        <v>0</v>
      </c>
      <c r="Z31" s="122">
        <f t="shared" si="7"/>
        <v>0</v>
      </c>
      <c r="AA31" s="122">
        <f t="shared" si="8"/>
        <v>0</v>
      </c>
      <c r="AB31" s="122">
        <f t="shared" si="9"/>
        <v>0</v>
      </c>
      <c r="AC31" s="129">
        <f t="shared" si="10"/>
        <v>0</v>
      </c>
    </row>
    <row r="32" spans="1:29" ht="15.75">
      <c r="A32" s="242"/>
      <c r="B32" s="88" t="s">
        <v>19</v>
      </c>
      <c r="C32" s="136">
        <v>33892712.879999205</v>
      </c>
      <c r="D32" s="136">
        <v>37017620</v>
      </c>
      <c r="E32" s="149">
        <f t="shared" si="0"/>
        <v>-3124907.1200007945</v>
      </c>
      <c r="F32" s="139">
        <v>631902.7100000002</v>
      </c>
      <c r="G32" s="140" t="s">
        <v>383</v>
      </c>
      <c r="H32" s="156">
        <f t="shared" si="1"/>
        <v>-0.28999999980442226</v>
      </c>
      <c r="I32" s="139">
        <v>22842.600000000002</v>
      </c>
      <c r="J32" s="140" t="s">
        <v>901</v>
      </c>
      <c r="K32" s="156">
        <f t="shared" si="2"/>
        <v>0</v>
      </c>
      <c r="L32" s="136">
        <v>5309.9000000000005</v>
      </c>
      <c r="M32" s="136" t="s">
        <v>902</v>
      </c>
      <c r="N32" s="149">
        <f t="shared" si="3"/>
        <v>0</v>
      </c>
      <c r="O32" s="139">
        <v>36951.49</v>
      </c>
      <c r="P32" s="140" t="s">
        <v>384</v>
      </c>
      <c r="Q32" s="156">
        <f t="shared" si="4"/>
        <v>-1.0000000002037268E-2</v>
      </c>
      <c r="R32" s="141">
        <v>37017635.089999206</v>
      </c>
      <c r="S32" s="105">
        <v>37017620</v>
      </c>
      <c r="T32" s="96">
        <f t="shared" si="14"/>
        <v>15.089999206364155</v>
      </c>
      <c r="U32" s="203">
        <f t="shared" si="12"/>
        <v>1</v>
      </c>
      <c r="W32" s="88" t="s">
        <v>19</v>
      </c>
      <c r="X32" s="122">
        <f t="shared" si="5"/>
        <v>1</v>
      </c>
      <c r="Y32" s="122">
        <f t="shared" si="6"/>
        <v>0</v>
      </c>
      <c r="Z32" s="122">
        <f t="shared" si="7"/>
        <v>0</v>
      </c>
      <c r="AA32" s="122">
        <f t="shared" si="8"/>
        <v>0</v>
      </c>
      <c r="AB32" s="122">
        <f t="shared" si="9"/>
        <v>0</v>
      </c>
      <c r="AC32" s="129">
        <f t="shared" si="10"/>
        <v>0</v>
      </c>
    </row>
    <row r="33" spans="1:29" ht="15" customHeight="1">
      <c r="A33" s="240">
        <v>42375</v>
      </c>
      <c r="B33" s="85" t="s">
        <v>12</v>
      </c>
      <c r="C33" s="137">
        <v>27440003.570000082</v>
      </c>
      <c r="D33" s="138">
        <v>26</v>
      </c>
      <c r="E33" s="150">
        <f t="shared" si="0"/>
        <v>27439977.570000082</v>
      </c>
      <c r="F33" s="137">
        <v>248635.76000000007</v>
      </c>
      <c r="G33" s="138" t="s">
        <v>385</v>
      </c>
      <c r="H33" s="157">
        <f t="shared" si="1"/>
        <v>-0.23999999993247911</v>
      </c>
      <c r="I33" s="137">
        <v>0</v>
      </c>
      <c r="J33" s="138" t="s">
        <v>52</v>
      </c>
      <c r="K33" s="157">
        <f t="shared" si="2"/>
        <v>0</v>
      </c>
      <c r="L33" s="138">
        <v>0</v>
      </c>
      <c r="M33" s="138" t="s">
        <v>52</v>
      </c>
      <c r="N33" s="150">
        <f t="shared" si="3"/>
        <v>0</v>
      </c>
      <c r="O33" s="137">
        <v>44834.950000000019</v>
      </c>
      <c r="P33" s="138" t="s">
        <v>386</v>
      </c>
      <c r="Q33" s="157">
        <f t="shared" si="4"/>
        <v>5.0000000017462298E-2</v>
      </c>
      <c r="R33" s="137">
        <v>27146532.860000078</v>
      </c>
      <c r="S33" s="90">
        <v>26</v>
      </c>
      <c r="T33" s="91">
        <f>R33-S33</f>
        <v>27146506.860000078</v>
      </c>
      <c r="U33" s="201">
        <f t="shared" si="12"/>
        <v>1</v>
      </c>
      <c r="W33" s="85" t="s">
        <v>12</v>
      </c>
      <c r="X33" s="117">
        <f t="shared" si="5"/>
        <v>1</v>
      </c>
      <c r="Y33" s="118">
        <f t="shared" si="6"/>
        <v>0</v>
      </c>
      <c r="Z33" s="118">
        <f t="shared" si="7"/>
        <v>0</v>
      </c>
      <c r="AA33" s="118">
        <f t="shared" si="8"/>
        <v>0</v>
      </c>
      <c r="AB33" s="118">
        <f t="shared" si="9"/>
        <v>0</v>
      </c>
      <c r="AC33" s="131">
        <f t="shared" si="10"/>
        <v>1</v>
      </c>
    </row>
    <row r="34" spans="1:29" ht="15.75">
      <c r="A34" s="241"/>
      <c r="B34" s="86" t="s">
        <v>13</v>
      </c>
      <c r="C34" s="139">
        <v>41774195.509996928</v>
      </c>
      <c r="D34" s="140">
        <v>41774210</v>
      </c>
      <c r="E34" s="151">
        <f t="shared" si="0"/>
        <v>-14.490003071725368</v>
      </c>
      <c r="F34" s="139">
        <v>668526.07999999996</v>
      </c>
      <c r="G34" s="140" t="s">
        <v>387</v>
      </c>
      <c r="H34" s="156">
        <f t="shared" si="1"/>
        <v>7.9999999958090484E-2</v>
      </c>
      <c r="I34" s="139">
        <v>0</v>
      </c>
      <c r="J34" s="140" t="s">
        <v>52</v>
      </c>
      <c r="K34" s="156">
        <f t="shared" si="2"/>
        <v>0</v>
      </c>
      <c r="L34" s="140">
        <v>0</v>
      </c>
      <c r="M34" s="140" t="s">
        <v>52</v>
      </c>
      <c r="N34" s="151">
        <f t="shared" si="3"/>
        <v>0</v>
      </c>
      <c r="O34" s="139">
        <v>206079.30000000002</v>
      </c>
      <c r="P34" s="140" t="s">
        <v>388</v>
      </c>
      <c r="Q34" s="156">
        <f t="shared" si="4"/>
        <v>0.3000000000174623</v>
      </c>
      <c r="R34" s="139">
        <v>40899590.129996933</v>
      </c>
      <c r="S34" s="20">
        <v>40899640</v>
      </c>
      <c r="T34" s="93">
        <f t="shared" ref="T34:T40" si="15">R34-S34</f>
        <v>-49.870003066956997</v>
      </c>
      <c r="U34" s="202">
        <f t="shared" si="12"/>
        <v>1</v>
      </c>
      <c r="W34" s="86" t="s">
        <v>13</v>
      </c>
      <c r="X34" s="121">
        <f t="shared" si="5"/>
        <v>0</v>
      </c>
      <c r="Y34" s="122">
        <f t="shared" si="6"/>
        <v>0</v>
      </c>
      <c r="Z34" s="122">
        <f t="shared" si="7"/>
        <v>0</v>
      </c>
      <c r="AA34" s="122">
        <f t="shared" si="8"/>
        <v>0</v>
      </c>
      <c r="AB34" s="122">
        <f t="shared" si="9"/>
        <v>0</v>
      </c>
      <c r="AC34" s="129">
        <f t="shared" si="10"/>
        <v>0</v>
      </c>
    </row>
    <row r="35" spans="1:29" ht="15.75">
      <c r="A35" s="241"/>
      <c r="B35" s="87" t="s">
        <v>14</v>
      </c>
      <c r="C35" s="139">
        <v>19039089.269999858</v>
      </c>
      <c r="D35" s="140">
        <v>17022233</v>
      </c>
      <c r="E35" s="151">
        <f t="shared" si="0"/>
        <v>2016856.269999858</v>
      </c>
      <c r="F35" s="139">
        <v>126903.43000000001</v>
      </c>
      <c r="G35" s="140" t="s">
        <v>389</v>
      </c>
      <c r="H35" s="156">
        <f t="shared" si="1"/>
        <v>-1155286.57</v>
      </c>
      <c r="I35" s="139">
        <v>0</v>
      </c>
      <c r="J35" s="140" t="s">
        <v>52</v>
      </c>
      <c r="K35" s="156">
        <f t="shared" si="2"/>
        <v>0</v>
      </c>
      <c r="L35" s="140">
        <v>0</v>
      </c>
      <c r="M35" s="140" t="s">
        <v>52</v>
      </c>
      <c r="N35" s="151">
        <f t="shared" si="3"/>
        <v>0</v>
      </c>
      <c r="O35" s="139">
        <v>43267.65</v>
      </c>
      <c r="P35" s="140" t="s">
        <v>390</v>
      </c>
      <c r="Q35" s="156">
        <f t="shared" si="4"/>
        <v>4641.6500000000015</v>
      </c>
      <c r="R35" s="139">
        <v>22653802.419999857</v>
      </c>
      <c r="S35" s="20">
        <v>22658430</v>
      </c>
      <c r="T35" s="93">
        <f t="shared" si="15"/>
        <v>-4627.5800001434982</v>
      </c>
      <c r="U35" s="202">
        <f t="shared" si="12"/>
        <v>1</v>
      </c>
      <c r="W35" s="87" t="s">
        <v>14</v>
      </c>
      <c r="X35" s="121">
        <f t="shared" si="5"/>
        <v>1</v>
      </c>
      <c r="Y35" s="122">
        <f t="shared" si="6"/>
        <v>1</v>
      </c>
      <c r="Z35" s="122">
        <f t="shared" si="7"/>
        <v>0</v>
      </c>
      <c r="AA35" s="122">
        <f t="shared" si="8"/>
        <v>0</v>
      </c>
      <c r="AB35" s="122">
        <f t="shared" si="9"/>
        <v>1</v>
      </c>
      <c r="AC35" s="129">
        <f t="shared" si="10"/>
        <v>1</v>
      </c>
    </row>
    <row r="36" spans="1:29" ht="15.75">
      <c r="A36" s="241"/>
      <c r="B36" s="86" t="s">
        <v>15</v>
      </c>
      <c r="C36" s="139">
        <v>70231621.05999963</v>
      </c>
      <c r="D36" s="140">
        <v>70231640</v>
      </c>
      <c r="E36" s="151">
        <f t="shared" si="0"/>
        <v>-18.940000370144844</v>
      </c>
      <c r="F36" s="139">
        <v>497552.59999999992</v>
      </c>
      <c r="G36" s="140" t="s">
        <v>391</v>
      </c>
      <c r="H36" s="156">
        <f t="shared" si="1"/>
        <v>8556.5999999999185</v>
      </c>
      <c r="I36" s="139">
        <v>0</v>
      </c>
      <c r="J36" s="140" t="s">
        <v>52</v>
      </c>
      <c r="K36" s="156">
        <f t="shared" si="2"/>
        <v>0</v>
      </c>
      <c r="L36" s="140">
        <v>0</v>
      </c>
      <c r="M36" s="140" t="s">
        <v>52</v>
      </c>
      <c r="N36" s="151">
        <f t="shared" si="3"/>
        <v>0</v>
      </c>
      <c r="O36" s="139">
        <v>162209.08999999994</v>
      </c>
      <c r="P36" s="140" t="s">
        <v>392</v>
      </c>
      <c r="Q36" s="156">
        <f t="shared" si="4"/>
        <v>8.9999999938299879E-2</v>
      </c>
      <c r="R36" s="139">
        <v>76306495.529999614</v>
      </c>
      <c r="S36" s="20">
        <v>76306500</v>
      </c>
      <c r="T36" s="93">
        <f t="shared" si="15"/>
        <v>-4.4700003862380981</v>
      </c>
      <c r="U36" s="202">
        <f t="shared" si="12"/>
        <v>1</v>
      </c>
      <c r="W36" s="86" t="s">
        <v>15</v>
      </c>
      <c r="X36" s="121">
        <f t="shared" si="5"/>
        <v>0</v>
      </c>
      <c r="Y36" s="122">
        <f t="shared" si="6"/>
        <v>1</v>
      </c>
      <c r="Z36" s="122">
        <f t="shared" si="7"/>
        <v>0</v>
      </c>
      <c r="AA36" s="122">
        <f t="shared" si="8"/>
        <v>0</v>
      </c>
      <c r="AB36" s="122">
        <f t="shared" si="9"/>
        <v>0</v>
      </c>
      <c r="AC36" s="129">
        <f t="shared" si="10"/>
        <v>0</v>
      </c>
    </row>
    <row r="37" spans="1:29" ht="15" customHeight="1">
      <c r="A37" s="241"/>
      <c r="B37" s="86" t="s">
        <v>16</v>
      </c>
      <c r="C37" s="139">
        <v>47140775.639998741</v>
      </c>
      <c r="D37" s="140">
        <v>47140830</v>
      </c>
      <c r="E37" s="151">
        <f t="shared" si="0"/>
        <v>-54.360001258552074</v>
      </c>
      <c r="F37" s="139">
        <v>259971.75999999992</v>
      </c>
      <c r="G37" s="140" t="s">
        <v>393</v>
      </c>
      <c r="H37" s="156">
        <f t="shared" si="1"/>
        <v>-0.24000000007799827</v>
      </c>
      <c r="I37" s="139">
        <v>0</v>
      </c>
      <c r="J37" s="140" t="s">
        <v>52</v>
      </c>
      <c r="K37" s="156">
        <f t="shared" si="2"/>
        <v>0</v>
      </c>
      <c r="L37" s="140">
        <v>0</v>
      </c>
      <c r="M37" s="140" t="s">
        <v>52</v>
      </c>
      <c r="N37" s="151">
        <f t="shared" si="3"/>
        <v>0</v>
      </c>
      <c r="O37" s="139">
        <v>45519.969999999994</v>
      </c>
      <c r="P37" s="140" t="s">
        <v>394</v>
      </c>
      <c r="Q37" s="156">
        <f t="shared" si="4"/>
        <v>-3.0000000006111804E-2</v>
      </c>
      <c r="R37" s="139">
        <v>46835283.909998745</v>
      </c>
      <c r="S37" s="20">
        <v>46835320</v>
      </c>
      <c r="T37" s="93">
        <f t="shared" si="15"/>
        <v>-36.090001255273819</v>
      </c>
      <c r="U37" s="202">
        <f t="shared" si="12"/>
        <v>1</v>
      </c>
      <c r="W37" s="86" t="s">
        <v>16</v>
      </c>
      <c r="X37" s="121">
        <f t="shared" si="5"/>
        <v>0</v>
      </c>
      <c r="Y37" s="122">
        <f t="shared" si="6"/>
        <v>0</v>
      </c>
      <c r="Z37" s="122">
        <f t="shared" si="7"/>
        <v>0</v>
      </c>
      <c r="AA37" s="122">
        <f t="shared" si="8"/>
        <v>0</v>
      </c>
      <c r="AB37" s="122">
        <f t="shared" si="9"/>
        <v>0</v>
      </c>
      <c r="AC37" s="129">
        <f t="shared" si="10"/>
        <v>0</v>
      </c>
    </row>
    <row r="38" spans="1:29" ht="15.75">
      <c r="A38" s="241"/>
      <c r="B38" s="86" t="s">
        <v>17</v>
      </c>
      <c r="C38" s="139">
        <v>21390650.699996702</v>
      </c>
      <c r="D38" s="140">
        <v>21442960</v>
      </c>
      <c r="E38" s="151">
        <f t="shared" si="0"/>
        <v>-52309.300003297627</v>
      </c>
      <c r="F38" s="139">
        <v>190990.69</v>
      </c>
      <c r="G38" s="140" t="s">
        <v>395</v>
      </c>
      <c r="H38" s="156">
        <f t="shared" si="1"/>
        <v>13572.690000000002</v>
      </c>
      <c r="I38" s="139">
        <v>0</v>
      </c>
      <c r="J38" s="140" t="s">
        <v>903</v>
      </c>
      <c r="K38" s="156">
        <f t="shared" si="2"/>
        <v>-40465.300000000003</v>
      </c>
      <c r="L38" s="140">
        <v>0</v>
      </c>
      <c r="M38" s="140" t="s">
        <v>905</v>
      </c>
      <c r="N38" s="151">
        <f t="shared" si="3"/>
        <v>-861.84</v>
      </c>
      <c r="O38" s="139">
        <v>10437.870000000001</v>
      </c>
      <c r="P38" s="140" t="s">
        <v>396</v>
      </c>
      <c r="Q38" s="156">
        <f t="shared" si="4"/>
        <v>7110.5800000000008</v>
      </c>
      <c r="R38" s="139">
        <v>23151009.839996699</v>
      </c>
      <c r="S38" s="20">
        <v>21301680</v>
      </c>
      <c r="T38" s="93">
        <f t="shared" si="15"/>
        <v>1849329.8399966992</v>
      </c>
      <c r="U38" s="202">
        <f t="shared" si="12"/>
        <v>1</v>
      </c>
      <c r="W38" s="86" t="s">
        <v>17</v>
      </c>
      <c r="X38" s="121">
        <f t="shared" si="5"/>
        <v>1</v>
      </c>
      <c r="Y38" s="122">
        <f t="shared" si="6"/>
        <v>1</v>
      </c>
      <c r="Z38" s="122">
        <f t="shared" si="7"/>
        <v>0</v>
      </c>
      <c r="AA38" s="122">
        <f t="shared" si="8"/>
        <v>0</v>
      </c>
      <c r="AB38" s="122">
        <f t="shared" si="9"/>
        <v>1</v>
      </c>
      <c r="AC38" s="129">
        <f t="shared" si="10"/>
        <v>1</v>
      </c>
    </row>
    <row r="39" spans="1:29" ht="15.75">
      <c r="A39" s="241"/>
      <c r="B39" s="86" t="s">
        <v>18</v>
      </c>
      <c r="C39" s="139">
        <v>7166665.7299994752</v>
      </c>
      <c r="D39" s="140">
        <v>7166660</v>
      </c>
      <c r="E39" s="151">
        <f t="shared" si="0"/>
        <v>5.7299994751811028</v>
      </c>
      <c r="F39" s="139">
        <v>89061.76999999999</v>
      </c>
      <c r="G39" s="140" t="s">
        <v>397</v>
      </c>
      <c r="H39" s="156">
        <f t="shared" si="1"/>
        <v>-3.0000000013387762E-2</v>
      </c>
      <c r="I39" s="139">
        <v>0.01</v>
      </c>
      <c r="J39" s="140" t="s">
        <v>904</v>
      </c>
      <c r="K39" s="156">
        <f t="shared" si="2"/>
        <v>0</v>
      </c>
      <c r="L39" s="140">
        <v>0.01</v>
      </c>
      <c r="M39" s="140" t="s">
        <v>904</v>
      </c>
      <c r="N39" s="151">
        <f t="shared" si="3"/>
        <v>0</v>
      </c>
      <c r="O39" s="139">
        <v>30695.96</v>
      </c>
      <c r="P39" s="140" t="s">
        <v>398</v>
      </c>
      <c r="Q39" s="156">
        <f t="shared" si="4"/>
        <v>-4.0000000000873115E-2</v>
      </c>
      <c r="R39" s="139">
        <v>10785669.079999471</v>
      </c>
      <c r="S39" s="20">
        <v>10785670</v>
      </c>
      <c r="T39" s="93">
        <f t="shared" si="15"/>
        <v>-0.92000052891671658</v>
      </c>
      <c r="U39" s="202">
        <f t="shared" si="12"/>
        <v>1</v>
      </c>
      <c r="W39" s="86" t="s">
        <v>18</v>
      </c>
      <c r="X39" s="121">
        <f t="shared" si="5"/>
        <v>0</v>
      </c>
      <c r="Y39" s="122">
        <f t="shared" si="6"/>
        <v>0</v>
      </c>
      <c r="Z39" s="122">
        <f t="shared" si="7"/>
        <v>0</v>
      </c>
      <c r="AA39" s="122">
        <f t="shared" si="8"/>
        <v>0</v>
      </c>
      <c r="AB39" s="122">
        <f t="shared" si="9"/>
        <v>0</v>
      </c>
      <c r="AC39" s="129">
        <f t="shared" si="10"/>
        <v>0</v>
      </c>
    </row>
    <row r="40" spans="1:29" ht="15.75">
      <c r="A40" s="242"/>
      <c r="B40" s="88" t="s">
        <v>19</v>
      </c>
      <c r="C40" s="141">
        <v>37017635.089999206</v>
      </c>
      <c r="D40" s="142">
        <v>37017620</v>
      </c>
      <c r="E40" s="152">
        <f t="shared" si="0"/>
        <v>15.089999206364155</v>
      </c>
      <c r="F40" s="141">
        <v>345981.85999999987</v>
      </c>
      <c r="G40" s="142" t="s">
        <v>399</v>
      </c>
      <c r="H40" s="158">
        <f t="shared" si="1"/>
        <v>-0.14000000013038516</v>
      </c>
      <c r="I40" s="141">
        <v>0</v>
      </c>
      <c r="J40" s="142" t="s">
        <v>52</v>
      </c>
      <c r="K40" s="158">
        <f t="shared" si="2"/>
        <v>0</v>
      </c>
      <c r="L40" s="142">
        <v>0</v>
      </c>
      <c r="M40" s="142" t="s">
        <v>52</v>
      </c>
      <c r="N40" s="152">
        <f t="shared" si="3"/>
        <v>0</v>
      </c>
      <c r="O40" s="141">
        <v>23224.52</v>
      </c>
      <c r="P40" s="142" t="s">
        <v>400</v>
      </c>
      <c r="Q40" s="158">
        <f t="shared" si="4"/>
        <v>2.0000000000436557E-2</v>
      </c>
      <c r="R40" s="141">
        <v>36648428.709999211</v>
      </c>
      <c r="S40" s="95">
        <v>36648450</v>
      </c>
      <c r="T40" s="96">
        <f t="shared" si="15"/>
        <v>-21.290000788867474</v>
      </c>
      <c r="U40" s="203">
        <f t="shared" si="12"/>
        <v>1</v>
      </c>
      <c r="W40" s="88" t="s">
        <v>19</v>
      </c>
      <c r="X40" s="125">
        <f t="shared" si="5"/>
        <v>0</v>
      </c>
      <c r="Y40" s="126">
        <f t="shared" si="6"/>
        <v>0</v>
      </c>
      <c r="Z40" s="126">
        <f t="shared" si="7"/>
        <v>0</v>
      </c>
      <c r="AA40" s="126">
        <f t="shared" si="8"/>
        <v>0</v>
      </c>
      <c r="AB40" s="126">
        <f t="shared" si="9"/>
        <v>0</v>
      </c>
      <c r="AC40" s="132">
        <f t="shared" si="10"/>
        <v>0</v>
      </c>
    </row>
    <row r="41" spans="1:29" ht="15" customHeight="1">
      <c r="A41" s="240">
        <v>42376</v>
      </c>
      <c r="B41" s="85" t="s">
        <v>12</v>
      </c>
      <c r="C41" s="136">
        <v>27146532.860000078</v>
      </c>
      <c r="D41" s="136">
        <v>27146540</v>
      </c>
      <c r="E41" s="149">
        <f t="shared" si="0"/>
        <v>-7.1399999223649502</v>
      </c>
      <c r="F41" s="139">
        <v>192274.80000000002</v>
      </c>
      <c r="G41" s="140" t="s">
        <v>401</v>
      </c>
      <c r="H41" s="156">
        <f t="shared" si="1"/>
        <v>-0.1999999999825377</v>
      </c>
      <c r="I41" s="139">
        <v>0</v>
      </c>
      <c r="J41" s="140" t="s">
        <v>52</v>
      </c>
      <c r="K41" s="156">
        <f t="shared" si="2"/>
        <v>0</v>
      </c>
      <c r="L41" s="136">
        <v>0</v>
      </c>
      <c r="M41" s="136" t="s">
        <v>52</v>
      </c>
      <c r="N41" s="149">
        <f t="shared" si="3"/>
        <v>0</v>
      </c>
      <c r="O41" s="139">
        <v>29921.41</v>
      </c>
      <c r="P41" s="140" t="s">
        <v>402</v>
      </c>
      <c r="Q41" s="156">
        <f t="shared" si="4"/>
        <v>9.9999999983992893E-3</v>
      </c>
      <c r="R41" s="137">
        <v>30598440.110000085</v>
      </c>
      <c r="S41" s="90">
        <v>30598450</v>
      </c>
      <c r="T41" s="91">
        <f>R41-S41</f>
        <v>-9.8899999149143696</v>
      </c>
      <c r="U41" s="201">
        <f t="shared" si="12"/>
        <v>1</v>
      </c>
      <c r="W41" s="85" t="s">
        <v>12</v>
      </c>
      <c r="X41" s="122">
        <f t="shared" si="5"/>
        <v>0</v>
      </c>
      <c r="Y41" s="122">
        <f t="shared" si="6"/>
        <v>0</v>
      </c>
      <c r="Z41" s="122">
        <f t="shared" si="7"/>
        <v>0</v>
      </c>
      <c r="AA41" s="122">
        <f t="shared" si="8"/>
        <v>0</v>
      </c>
      <c r="AB41" s="122">
        <f t="shared" si="9"/>
        <v>0</v>
      </c>
      <c r="AC41" s="129">
        <f t="shared" si="10"/>
        <v>0</v>
      </c>
    </row>
    <row r="42" spans="1:29" ht="15.75">
      <c r="A42" s="241"/>
      <c r="B42" s="86" t="s">
        <v>13</v>
      </c>
      <c r="C42" s="136">
        <v>40899590.129996933</v>
      </c>
      <c r="D42" s="136"/>
      <c r="E42" s="149">
        <f t="shared" si="0"/>
        <v>40899590.129996933</v>
      </c>
      <c r="F42" s="139">
        <v>344627.88</v>
      </c>
      <c r="G42" s="140"/>
      <c r="H42" s="156">
        <f t="shared" si="1"/>
        <v>344627.88</v>
      </c>
      <c r="I42" s="139">
        <v>0</v>
      </c>
      <c r="J42" s="140"/>
      <c r="K42" s="156">
        <f t="shared" si="2"/>
        <v>0</v>
      </c>
      <c r="L42" s="136">
        <v>0</v>
      </c>
      <c r="M42" s="136"/>
      <c r="N42" s="149">
        <f t="shared" si="3"/>
        <v>0</v>
      </c>
      <c r="O42" s="139">
        <v>303892.56</v>
      </c>
      <c r="P42" s="140"/>
      <c r="Q42" s="156">
        <f t="shared" si="4"/>
        <v>303892.56</v>
      </c>
      <c r="R42" s="139">
        <v>48733557.519996904</v>
      </c>
      <c r="S42" s="20"/>
      <c r="T42" s="93">
        <f t="shared" ref="T42:T48" si="16">R42-S42</f>
        <v>48733557.519996904</v>
      </c>
      <c r="U42" s="202">
        <f t="shared" si="12"/>
        <v>0</v>
      </c>
      <c r="W42" s="86" t="s">
        <v>13</v>
      </c>
      <c r="X42" s="122">
        <f t="shared" si="5"/>
        <v>0</v>
      </c>
      <c r="Y42" s="122">
        <f t="shared" si="6"/>
        <v>0</v>
      </c>
      <c r="Z42" s="122">
        <f t="shared" si="7"/>
        <v>0</v>
      </c>
      <c r="AA42" s="122">
        <f t="shared" si="8"/>
        <v>0</v>
      </c>
      <c r="AB42" s="122">
        <f t="shared" si="9"/>
        <v>0</v>
      </c>
      <c r="AC42" s="129">
        <f t="shared" si="10"/>
        <v>0</v>
      </c>
    </row>
    <row r="43" spans="1:29" ht="15.75">
      <c r="A43" s="241"/>
      <c r="B43" s="87" t="s">
        <v>14</v>
      </c>
      <c r="C43" s="136">
        <v>22653802.419999857</v>
      </c>
      <c r="D43" s="136">
        <v>22658440</v>
      </c>
      <c r="E43" s="149">
        <f t="shared" si="0"/>
        <v>-4637.5800001434982</v>
      </c>
      <c r="F43" s="139">
        <v>331529.14999999985</v>
      </c>
      <c r="G43" s="140" t="s">
        <v>403</v>
      </c>
      <c r="H43" s="156">
        <f t="shared" si="1"/>
        <v>-6403.8500000001513</v>
      </c>
      <c r="I43" s="139">
        <v>0</v>
      </c>
      <c r="J43" s="140" t="s">
        <v>52</v>
      </c>
      <c r="K43" s="156">
        <f t="shared" si="2"/>
        <v>0</v>
      </c>
      <c r="L43" s="136">
        <v>0</v>
      </c>
      <c r="M43" s="136" t="s">
        <v>52</v>
      </c>
      <c r="N43" s="149">
        <f t="shared" si="3"/>
        <v>0</v>
      </c>
      <c r="O43" s="139">
        <v>152531.96000000005</v>
      </c>
      <c r="P43" s="140" t="s">
        <v>404</v>
      </c>
      <c r="Q43" s="156">
        <f t="shared" si="4"/>
        <v>-3.9999999949941412E-2</v>
      </c>
      <c r="R43" s="139">
        <v>22169741.309999857</v>
      </c>
      <c r="S43" s="20">
        <v>22169750</v>
      </c>
      <c r="T43" s="93">
        <f t="shared" si="16"/>
        <v>-8.6900001429021358</v>
      </c>
      <c r="U43" s="202">
        <f t="shared" si="12"/>
        <v>1</v>
      </c>
      <c r="W43" s="87" t="s">
        <v>14</v>
      </c>
      <c r="X43" s="122">
        <f t="shared" si="5"/>
        <v>1</v>
      </c>
      <c r="Y43" s="122">
        <f t="shared" si="6"/>
        <v>1</v>
      </c>
      <c r="Z43" s="122">
        <f t="shared" si="7"/>
        <v>0</v>
      </c>
      <c r="AA43" s="122">
        <f t="shared" si="8"/>
        <v>0</v>
      </c>
      <c r="AB43" s="122">
        <f t="shared" si="9"/>
        <v>0</v>
      </c>
      <c r="AC43" s="129">
        <f t="shared" si="10"/>
        <v>0</v>
      </c>
    </row>
    <row r="44" spans="1:29" ht="15.75">
      <c r="A44" s="241"/>
      <c r="B44" s="86" t="s">
        <v>15</v>
      </c>
      <c r="C44" s="136">
        <v>76306495.529999614</v>
      </c>
      <c r="D44" s="136">
        <v>76306500</v>
      </c>
      <c r="E44" s="149">
        <f t="shared" si="0"/>
        <v>-4.4700003862380981</v>
      </c>
      <c r="F44" s="139">
        <v>850131.7299999994</v>
      </c>
      <c r="G44" s="140" t="s">
        <v>405</v>
      </c>
      <c r="H44" s="156">
        <f t="shared" si="1"/>
        <v>-0.27000000060070306</v>
      </c>
      <c r="I44" s="139">
        <v>0</v>
      </c>
      <c r="J44" s="140" t="s">
        <v>52</v>
      </c>
      <c r="K44" s="156">
        <f t="shared" si="2"/>
        <v>0</v>
      </c>
      <c r="L44" s="136">
        <v>0</v>
      </c>
      <c r="M44" s="136" t="s">
        <v>52</v>
      </c>
      <c r="N44" s="149">
        <f t="shared" si="3"/>
        <v>0</v>
      </c>
      <c r="O44" s="139">
        <v>273827.37</v>
      </c>
      <c r="P44" s="140" t="s">
        <v>406</v>
      </c>
      <c r="Q44" s="156">
        <f t="shared" si="4"/>
        <v>0.36999999999534339</v>
      </c>
      <c r="R44" s="139">
        <v>75182536.42999962</v>
      </c>
      <c r="S44" s="20">
        <v>75182500</v>
      </c>
      <c r="T44" s="93">
        <f t="shared" si="16"/>
        <v>36.429999619722366</v>
      </c>
      <c r="U44" s="202">
        <f t="shared" si="12"/>
        <v>1</v>
      </c>
      <c r="W44" s="86" t="s">
        <v>15</v>
      </c>
      <c r="X44" s="122">
        <f t="shared" si="5"/>
        <v>0</v>
      </c>
      <c r="Y44" s="122">
        <f t="shared" si="6"/>
        <v>0</v>
      </c>
      <c r="Z44" s="122">
        <f t="shared" si="7"/>
        <v>0</v>
      </c>
      <c r="AA44" s="122">
        <f t="shared" si="8"/>
        <v>0</v>
      </c>
      <c r="AB44" s="122">
        <f t="shared" si="9"/>
        <v>0</v>
      </c>
      <c r="AC44" s="129">
        <f t="shared" si="10"/>
        <v>0</v>
      </c>
    </row>
    <row r="45" spans="1:29" ht="15.75">
      <c r="A45" s="241"/>
      <c r="B45" s="86" t="s">
        <v>16</v>
      </c>
      <c r="C45" s="136">
        <v>46835283.909998745</v>
      </c>
      <c r="D45" s="136">
        <v>46835320</v>
      </c>
      <c r="E45" s="149">
        <f t="shared" si="0"/>
        <v>-36.090001255273819</v>
      </c>
      <c r="F45" s="139">
        <v>581902.52000000025</v>
      </c>
      <c r="G45" s="140" t="s">
        <v>407</v>
      </c>
      <c r="H45" s="156">
        <f t="shared" si="1"/>
        <v>-0.4799999997485429</v>
      </c>
      <c r="I45" s="139">
        <v>0</v>
      </c>
      <c r="J45" s="140" t="s">
        <v>52</v>
      </c>
      <c r="K45" s="156">
        <f t="shared" si="2"/>
        <v>0</v>
      </c>
      <c r="L45" s="136">
        <v>0</v>
      </c>
      <c r="M45" s="136" t="s">
        <v>52</v>
      </c>
      <c r="N45" s="149">
        <f t="shared" si="3"/>
        <v>0</v>
      </c>
      <c r="O45" s="139">
        <v>39926.6</v>
      </c>
      <c r="P45" s="140" t="s">
        <v>408</v>
      </c>
      <c r="Q45" s="156">
        <f t="shared" si="4"/>
        <v>0</v>
      </c>
      <c r="R45" s="139">
        <v>50739879.239998743</v>
      </c>
      <c r="S45" s="20">
        <v>50739890</v>
      </c>
      <c r="T45" s="93">
        <f t="shared" si="16"/>
        <v>-10.760001257061958</v>
      </c>
      <c r="U45" s="202">
        <f t="shared" si="12"/>
        <v>1</v>
      </c>
      <c r="W45" s="86" t="s">
        <v>16</v>
      </c>
      <c r="X45" s="122">
        <f t="shared" si="5"/>
        <v>0</v>
      </c>
      <c r="Y45" s="122">
        <f t="shared" si="6"/>
        <v>0</v>
      </c>
      <c r="Z45" s="122">
        <f t="shared" si="7"/>
        <v>0</v>
      </c>
      <c r="AA45" s="122">
        <f t="shared" si="8"/>
        <v>0</v>
      </c>
      <c r="AB45" s="122">
        <f t="shared" si="9"/>
        <v>0</v>
      </c>
      <c r="AC45" s="129">
        <f t="shared" si="10"/>
        <v>0</v>
      </c>
    </row>
    <row r="46" spans="1:29" ht="15" customHeight="1">
      <c r="A46" s="241"/>
      <c r="B46" s="86" t="s">
        <v>17</v>
      </c>
      <c r="C46" s="136">
        <v>23151009.839996699</v>
      </c>
      <c r="D46" s="136">
        <v>23150980</v>
      </c>
      <c r="E46" s="149">
        <f t="shared" si="0"/>
        <v>29.839996699243784</v>
      </c>
      <c r="F46" s="139">
        <v>136133.16</v>
      </c>
      <c r="G46" s="140" t="s">
        <v>409</v>
      </c>
      <c r="H46" s="156">
        <f t="shared" si="1"/>
        <v>-21871.839999999997</v>
      </c>
      <c r="I46" s="139">
        <v>0</v>
      </c>
      <c r="J46" s="140" t="s">
        <v>52</v>
      </c>
      <c r="K46" s="156">
        <f t="shared" si="2"/>
        <v>0</v>
      </c>
      <c r="L46" s="136">
        <v>0</v>
      </c>
      <c r="M46" s="136" t="s">
        <v>52</v>
      </c>
      <c r="N46" s="149">
        <f t="shared" si="3"/>
        <v>0</v>
      </c>
      <c r="O46" s="139">
        <v>17330.32</v>
      </c>
      <c r="P46" s="140" t="s">
        <v>410</v>
      </c>
      <c r="Q46" s="156">
        <f t="shared" si="4"/>
        <v>2.0000000000436557E-2</v>
      </c>
      <c r="R46" s="139">
        <v>26897608.109996691</v>
      </c>
      <c r="S46" s="20">
        <v>26897630</v>
      </c>
      <c r="T46" s="93">
        <f t="shared" si="16"/>
        <v>-21.890003308653831</v>
      </c>
      <c r="U46" s="202">
        <f t="shared" si="12"/>
        <v>1</v>
      </c>
      <c r="W46" s="86" t="s">
        <v>17</v>
      </c>
      <c r="X46" s="122">
        <f t="shared" si="5"/>
        <v>0</v>
      </c>
      <c r="Y46" s="122">
        <f t="shared" si="6"/>
        <v>1</v>
      </c>
      <c r="Z46" s="122">
        <f t="shared" si="7"/>
        <v>0</v>
      </c>
      <c r="AA46" s="122">
        <f t="shared" si="8"/>
        <v>0</v>
      </c>
      <c r="AB46" s="122">
        <f t="shared" si="9"/>
        <v>0</v>
      </c>
      <c r="AC46" s="129">
        <f t="shared" si="10"/>
        <v>0</v>
      </c>
    </row>
    <row r="47" spans="1:29" ht="15.75">
      <c r="A47" s="241"/>
      <c r="B47" s="86" t="s">
        <v>18</v>
      </c>
      <c r="C47" s="136">
        <v>10785669.079999471</v>
      </c>
      <c r="D47" s="136">
        <v>10785670</v>
      </c>
      <c r="E47" s="149">
        <f t="shared" si="0"/>
        <v>-0.92000052891671658</v>
      </c>
      <c r="F47" s="139">
        <v>89178.559999999998</v>
      </c>
      <c r="G47" s="140" t="s">
        <v>411</v>
      </c>
      <c r="H47" s="156">
        <f t="shared" si="1"/>
        <v>-4.0000000008149073E-2</v>
      </c>
      <c r="I47" s="139">
        <v>0</v>
      </c>
      <c r="J47" s="140" t="s">
        <v>52</v>
      </c>
      <c r="K47" s="156">
        <f t="shared" si="2"/>
        <v>0</v>
      </c>
      <c r="L47" s="136">
        <v>0</v>
      </c>
      <c r="M47" s="136" t="s">
        <v>52</v>
      </c>
      <c r="N47" s="149">
        <f t="shared" si="3"/>
        <v>0</v>
      </c>
      <c r="O47" s="139">
        <v>35064.050000000003</v>
      </c>
      <c r="P47" s="140" t="s">
        <v>412</v>
      </c>
      <c r="Q47" s="156">
        <f t="shared" si="4"/>
        <v>5.0000000002910383E-2</v>
      </c>
      <c r="R47" s="139">
        <v>10661426.469999472</v>
      </c>
      <c r="S47" s="20">
        <v>86761480</v>
      </c>
      <c r="T47" s="93">
        <f t="shared" si="16"/>
        <v>-76100053.530000523</v>
      </c>
      <c r="U47" s="202">
        <f t="shared" si="12"/>
        <v>1</v>
      </c>
      <c r="W47" s="86" t="s">
        <v>18</v>
      </c>
      <c r="X47" s="122">
        <f t="shared" si="5"/>
        <v>0</v>
      </c>
      <c r="Y47" s="122">
        <f t="shared" si="6"/>
        <v>0</v>
      </c>
      <c r="Z47" s="122">
        <f t="shared" si="7"/>
        <v>0</v>
      </c>
      <c r="AA47" s="122">
        <f t="shared" si="8"/>
        <v>0</v>
      </c>
      <c r="AB47" s="122">
        <f t="shared" si="9"/>
        <v>0</v>
      </c>
      <c r="AC47" s="129">
        <f t="shared" si="10"/>
        <v>1</v>
      </c>
    </row>
    <row r="48" spans="1:29" ht="15.75">
      <c r="A48" s="242"/>
      <c r="B48" s="88" t="s">
        <v>19</v>
      </c>
      <c r="C48" s="136">
        <v>36648428.709999211</v>
      </c>
      <c r="D48" s="136">
        <v>36648450</v>
      </c>
      <c r="E48" s="149">
        <f t="shared" si="0"/>
        <v>-21.290000788867474</v>
      </c>
      <c r="F48" s="139">
        <v>397023.62999999977</v>
      </c>
      <c r="G48" s="140" t="s">
        <v>413</v>
      </c>
      <c r="H48" s="156">
        <f t="shared" si="1"/>
        <v>-0.37000000022817403</v>
      </c>
      <c r="I48" s="139">
        <v>0</v>
      </c>
      <c r="J48" s="140" t="s">
        <v>52</v>
      </c>
      <c r="K48" s="156">
        <f t="shared" si="2"/>
        <v>0</v>
      </c>
      <c r="L48" s="136">
        <v>0</v>
      </c>
      <c r="M48" s="136" t="s">
        <v>52</v>
      </c>
      <c r="N48" s="149">
        <f t="shared" si="3"/>
        <v>0</v>
      </c>
      <c r="O48" s="139">
        <v>59533.429999999993</v>
      </c>
      <c r="P48" s="140" t="s">
        <v>414</v>
      </c>
      <c r="Q48" s="156">
        <f t="shared" si="4"/>
        <v>2.9999999991559889E-2</v>
      </c>
      <c r="R48" s="141">
        <v>43579344.959999159</v>
      </c>
      <c r="S48" s="95">
        <v>43579400</v>
      </c>
      <c r="T48" s="96">
        <f t="shared" si="16"/>
        <v>-55.040000841021538</v>
      </c>
      <c r="U48" s="203">
        <f t="shared" si="12"/>
        <v>1</v>
      </c>
      <c r="W48" s="88" t="s">
        <v>19</v>
      </c>
      <c r="X48" s="122">
        <f t="shared" si="5"/>
        <v>0</v>
      </c>
      <c r="Y48" s="122">
        <f t="shared" si="6"/>
        <v>0</v>
      </c>
      <c r="Z48" s="122">
        <f t="shared" si="7"/>
        <v>0</v>
      </c>
      <c r="AA48" s="122">
        <f t="shared" si="8"/>
        <v>0</v>
      </c>
      <c r="AB48" s="122">
        <f t="shared" si="9"/>
        <v>0</v>
      </c>
      <c r="AC48" s="129">
        <f t="shared" si="10"/>
        <v>0</v>
      </c>
    </row>
    <row r="49" spans="1:29" ht="15" customHeight="1">
      <c r="A49" s="240">
        <v>42378</v>
      </c>
      <c r="B49" s="85" t="s">
        <v>12</v>
      </c>
      <c r="C49" s="137"/>
      <c r="D49" s="138"/>
      <c r="E49" s="150">
        <f t="shared" si="0"/>
        <v>0</v>
      </c>
      <c r="F49" s="137"/>
      <c r="G49" s="138"/>
      <c r="H49" s="157">
        <f t="shared" si="1"/>
        <v>0</v>
      </c>
      <c r="I49" s="137"/>
      <c r="J49" s="138"/>
      <c r="K49" s="157">
        <f t="shared" si="2"/>
        <v>0</v>
      </c>
      <c r="L49" s="138"/>
      <c r="M49" s="138"/>
      <c r="N49" s="150">
        <f t="shared" si="3"/>
        <v>0</v>
      </c>
      <c r="O49" s="137"/>
      <c r="P49" s="138"/>
      <c r="Q49" s="157">
        <f t="shared" si="4"/>
        <v>0</v>
      </c>
      <c r="R49" s="137">
        <v>30012498.980000082</v>
      </c>
      <c r="S49" s="90"/>
      <c r="T49" s="91">
        <f>R49-S49</f>
        <v>30012498.980000082</v>
      </c>
      <c r="U49" s="201">
        <f t="shared" si="12"/>
        <v>0</v>
      </c>
      <c r="W49" s="85" t="s">
        <v>12</v>
      </c>
      <c r="X49" s="117">
        <f t="shared" si="5"/>
        <v>0</v>
      </c>
      <c r="Y49" s="118">
        <f t="shared" si="6"/>
        <v>0</v>
      </c>
      <c r="Z49" s="118">
        <f t="shared" si="7"/>
        <v>0</v>
      </c>
      <c r="AA49" s="118">
        <f t="shared" si="8"/>
        <v>0</v>
      </c>
      <c r="AB49" s="118">
        <f t="shared" si="9"/>
        <v>0</v>
      </c>
      <c r="AC49" s="131">
        <f t="shared" si="10"/>
        <v>0</v>
      </c>
    </row>
    <row r="50" spans="1:29" ht="15.75">
      <c r="A50" s="241"/>
      <c r="B50" s="86" t="s">
        <v>13</v>
      </c>
      <c r="C50" s="92"/>
      <c r="D50" s="20"/>
      <c r="E50" s="146">
        <f t="shared" si="0"/>
        <v>0</v>
      </c>
      <c r="F50" s="92"/>
      <c r="G50" s="20"/>
      <c r="H50" s="154">
        <f t="shared" si="1"/>
        <v>0</v>
      </c>
      <c r="I50" s="92"/>
      <c r="J50" s="20"/>
      <c r="K50" s="154">
        <f t="shared" si="2"/>
        <v>0</v>
      </c>
      <c r="L50" s="20"/>
      <c r="M50" s="20"/>
      <c r="N50" s="146">
        <f t="shared" si="3"/>
        <v>0</v>
      </c>
      <c r="O50" s="92"/>
      <c r="P50" s="20"/>
      <c r="Q50" s="154">
        <f t="shared" si="4"/>
        <v>0</v>
      </c>
      <c r="R50" s="92"/>
      <c r="S50" s="20"/>
      <c r="T50" s="93">
        <f t="shared" ref="T50:T56" si="17">R50-S50</f>
        <v>0</v>
      </c>
      <c r="U50" s="202">
        <f t="shared" si="12"/>
        <v>0</v>
      </c>
      <c r="W50" s="86" t="s">
        <v>13</v>
      </c>
      <c r="X50" s="121">
        <f t="shared" si="5"/>
        <v>0</v>
      </c>
      <c r="Y50" s="122">
        <f t="shared" si="6"/>
        <v>0</v>
      </c>
      <c r="Z50" s="122">
        <f t="shared" si="7"/>
        <v>0</v>
      </c>
      <c r="AA50" s="122">
        <f t="shared" si="8"/>
        <v>0</v>
      </c>
      <c r="AB50" s="122">
        <f t="shared" si="9"/>
        <v>0</v>
      </c>
      <c r="AC50" s="129">
        <f t="shared" si="10"/>
        <v>0</v>
      </c>
    </row>
    <row r="51" spans="1:29" ht="15.75">
      <c r="A51" s="241"/>
      <c r="B51" s="87" t="s">
        <v>14</v>
      </c>
      <c r="C51" s="92"/>
      <c r="D51" s="20"/>
      <c r="E51" s="146">
        <f t="shared" si="0"/>
        <v>0</v>
      </c>
      <c r="F51" s="92"/>
      <c r="G51" s="20"/>
      <c r="H51" s="154">
        <f t="shared" si="1"/>
        <v>0</v>
      </c>
      <c r="I51" s="92"/>
      <c r="J51" s="20"/>
      <c r="K51" s="154">
        <f t="shared" si="2"/>
        <v>0</v>
      </c>
      <c r="L51" s="20"/>
      <c r="M51" s="20"/>
      <c r="N51" s="146">
        <f t="shared" si="3"/>
        <v>0</v>
      </c>
      <c r="O51" s="92"/>
      <c r="P51" s="20"/>
      <c r="Q51" s="154">
        <f t="shared" si="4"/>
        <v>0</v>
      </c>
      <c r="R51" s="92"/>
      <c r="S51" s="20"/>
      <c r="T51" s="93">
        <f t="shared" si="17"/>
        <v>0</v>
      </c>
      <c r="U51" s="202">
        <f t="shared" si="12"/>
        <v>0</v>
      </c>
      <c r="W51" s="87" t="s">
        <v>14</v>
      </c>
      <c r="X51" s="121">
        <f t="shared" si="5"/>
        <v>0</v>
      </c>
      <c r="Y51" s="122">
        <f t="shared" si="6"/>
        <v>0</v>
      </c>
      <c r="Z51" s="122">
        <f t="shared" si="7"/>
        <v>0</v>
      </c>
      <c r="AA51" s="122">
        <f t="shared" si="8"/>
        <v>0</v>
      </c>
      <c r="AB51" s="122">
        <f t="shared" si="9"/>
        <v>0</v>
      </c>
      <c r="AC51" s="129">
        <f t="shared" si="10"/>
        <v>0</v>
      </c>
    </row>
    <row r="52" spans="1:29" ht="15.75">
      <c r="A52" s="241"/>
      <c r="B52" s="86" t="s">
        <v>15</v>
      </c>
      <c r="C52" s="92"/>
      <c r="D52" s="20"/>
      <c r="E52" s="146">
        <f t="shared" si="0"/>
        <v>0</v>
      </c>
      <c r="F52" s="92"/>
      <c r="G52" s="20"/>
      <c r="H52" s="154">
        <f t="shared" si="1"/>
        <v>0</v>
      </c>
      <c r="I52" s="92"/>
      <c r="J52" s="20"/>
      <c r="K52" s="154">
        <f t="shared" si="2"/>
        <v>0</v>
      </c>
      <c r="L52" s="20"/>
      <c r="M52" s="20"/>
      <c r="N52" s="146">
        <f t="shared" si="3"/>
        <v>0</v>
      </c>
      <c r="O52" s="92"/>
      <c r="P52" s="20"/>
      <c r="Q52" s="154">
        <f t="shared" si="4"/>
        <v>0</v>
      </c>
      <c r="R52" s="92"/>
      <c r="S52" s="20"/>
      <c r="T52" s="93">
        <f t="shared" si="17"/>
        <v>0</v>
      </c>
      <c r="U52" s="202">
        <f t="shared" si="12"/>
        <v>0</v>
      </c>
      <c r="W52" s="86" t="s">
        <v>15</v>
      </c>
      <c r="X52" s="121">
        <f t="shared" si="5"/>
        <v>0</v>
      </c>
      <c r="Y52" s="122">
        <f t="shared" si="6"/>
        <v>0</v>
      </c>
      <c r="Z52" s="122">
        <f t="shared" si="7"/>
        <v>0</v>
      </c>
      <c r="AA52" s="122">
        <f t="shared" si="8"/>
        <v>0</v>
      </c>
      <c r="AB52" s="122">
        <f t="shared" si="9"/>
        <v>0</v>
      </c>
      <c r="AC52" s="129">
        <f t="shared" si="10"/>
        <v>0</v>
      </c>
    </row>
    <row r="53" spans="1:29" ht="15.75">
      <c r="A53" s="241"/>
      <c r="B53" s="86" t="s">
        <v>16</v>
      </c>
      <c r="C53" s="92"/>
      <c r="D53" s="20"/>
      <c r="E53" s="146">
        <f t="shared" si="0"/>
        <v>0</v>
      </c>
      <c r="F53" s="92"/>
      <c r="G53" s="20"/>
      <c r="H53" s="154">
        <f t="shared" si="1"/>
        <v>0</v>
      </c>
      <c r="I53" s="92"/>
      <c r="J53" s="20"/>
      <c r="K53" s="154">
        <f t="shared" si="2"/>
        <v>0</v>
      </c>
      <c r="L53" s="20"/>
      <c r="M53" s="20"/>
      <c r="N53" s="146">
        <f t="shared" si="3"/>
        <v>0</v>
      </c>
      <c r="O53" s="92"/>
      <c r="P53" s="20"/>
      <c r="Q53" s="154">
        <f t="shared" si="4"/>
        <v>0</v>
      </c>
      <c r="R53" s="92"/>
      <c r="S53" s="20"/>
      <c r="T53" s="93">
        <f t="shared" si="17"/>
        <v>0</v>
      </c>
      <c r="U53" s="202">
        <f t="shared" si="12"/>
        <v>0</v>
      </c>
      <c r="W53" s="86" t="s">
        <v>16</v>
      </c>
      <c r="X53" s="121">
        <f t="shared" si="5"/>
        <v>0</v>
      </c>
      <c r="Y53" s="122">
        <f t="shared" si="6"/>
        <v>0</v>
      </c>
      <c r="Z53" s="122">
        <f t="shared" si="7"/>
        <v>0</v>
      </c>
      <c r="AA53" s="122">
        <f t="shared" si="8"/>
        <v>0</v>
      </c>
      <c r="AB53" s="122">
        <f t="shared" si="9"/>
        <v>0</v>
      </c>
      <c r="AC53" s="129">
        <f t="shared" si="10"/>
        <v>0</v>
      </c>
    </row>
    <row r="54" spans="1:29" ht="15.75">
      <c r="A54" s="241"/>
      <c r="B54" s="86" t="s">
        <v>17</v>
      </c>
      <c r="C54" s="92"/>
      <c r="D54" s="20"/>
      <c r="E54" s="146">
        <f t="shared" si="0"/>
        <v>0</v>
      </c>
      <c r="F54" s="92"/>
      <c r="G54" s="20"/>
      <c r="H54" s="154">
        <f t="shared" si="1"/>
        <v>0</v>
      </c>
      <c r="I54" s="92"/>
      <c r="J54" s="20"/>
      <c r="K54" s="154">
        <f t="shared" si="2"/>
        <v>0</v>
      </c>
      <c r="L54" s="20"/>
      <c r="M54" s="20"/>
      <c r="N54" s="146">
        <f t="shared" si="3"/>
        <v>0</v>
      </c>
      <c r="O54" s="92"/>
      <c r="P54" s="20"/>
      <c r="Q54" s="154">
        <f t="shared" si="4"/>
        <v>0</v>
      </c>
      <c r="R54" s="92"/>
      <c r="S54" s="20"/>
      <c r="T54" s="93">
        <f t="shared" si="17"/>
        <v>0</v>
      </c>
      <c r="U54" s="202">
        <f t="shared" si="12"/>
        <v>0</v>
      </c>
      <c r="W54" s="86" t="s">
        <v>17</v>
      </c>
      <c r="X54" s="121">
        <f t="shared" si="5"/>
        <v>0</v>
      </c>
      <c r="Y54" s="122">
        <f t="shared" si="6"/>
        <v>0</v>
      </c>
      <c r="Z54" s="122">
        <f t="shared" si="7"/>
        <v>0</v>
      </c>
      <c r="AA54" s="122">
        <f t="shared" si="8"/>
        <v>0</v>
      </c>
      <c r="AB54" s="122">
        <f t="shared" si="9"/>
        <v>0</v>
      </c>
      <c r="AC54" s="129">
        <f t="shared" si="10"/>
        <v>0</v>
      </c>
    </row>
    <row r="55" spans="1:29" ht="15" customHeight="1">
      <c r="A55" s="241"/>
      <c r="B55" s="86" t="s">
        <v>18</v>
      </c>
      <c r="C55" s="92"/>
      <c r="D55" s="20"/>
      <c r="E55" s="146">
        <f t="shared" si="0"/>
        <v>0</v>
      </c>
      <c r="F55" s="92"/>
      <c r="G55" s="20"/>
      <c r="H55" s="154">
        <f t="shared" si="1"/>
        <v>0</v>
      </c>
      <c r="I55" s="92"/>
      <c r="J55" s="20"/>
      <c r="K55" s="154">
        <f t="shared" si="2"/>
        <v>0</v>
      </c>
      <c r="L55" s="20"/>
      <c r="M55" s="20"/>
      <c r="N55" s="146">
        <f t="shared" si="3"/>
        <v>0</v>
      </c>
      <c r="O55" s="92"/>
      <c r="P55" s="20"/>
      <c r="Q55" s="154">
        <f t="shared" si="4"/>
        <v>0</v>
      </c>
      <c r="R55" s="92"/>
      <c r="S55" s="20"/>
      <c r="T55" s="93">
        <f t="shared" si="17"/>
        <v>0</v>
      </c>
      <c r="U55" s="202">
        <f t="shared" si="12"/>
        <v>0</v>
      </c>
      <c r="W55" s="86" t="s">
        <v>18</v>
      </c>
      <c r="X55" s="121">
        <f t="shared" si="5"/>
        <v>0</v>
      </c>
      <c r="Y55" s="122">
        <f t="shared" si="6"/>
        <v>0</v>
      </c>
      <c r="Z55" s="122">
        <f t="shared" si="7"/>
        <v>0</v>
      </c>
      <c r="AA55" s="122">
        <f t="shared" si="8"/>
        <v>0</v>
      </c>
      <c r="AB55" s="122">
        <f t="shared" si="9"/>
        <v>0</v>
      </c>
      <c r="AC55" s="129">
        <f t="shared" si="10"/>
        <v>0</v>
      </c>
    </row>
    <row r="56" spans="1:29" ht="15.75">
      <c r="A56" s="242"/>
      <c r="B56" s="88" t="s">
        <v>19</v>
      </c>
      <c r="C56" s="94"/>
      <c r="D56" s="95"/>
      <c r="E56" s="147">
        <f t="shared" si="0"/>
        <v>0</v>
      </c>
      <c r="F56" s="94"/>
      <c r="G56" s="95"/>
      <c r="H56" s="155">
        <f t="shared" si="1"/>
        <v>0</v>
      </c>
      <c r="I56" s="94"/>
      <c r="J56" s="95"/>
      <c r="K56" s="155">
        <f t="shared" si="2"/>
        <v>0</v>
      </c>
      <c r="L56" s="95"/>
      <c r="M56" s="95"/>
      <c r="N56" s="147">
        <f t="shared" si="3"/>
        <v>0</v>
      </c>
      <c r="O56" s="94"/>
      <c r="P56" s="95"/>
      <c r="Q56" s="155">
        <f t="shared" si="4"/>
        <v>0</v>
      </c>
      <c r="R56" s="94"/>
      <c r="S56" s="95"/>
      <c r="T56" s="96">
        <f t="shared" si="17"/>
        <v>0</v>
      </c>
      <c r="U56" s="203">
        <f t="shared" si="12"/>
        <v>0</v>
      </c>
      <c r="W56" s="88" t="s">
        <v>19</v>
      </c>
      <c r="X56" s="125">
        <f t="shared" si="5"/>
        <v>0</v>
      </c>
      <c r="Y56" s="126">
        <f t="shared" si="6"/>
        <v>0</v>
      </c>
      <c r="Z56" s="126">
        <f t="shared" si="7"/>
        <v>0</v>
      </c>
      <c r="AA56" s="126">
        <f t="shared" si="8"/>
        <v>0</v>
      </c>
      <c r="AB56" s="126">
        <f t="shared" si="9"/>
        <v>0</v>
      </c>
      <c r="AC56" s="132">
        <f t="shared" si="10"/>
        <v>0</v>
      </c>
    </row>
    <row r="57" spans="1:29" ht="15" customHeight="1">
      <c r="A57" s="240">
        <v>42379</v>
      </c>
      <c r="B57" s="85" t="s">
        <v>12</v>
      </c>
      <c r="C57" s="137">
        <v>30598440.110000085</v>
      </c>
      <c r="D57" s="138">
        <v>30598450</v>
      </c>
      <c r="E57" s="150">
        <f t="shared" si="0"/>
        <v>-9.8899999149143696</v>
      </c>
      <c r="F57" s="137">
        <v>433798.71999999974</v>
      </c>
      <c r="G57" s="138" t="s">
        <v>415</v>
      </c>
      <c r="H57" s="157">
        <f t="shared" si="1"/>
        <v>-0.28000000026077032</v>
      </c>
      <c r="I57" s="137">
        <v>0</v>
      </c>
      <c r="J57" s="138" t="s">
        <v>52</v>
      </c>
      <c r="K57" s="157">
        <f t="shared" si="2"/>
        <v>0</v>
      </c>
      <c r="L57" s="138">
        <v>0</v>
      </c>
      <c r="M57" s="138" t="s">
        <v>52</v>
      </c>
      <c r="N57" s="150">
        <f t="shared" si="3"/>
        <v>0</v>
      </c>
      <c r="O57" s="137">
        <v>152142.40999999997</v>
      </c>
      <c r="P57" s="138" t="s">
        <v>423</v>
      </c>
      <c r="Q57" s="157">
        <f t="shared" si="4"/>
        <v>0.40999999997438863</v>
      </c>
      <c r="R57" s="137">
        <v>30012498.980000082</v>
      </c>
      <c r="S57" s="90">
        <v>30012500</v>
      </c>
      <c r="T57" s="91">
        <f>R57-S57</f>
        <v>-1.0199999175965786</v>
      </c>
      <c r="U57" s="201">
        <f t="shared" si="12"/>
        <v>1</v>
      </c>
      <c r="W57" s="85" t="s">
        <v>12</v>
      </c>
      <c r="X57" s="122">
        <f t="shared" si="5"/>
        <v>0</v>
      </c>
      <c r="Y57" s="122">
        <f t="shared" si="6"/>
        <v>0</v>
      </c>
      <c r="Z57" s="122">
        <f t="shared" si="7"/>
        <v>0</v>
      </c>
      <c r="AA57" s="122">
        <f t="shared" si="8"/>
        <v>0</v>
      </c>
      <c r="AB57" s="122">
        <f t="shared" si="9"/>
        <v>0</v>
      </c>
      <c r="AC57" s="129">
        <f t="shared" si="10"/>
        <v>0</v>
      </c>
    </row>
    <row r="58" spans="1:29" ht="15.75">
      <c r="A58" s="241"/>
      <c r="B58" s="86" t="s">
        <v>13</v>
      </c>
      <c r="C58" s="92"/>
      <c r="D58" s="20">
        <v>48733600</v>
      </c>
      <c r="E58" s="146">
        <f t="shared" si="0"/>
        <v>-48733600</v>
      </c>
      <c r="F58" s="92"/>
      <c r="G58" s="20" t="s">
        <v>416</v>
      </c>
      <c r="H58" s="154">
        <f t="shared" si="1"/>
        <v>-805100</v>
      </c>
      <c r="I58" s="92"/>
      <c r="J58" s="20" t="s">
        <v>906</v>
      </c>
      <c r="K58" s="154">
        <f t="shared" si="2"/>
        <v>-1741.07</v>
      </c>
      <c r="L58" s="20"/>
      <c r="M58" s="20" t="s">
        <v>52</v>
      </c>
      <c r="N58" s="146">
        <f t="shared" si="3"/>
        <v>0</v>
      </c>
      <c r="O58" s="92"/>
      <c r="P58" s="20" t="s">
        <v>424</v>
      </c>
      <c r="Q58" s="154">
        <f t="shared" si="4"/>
        <v>-529430</v>
      </c>
      <c r="R58" s="92"/>
      <c r="S58" s="20">
        <v>59027900</v>
      </c>
      <c r="T58" s="93">
        <f t="shared" ref="T58:T64" si="18">R58-S58</f>
        <v>-59027900</v>
      </c>
      <c r="U58" s="202">
        <f t="shared" si="12"/>
        <v>1</v>
      </c>
      <c r="W58" s="86" t="s">
        <v>13</v>
      </c>
      <c r="X58" s="122">
        <f t="shared" si="5"/>
        <v>0</v>
      </c>
      <c r="Y58" s="122">
        <f t="shared" si="6"/>
        <v>0</v>
      </c>
      <c r="Z58" s="122">
        <f t="shared" si="7"/>
        <v>0</v>
      </c>
      <c r="AA58" s="122">
        <f t="shared" si="8"/>
        <v>0</v>
      </c>
      <c r="AB58" s="122">
        <f t="shared" si="9"/>
        <v>0</v>
      </c>
      <c r="AC58" s="129">
        <f t="shared" si="10"/>
        <v>0</v>
      </c>
    </row>
    <row r="59" spans="1:29" ht="15.75">
      <c r="A59" s="241"/>
      <c r="B59" s="87" t="s">
        <v>14</v>
      </c>
      <c r="C59" s="139">
        <v>22169741.309999857</v>
      </c>
      <c r="D59" s="140">
        <v>22169750</v>
      </c>
      <c r="E59" s="151">
        <f t="shared" si="0"/>
        <v>-8.6900001429021358</v>
      </c>
      <c r="F59" s="139">
        <v>782128.94999999984</v>
      </c>
      <c r="G59" s="140" t="s">
        <v>417</v>
      </c>
      <c r="H59" s="156">
        <f t="shared" si="1"/>
        <v>-8004.050000000163</v>
      </c>
      <c r="I59" s="139">
        <v>278.93</v>
      </c>
      <c r="J59" s="140" t="s">
        <v>907</v>
      </c>
      <c r="K59" s="156">
        <f t="shared" si="2"/>
        <v>0</v>
      </c>
      <c r="L59" s="140">
        <v>204.5</v>
      </c>
      <c r="M59" s="140" t="s">
        <v>908</v>
      </c>
      <c r="N59" s="151">
        <f t="shared" si="3"/>
        <v>0</v>
      </c>
      <c r="O59" s="139">
        <v>168241.58000000002</v>
      </c>
      <c r="P59" s="140" t="s">
        <v>425</v>
      </c>
      <c r="Q59" s="156">
        <f t="shared" si="4"/>
        <v>-0.41999999998370185</v>
      </c>
      <c r="R59" s="139">
        <v>27303272.069999874</v>
      </c>
      <c r="S59" s="20">
        <v>27303300</v>
      </c>
      <c r="T59" s="93">
        <f t="shared" si="18"/>
        <v>-27.930000126361847</v>
      </c>
      <c r="U59" s="202">
        <f t="shared" si="12"/>
        <v>1</v>
      </c>
      <c r="W59" s="87" t="s">
        <v>14</v>
      </c>
      <c r="X59" s="122">
        <f t="shared" si="5"/>
        <v>0</v>
      </c>
      <c r="Y59" s="122">
        <f t="shared" si="6"/>
        <v>1</v>
      </c>
      <c r="Z59" s="122">
        <f t="shared" si="7"/>
        <v>0</v>
      </c>
      <c r="AA59" s="122">
        <f t="shared" si="8"/>
        <v>0</v>
      </c>
      <c r="AB59" s="122">
        <f t="shared" si="9"/>
        <v>0</v>
      </c>
      <c r="AC59" s="129">
        <f t="shared" si="10"/>
        <v>0</v>
      </c>
    </row>
    <row r="60" spans="1:29" ht="15.75">
      <c r="A60" s="241"/>
      <c r="B60" s="86" t="s">
        <v>15</v>
      </c>
      <c r="C60" s="139">
        <v>75182536.42999962</v>
      </c>
      <c r="D60" s="140">
        <v>75182500</v>
      </c>
      <c r="E60" s="151">
        <f t="shared" si="0"/>
        <v>36.429999619722366</v>
      </c>
      <c r="F60" s="139">
        <v>1175584.6200000006</v>
      </c>
      <c r="G60" s="140" t="s">
        <v>418</v>
      </c>
      <c r="H60" s="156">
        <f t="shared" si="1"/>
        <v>4.62000000057742</v>
      </c>
      <c r="I60" s="139">
        <v>0</v>
      </c>
      <c r="J60" s="140" t="s">
        <v>52</v>
      </c>
      <c r="K60" s="156">
        <f t="shared" si="2"/>
        <v>0</v>
      </c>
      <c r="L60" s="140">
        <v>0</v>
      </c>
      <c r="M60" s="140" t="s">
        <v>52</v>
      </c>
      <c r="N60" s="151">
        <f t="shared" si="3"/>
        <v>0</v>
      </c>
      <c r="O60" s="139">
        <v>735635.49999999988</v>
      </c>
      <c r="P60" s="140" t="s">
        <v>426</v>
      </c>
      <c r="Q60" s="156">
        <f t="shared" si="4"/>
        <v>-0.50000000011641532</v>
      </c>
      <c r="R60" s="139">
        <v>78867852.149999604</v>
      </c>
      <c r="S60" s="20">
        <v>78867900</v>
      </c>
      <c r="T60" s="93">
        <f t="shared" si="18"/>
        <v>-47.850000396370888</v>
      </c>
      <c r="U60" s="202">
        <f t="shared" si="12"/>
        <v>1</v>
      </c>
      <c r="W60" s="86" t="s">
        <v>15</v>
      </c>
      <c r="X60" s="122">
        <f t="shared" si="5"/>
        <v>0</v>
      </c>
      <c r="Y60" s="122">
        <f t="shared" si="6"/>
        <v>0</v>
      </c>
      <c r="Z60" s="122">
        <f t="shared" si="7"/>
        <v>0</v>
      </c>
      <c r="AA60" s="122">
        <f t="shared" si="8"/>
        <v>0</v>
      </c>
      <c r="AB60" s="122">
        <f t="shared" si="9"/>
        <v>0</v>
      </c>
      <c r="AC60" s="129">
        <f t="shared" si="10"/>
        <v>0</v>
      </c>
    </row>
    <row r="61" spans="1:29" ht="15.75">
      <c r="A61" s="241"/>
      <c r="B61" s="86" t="s">
        <v>16</v>
      </c>
      <c r="C61" s="139">
        <v>50739879.239998743</v>
      </c>
      <c r="D61" s="140">
        <v>50739890</v>
      </c>
      <c r="E61" s="151">
        <f t="shared" si="0"/>
        <v>-10.760001257061958</v>
      </c>
      <c r="F61" s="139">
        <v>886643.04999999923</v>
      </c>
      <c r="G61" s="140" t="s">
        <v>419</v>
      </c>
      <c r="H61" s="156">
        <f t="shared" si="1"/>
        <v>4.9999999231658876E-2</v>
      </c>
      <c r="I61" s="139">
        <v>0</v>
      </c>
      <c r="J61" s="140" t="s">
        <v>52</v>
      </c>
      <c r="K61" s="156">
        <f t="shared" si="2"/>
        <v>0</v>
      </c>
      <c r="L61" s="140">
        <v>0</v>
      </c>
      <c r="M61" s="140" t="s">
        <v>52</v>
      </c>
      <c r="N61" s="151">
        <f t="shared" si="3"/>
        <v>0</v>
      </c>
      <c r="O61" s="139">
        <v>254378.49000000002</v>
      </c>
      <c r="P61" s="140" t="s">
        <v>427</v>
      </c>
      <c r="Q61" s="156">
        <f t="shared" si="4"/>
        <v>0.4900000000197906</v>
      </c>
      <c r="R61" s="139">
        <v>53892875.119998746</v>
      </c>
      <c r="S61" s="20">
        <v>53892900</v>
      </c>
      <c r="T61" s="93">
        <f t="shared" si="18"/>
        <v>-24.880001254379749</v>
      </c>
      <c r="U61" s="202">
        <f t="shared" si="12"/>
        <v>1</v>
      </c>
      <c r="W61" s="86" t="s">
        <v>16</v>
      </c>
      <c r="X61" s="122">
        <f t="shared" si="5"/>
        <v>0</v>
      </c>
      <c r="Y61" s="122">
        <f t="shared" si="6"/>
        <v>0</v>
      </c>
      <c r="Z61" s="122">
        <f t="shared" si="7"/>
        <v>0</v>
      </c>
      <c r="AA61" s="122">
        <f t="shared" si="8"/>
        <v>0</v>
      </c>
      <c r="AB61" s="122">
        <f t="shared" si="9"/>
        <v>0</v>
      </c>
      <c r="AC61" s="129">
        <f t="shared" si="10"/>
        <v>0</v>
      </c>
    </row>
    <row r="62" spans="1:29" ht="15.75">
      <c r="A62" s="241"/>
      <c r="B62" s="86" t="s">
        <v>17</v>
      </c>
      <c r="C62" s="139">
        <v>26897608.109996691</v>
      </c>
      <c r="D62" s="140">
        <v>26897630</v>
      </c>
      <c r="E62" s="151">
        <f t="shared" si="0"/>
        <v>-21.890003308653831</v>
      </c>
      <c r="F62" s="139">
        <v>331205.45999999996</v>
      </c>
      <c r="G62" s="140" t="s">
        <v>420</v>
      </c>
      <c r="H62" s="156">
        <f t="shared" si="1"/>
        <v>0.4599999999627471</v>
      </c>
      <c r="I62" s="139">
        <v>0</v>
      </c>
      <c r="J62" s="140" t="s">
        <v>52</v>
      </c>
      <c r="K62" s="156">
        <f t="shared" si="2"/>
        <v>0</v>
      </c>
      <c r="L62" s="140">
        <v>0</v>
      </c>
      <c r="M62" s="140" t="s">
        <v>52</v>
      </c>
      <c r="N62" s="151">
        <f t="shared" si="3"/>
        <v>0</v>
      </c>
      <c r="O62" s="139">
        <v>272140.97000000003</v>
      </c>
      <c r="P62" s="140" t="s">
        <v>428</v>
      </c>
      <c r="Q62" s="156">
        <f t="shared" si="4"/>
        <v>0.97000000003026798</v>
      </c>
      <c r="R62" s="139">
        <v>29385452.859996691</v>
      </c>
      <c r="S62" s="20">
        <v>29385500</v>
      </c>
      <c r="T62" s="93">
        <f t="shared" si="18"/>
        <v>-47.140003308653831</v>
      </c>
      <c r="U62" s="202">
        <f t="shared" si="12"/>
        <v>1</v>
      </c>
      <c r="W62" s="86" t="s">
        <v>17</v>
      </c>
      <c r="X62" s="122">
        <f t="shared" si="5"/>
        <v>0</v>
      </c>
      <c r="Y62" s="122">
        <f t="shared" si="6"/>
        <v>0</v>
      </c>
      <c r="Z62" s="122">
        <f t="shared" si="7"/>
        <v>0</v>
      </c>
      <c r="AA62" s="122">
        <f t="shared" si="8"/>
        <v>0</v>
      </c>
      <c r="AB62" s="122">
        <f t="shared" si="9"/>
        <v>0</v>
      </c>
      <c r="AC62" s="129">
        <f t="shared" si="10"/>
        <v>0</v>
      </c>
    </row>
    <row r="63" spans="1:29" ht="15.75">
      <c r="A63" s="241"/>
      <c r="B63" s="86" t="s">
        <v>18</v>
      </c>
      <c r="C63" s="139">
        <v>10661426.469999472</v>
      </c>
      <c r="D63" s="140">
        <v>86761480</v>
      </c>
      <c r="E63" s="151">
        <f t="shared" si="0"/>
        <v>-76100053.530000523</v>
      </c>
      <c r="F63" s="139">
        <v>334378.37</v>
      </c>
      <c r="G63" s="140" t="s">
        <v>421</v>
      </c>
      <c r="H63" s="156">
        <f t="shared" si="1"/>
        <v>0.36999999999534339</v>
      </c>
      <c r="I63" s="139">
        <v>0</v>
      </c>
      <c r="J63" s="140" t="s">
        <v>52</v>
      </c>
      <c r="K63" s="156">
        <f t="shared" si="2"/>
        <v>0</v>
      </c>
      <c r="L63" s="140">
        <v>0</v>
      </c>
      <c r="M63" s="140" t="s">
        <v>52</v>
      </c>
      <c r="N63" s="151">
        <f t="shared" si="3"/>
        <v>0</v>
      </c>
      <c r="O63" s="139">
        <v>94668.479999999996</v>
      </c>
      <c r="P63" s="140" t="s">
        <v>429</v>
      </c>
      <c r="Q63" s="156">
        <f t="shared" si="4"/>
        <v>-2.0000000004074536E-2</v>
      </c>
      <c r="R63" s="139">
        <v>11992344.509999471</v>
      </c>
      <c r="S63" s="20">
        <v>11992350</v>
      </c>
      <c r="T63" s="93">
        <f t="shared" si="18"/>
        <v>-5.4900005292147398</v>
      </c>
      <c r="U63" s="202">
        <f t="shared" si="12"/>
        <v>1</v>
      </c>
      <c r="W63" s="86" t="s">
        <v>18</v>
      </c>
      <c r="X63" s="122">
        <f t="shared" si="5"/>
        <v>1</v>
      </c>
      <c r="Y63" s="122">
        <f t="shared" si="6"/>
        <v>0</v>
      </c>
      <c r="Z63" s="122">
        <f t="shared" si="7"/>
        <v>0</v>
      </c>
      <c r="AA63" s="122">
        <f t="shared" si="8"/>
        <v>0</v>
      </c>
      <c r="AB63" s="122">
        <f t="shared" si="9"/>
        <v>0</v>
      </c>
      <c r="AC63" s="129">
        <f t="shared" si="10"/>
        <v>0</v>
      </c>
    </row>
    <row r="64" spans="1:29" ht="15" customHeight="1">
      <c r="A64" s="242"/>
      <c r="B64" s="88" t="s">
        <v>19</v>
      </c>
      <c r="C64" s="141">
        <v>43579344.959999159</v>
      </c>
      <c r="D64" s="142">
        <v>43579400</v>
      </c>
      <c r="E64" s="152">
        <f t="shared" si="0"/>
        <v>-55.040000841021538</v>
      </c>
      <c r="F64" s="141">
        <v>914231.8599999994</v>
      </c>
      <c r="G64" s="142" t="s">
        <v>422</v>
      </c>
      <c r="H64" s="158">
        <f t="shared" si="1"/>
        <v>-0.14000000059604645</v>
      </c>
      <c r="I64" s="141">
        <v>177.24</v>
      </c>
      <c r="J64" s="142" t="s">
        <v>909</v>
      </c>
      <c r="K64" s="158">
        <f t="shared" si="2"/>
        <v>0</v>
      </c>
      <c r="L64" s="142">
        <v>2683.08</v>
      </c>
      <c r="M64" s="142" t="s">
        <v>910</v>
      </c>
      <c r="N64" s="152">
        <f t="shared" si="3"/>
        <v>0</v>
      </c>
      <c r="O64" s="141">
        <v>159049.84</v>
      </c>
      <c r="P64" s="142" t="s">
        <v>430</v>
      </c>
      <c r="Q64" s="158">
        <f t="shared" si="4"/>
        <v>-0.16000000000349246</v>
      </c>
      <c r="R64" s="141">
        <v>42503557.41999916</v>
      </c>
      <c r="S64" s="95">
        <v>42503500</v>
      </c>
      <c r="T64" s="96">
        <f t="shared" si="18"/>
        <v>57.419999159872532</v>
      </c>
      <c r="U64" s="203">
        <f t="shared" si="12"/>
        <v>1</v>
      </c>
      <c r="W64" s="88" t="s">
        <v>19</v>
      </c>
      <c r="X64" s="122">
        <f t="shared" si="5"/>
        <v>0</v>
      </c>
      <c r="Y64" s="122">
        <f t="shared" si="6"/>
        <v>0</v>
      </c>
      <c r="Z64" s="122">
        <f t="shared" si="7"/>
        <v>0</v>
      </c>
      <c r="AA64" s="122">
        <f t="shared" si="8"/>
        <v>0</v>
      </c>
      <c r="AB64" s="122">
        <f t="shared" si="9"/>
        <v>0</v>
      </c>
      <c r="AC64" s="129">
        <f t="shared" si="10"/>
        <v>0</v>
      </c>
    </row>
    <row r="65" spans="1:29" ht="15" customHeight="1">
      <c r="A65" s="240">
        <v>42380</v>
      </c>
      <c r="B65" s="85" t="s">
        <v>12</v>
      </c>
      <c r="C65" s="136">
        <v>30012498.980000082</v>
      </c>
      <c r="D65" s="136">
        <v>30012500</v>
      </c>
      <c r="E65" s="149">
        <f t="shared" ref="E65:E120" si="19">C65-D65</f>
        <v>-1.0199999175965786</v>
      </c>
      <c r="F65" s="139">
        <v>238720.47999999998</v>
      </c>
      <c r="G65" s="140" t="s">
        <v>431</v>
      </c>
      <c r="H65" s="156">
        <f t="shared" ref="H65:H120" si="20">F65-G65</f>
        <v>0.47999999998137355</v>
      </c>
      <c r="I65" s="139">
        <v>0</v>
      </c>
      <c r="J65" s="140" t="s">
        <v>52</v>
      </c>
      <c r="K65" s="156">
        <f t="shared" ref="K65:K120" si="21">I65-J65</f>
        <v>0</v>
      </c>
      <c r="L65" s="136">
        <v>0</v>
      </c>
      <c r="M65" s="136" t="s">
        <v>52</v>
      </c>
      <c r="N65" s="149">
        <f t="shared" ref="N65:N120" si="22">L65-M65</f>
        <v>0</v>
      </c>
      <c r="O65" s="139">
        <v>130459.78</v>
      </c>
      <c r="P65" s="140" t="s">
        <v>432</v>
      </c>
      <c r="Q65" s="156">
        <f t="shared" ref="Q65:Q120" si="23">O65-P65</f>
        <v>-0.22000000000116415</v>
      </c>
      <c r="R65" s="137">
        <v>29643318.720000088</v>
      </c>
      <c r="S65" s="90">
        <v>376374</v>
      </c>
      <c r="T65" s="91">
        <f>R65-S65</f>
        <v>29266944.720000088</v>
      </c>
      <c r="U65" s="201">
        <f t="shared" si="12"/>
        <v>1</v>
      </c>
      <c r="W65" s="85" t="s">
        <v>12</v>
      </c>
      <c r="X65" s="117">
        <f t="shared" si="5"/>
        <v>0</v>
      </c>
      <c r="Y65" s="118">
        <f t="shared" si="6"/>
        <v>0</v>
      </c>
      <c r="Z65" s="118">
        <f t="shared" si="7"/>
        <v>0</v>
      </c>
      <c r="AA65" s="118">
        <f t="shared" si="8"/>
        <v>0</v>
      </c>
      <c r="AB65" s="118">
        <f t="shared" si="9"/>
        <v>0</v>
      </c>
      <c r="AC65" s="131">
        <f t="shared" si="10"/>
        <v>1</v>
      </c>
    </row>
    <row r="66" spans="1:29" ht="15.75">
      <c r="A66" s="241"/>
      <c r="B66" s="86" t="s">
        <v>13</v>
      </c>
      <c r="C66" s="136">
        <v>48733557.519996904</v>
      </c>
      <c r="D66" s="136">
        <v>59027900</v>
      </c>
      <c r="E66" s="149">
        <f t="shared" si="19"/>
        <v>-10294342.480003096</v>
      </c>
      <c r="F66" s="139">
        <v>1524729.6000000003</v>
      </c>
      <c r="G66" s="140" t="s">
        <v>433</v>
      </c>
      <c r="H66" s="156">
        <f t="shared" si="20"/>
        <v>-0.3999999996740371</v>
      </c>
      <c r="I66" s="139">
        <v>1741.07</v>
      </c>
      <c r="J66" s="140" t="s">
        <v>906</v>
      </c>
      <c r="K66" s="156">
        <f t="shared" si="21"/>
        <v>0</v>
      </c>
      <c r="L66" s="136">
        <v>0</v>
      </c>
      <c r="M66" s="136" t="s">
        <v>52</v>
      </c>
      <c r="N66" s="149">
        <f t="shared" si="22"/>
        <v>0</v>
      </c>
      <c r="O66" s="139">
        <v>797998.75000000012</v>
      </c>
      <c r="P66" s="140" t="s">
        <v>434</v>
      </c>
      <c r="Q66" s="156">
        <f t="shared" si="23"/>
        <v>-0.24999999988358468</v>
      </c>
      <c r="R66" s="139">
        <v>58039741.629996873</v>
      </c>
      <c r="S66" s="20">
        <v>58039700</v>
      </c>
      <c r="T66" s="93">
        <f t="shared" ref="T66:T72" si="24">R66-S66</f>
        <v>41.629996873438358</v>
      </c>
      <c r="U66" s="202">
        <f t="shared" si="12"/>
        <v>1</v>
      </c>
      <c r="W66" s="86" t="s">
        <v>13</v>
      </c>
      <c r="X66" s="121">
        <f t="shared" ref="X66:X121" si="25">+IF(AND(C66&lt;&gt;0,D66&lt;&gt;0,OR(E66&gt;100,E66&lt;-100)),1,0)</f>
        <v>1</v>
      </c>
      <c r="Y66" s="122">
        <f t="shared" ref="Y66:Y121" si="26">+IF(AND(F66&lt;&gt;0,G66&lt;&gt;0,OR(H66&gt;100,H66&lt;-100)),1,0)</f>
        <v>0</v>
      </c>
      <c r="Z66" s="122">
        <f t="shared" ref="Z66:Z121" si="27">+IF(AND(I66&lt;&gt;0,J66&lt;&gt;0,OR(K66&gt;100,K66&lt;-100)),1,0)</f>
        <v>0</v>
      </c>
      <c r="AA66" s="122">
        <f t="shared" ref="AA66:AA121" si="28">+IF(AND(L66&lt;&gt;0,M66&lt;&gt;0,OR(N66&gt;100,N66&lt;-100)),1,0)</f>
        <v>0</v>
      </c>
      <c r="AB66" s="122">
        <f t="shared" ref="AB66:AB121" si="29">+IF(AND(O66&lt;&gt;0,P66&lt;&gt;0,OR(Q66&gt;100,Q66&lt;-100)),1,0)</f>
        <v>0</v>
      </c>
      <c r="AC66" s="129">
        <f t="shared" ref="AC66:AC121" si="30">+IF(AND(R66&lt;&gt;0,S66&lt;&gt;0,OR(T66&gt;100,T66&lt;-100)),1,0)</f>
        <v>0</v>
      </c>
    </row>
    <row r="67" spans="1:29" ht="15.75">
      <c r="A67" s="241"/>
      <c r="B67" s="87" t="s">
        <v>14</v>
      </c>
      <c r="C67" s="136">
        <v>27303272.069999874</v>
      </c>
      <c r="D67" s="136">
        <v>27303300</v>
      </c>
      <c r="E67" s="149">
        <f t="shared" si="19"/>
        <v>-27.930000126361847</v>
      </c>
      <c r="F67" s="139">
        <v>585440.62</v>
      </c>
      <c r="G67" s="140" t="s">
        <v>435</v>
      </c>
      <c r="H67" s="156">
        <f t="shared" si="20"/>
        <v>-4699.3800000000047</v>
      </c>
      <c r="I67" s="139">
        <v>0</v>
      </c>
      <c r="J67" s="140" t="s">
        <v>52</v>
      </c>
      <c r="K67" s="156">
        <f t="shared" si="21"/>
        <v>0</v>
      </c>
      <c r="L67" s="136">
        <v>0</v>
      </c>
      <c r="M67" s="136" t="s">
        <v>52</v>
      </c>
      <c r="N67" s="149">
        <f t="shared" si="22"/>
        <v>0</v>
      </c>
      <c r="O67" s="139">
        <v>110827.95</v>
      </c>
      <c r="P67" s="140" t="s">
        <v>436</v>
      </c>
      <c r="Q67" s="156">
        <f t="shared" si="23"/>
        <v>-5.0000000002910383E-2</v>
      </c>
      <c r="R67" s="139">
        <v>26607003.499999866</v>
      </c>
      <c r="S67" s="20">
        <v>26607000</v>
      </c>
      <c r="T67" s="93">
        <f t="shared" si="24"/>
        <v>3.4999998658895493</v>
      </c>
      <c r="U67" s="202">
        <f t="shared" si="12"/>
        <v>1</v>
      </c>
      <c r="W67" s="87" t="s">
        <v>14</v>
      </c>
      <c r="X67" s="121">
        <f t="shared" si="25"/>
        <v>0</v>
      </c>
      <c r="Y67" s="122">
        <f t="shared" si="26"/>
        <v>1</v>
      </c>
      <c r="Z67" s="122">
        <f t="shared" si="27"/>
        <v>0</v>
      </c>
      <c r="AA67" s="122">
        <f t="shared" si="28"/>
        <v>0</v>
      </c>
      <c r="AB67" s="122">
        <f t="shared" si="29"/>
        <v>0</v>
      </c>
      <c r="AC67" s="129">
        <f t="shared" si="30"/>
        <v>0</v>
      </c>
    </row>
    <row r="68" spans="1:29" ht="15.75">
      <c r="A68" s="241"/>
      <c r="B68" s="86" t="s">
        <v>15</v>
      </c>
      <c r="C68" s="136">
        <v>78867852.149999604</v>
      </c>
      <c r="D68" s="136">
        <v>78867900</v>
      </c>
      <c r="E68" s="149">
        <f t="shared" si="19"/>
        <v>-47.850000396370888</v>
      </c>
      <c r="F68" s="139">
        <v>880831.22000000044</v>
      </c>
      <c r="G68" s="140" t="s">
        <v>437</v>
      </c>
      <c r="H68" s="156">
        <f t="shared" si="20"/>
        <v>0.22000000043772161</v>
      </c>
      <c r="I68" s="139">
        <v>5368.01</v>
      </c>
      <c r="J68" s="140" t="s">
        <v>911</v>
      </c>
      <c r="K68" s="156">
        <f t="shared" si="21"/>
        <v>0</v>
      </c>
      <c r="L68" s="136">
        <v>0</v>
      </c>
      <c r="M68" s="136" t="s">
        <v>52</v>
      </c>
      <c r="N68" s="149">
        <f t="shared" si="22"/>
        <v>0</v>
      </c>
      <c r="O68" s="139">
        <v>442018.85000000003</v>
      </c>
      <c r="P68" s="140" t="s">
        <v>438</v>
      </c>
      <c r="Q68" s="156">
        <f t="shared" si="23"/>
        <v>-0.1499999999650754</v>
      </c>
      <c r="R68" s="139">
        <v>77550370.089999601</v>
      </c>
      <c r="S68" s="20">
        <v>77550400</v>
      </c>
      <c r="T68" s="93">
        <f t="shared" si="24"/>
        <v>-29.910000398755074</v>
      </c>
      <c r="U68" s="202">
        <f t="shared" si="12"/>
        <v>1</v>
      </c>
      <c r="W68" s="86" t="s">
        <v>15</v>
      </c>
      <c r="X68" s="121">
        <f t="shared" si="25"/>
        <v>0</v>
      </c>
      <c r="Y68" s="122">
        <f t="shared" si="26"/>
        <v>0</v>
      </c>
      <c r="Z68" s="122">
        <f t="shared" si="27"/>
        <v>0</v>
      </c>
      <c r="AA68" s="122">
        <f t="shared" si="28"/>
        <v>0</v>
      </c>
      <c r="AB68" s="122">
        <f t="shared" si="29"/>
        <v>0</v>
      </c>
      <c r="AC68" s="129">
        <f t="shared" si="30"/>
        <v>0</v>
      </c>
    </row>
    <row r="69" spans="1:29" ht="15.75">
      <c r="A69" s="241"/>
      <c r="B69" s="86" t="s">
        <v>16</v>
      </c>
      <c r="C69" s="136">
        <v>53892875.119998746</v>
      </c>
      <c r="D69" s="136">
        <v>53892900</v>
      </c>
      <c r="E69" s="149">
        <f t="shared" si="19"/>
        <v>-24.880001254379749</v>
      </c>
      <c r="F69" s="139">
        <v>518270.95000000024</v>
      </c>
      <c r="G69" s="140" t="s">
        <v>439</v>
      </c>
      <c r="H69" s="156">
        <f t="shared" si="20"/>
        <v>-4.9999999755527824E-2</v>
      </c>
      <c r="I69" s="139">
        <v>1334.33</v>
      </c>
      <c r="J69" s="140" t="s">
        <v>52</v>
      </c>
      <c r="K69" s="156">
        <f t="shared" si="21"/>
        <v>1334.33</v>
      </c>
      <c r="L69" s="136">
        <v>0</v>
      </c>
      <c r="M69" s="136" t="s">
        <v>52</v>
      </c>
      <c r="N69" s="149">
        <f t="shared" si="22"/>
        <v>0</v>
      </c>
      <c r="O69" s="139">
        <v>352819.91000000003</v>
      </c>
      <c r="P69" s="140" t="s">
        <v>440</v>
      </c>
      <c r="Q69" s="156">
        <f t="shared" si="23"/>
        <v>-8.999999996740371E-2</v>
      </c>
      <c r="R69" s="139">
        <v>53023118.589998744</v>
      </c>
      <c r="S69" s="20">
        <v>53023100</v>
      </c>
      <c r="T69" s="93">
        <f t="shared" si="24"/>
        <v>18.589998744428158</v>
      </c>
      <c r="U69" s="202">
        <f t="shared" si="12"/>
        <v>1</v>
      </c>
      <c r="W69" s="86" t="s">
        <v>16</v>
      </c>
      <c r="X69" s="121">
        <f t="shared" si="25"/>
        <v>0</v>
      </c>
      <c r="Y69" s="122">
        <f t="shared" si="26"/>
        <v>0</v>
      </c>
      <c r="Z69" s="122">
        <f t="shared" si="27"/>
        <v>1</v>
      </c>
      <c r="AA69" s="122">
        <f t="shared" si="28"/>
        <v>0</v>
      </c>
      <c r="AB69" s="122">
        <f t="shared" si="29"/>
        <v>0</v>
      </c>
      <c r="AC69" s="129">
        <f t="shared" si="30"/>
        <v>0</v>
      </c>
    </row>
    <row r="70" spans="1:29" ht="15.75">
      <c r="A70" s="241"/>
      <c r="B70" s="86" t="s">
        <v>17</v>
      </c>
      <c r="C70" s="136">
        <v>29385452.859996691</v>
      </c>
      <c r="D70" s="136">
        <v>23563450</v>
      </c>
      <c r="E70" s="149">
        <f t="shared" si="19"/>
        <v>5822002.8599966913</v>
      </c>
      <c r="F70" s="139">
        <v>201504.7</v>
      </c>
      <c r="G70" s="140" t="s">
        <v>441</v>
      </c>
      <c r="H70" s="156">
        <f t="shared" si="20"/>
        <v>5151.7000000000116</v>
      </c>
      <c r="I70" s="139">
        <v>0</v>
      </c>
      <c r="J70" s="140" t="s">
        <v>912</v>
      </c>
      <c r="K70" s="156">
        <f t="shared" si="21"/>
        <v>-34966.800000000003</v>
      </c>
      <c r="L70" s="136">
        <v>0</v>
      </c>
      <c r="M70" s="136" t="s">
        <v>52</v>
      </c>
      <c r="N70" s="149">
        <f t="shared" si="22"/>
        <v>0</v>
      </c>
      <c r="O70" s="139">
        <v>216259.28000000012</v>
      </c>
      <c r="P70" s="140" t="s">
        <v>442</v>
      </c>
      <c r="Q70" s="156">
        <f t="shared" si="23"/>
        <v>212486.02000000011</v>
      </c>
      <c r="R70" s="139">
        <v>28967688.879996691</v>
      </c>
      <c r="S70" s="20">
        <v>160371982</v>
      </c>
      <c r="T70" s="93">
        <f t="shared" si="24"/>
        <v>-131404293.12000331</v>
      </c>
      <c r="U70" s="202">
        <f t="shared" si="12"/>
        <v>1</v>
      </c>
      <c r="W70" s="86" t="s">
        <v>17</v>
      </c>
      <c r="X70" s="121">
        <f t="shared" si="25"/>
        <v>1</v>
      </c>
      <c r="Y70" s="122">
        <f t="shared" si="26"/>
        <v>1</v>
      </c>
      <c r="Z70" s="122">
        <f t="shared" si="27"/>
        <v>0</v>
      </c>
      <c r="AA70" s="122">
        <f t="shared" si="28"/>
        <v>0</v>
      </c>
      <c r="AB70" s="122">
        <f t="shared" si="29"/>
        <v>1</v>
      </c>
      <c r="AC70" s="129">
        <f t="shared" si="30"/>
        <v>1</v>
      </c>
    </row>
    <row r="71" spans="1:29" ht="15.75">
      <c r="A71" s="241"/>
      <c r="B71" s="86" t="s">
        <v>18</v>
      </c>
      <c r="C71" s="136">
        <v>11992344.509999471</v>
      </c>
      <c r="D71" s="136">
        <v>11992350</v>
      </c>
      <c r="E71" s="149">
        <f t="shared" si="19"/>
        <v>-5.4900005292147398</v>
      </c>
      <c r="F71" s="139">
        <v>235856.77999999997</v>
      </c>
      <c r="G71" s="140" t="s">
        <v>443</v>
      </c>
      <c r="H71" s="156">
        <f t="shared" si="20"/>
        <v>-0.22000000003026798</v>
      </c>
      <c r="I71" s="139">
        <v>0</v>
      </c>
      <c r="J71" s="140" t="s">
        <v>52</v>
      </c>
      <c r="K71" s="156">
        <f t="shared" si="21"/>
        <v>0</v>
      </c>
      <c r="L71" s="136">
        <v>0</v>
      </c>
      <c r="M71" s="136" t="s">
        <v>52</v>
      </c>
      <c r="N71" s="149">
        <f t="shared" si="22"/>
        <v>0</v>
      </c>
      <c r="O71" s="139">
        <v>81249.560000000027</v>
      </c>
      <c r="P71" s="140" t="s">
        <v>444</v>
      </c>
      <c r="Q71" s="156">
        <f t="shared" si="23"/>
        <v>-3.9999999979045242E-2</v>
      </c>
      <c r="R71" s="139">
        <v>11675238.169999471</v>
      </c>
      <c r="S71" s="20">
        <v>11675240</v>
      </c>
      <c r="T71" s="93">
        <f t="shared" si="24"/>
        <v>-1.8300005290657282</v>
      </c>
      <c r="U71" s="202">
        <f t="shared" si="12"/>
        <v>1</v>
      </c>
      <c r="W71" s="86" t="s">
        <v>18</v>
      </c>
      <c r="X71" s="121">
        <f t="shared" si="25"/>
        <v>0</v>
      </c>
      <c r="Y71" s="122">
        <f t="shared" si="26"/>
        <v>0</v>
      </c>
      <c r="Z71" s="122">
        <f t="shared" si="27"/>
        <v>0</v>
      </c>
      <c r="AA71" s="122">
        <f t="shared" si="28"/>
        <v>0</v>
      </c>
      <c r="AB71" s="122">
        <f t="shared" si="29"/>
        <v>0</v>
      </c>
      <c r="AC71" s="129">
        <f t="shared" si="30"/>
        <v>0</v>
      </c>
    </row>
    <row r="72" spans="1:29" ht="15.75">
      <c r="A72" s="242"/>
      <c r="B72" s="88" t="s">
        <v>19</v>
      </c>
      <c r="C72" s="94"/>
      <c r="D72" s="95"/>
      <c r="E72" s="147">
        <f t="shared" si="19"/>
        <v>0</v>
      </c>
      <c r="F72" s="94"/>
      <c r="G72" s="95"/>
      <c r="H72" s="155">
        <f t="shared" si="20"/>
        <v>0</v>
      </c>
      <c r="I72" s="94"/>
      <c r="J72" s="95">
        <v>0</v>
      </c>
      <c r="K72" s="155">
        <f t="shared" si="21"/>
        <v>0</v>
      </c>
      <c r="L72" s="95"/>
      <c r="M72" s="95">
        <v>0</v>
      </c>
      <c r="N72" s="147">
        <f t="shared" si="22"/>
        <v>0</v>
      </c>
      <c r="O72" s="94"/>
      <c r="P72" s="95"/>
      <c r="Q72" s="155">
        <f t="shared" si="23"/>
        <v>0</v>
      </c>
      <c r="R72" s="94"/>
      <c r="S72" s="95"/>
      <c r="T72" s="96">
        <f t="shared" si="24"/>
        <v>0</v>
      </c>
      <c r="U72" s="203">
        <f t="shared" si="12"/>
        <v>0</v>
      </c>
      <c r="W72" s="88" t="s">
        <v>19</v>
      </c>
      <c r="X72" s="125">
        <f t="shared" si="25"/>
        <v>0</v>
      </c>
      <c r="Y72" s="126">
        <f t="shared" si="26"/>
        <v>0</v>
      </c>
      <c r="Z72" s="126">
        <f t="shared" si="27"/>
        <v>0</v>
      </c>
      <c r="AA72" s="126">
        <f t="shared" si="28"/>
        <v>0</v>
      </c>
      <c r="AB72" s="126">
        <f t="shared" si="29"/>
        <v>0</v>
      </c>
      <c r="AC72" s="132">
        <f t="shared" si="30"/>
        <v>0</v>
      </c>
    </row>
    <row r="73" spans="1:29" ht="15" customHeight="1">
      <c r="A73" s="240">
        <v>42381</v>
      </c>
      <c r="B73" s="85" t="s">
        <v>12</v>
      </c>
      <c r="C73" s="136">
        <v>29643318.720000088</v>
      </c>
      <c r="D73" s="136">
        <v>29643330</v>
      </c>
      <c r="E73" s="149">
        <f t="shared" si="19"/>
        <v>-11.279999911785126</v>
      </c>
      <c r="F73" s="139">
        <v>166569.26999999996</v>
      </c>
      <c r="G73" s="140" t="s">
        <v>445</v>
      </c>
      <c r="H73" s="156">
        <f t="shared" si="20"/>
        <v>0.26999999996041879</v>
      </c>
      <c r="I73" s="139">
        <v>0</v>
      </c>
      <c r="J73" s="140" t="s">
        <v>52</v>
      </c>
      <c r="K73" s="156">
        <f t="shared" si="21"/>
        <v>0</v>
      </c>
      <c r="L73" s="136">
        <v>0</v>
      </c>
      <c r="M73" s="136" t="s">
        <v>52</v>
      </c>
      <c r="N73" s="149">
        <f t="shared" si="22"/>
        <v>0</v>
      </c>
      <c r="O73" s="139">
        <v>123008.86999999998</v>
      </c>
      <c r="P73" s="140" t="s">
        <v>362</v>
      </c>
      <c r="Q73" s="156">
        <f t="shared" si="23"/>
        <v>-0.13000000001920853</v>
      </c>
      <c r="R73" s="137">
        <v>29353740.580000088</v>
      </c>
      <c r="S73" s="102">
        <v>29353750</v>
      </c>
      <c r="T73" s="91">
        <f>R73-S73</f>
        <v>-9.4199999123811722</v>
      </c>
      <c r="U73" s="201">
        <f t="shared" si="12"/>
        <v>1</v>
      </c>
      <c r="W73" s="85" t="s">
        <v>12</v>
      </c>
      <c r="X73" s="122">
        <f t="shared" si="25"/>
        <v>0</v>
      </c>
      <c r="Y73" s="122">
        <f t="shared" si="26"/>
        <v>0</v>
      </c>
      <c r="Z73" s="122">
        <f t="shared" si="27"/>
        <v>0</v>
      </c>
      <c r="AA73" s="122">
        <f t="shared" si="28"/>
        <v>0</v>
      </c>
      <c r="AB73" s="122">
        <f t="shared" si="29"/>
        <v>0</v>
      </c>
      <c r="AC73" s="129">
        <f t="shared" si="30"/>
        <v>0</v>
      </c>
    </row>
    <row r="74" spans="1:29" ht="15.75">
      <c r="A74" s="241"/>
      <c r="B74" s="86" t="s">
        <v>13</v>
      </c>
      <c r="C74" s="136">
        <v>58039741.629996873</v>
      </c>
      <c r="D74" s="136">
        <v>58039700</v>
      </c>
      <c r="E74" s="149">
        <f t="shared" si="19"/>
        <v>41.629996873438358</v>
      </c>
      <c r="F74" s="139">
        <v>623881.28</v>
      </c>
      <c r="G74" s="140" t="s">
        <v>446</v>
      </c>
      <c r="H74" s="156">
        <f t="shared" si="20"/>
        <v>0.28000000002793968</v>
      </c>
      <c r="I74" s="139">
        <v>0</v>
      </c>
      <c r="J74" s="140" t="s">
        <v>52</v>
      </c>
      <c r="K74" s="156">
        <f t="shared" si="21"/>
        <v>0</v>
      </c>
      <c r="L74" s="136">
        <v>0</v>
      </c>
      <c r="M74" s="136" t="s">
        <v>52</v>
      </c>
      <c r="N74" s="149">
        <f t="shared" si="22"/>
        <v>0</v>
      </c>
      <c r="O74" s="139">
        <v>422123.2200000002</v>
      </c>
      <c r="P74" s="140" t="s">
        <v>447</v>
      </c>
      <c r="Q74" s="156">
        <f t="shared" si="23"/>
        <v>0.22000000020489097</v>
      </c>
      <c r="R74" s="139">
        <v>56993737.129996873</v>
      </c>
      <c r="S74" s="6">
        <v>56993800</v>
      </c>
      <c r="T74" s="93">
        <f t="shared" ref="T74:T80" si="31">R74-S74</f>
        <v>-62.870003126561642</v>
      </c>
      <c r="U74" s="202">
        <f t="shared" ref="U74:U137" si="32">IF(D74=0,0,1)</f>
        <v>1</v>
      </c>
      <c r="W74" s="86" t="s">
        <v>13</v>
      </c>
      <c r="X74" s="122">
        <f t="shared" si="25"/>
        <v>0</v>
      </c>
      <c r="Y74" s="122">
        <f t="shared" si="26"/>
        <v>0</v>
      </c>
      <c r="Z74" s="122">
        <f t="shared" si="27"/>
        <v>0</v>
      </c>
      <c r="AA74" s="122">
        <f t="shared" si="28"/>
        <v>0</v>
      </c>
      <c r="AB74" s="122">
        <f t="shared" si="29"/>
        <v>0</v>
      </c>
      <c r="AC74" s="129">
        <f t="shared" si="30"/>
        <v>0</v>
      </c>
    </row>
    <row r="75" spans="1:29" ht="15.75">
      <c r="A75" s="241"/>
      <c r="B75" s="87" t="s">
        <v>14</v>
      </c>
      <c r="C75" s="136">
        <v>26607003.499999866</v>
      </c>
      <c r="D75" s="136">
        <v>26607000</v>
      </c>
      <c r="E75" s="149">
        <f t="shared" si="19"/>
        <v>3.4999998658895493</v>
      </c>
      <c r="F75" s="139">
        <v>610717.21999999986</v>
      </c>
      <c r="G75" s="140" t="s">
        <v>448</v>
      </c>
      <c r="H75" s="156">
        <f t="shared" si="20"/>
        <v>-5551872.7800000003</v>
      </c>
      <c r="I75" s="139">
        <v>0</v>
      </c>
      <c r="J75" s="140" t="s">
        <v>52</v>
      </c>
      <c r="K75" s="156">
        <f t="shared" si="21"/>
        <v>0</v>
      </c>
      <c r="L75" s="136">
        <v>0</v>
      </c>
      <c r="M75" s="136" t="s">
        <v>52</v>
      </c>
      <c r="N75" s="149">
        <f t="shared" si="22"/>
        <v>0</v>
      </c>
      <c r="O75" s="139">
        <v>80208.92</v>
      </c>
      <c r="P75" s="140" t="s">
        <v>449</v>
      </c>
      <c r="Q75" s="156">
        <f t="shared" si="23"/>
        <v>2.0000000004074536E-2</v>
      </c>
      <c r="R75" s="139">
        <v>25916077.359999865</v>
      </c>
      <c r="S75" s="6">
        <v>25916100</v>
      </c>
      <c r="T75" s="93">
        <f t="shared" si="31"/>
        <v>-22.640000134706497</v>
      </c>
      <c r="U75" s="202">
        <f t="shared" si="32"/>
        <v>1</v>
      </c>
      <c r="W75" s="87" t="s">
        <v>14</v>
      </c>
      <c r="X75" s="122">
        <f t="shared" si="25"/>
        <v>0</v>
      </c>
      <c r="Y75" s="122">
        <f t="shared" si="26"/>
        <v>1</v>
      </c>
      <c r="Z75" s="122">
        <f t="shared" si="27"/>
        <v>0</v>
      </c>
      <c r="AA75" s="122">
        <f t="shared" si="28"/>
        <v>0</v>
      </c>
      <c r="AB75" s="122">
        <f t="shared" si="29"/>
        <v>0</v>
      </c>
      <c r="AC75" s="129">
        <f t="shared" si="30"/>
        <v>0</v>
      </c>
    </row>
    <row r="76" spans="1:29" ht="15.75">
      <c r="A76" s="241"/>
      <c r="B76" s="86" t="s">
        <v>15</v>
      </c>
      <c r="C76" s="136">
        <v>77550370.089999601</v>
      </c>
      <c r="D76" s="136">
        <v>77550400</v>
      </c>
      <c r="E76" s="149">
        <f t="shared" si="19"/>
        <v>-29.910000398755074</v>
      </c>
      <c r="F76" s="139">
        <v>680159.70000000019</v>
      </c>
      <c r="G76" s="140" t="s">
        <v>450</v>
      </c>
      <c r="H76" s="156">
        <f t="shared" si="20"/>
        <v>-32624.299999999814</v>
      </c>
      <c r="I76" s="139">
        <v>0.01</v>
      </c>
      <c r="J76" s="140" t="s">
        <v>52</v>
      </c>
      <c r="K76" s="156">
        <f t="shared" si="21"/>
        <v>0.01</v>
      </c>
      <c r="L76" s="136">
        <v>0</v>
      </c>
      <c r="M76" s="136" t="s">
        <v>52</v>
      </c>
      <c r="N76" s="149">
        <f t="shared" si="22"/>
        <v>0</v>
      </c>
      <c r="O76" s="139">
        <v>373193.86000000016</v>
      </c>
      <c r="P76" s="140" t="s">
        <v>451</v>
      </c>
      <c r="Q76" s="156">
        <f t="shared" si="23"/>
        <v>59736.860000000161</v>
      </c>
      <c r="R76" s="139">
        <v>76497016.539999604</v>
      </c>
      <c r="S76" s="6">
        <v>76497000</v>
      </c>
      <c r="T76" s="93">
        <f t="shared" si="31"/>
        <v>16.539999604225159</v>
      </c>
      <c r="U76" s="202">
        <f t="shared" si="32"/>
        <v>1</v>
      </c>
      <c r="W76" s="86" t="s">
        <v>15</v>
      </c>
      <c r="X76" s="122">
        <f t="shared" si="25"/>
        <v>0</v>
      </c>
      <c r="Y76" s="122">
        <f t="shared" si="26"/>
        <v>1</v>
      </c>
      <c r="Z76" s="122">
        <f t="shared" si="27"/>
        <v>0</v>
      </c>
      <c r="AA76" s="122">
        <f t="shared" si="28"/>
        <v>0</v>
      </c>
      <c r="AB76" s="122">
        <f t="shared" si="29"/>
        <v>1</v>
      </c>
      <c r="AC76" s="129">
        <f t="shared" si="30"/>
        <v>0</v>
      </c>
    </row>
    <row r="77" spans="1:29" ht="15.75">
      <c r="A77" s="241"/>
      <c r="B77" s="86" t="s">
        <v>16</v>
      </c>
      <c r="C77" s="136">
        <v>53023118.589998744</v>
      </c>
      <c r="D77" s="136">
        <v>53023100</v>
      </c>
      <c r="E77" s="149">
        <f t="shared" si="19"/>
        <v>18.589998744428158</v>
      </c>
      <c r="F77" s="139">
        <v>389096.70999999985</v>
      </c>
      <c r="G77" s="140" t="s">
        <v>452</v>
      </c>
      <c r="H77" s="156">
        <f t="shared" si="20"/>
        <v>-0.29000000015366822</v>
      </c>
      <c r="I77" s="139">
        <v>0</v>
      </c>
      <c r="J77" s="140" t="s">
        <v>52</v>
      </c>
      <c r="K77" s="156">
        <f t="shared" si="21"/>
        <v>0</v>
      </c>
      <c r="L77" s="136">
        <v>0</v>
      </c>
      <c r="M77" s="136" t="s">
        <v>52</v>
      </c>
      <c r="N77" s="149">
        <f t="shared" si="22"/>
        <v>0</v>
      </c>
      <c r="O77" s="139">
        <v>280526.89</v>
      </c>
      <c r="P77" s="140" t="s">
        <v>453</v>
      </c>
      <c r="Q77" s="156">
        <f t="shared" si="23"/>
        <v>-0.10999999998603016</v>
      </c>
      <c r="R77" s="139">
        <v>52353494.989998743</v>
      </c>
      <c r="S77" s="6">
        <v>52353500</v>
      </c>
      <c r="T77" s="93">
        <f t="shared" si="31"/>
        <v>-5.0100012570619583</v>
      </c>
      <c r="U77" s="202">
        <f t="shared" si="32"/>
        <v>1</v>
      </c>
      <c r="W77" s="86" t="s">
        <v>16</v>
      </c>
      <c r="X77" s="122">
        <f t="shared" si="25"/>
        <v>0</v>
      </c>
      <c r="Y77" s="122">
        <f t="shared" si="26"/>
        <v>0</v>
      </c>
      <c r="Z77" s="122">
        <f t="shared" si="27"/>
        <v>0</v>
      </c>
      <c r="AA77" s="122">
        <f t="shared" si="28"/>
        <v>0</v>
      </c>
      <c r="AB77" s="122">
        <f t="shared" si="29"/>
        <v>0</v>
      </c>
      <c r="AC77" s="129">
        <f t="shared" si="30"/>
        <v>0</v>
      </c>
    </row>
    <row r="78" spans="1:29" ht="15.75">
      <c r="A78" s="241"/>
      <c r="B78" s="86" t="s">
        <v>17</v>
      </c>
      <c r="C78" s="136">
        <v>28967688.879996691</v>
      </c>
      <c r="D78" s="136">
        <v>28967700</v>
      </c>
      <c r="E78" s="149">
        <f t="shared" si="19"/>
        <v>-11.120003309100866</v>
      </c>
      <c r="F78" s="139">
        <v>228268.16</v>
      </c>
      <c r="G78" s="140" t="s">
        <v>454</v>
      </c>
      <c r="H78" s="156">
        <f t="shared" si="20"/>
        <v>0.16000000000349246</v>
      </c>
      <c r="I78" s="139">
        <v>0</v>
      </c>
      <c r="J78" s="140" t="s">
        <v>52</v>
      </c>
      <c r="K78" s="156">
        <f t="shared" si="21"/>
        <v>0</v>
      </c>
      <c r="L78" s="136">
        <v>0</v>
      </c>
      <c r="M78" s="136" t="s">
        <v>52</v>
      </c>
      <c r="N78" s="149">
        <f t="shared" si="22"/>
        <v>0</v>
      </c>
      <c r="O78" s="139">
        <v>254064.98</v>
      </c>
      <c r="P78" s="140" t="s">
        <v>455</v>
      </c>
      <c r="Q78" s="156">
        <f t="shared" si="23"/>
        <v>-1.9999999989522621E-2</v>
      </c>
      <c r="R78" s="139">
        <v>28485355.73999669</v>
      </c>
      <c r="S78" s="6">
        <v>28485300</v>
      </c>
      <c r="T78" s="93">
        <f t="shared" si="31"/>
        <v>55.739996690303087</v>
      </c>
      <c r="U78" s="202">
        <f t="shared" si="32"/>
        <v>1</v>
      </c>
      <c r="W78" s="86" t="s">
        <v>17</v>
      </c>
      <c r="X78" s="122">
        <f t="shared" si="25"/>
        <v>0</v>
      </c>
      <c r="Y78" s="122">
        <f t="shared" si="26"/>
        <v>0</v>
      </c>
      <c r="Z78" s="122">
        <f t="shared" si="27"/>
        <v>0</v>
      </c>
      <c r="AA78" s="122">
        <f t="shared" si="28"/>
        <v>0</v>
      </c>
      <c r="AB78" s="122">
        <f t="shared" si="29"/>
        <v>0</v>
      </c>
      <c r="AC78" s="129">
        <f t="shared" si="30"/>
        <v>0</v>
      </c>
    </row>
    <row r="79" spans="1:29" ht="15.75">
      <c r="A79" s="241"/>
      <c r="B79" s="86" t="s">
        <v>18</v>
      </c>
      <c r="C79" s="136">
        <v>11675238.169999471</v>
      </c>
      <c r="D79" s="136">
        <v>11675240</v>
      </c>
      <c r="E79" s="149">
        <f t="shared" si="19"/>
        <v>-1.8300005290657282</v>
      </c>
      <c r="F79" s="139">
        <v>301460.14000000013</v>
      </c>
      <c r="G79" s="140" t="s">
        <v>456</v>
      </c>
      <c r="H79" s="156">
        <f t="shared" si="20"/>
        <v>0.14000000013038516</v>
      </c>
      <c r="I79" s="139">
        <v>0</v>
      </c>
      <c r="J79" s="140" t="s">
        <v>52</v>
      </c>
      <c r="K79" s="156">
        <f t="shared" si="21"/>
        <v>0</v>
      </c>
      <c r="L79" s="136">
        <v>0</v>
      </c>
      <c r="M79" s="136" t="s">
        <v>52</v>
      </c>
      <c r="N79" s="149">
        <f t="shared" si="22"/>
        <v>0</v>
      </c>
      <c r="O79" s="139">
        <v>69681.26999999999</v>
      </c>
      <c r="P79" s="140" t="s">
        <v>457</v>
      </c>
      <c r="Q79" s="156">
        <f t="shared" si="23"/>
        <v>-3.0000000013387762E-2</v>
      </c>
      <c r="R79" s="139">
        <v>11304096.759999471</v>
      </c>
      <c r="S79" s="6">
        <v>11304100</v>
      </c>
      <c r="T79" s="93">
        <f t="shared" si="31"/>
        <v>-3.2400005292147398</v>
      </c>
      <c r="U79" s="202">
        <f t="shared" si="32"/>
        <v>1</v>
      </c>
      <c r="W79" s="86" t="s">
        <v>18</v>
      </c>
      <c r="X79" s="122">
        <f t="shared" si="25"/>
        <v>0</v>
      </c>
      <c r="Y79" s="122">
        <f t="shared" si="26"/>
        <v>0</v>
      </c>
      <c r="Z79" s="122">
        <f t="shared" si="27"/>
        <v>0</v>
      </c>
      <c r="AA79" s="122">
        <f t="shared" si="28"/>
        <v>0</v>
      </c>
      <c r="AB79" s="122">
        <f t="shared" si="29"/>
        <v>0</v>
      </c>
      <c r="AC79" s="129">
        <f t="shared" si="30"/>
        <v>0</v>
      </c>
    </row>
    <row r="80" spans="1:29" ht="15.75">
      <c r="A80" s="242"/>
      <c r="B80" s="88" t="s">
        <v>19</v>
      </c>
      <c r="C80" s="100"/>
      <c r="D80" s="101"/>
      <c r="E80" s="147">
        <f t="shared" si="19"/>
        <v>0</v>
      </c>
      <c r="F80" s="104"/>
      <c r="G80" s="105"/>
      <c r="H80" s="155">
        <f t="shared" si="20"/>
        <v>0</v>
      </c>
      <c r="I80" s="104"/>
      <c r="J80" s="105"/>
      <c r="K80" s="155">
        <f t="shared" si="21"/>
        <v>0</v>
      </c>
      <c r="L80" s="105"/>
      <c r="M80" s="105"/>
      <c r="N80" s="147">
        <f t="shared" si="22"/>
        <v>0</v>
      </c>
      <c r="O80" s="104"/>
      <c r="P80" s="105"/>
      <c r="Q80" s="155">
        <f t="shared" si="23"/>
        <v>0</v>
      </c>
      <c r="R80" s="104"/>
      <c r="S80" s="105"/>
      <c r="T80" s="96">
        <f t="shared" si="31"/>
        <v>0</v>
      </c>
      <c r="U80" s="203">
        <f t="shared" si="32"/>
        <v>0</v>
      </c>
      <c r="W80" s="88" t="s">
        <v>19</v>
      </c>
      <c r="X80" s="122">
        <f t="shared" si="25"/>
        <v>0</v>
      </c>
      <c r="Y80" s="122">
        <f t="shared" si="26"/>
        <v>0</v>
      </c>
      <c r="Z80" s="122">
        <f t="shared" si="27"/>
        <v>0</v>
      </c>
      <c r="AA80" s="122">
        <f t="shared" si="28"/>
        <v>0</v>
      </c>
      <c r="AB80" s="122">
        <f t="shared" si="29"/>
        <v>0</v>
      </c>
      <c r="AC80" s="129">
        <f t="shared" si="30"/>
        <v>0</v>
      </c>
    </row>
    <row r="81" spans="1:29" ht="15" customHeight="1">
      <c r="A81" s="240">
        <v>42382</v>
      </c>
      <c r="B81" s="85" t="s">
        <v>12</v>
      </c>
      <c r="C81" s="89"/>
      <c r="D81" s="90"/>
      <c r="E81" s="148">
        <f t="shared" si="19"/>
        <v>0</v>
      </c>
      <c r="F81" s="89"/>
      <c r="G81" s="90"/>
      <c r="H81" s="153">
        <f t="shared" si="20"/>
        <v>0</v>
      </c>
      <c r="I81" s="89"/>
      <c r="J81" s="90">
        <v>0</v>
      </c>
      <c r="K81" s="153">
        <f t="shared" si="21"/>
        <v>0</v>
      </c>
      <c r="L81" s="90"/>
      <c r="M81" s="90">
        <v>0</v>
      </c>
      <c r="N81" s="148">
        <f t="shared" si="22"/>
        <v>0</v>
      </c>
      <c r="O81" s="89"/>
      <c r="P81" s="90"/>
      <c r="Q81" s="153">
        <f t="shared" si="23"/>
        <v>0</v>
      </c>
      <c r="R81" s="89"/>
      <c r="S81" s="90"/>
      <c r="T81" s="91">
        <f>R81-S81</f>
        <v>0</v>
      </c>
      <c r="U81" s="201">
        <f t="shared" si="32"/>
        <v>0</v>
      </c>
      <c r="W81" s="85" t="s">
        <v>12</v>
      </c>
      <c r="X81" s="117">
        <f t="shared" si="25"/>
        <v>0</v>
      </c>
      <c r="Y81" s="118">
        <f t="shared" si="26"/>
        <v>0</v>
      </c>
      <c r="Z81" s="118">
        <f t="shared" si="27"/>
        <v>0</v>
      </c>
      <c r="AA81" s="118">
        <f t="shared" si="28"/>
        <v>0</v>
      </c>
      <c r="AB81" s="118">
        <f t="shared" si="29"/>
        <v>0</v>
      </c>
      <c r="AC81" s="131">
        <f t="shared" si="30"/>
        <v>0</v>
      </c>
    </row>
    <row r="82" spans="1:29" ht="15" customHeight="1">
      <c r="A82" s="241"/>
      <c r="B82" s="86" t="s">
        <v>13</v>
      </c>
      <c r="C82" s="92"/>
      <c r="D82" s="20"/>
      <c r="E82" s="146">
        <f t="shared" si="19"/>
        <v>0</v>
      </c>
      <c r="F82" s="92"/>
      <c r="G82" s="20"/>
      <c r="H82" s="154">
        <f t="shared" si="20"/>
        <v>0</v>
      </c>
      <c r="I82" s="92"/>
      <c r="J82" s="20">
        <v>0</v>
      </c>
      <c r="K82" s="154">
        <f t="shared" si="21"/>
        <v>0</v>
      </c>
      <c r="L82" s="20"/>
      <c r="M82" s="20">
        <v>0</v>
      </c>
      <c r="N82" s="146">
        <f t="shared" si="22"/>
        <v>0</v>
      </c>
      <c r="O82" s="92"/>
      <c r="P82" s="20"/>
      <c r="Q82" s="154">
        <f t="shared" si="23"/>
        <v>0</v>
      </c>
      <c r="R82" s="92"/>
      <c r="S82" s="20"/>
      <c r="T82" s="93">
        <f t="shared" ref="T82:T88" si="33">R82-S82</f>
        <v>0</v>
      </c>
      <c r="U82" s="202">
        <f t="shared" si="32"/>
        <v>0</v>
      </c>
      <c r="W82" s="86" t="s">
        <v>13</v>
      </c>
      <c r="X82" s="121">
        <f t="shared" si="25"/>
        <v>0</v>
      </c>
      <c r="Y82" s="122">
        <f t="shared" si="26"/>
        <v>0</v>
      </c>
      <c r="Z82" s="122">
        <f t="shared" si="27"/>
        <v>0</v>
      </c>
      <c r="AA82" s="122">
        <f t="shared" si="28"/>
        <v>0</v>
      </c>
      <c r="AB82" s="122">
        <f t="shared" si="29"/>
        <v>0</v>
      </c>
      <c r="AC82" s="129">
        <f t="shared" si="30"/>
        <v>0</v>
      </c>
    </row>
    <row r="83" spans="1:29" ht="15.75">
      <c r="A83" s="241"/>
      <c r="B83" s="87" t="s">
        <v>14</v>
      </c>
      <c r="C83" s="92"/>
      <c r="D83" s="20">
        <v>25916100</v>
      </c>
      <c r="E83" s="146">
        <f t="shared" si="19"/>
        <v>-25916100</v>
      </c>
      <c r="F83" s="92"/>
      <c r="G83" s="20" t="s">
        <v>52</v>
      </c>
      <c r="H83" s="154">
        <f t="shared" si="20"/>
        <v>0</v>
      </c>
      <c r="I83" s="92"/>
      <c r="J83" s="20" t="s">
        <v>52</v>
      </c>
      <c r="K83" s="154">
        <f t="shared" si="21"/>
        <v>0</v>
      </c>
      <c r="L83" s="20"/>
      <c r="M83" s="20" t="s">
        <v>52</v>
      </c>
      <c r="N83" s="146">
        <f t="shared" si="22"/>
        <v>0</v>
      </c>
      <c r="O83" s="92"/>
      <c r="P83" s="20" t="s">
        <v>52</v>
      </c>
      <c r="Q83" s="154">
        <f t="shared" si="23"/>
        <v>0</v>
      </c>
      <c r="R83" s="92"/>
      <c r="S83" s="20">
        <v>0</v>
      </c>
      <c r="T83" s="93">
        <f t="shared" si="33"/>
        <v>0</v>
      </c>
      <c r="U83" s="202">
        <f t="shared" si="32"/>
        <v>1</v>
      </c>
      <c r="W83" s="87" t="s">
        <v>14</v>
      </c>
      <c r="X83" s="121">
        <f t="shared" si="25"/>
        <v>0</v>
      </c>
      <c r="Y83" s="122">
        <f t="shared" si="26"/>
        <v>0</v>
      </c>
      <c r="Z83" s="122">
        <f t="shared" si="27"/>
        <v>0</v>
      </c>
      <c r="AA83" s="122">
        <f t="shared" si="28"/>
        <v>0</v>
      </c>
      <c r="AB83" s="122">
        <f t="shared" si="29"/>
        <v>0</v>
      </c>
      <c r="AC83" s="129">
        <f t="shared" si="30"/>
        <v>0</v>
      </c>
    </row>
    <row r="84" spans="1:29" ht="15.75">
      <c r="A84" s="241"/>
      <c r="B84" s="86" t="s">
        <v>15</v>
      </c>
      <c r="C84" s="92"/>
      <c r="D84" s="20"/>
      <c r="E84" s="146">
        <f t="shared" si="19"/>
        <v>0</v>
      </c>
      <c r="F84" s="92"/>
      <c r="G84" s="20"/>
      <c r="H84" s="154">
        <f t="shared" si="20"/>
        <v>0</v>
      </c>
      <c r="I84" s="92"/>
      <c r="J84" s="20"/>
      <c r="K84" s="154">
        <f t="shared" si="21"/>
        <v>0</v>
      </c>
      <c r="L84" s="20"/>
      <c r="M84" s="20"/>
      <c r="N84" s="146">
        <f t="shared" si="22"/>
        <v>0</v>
      </c>
      <c r="O84" s="92"/>
      <c r="P84" s="20"/>
      <c r="Q84" s="154">
        <f t="shared" si="23"/>
        <v>0</v>
      </c>
      <c r="R84" s="92"/>
      <c r="S84" s="20"/>
      <c r="T84" s="93">
        <f t="shared" si="33"/>
        <v>0</v>
      </c>
      <c r="U84" s="202">
        <f t="shared" si="32"/>
        <v>0</v>
      </c>
      <c r="W84" s="86" t="s">
        <v>15</v>
      </c>
      <c r="X84" s="121">
        <f t="shared" si="25"/>
        <v>0</v>
      </c>
      <c r="Y84" s="122">
        <f t="shared" si="26"/>
        <v>0</v>
      </c>
      <c r="Z84" s="122">
        <f t="shared" si="27"/>
        <v>0</v>
      </c>
      <c r="AA84" s="122">
        <f t="shared" si="28"/>
        <v>0</v>
      </c>
      <c r="AB84" s="122">
        <f t="shared" si="29"/>
        <v>0</v>
      </c>
      <c r="AC84" s="129">
        <f t="shared" si="30"/>
        <v>0</v>
      </c>
    </row>
    <row r="85" spans="1:29" ht="15.75">
      <c r="A85" s="241"/>
      <c r="B85" s="86" t="s">
        <v>16</v>
      </c>
      <c r="C85" s="92"/>
      <c r="D85" s="20"/>
      <c r="E85" s="146">
        <f t="shared" si="19"/>
        <v>0</v>
      </c>
      <c r="F85" s="92"/>
      <c r="G85" s="20"/>
      <c r="H85" s="154">
        <f t="shared" si="20"/>
        <v>0</v>
      </c>
      <c r="I85" s="92"/>
      <c r="J85" s="20"/>
      <c r="K85" s="154">
        <f t="shared" si="21"/>
        <v>0</v>
      </c>
      <c r="L85" s="20"/>
      <c r="M85" s="20"/>
      <c r="N85" s="146">
        <f t="shared" si="22"/>
        <v>0</v>
      </c>
      <c r="O85" s="92"/>
      <c r="P85" s="20"/>
      <c r="Q85" s="154">
        <f t="shared" si="23"/>
        <v>0</v>
      </c>
      <c r="R85" s="92"/>
      <c r="S85" s="20"/>
      <c r="T85" s="93">
        <f t="shared" si="33"/>
        <v>0</v>
      </c>
      <c r="U85" s="202">
        <f t="shared" si="32"/>
        <v>0</v>
      </c>
      <c r="W85" s="86" t="s">
        <v>16</v>
      </c>
      <c r="X85" s="121">
        <f t="shared" si="25"/>
        <v>0</v>
      </c>
      <c r="Y85" s="122">
        <f t="shared" si="26"/>
        <v>0</v>
      </c>
      <c r="Z85" s="122">
        <f t="shared" si="27"/>
        <v>0</v>
      </c>
      <c r="AA85" s="122">
        <f t="shared" si="28"/>
        <v>0</v>
      </c>
      <c r="AB85" s="122">
        <f t="shared" si="29"/>
        <v>0</v>
      </c>
      <c r="AC85" s="129">
        <f t="shared" si="30"/>
        <v>0</v>
      </c>
    </row>
    <row r="86" spans="1:29" ht="15.75">
      <c r="A86" s="241"/>
      <c r="B86" s="86" t="s">
        <v>17</v>
      </c>
      <c r="C86" s="92"/>
      <c r="D86" s="20"/>
      <c r="E86" s="146">
        <f t="shared" si="19"/>
        <v>0</v>
      </c>
      <c r="F86" s="92"/>
      <c r="G86" s="20"/>
      <c r="H86" s="154">
        <f t="shared" si="20"/>
        <v>0</v>
      </c>
      <c r="I86" s="92"/>
      <c r="J86" s="20"/>
      <c r="K86" s="154">
        <f t="shared" si="21"/>
        <v>0</v>
      </c>
      <c r="L86" s="20"/>
      <c r="M86" s="20"/>
      <c r="N86" s="146">
        <f t="shared" si="22"/>
        <v>0</v>
      </c>
      <c r="O86" s="92"/>
      <c r="P86" s="20"/>
      <c r="Q86" s="154">
        <f t="shared" si="23"/>
        <v>0</v>
      </c>
      <c r="R86" s="92"/>
      <c r="S86" s="20"/>
      <c r="T86" s="93">
        <f t="shared" si="33"/>
        <v>0</v>
      </c>
      <c r="U86" s="202">
        <f t="shared" si="32"/>
        <v>0</v>
      </c>
      <c r="W86" s="86" t="s">
        <v>17</v>
      </c>
      <c r="X86" s="121">
        <f t="shared" si="25"/>
        <v>0</v>
      </c>
      <c r="Y86" s="122">
        <f t="shared" si="26"/>
        <v>0</v>
      </c>
      <c r="Z86" s="122">
        <f t="shared" si="27"/>
        <v>0</v>
      </c>
      <c r="AA86" s="122">
        <f t="shared" si="28"/>
        <v>0</v>
      </c>
      <c r="AB86" s="122">
        <f t="shared" si="29"/>
        <v>0</v>
      </c>
      <c r="AC86" s="129">
        <f t="shared" si="30"/>
        <v>0</v>
      </c>
    </row>
    <row r="87" spans="1:29" ht="15.75">
      <c r="A87" s="241"/>
      <c r="B87" s="86" t="s">
        <v>18</v>
      </c>
      <c r="C87" s="92"/>
      <c r="D87" s="20">
        <v>11304100</v>
      </c>
      <c r="E87" s="146">
        <f t="shared" si="19"/>
        <v>-11304100</v>
      </c>
      <c r="F87" s="92"/>
      <c r="G87" s="20" t="s">
        <v>52</v>
      </c>
      <c r="H87" s="154">
        <f t="shared" si="20"/>
        <v>0</v>
      </c>
      <c r="I87" s="92"/>
      <c r="J87" s="20" t="s">
        <v>52</v>
      </c>
      <c r="K87" s="154">
        <f t="shared" si="21"/>
        <v>0</v>
      </c>
      <c r="L87" s="20"/>
      <c r="M87" s="20" t="s">
        <v>52</v>
      </c>
      <c r="N87" s="146">
        <f t="shared" si="22"/>
        <v>0</v>
      </c>
      <c r="O87" s="92"/>
      <c r="P87" s="20" t="s">
        <v>52</v>
      </c>
      <c r="Q87" s="154">
        <f t="shared" si="23"/>
        <v>0</v>
      </c>
      <c r="R87" s="92"/>
      <c r="S87" s="20">
        <v>0</v>
      </c>
      <c r="T87" s="93">
        <f t="shared" si="33"/>
        <v>0</v>
      </c>
      <c r="U87" s="202">
        <f t="shared" si="32"/>
        <v>1</v>
      </c>
      <c r="W87" s="86" t="s">
        <v>18</v>
      </c>
      <c r="X87" s="121">
        <f t="shared" si="25"/>
        <v>0</v>
      </c>
      <c r="Y87" s="122">
        <f t="shared" si="26"/>
        <v>0</v>
      </c>
      <c r="Z87" s="122">
        <f t="shared" si="27"/>
        <v>0</v>
      </c>
      <c r="AA87" s="122">
        <f t="shared" si="28"/>
        <v>0</v>
      </c>
      <c r="AB87" s="122">
        <f t="shared" si="29"/>
        <v>0</v>
      </c>
      <c r="AC87" s="129">
        <f t="shared" si="30"/>
        <v>0</v>
      </c>
    </row>
    <row r="88" spans="1:29" ht="15.75">
      <c r="A88" s="242"/>
      <c r="B88" s="88" t="s">
        <v>19</v>
      </c>
      <c r="C88" s="94"/>
      <c r="D88" s="95"/>
      <c r="E88" s="147">
        <f t="shared" si="19"/>
        <v>0</v>
      </c>
      <c r="F88" s="94"/>
      <c r="G88" s="95"/>
      <c r="H88" s="155">
        <f t="shared" si="20"/>
        <v>0</v>
      </c>
      <c r="I88" s="94"/>
      <c r="J88" s="95">
        <v>0</v>
      </c>
      <c r="K88" s="155">
        <f t="shared" si="21"/>
        <v>0</v>
      </c>
      <c r="L88" s="95"/>
      <c r="M88" s="95">
        <v>0</v>
      </c>
      <c r="N88" s="147">
        <f t="shared" si="22"/>
        <v>0</v>
      </c>
      <c r="O88" s="94"/>
      <c r="P88" s="95"/>
      <c r="Q88" s="155">
        <f t="shared" si="23"/>
        <v>0</v>
      </c>
      <c r="R88" s="94"/>
      <c r="S88" s="95"/>
      <c r="T88" s="96">
        <f t="shared" si="33"/>
        <v>0</v>
      </c>
      <c r="U88" s="203">
        <f t="shared" si="32"/>
        <v>0</v>
      </c>
      <c r="W88" s="88" t="s">
        <v>19</v>
      </c>
      <c r="X88" s="125">
        <f t="shared" si="25"/>
        <v>0</v>
      </c>
      <c r="Y88" s="126">
        <f t="shared" si="26"/>
        <v>0</v>
      </c>
      <c r="Z88" s="126">
        <f t="shared" si="27"/>
        <v>0</v>
      </c>
      <c r="AA88" s="126">
        <f t="shared" si="28"/>
        <v>0</v>
      </c>
      <c r="AB88" s="126">
        <f t="shared" si="29"/>
        <v>0</v>
      </c>
      <c r="AC88" s="132">
        <f t="shared" si="30"/>
        <v>0</v>
      </c>
    </row>
    <row r="89" spans="1:29" ht="15" customHeight="1">
      <c r="A89" s="240">
        <v>42383</v>
      </c>
      <c r="B89" s="85" t="s">
        <v>12</v>
      </c>
      <c r="C89" s="137">
        <v>29353740.580000088</v>
      </c>
      <c r="D89" s="138">
        <v>29353750</v>
      </c>
      <c r="E89" s="150">
        <f t="shared" si="19"/>
        <v>-9.4199999123811722</v>
      </c>
      <c r="F89" s="137">
        <v>667044.15</v>
      </c>
      <c r="G89" s="138" t="s">
        <v>458</v>
      </c>
      <c r="H89" s="157">
        <f t="shared" si="20"/>
        <v>0.15000000002328306</v>
      </c>
      <c r="I89" s="137">
        <v>0</v>
      </c>
      <c r="J89" s="138" t="s">
        <v>52</v>
      </c>
      <c r="K89" s="157">
        <f t="shared" si="21"/>
        <v>0</v>
      </c>
      <c r="L89" s="138">
        <v>0</v>
      </c>
      <c r="M89" s="138" t="s">
        <v>52</v>
      </c>
      <c r="N89" s="150">
        <f t="shared" si="22"/>
        <v>0</v>
      </c>
      <c r="O89" s="137">
        <v>160792.95999999999</v>
      </c>
      <c r="P89" s="138" t="s">
        <v>459</v>
      </c>
      <c r="Q89" s="157">
        <f t="shared" si="23"/>
        <v>-4.0000000008149073E-2</v>
      </c>
      <c r="R89" s="137">
        <v>28525903.470000088</v>
      </c>
      <c r="S89" s="90">
        <v>28525890</v>
      </c>
      <c r="T89" s="91">
        <f>R89-S89</f>
        <v>13.470000088214874</v>
      </c>
      <c r="U89" s="201">
        <f t="shared" si="32"/>
        <v>1</v>
      </c>
      <c r="W89" s="85" t="s">
        <v>12</v>
      </c>
      <c r="X89" s="121">
        <f t="shared" si="25"/>
        <v>0</v>
      </c>
      <c r="Y89" s="122">
        <f t="shared" si="26"/>
        <v>0</v>
      </c>
      <c r="Z89" s="122">
        <f t="shared" si="27"/>
        <v>0</v>
      </c>
      <c r="AA89" s="122">
        <f t="shared" si="28"/>
        <v>0</v>
      </c>
      <c r="AB89" s="122">
        <f t="shared" si="29"/>
        <v>0</v>
      </c>
      <c r="AC89" s="129">
        <f t="shared" si="30"/>
        <v>0</v>
      </c>
    </row>
    <row r="90" spans="1:29" ht="15.75">
      <c r="A90" s="241"/>
      <c r="B90" s="86" t="s">
        <v>13</v>
      </c>
      <c r="C90" s="139">
        <v>56993737.129996873</v>
      </c>
      <c r="D90" s="140"/>
      <c r="E90" s="151">
        <f t="shared" si="19"/>
        <v>56993737.129996873</v>
      </c>
      <c r="F90" s="139">
        <v>1680515.3700000013</v>
      </c>
      <c r="G90" s="140"/>
      <c r="H90" s="156">
        <f t="shared" si="20"/>
        <v>1680515.3700000013</v>
      </c>
      <c r="I90" s="139">
        <v>0</v>
      </c>
      <c r="J90" s="140"/>
      <c r="K90" s="156">
        <f t="shared" si="21"/>
        <v>0</v>
      </c>
      <c r="L90" s="140">
        <v>0</v>
      </c>
      <c r="M90" s="140"/>
      <c r="N90" s="151">
        <f t="shared" si="22"/>
        <v>0</v>
      </c>
      <c r="O90" s="139">
        <v>1010502.8499999994</v>
      </c>
      <c r="P90" s="140"/>
      <c r="Q90" s="156">
        <f t="shared" si="23"/>
        <v>1010502.8499999994</v>
      </c>
      <c r="R90" s="139">
        <v>54302718.909996867</v>
      </c>
      <c r="S90" s="20"/>
      <c r="T90" s="93">
        <f t="shared" ref="T90:T96" si="34">R90-S90</f>
        <v>54302718.909996867</v>
      </c>
      <c r="U90" s="202">
        <f t="shared" si="32"/>
        <v>0</v>
      </c>
      <c r="W90" s="86" t="s">
        <v>13</v>
      </c>
      <c r="X90" s="121">
        <f t="shared" si="25"/>
        <v>0</v>
      </c>
      <c r="Y90" s="122">
        <f t="shared" si="26"/>
        <v>0</v>
      </c>
      <c r="Z90" s="122">
        <f t="shared" si="27"/>
        <v>0</v>
      </c>
      <c r="AA90" s="122">
        <f t="shared" si="28"/>
        <v>0</v>
      </c>
      <c r="AB90" s="122">
        <f t="shared" si="29"/>
        <v>0</v>
      </c>
      <c r="AC90" s="129">
        <f t="shared" si="30"/>
        <v>0</v>
      </c>
    </row>
    <row r="91" spans="1:29" ht="15" customHeight="1">
      <c r="A91" s="241"/>
      <c r="B91" s="87" t="s">
        <v>14</v>
      </c>
      <c r="C91" s="139">
        <v>25916077.359999865</v>
      </c>
      <c r="D91" s="140">
        <v>25916100</v>
      </c>
      <c r="E91" s="151">
        <f t="shared" si="19"/>
        <v>-22.640000134706497</v>
      </c>
      <c r="F91" s="139">
        <v>1091153.3400000005</v>
      </c>
      <c r="G91" s="140" t="s">
        <v>460</v>
      </c>
      <c r="H91" s="156">
        <f t="shared" si="20"/>
        <v>-10186.659999999451</v>
      </c>
      <c r="I91" s="139">
        <v>0</v>
      </c>
      <c r="J91" s="140" t="s">
        <v>52</v>
      </c>
      <c r="K91" s="156">
        <f t="shared" si="21"/>
        <v>0</v>
      </c>
      <c r="L91" s="140">
        <v>0</v>
      </c>
      <c r="M91" s="140" t="s">
        <v>52</v>
      </c>
      <c r="N91" s="151">
        <f t="shared" si="22"/>
        <v>0</v>
      </c>
      <c r="O91" s="139">
        <v>195452.13999999996</v>
      </c>
      <c r="P91" s="140" t="s">
        <v>461</v>
      </c>
      <c r="Q91" s="156">
        <f t="shared" si="23"/>
        <v>0.13999999995576218</v>
      </c>
      <c r="R91" s="139">
        <v>24629471.879999869</v>
      </c>
      <c r="S91" s="20">
        <v>170950558</v>
      </c>
      <c r="T91" s="93">
        <f t="shared" si="34"/>
        <v>-146321086.12000012</v>
      </c>
      <c r="U91" s="202">
        <f t="shared" si="32"/>
        <v>1</v>
      </c>
      <c r="W91" s="87" t="s">
        <v>14</v>
      </c>
      <c r="X91" s="121">
        <f t="shared" si="25"/>
        <v>0</v>
      </c>
      <c r="Y91" s="122">
        <f t="shared" si="26"/>
        <v>1</v>
      </c>
      <c r="Z91" s="122">
        <f t="shared" si="27"/>
        <v>0</v>
      </c>
      <c r="AA91" s="122">
        <f t="shared" si="28"/>
        <v>0</v>
      </c>
      <c r="AB91" s="122">
        <f t="shared" si="29"/>
        <v>0</v>
      </c>
      <c r="AC91" s="129">
        <f t="shared" si="30"/>
        <v>1</v>
      </c>
    </row>
    <row r="92" spans="1:29" ht="15.75">
      <c r="A92" s="241"/>
      <c r="B92" s="86" t="s">
        <v>15</v>
      </c>
      <c r="C92" s="139">
        <v>76497016.539999604</v>
      </c>
      <c r="D92" s="140"/>
      <c r="E92" s="151">
        <f t="shared" si="19"/>
        <v>76497016.539999604</v>
      </c>
      <c r="F92" s="139">
        <v>1331386.4899999995</v>
      </c>
      <c r="G92" s="140"/>
      <c r="H92" s="156">
        <f t="shared" si="20"/>
        <v>1331386.4899999995</v>
      </c>
      <c r="I92" s="139">
        <v>476.43999999999994</v>
      </c>
      <c r="J92" s="140"/>
      <c r="K92" s="156">
        <f t="shared" si="21"/>
        <v>476.43999999999994</v>
      </c>
      <c r="L92" s="140">
        <v>0</v>
      </c>
      <c r="M92" s="140"/>
      <c r="N92" s="151">
        <f t="shared" si="22"/>
        <v>0</v>
      </c>
      <c r="O92" s="139">
        <v>503013.23000000021</v>
      </c>
      <c r="P92" s="140"/>
      <c r="Q92" s="156">
        <f t="shared" si="23"/>
        <v>503013.23000000021</v>
      </c>
      <c r="R92" s="139">
        <v>74663093.259999588</v>
      </c>
      <c r="S92" s="20"/>
      <c r="T92" s="93">
        <f t="shared" si="34"/>
        <v>74663093.259999588</v>
      </c>
      <c r="U92" s="202">
        <f t="shared" si="32"/>
        <v>0</v>
      </c>
      <c r="W92" s="86" t="s">
        <v>15</v>
      </c>
      <c r="X92" s="121">
        <f t="shared" si="25"/>
        <v>0</v>
      </c>
      <c r="Y92" s="122">
        <f t="shared" si="26"/>
        <v>0</v>
      </c>
      <c r="Z92" s="122">
        <f t="shared" si="27"/>
        <v>0</v>
      </c>
      <c r="AA92" s="122">
        <f t="shared" si="28"/>
        <v>0</v>
      </c>
      <c r="AB92" s="122">
        <f t="shared" si="29"/>
        <v>0</v>
      </c>
      <c r="AC92" s="129">
        <f t="shared" si="30"/>
        <v>0</v>
      </c>
    </row>
    <row r="93" spans="1:29" ht="15.75">
      <c r="A93" s="241"/>
      <c r="B93" s="86" t="s">
        <v>16</v>
      </c>
      <c r="C93" s="139">
        <v>52353494.989998743</v>
      </c>
      <c r="D93" s="140">
        <v>52353500</v>
      </c>
      <c r="E93" s="151">
        <f t="shared" si="19"/>
        <v>-5.0100012570619583</v>
      </c>
      <c r="F93" s="139">
        <v>1288159.4000000004</v>
      </c>
      <c r="G93" s="140" t="s">
        <v>462</v>
      </c>
      <c r="H93" s="156">
        <f t="shared" si="20"/>
        <v>-0.59999999962747097</v>
      </c>
      <c r="I93" s="139">
        <v>0</v>
      </c>
      <c r="J93" s="140" t="s">
        <v>52</v>
      </c>
      <c r="K93" s="156">
        <f t="shared" si="21"/>
        <v>0</v>
      </c>
      <c r="L93" s="140">
        <v>0</v>
      </c>
      <c r="M93" s="140" t="s">
        <v>52</v>
      </c>
      <c r="N93" s="151">
        <f t="shared" si="22"/>
        <v>0</v>
      </c>
      <c r="O93" s="139">
        <v>565849.09</v>
      </c>
      <c r="P93" s="140" t="s">
        <v>463</v>
      </c>
      <c r="Q93" s="156">
        <f t="shared" si="23"/>
        <v>8.999999996740371E-2</v>
      </c>
      <c r="R93" s="139">
        <v>50499486.499998733</v>
      </c>
      <c r="S93" s="20">
        <v>50499480</v>
      </c>
      <c r="T93" s="93">
        <f t="shared" si="34"/>
        <v>6.4999987334012985</v>
      </c>
      <c r="U93" s="202">
        <f t="shared" si="32"/>
        <v>1</v>
      </c>
      <c r="W93" s="86" t="s">
        <v>16</v>
      </c>
      <c r="X93" s="121">
        <f t="shared" si="25"/>
        <v>0</v>
      </c>
      <c r="Y93" s="122">
        <f t="shared" si="26"/>
        <v>0</v>
      </c>
      <c r="Z93" s="122">
        <f t="shared" si="27"/>
        <v>0</v>
      </c>
      <c r="AA93" s="122">
        <f t="shared" si="28"/>
        <v>0</v>
      </c>
      <c r="AB93" s="122">
        <f t="shared" si="29"/>
        <v>0</v>
      </c>
      <c r="AC93" s="129">
        <f t="shared" si="30"/>
        <v>0</v>
      </c>
    </row>
    <row r="94" spans="1:29" ht="15.75">
      <c r="A94" s="241"/>
      <c r="B94" s="86" t="s">
        <v>17</v>
      </c>
      <c r="C94" s="139">
        <v>28485355.73999669</v>
      </c>
      <c r="D94" s="140"/>
      <c r="E94" s="151">
        <f t="shared" si="19"/>
        <v>28485355.73999669</v>
      </c>
      <c r="F94" s="139">
        <v>438477.5</v>
      </c>
      <c r="G94" s="140"/>
      <c r="H94" s="156">
        <f t="shared" si="20"/>
        <v>438477.5</v>
      </c>
      <c r="I94" s="139">
        <v>0</v>
      </c>
      <c r="J94" s="140"/>
      <c r="K94" s="156">
        <f t="shared" si="21"/>
        <v>0</v>
      </c>
      <c r="L94" s="140">
        <v>0</v>
      </c>
      <c r="M94" s="140"/>
      <c r="N94" s="151">
        <f t="shared" si="22"/>
        <v>0</v>
      </c>
      <c r="O94" s="139">
        <v>456388.79000000021</v>
      </c>
      <c r="P94" s="140"/>
      <c r="Q94" s="156">
        <f t="shared" si="23"/>
        <v>456388.79000000021</v>
      </c>
      <c r="R94" s="139">
        <v>27590489.449996687</v>
      </c>
      <c r="S94" s="20">
        <v>0</v>
      </c>
      <c r="T94" s="93">
        <f t="shared" si="34"/>
        <v>27590489.449996687</v>
      </c>
      <c r="U94" s="202">
        <f t="shared" si="32"/>
        <v>0</v>
      </c>
      <c r="W94" s="86" t="s">
        <v>17</v>
      </c>
      <c r="X94" s="121">
        <f t="shared" si="25"/>
        <v>0</v>
      </c>
      <c r="Y94" s="122">
        <f t="shared" si="26"/>
        <v>0</v>
      </c>
      <c r="Z94" s="122">
        <f t="shared" si="27"/>
        <v>0</v>
      </c>
      <c r="AA94" s="122">
        <f t="shared" si="28"/>
        <v>0</v>
      </c>
      <c r="AB94" s="122">
        <f t="shared" si="29"/>
        <v>0</v>
      </c>
      <c r="AC94" s="129">
        <f t="shared" si="30"/>
        <v>0</v>
      </c>
    </row>
    <row r="95" spans="1:29" ht="15.75">
      <c r="A95" s="241"/>
      <c r="B95" s="86" t="s">
        <v>18</v>
      </c>
      <c r="C95" s="139">
        <v>11304096.759999471</v>
      </c>
      <c r="D95" s="140">
        <v>11304100</v>
      </c>
      <c r="E95" s="151">
        <f t="shared" si="19"/>
        <v>-3.2400005292147398</v>
      </c>
      <c r="F95" s="139">
        <v>671719.75000000058</v>
      </c>
      <c r="G95" s="140" t="s">
        <v>464</v>
      </c>
      <c r="H95" s="156">
        <f t="shared" si="20"/>
        <v>-0.24999999941792339</v>
      </c>
      <c r="I95" s="139">
        <v>0</v>
      </c>
      <c r="J95" s="140" t="s">
        <v>52</v>
      </c>
      <c r="K95" s="156">
        <f t="shared" si="21"/>
        <v>0</v>
      </c>
      <c r="L95" s="140">
        <v>0</v>
      </c>
      <c r="M95" s="140" t="s">
        <v>52</v>
      </c>
      <c r="N95" s="151">
        <f t="shared" si="22"/>
        <v>0</v>
      </c>
      <c r="O95" s="139">
        <v>186404.33000000002</v>
      </c>
      <c r="P95" s="140" t="s">
        <v>465</v>
      </c>
      <c r="Q95" s="156">
        <f t="shared" si="23"/>
        <v>0.33000000001629815</v>
      </c>
      <c r="R95" s="139">
        <v>10445972.679999471</v>
      </c>
      <c r="S95" s="20">
        <v>10445970</v>
      </c>
      <c r="T95" s="93">
        <f t="shared" si="34"/>
        <v>2.6799994707107544</v>
      </c>
      <c r="U95" s="202">
        <f t="shared" si="32"/>
        <v>1</v>
      </c>
      <c r="W95" s="86" t="s">
        <v>18</v>
      </c>
      <c r="X95" s="121">
        <f t="shared" si="25"/>
        <v>0</v>
      </c>
      <c r="Y95" s="122">
        <f t="shared" si="26"/>
        <v>0</v>
      </c>
      <c r="Z95" s="122">
        <f t="shared" si="27"/>
        <v>0</v>
      </c>
      <c r="AA95" s="122">
        <f t="shared" si="28"/>
        <v>0</v>
      </c>
      <c r="AB95" s="122">
        <f t="shared" si="29"/>
        <v>0</v>
      </c>
      <c r="AC95" s="129">
        <f t="shared" si="30"/>
        <v>0</v>
      </c>
    </row>
    <row r="96" spans="1:29" ht="15.75">
      <c r="A96" s="242"/>
      <c r="B96" s="88" t="s">
        <v>19</v>
      </c>
      <c r="C96" s="141">
        <v>42503557.41999916</v>
      </c>
      <c r="D96" s="142">
        <v>42503500</v>
      </c>
      <c r="E96" s="152">
        <f t="shared" si="19"/>
        <v>57.419999159872532</v>
      </c>
      <c r="F96" s="141">
        <v>4239026.6600000011</v>
      </c>
      <c r="G96" s="142" t="s">
        <v>466</v>
      </c>
      <c r="H96" s="158">
        <f t="shared" si="20"/>
        <v>-3.3399999989196658</v>
      </c>
      <c r="I96" s="141">
        <v>0</v>
      </c>
      <c r="J96" s="142" t="s">
        <v>52</v>
      </c>
      <c r="K96" s="158">
        <f t="shared" si="21"/>
        <v>0</v>
      </c>
      <c r="L96" s="142">
        <v>0</v>
      </c>
      <c r="M96" s="142" t="s">
        <v>52</v>
      </c>
      <c r="N96" s="152">
        <f t="shared" si="22"/>
        <v>0</v>
      </c>
      <c r="O96" s="141">
        <v>502236.52</v>
      </c>
      <c r="P96" s="142" t="s">
        <v>467</v>
      </c>
      <c r="Q96" s="158">
        <f t="shared" si="23"/>
        <v>0.52000000001862645</v>
      </c>
      <c r="R96" s="141">
        <v>45787455.35999912</v>
      </c>
      <c r="S96" s="95">
        <v>45787400</v>
      </c>
      <c r="T96" s="96">
        <f t="shared" si="34"/>
        <v>55.359999120235443</v>
      </c>
      <c r="U96" s="203">
        <f t="shared" si="32"/>
        <v>1</v>
      </c>
      <c r="W96" s="88" t="s">
        <v>19</v>
      </c>
      <c r="X96" s="125">
        <f t="shared" si="25"/>
        <v>0</v>
      </c>
      <c r="Y96" s="126">
        <f t="shared" si="26"/>
        <v>0</v>
      </c>
      <c r="Z96" s="126">
        <f t="shared" si="27"/>
        <v>0</v>
      </c>
      <c r="AA96" s="126">
        <f t="shared" si="28"/>
        <v>0</v>
      </c>
      <c r="AB96" s="126">
        <f t="shared" si="29"/>
        <v>0</v>
      </c>
      <c r="AC96" s="132">
        <f t="shared" si="30"/>
        <v>0</v>
      </c>
    </row>
    <row r="97" spans="1:29" ht="15" customHeight="1">
      <c r="A97" s="240">
        <v>42386</v>
      </c>
      <c r="B97" s="85" t="s">
        <v>12</v>
      </c>
      <c r="D97">
        <v>28525890</v>
      </c>
      <c r="E97" s="144">
        <f t="shared" si="19"/>
        <v>-28525890</v>
      </c>
      <c r="F97" s="143"/>
      <c r="G97" s="3" t="s">
        <v>468</v>
      </c>
      <c r="H97" s="145">
        <f t="shared" si="20"/>
        <v>-428189</v>
      </c>
      <c r="I97" s="143"/>
      <c r="J97" s="3" t="s">
        <v>52</v>
      </c>
      <c r="K97" s="145">
        <f t="shared" si="21"/>
        <v>0</v>
      </c>
      <c r="M97" t="s">
        <v>52</v>
      </c>
      <c r="N97" s="144">
        <f t="shared" si="22"/>
        <v>0</v>
      </c>
      <c r="O97" s="143"/>
      <c r="P97" s="3" t="s">
        <v>469</v>
      </c>
      <c r="Q97" s="145">
        <f t="shared" si="23"/>
        <v>-236252</v>
      </c>
      <c r="R97" s="214"/>
      <c r="S97" s="99">
        <v>27861460</v>
      </c>
      <c r="T97" s="91">
        <f t="shared" ref="T97:T104" si="35">R97-S97</f>
        <v>-27861460</v>
      </c>
      <c r="U97" s="201">
        <f t="shared" si="32"/>
        <v>1</v>
      </c>
      <c r="W97" s="85" t="s">
        <v>12</v>
      </c>
      <c r="X97" s="117">
        <f>+IF(AND(C98&lt;&gt;0,D98&lt;&gt;0,OR(E98&gt;100,E98&lt;-100)),1,0)</f>
        <v>0</v>
      </c>
      <c r="Y97" s="118">
        <f>+IF(AND(F98&lt;&gt;0,G98&lt;&gt;0,OR(H98&gt;100,H98&lt;-100)),1,0)</f>
        <v>0</v>
      </c>
      <c r="Z97" s="118">
        <f>+IF(AND(I98&lt;&gt;0,J98&lt;&gt;0,OR(K98&gt;100,K98&lt;-100)),1,0)</f>
        <v>0</v>
      </c>
      <c r="AA97" s="118">
        <f>+IF(AND(L98&lt;&gt;0,M98&lt;&gt;0,OR(N98&gt;100,N98&lt;-100)),1,0)</f>
        <v>0</v>
      </c>
      <c r="AB97" s="118">
        <f>+IF(AND(O98&lt;&gt;0,P98&lt;&gt;0,OR(Q98&gt;100,Q98&lt;-100)),1,0)</f>
        <v>0</v>
      </c>
      <c r="AC97" s="131">
        <f>+IF(AND(R98&lt;&gt;0,S97&lt;&gt;0,OR(T97&gt;100,T97&lt;-100)),1,0)</f>
        <v>1</v>
      </c>
    </row>
    <row r="98" spans="1:29" ht="15.75">
      <c r="A98" s="241"/>
      <c r="B98" s="86" t="s">
        <v>13</v>
      </c>
      <c r="C98" s="136">
        <v>54302718.909996867</v>
      </c>
      <c r="D98" s="136">
        <v>54302700</v>
      </c>
      <c r="E98" s="149">
        <f t="shared" si="19"/>
        <v>18.909996867179871</v>
      </c>
      <c r="F98" s="139">
        <v>1343948.1300000006</v>
      </c>
      <c r="G98" s="140" t="s">
        <v>470</v>
      </c>
      <c r="H98" s="156">
        <f t="shared" si="20"/>
        <v>-1.8699999994132668</v>
      </c>
      <c r="I98" s="139">
        <v>0</v>
      </c>
      <c r="J98" s="140" t="s">
        <v>52</v>
      </c>
      <c r="K98" s="156">
        <f t="shared" si="21"/>
        <v>0</v>
      </c>
      <c r="L98" s="136">
        <v>0</v>
      </c>
      <c r="M98" s="136" t="s">
        <v>52</v>
      </c>
      <c r="N98" s="149">
        <f t="shared" si="22"/>
        <v>0</v>
      </c>
      <c r="O98" s="139">
        <v>615423.3400000002</v>
      </c>
      <c r="P98" s="140" t="s">
        <v>471</v>
      </c>
      <c r="Q98" s="156">
        <f t="shared" si="23"/>
        <v>0.34000000020023435</v>
      </c>
      <c r="R98" s="139">
        <v>52343347.439996898</v>
      </c>
      <c r="S98" s="20">
        <v>52343400</v>
      </c>
      <c r="T98" s="93">
        <f t="shared" si="35"/>
        <v>-52.560003101825714</v>
      </c>
      <c r="U98" s="215">
        <f t="shared" si="32"/>
        <v>1</v>
      </c>
      <c r="W98" s="86" t="s">
        <v>13</v>
      </c>
      <c r="X98" s="121">
        <f t="shared" ref="X98:AC98" si="36">+IF(AND(C99&lt;&gt;0,D99&lt;&gt;0,OR(E99&gt;100,E99&lt;-100)),1,0)</f>
        <v>0</v>
      </c>
      <c r="Y98" s="122">
        <f t="shared" si="36"/>
        <v>0</v>
      </c>
      <c r="Z98" s="122">
        <f t="shared" si="36"/>
        <v>0</v>
      </c>
      <c r="AA98" s="122">
        <f t="shared" si="36"/>
        <v>0</v>
      </c>
      <c r="AB98" s="122">
        <f t="shared" si="36"/>
        <v>0</v>
      </c>
      <c r="AC98" s="129">
        <f t="shared" si="36"/>
        <v>0</v>
      </c>
    </row>
    <row r="99" spans="1:29" ht="15.75">
      <c r="A99" s="241"/>
      <c r="B99" s="87" t="s">
        <v>14</v>
      </c>
      <c r="C99" s="92"/>
      <c r="D99" s="20">
        <v>24629450</v>
      </c>
      <c r="E99" s="146">
        <f t="shared" si="19"/>
        <v>-24629450</v>
      </c>
      <c r="F99" s="92"/>
      <c r="G99" s="20" t="s">
        <v>472</v>
      </c>
      <c r="H99" s="154">
        <f t="shared" si="20"/>
        <v>-926187</v>
      </c>
      <c r="I99" s="92"/>
      <c r="J99" s="20" t="s">
        <v>52</v>
      </c>
      <c r="K99" s="154">
        <f t="shared" si="21"/>
        <v>0</v>
      </c>
      <c r="L99" s="20"/>
      <c r="M99" s="20" t="s">
        <v>52</v>
      </c>
      <c r="N99" s="146">
        <f t="shared" si="22"/>
        <v>0</v>
      </c>
      <c r="O99" s="92"/>
      <c r="P99" s="20" t="s">
        <v>473</v>
      </c>
      <c r="Q99" s="154">
        <f t="shared" si="23"/>
        <v>-173778</v>
      </c>
      <c r="R99" s="92"/>
      <c r="S99" s="20">
        <v>23538760</v>
      </c>
      <c r="T99" s="93">
        <f t="shared" si="35"/>
        <v>-23538760</v>
      </c>
      <c r="U99" s="202">
        <f t="shared" si="32"/>
        <v>1</v>
      </c>
      <c r="W99" s="87" t="s">
        <v>14</v>
      </c>
      <c r="X99" s="121">
        <f t="shared" si="25"/>
        <v>0</v>
      </c>
      <c r="Y99" s="122">
        <f t="shared" si="26"/>
        <v>0</v>
      </c>
      <c r="Z99" s="122">
        <f t="shared" si="27"/>
        <v>0</v>
      </c>
      <c r="AA99" s="122">
        <f t="shared" si="28"/>
        <v>0</v>
      </c>
      <c r="AB99" s="122">
        <f t="shared" si="29"/>
        <v>0</v>
      </c>
      <c r="AC99" s="129">
        <f t="shared" si="30"/>
        <v>0</v>
      </c>
    </row>
    <row r="100" spans="1:29" ht="15.75">
      <c r="A100" s="241"/>
      <c r="B100" s="86" t="s">
        <v>15</v>
      </c>
      <c r="C100" s="136">
        <v>74663093.259999588</v>
      </c>
      <c r="D100" s="136">
        <v>0</v>
      </c>
      <c r="E100" s="149">
        <f t="shared" si="19"/>
        <v>74663093.259999588</v>
      </c>
      <c r="F100" s="139">
        <v>795055.56000000064</v>
      </c>
      <c r="G100" s="140"/>
      <c r="H100" s="156">
        <f t="shared" si="20"/>
        <v>795055.56000000064</v>
      </c>
      <c r="I100" s="139">
        <v>0</v>
      </c>
      <c r="J100" s="140"/>
      <c r="K100" s="156">
        <f t="shared" si="21"/>
        <v>0</v>
      </c>
      <c r="L100" s="136">
        <v>0</v>
      </c>
      <c r="M100" s="136"/>
      <c r="N100" s="149">
        <f t="shared" si="22"/>
        <v>0</v>
      </c>
      <c r="O100" s="139">
        <v>498273.35999999969</v>
      </c>
      <c r="P100" s="140"/>
      <c r="Q100" s="156">
        <f t="shared" si="23"/>
        <v>498273.35999999969</v>
      </c>
      <c r="R100" s="139">
        <v>73369764.339999586</v>
      </c>
      <c r="S100" s="20">
        <v>0</v>
      </c>
      <c r="T100" s="93">
        <f t="shared" si="35"/>
        <v>73369764.339999586</v>
      </c>
      <c r="U100" s="202">
        <f t="shared" si="32"/>
        <v>0</v>
      </c>
      <c r="W100" s="86" t="s">
        <v>15</v>
      </c>
      <c r="X100" s="121">
        <f t="shared" si="25"/>
        <v>0</v>
      </c>
      <c r="Y100" s="122">
        <f t="shared" si="26"/>
        <v>0</v>
      </c>
      <c r="Z100" s="122">
        <f t="shared" si="27"/>
        <v>0</v>
      </c>
      <c r="AA100" s="122">
        <f t="shared" si="28"/>
        <v>0</v>
      </c>
      <c r="AB100" s="122">
        <f t="shared" si="29"/>
        <v>0</v>
      </c>
      <c r="AC100" s="129">
        <f t="shared" si="30"/>
        <v>0</v>
      </c>
    </row>
    <row r="101" spans="1:29" ht="15" customHeight="1">
      <c r="A101" s="241"/>
      <c r="B101" s="86" t="s">
        <v>16</v>
      </c>
      <c r="C101" s="136">
        <v>50499486.499998733</v>
      </c>
      <c r="D101" s="136">
        <v>50499480</v>
      </c>
      <c r="E101" s="149">
        <f t="shared" si="19"/>
        <v>6.4999987334012985</v>
      </c>
      <c r="F101" s="139">
        <v>759318.49000000011</v>
      </c>
      <c r="G101" s="140" t="s">
        <v>474</v>
      </c>
      <c r="H101" s="156">
        <f t="shared" si="20"/>
        <v>-0.5099999998928979</v>
      </c>
      <c r="I101" s="139">
        <v>0</v>
      </c>
      <c r="J101" s="140" t="s">
        <v>52</v>
      </c>
      <c r="K101" s="156">
        <f t="shared" si="21"/>
        <v>0</v>
      </c>
      <c r="L101" s="136">
        <v>0</v>
      </c>
      <c r="M101" s="136" t="s">
        <v>52</v>
      </c>
      <c r="N101" s="149">
        <f t="shared" si="22"/>
        <v>0</v>
      </c>
      <c r="O101" s="139">
        <v>526737.12</v>
      </c>
      <c r="P101" s="140" t="s">
        <v>475</v>
      </c>
      <c r="Q101" s="156">
        <f t="shared" si="23"/>
        <v>0.11999999999534339</v>
      </c>
      <c r="R101" s="139">
        <v>49213430.889998734</v>
      </c>
      <c r="S101" s="20">
        <v>49241020</v>
      </c>
      <c r="T101" s="93">
        <f t="shared" si="35"/>
        <v>-27589.110001266003</v>
      </c>
      <c r="U101" s="202">
        <f t="shared" si="32"/>
        <v>1</v>
      </c>
      <c r="W101" s="86" t="s">
        <v>16</v>
      </c>
      <c r="X101" s="121">
        <f t="shared" si="25"/>
        <v>0</v>
      </c>
      <c r="Y101" s="122">
        <f t="shared" si="26"/>
        <v>0</v>
      </c>
      <c r="Z101" s="122">
        <f t="shared" si="27"/>
        <v>0</v>
      </c>
      <c r="AA101" s="122">
        <f t="shared" si="28"/>
        <v>0</v>
      </c>
      <c r="AB101" s="122">
        <f t="shared" si="29"/>
        <v>0</v>
      </c>
      <c r="AC101" s="129">
        <f t="shared" si="30"/>
        <v>1</v>
      </c>
    </row>
    <row r="102" spans="1:29" ht="15.75">
      <c r="A102" s="241"/>
      <c r="B102" s="86" t="s">
        <v>17</v>
      </c>
      <c r="C102" s="136">
        <v>27590489.449996687</v>
      </c>
      <c r="D102" s="136">
        <v>27590470</v>
      </c>
      <c r="E102" s="149">
        <f t="shared" si="19"/>
        <v>19.449996687471867</v>
      </c>
      <c r="F102" s="139">
        <v>513363.37999999995</v>
      </c>
      <c r="G102" s="140" t="s">
        <v>476</v>
      </c>
      <c r="H102" s="156">
        <f t="shared" si="20"/>
        <v>0.37999999994644895</v>
      </c>
      <c r="I102" s="139">
        <v>0</v>
      </c>
      <c r="J102" s="140" t="s">
        <v>52</v>
      </c>
      <c r="K102" s="156">
        <f t="shared" si="21"/>
        <v>0</v>
      </c>
      <c r="L102" s="136">
        <v>0</v>
      </c>
      <c r="M102" s="136" t="s">
        <v>52</v>
      </c>
      <c r="N102" s="149">
        <f t="shared" si="22"/>
        <v>0</v>
      </c>
      <c r="O102" s="139">
        <v>686145.64</v>
      </c>
      <c r="P102" s="140" t="s">
        <v>477</v>
      </c>
      <c r="Q102" s="156">
        <f t="shared" si="23"/>
        <v>0.64000000001396984</v>
      </c>
      <c r="R102" s="139">
        <v>26390980.429996688</v>
      </c>
      <c r="S102" s="20">
        <v>26390950</v>
      </c>
      <c r="T102" s="93">
        <f t="shared" si="35"/>
        <v>30.429996687918901</v>
      </c>
      <c r="U102" s="202">
        <f t="shared" si="32"/>
        <v>1</v>
      </c>
      <c r="W102" s="86" t="s">
        <v>17</v>
      </c>
      <c r="X102" s="121">
        <f t="shared" si="25"/>
        <v>0</v>
      </c>
      <c r="Y102" s="122">
        <f t="shared" si="26"/>
        <v>0</v>
      </c>
      <c r="Z102" s="122">
        <f t="shared" si="27"/>
        <v>0</v>
      </c>
      <c r="AA102" s="122">
        <f t="shared" si="28"/>
        <v>0</v>
      </c>
      <c r="AB102" s="122">
        <f t="shared" si="29"/>
        <v>0</v>
      </c>
      <c r="AC102" s="129">
        <f t="shared" si="30"/>
        <v>0</v>
      </c>
    </row>
    <row r="103" spans="1:29" ht="15.75">
      <c r="A103" s="241"/>
      <c r="B103" s="86" t="s">
        <v>18</v>
      </c>
      <c r="C103" s="136">
        <v>10445972.679999471</v>
      </c>
      <c r="D103" s="136">
        <v>10445970</v>
      </c>
      <c r="E103" s="149">
        <f t="shared" si="19"/>
        <v>2.6799994707107544</v>
      </c>
      <c r="F103" s="139">
        <v>444416.17</v>
      </c>
      <c r="G103" s="140" t="s">
        <v>478</v>
      </c>
      <c r="H103" s="156">
        <f t="shared" si="20"/>
        <v>0.16999999998370185</v>
      </c>
      <c r="I103" s="139">
        <v>0</v>
      </c>
      <c r="J103" s="140" t="s">
        <v>52</v>
      </c>
      <c r="K103" s="156">
        <f t="shared" si="21"/>
        <v>0</v>
      </c>
      <c r="L103" s="136">
        <v>0</v>
      </c>
      <c r="M103" s="136" t="s">
        <v>52</v>
      </c>
      <c r="N103" s="149">
        <f t="shared" si="22"/>
        <v>0</v>
      </c>
      <c r="O103" s="139">
        <v>165837.68</v>
      </c>
      <c r="P103" s="140" t="s">
        <v>479</v>
      </c>
      <c r="Q103" s="156">
        <f t="shared" si="23"/>
        <v>-0.32000000000698492</v>
      </c>
      <c r="R103" s="139">
        <v>9835718.8299994711</v>
      </c>
      <c r="S103" s="20">
        <v>9835720</v>
      </c>
      <c r="T103" s="93">
        <f t="shared" si="35"/>
        <v>-1.1700005289167166</v>
      </c>
      <c r="U103" s="202">
        <f t="shared" si="32"/>
        <v>1</v>
      </c>
      <c r="W103" s="86" t="s">
        <v>18</v>
      </c>
      <c r="X103" s="121">
        <f t="shared" si="25"/>
        <v>0</v>
      </c>
      <c r="Y103" s="122">
        <f t="shared" si="26"/>
        <v>0</v>
      </c>
      <c r="Z103" s="122">
        <f t="shared" si="27"/>
        <v>0</v>
      </c>
      <c r="AA103" s="122">
        <f t="shared" si="28"/>
        <v>0</v>
      </c>
      <c r="AB103" s="122">
        <f t="shared" si="29"/>
        <v>0</v>
      </c>
      <c r="AC103" s="129">
        <f t="shared" si="30"/>
        <v>0</v>
      </c>
    </row>
    <row r="104" spans="1:29" ht="15.75">
      <c r="A104" s="242"/>
      <c r="B104" s="88" t="s">
        <v>19</v>
      </c>
      <c r="C104" s="136">
        <v>45787455.35999912</v>
      </c>
      <c r="D104" s="136">
        <v>45787400</v>
      </c>
      <c r="E104" s="149">
        <f t="shared" si="19"/>
        <v>55.359999120235443</v>
      </c>
      <c r="F104" s="139">
        <v>1676601.7699999998</v>
      </c>
      <c r="G104" s="140" t="s">
        <v>480</v>
      </c>
      <c r="H104" s="156">
        <f t="shared" si="20"/>
        <v>1.7699999997857958</v>
      </c>
      <c r="I104" s="139">
        <v>0</v>
      </c>
      <c r="J104" s="140" t="s">
        <v>52</v>
      </c>
      <c r="K104" s="156">
        <f t="shared" si="21"/>
        <v>0</v>
      </c>
      <c r="L104" s="136">
        <v>0</v>
      </c>
      <c r="M104" s="136" t="s">
        <v>52</v>
      </c>
      <c r="N104" s="149">
        <f t="shared" si="22"/>
        <v>0</v>
      </c>
      <c r="O104" s="139">
        <v>165987.61000000002</v>
      </c>
      <c r="P104" s="140" t="s">
        <v>481</v>
      </c>
      <c r="Q104" s="156">
        <f t="shared" si="23"/>
        <v>-0.38999999998486601</v>
      </c>
      <c r="R104" s="141">
        <v>43944865.979999125</v>
      </c>
      <c r="S104" s="95">
        <v>43944900</v>
      </c>
      <c r="T104" s="96">
        <f t="shared" si="35"/>
        <v>-34.020000874996185</v>
      </c>
      <c r="U104" s="203">
        <f t="shared" si="32"/>
        <v>1</v>
      </c>
      <c r="W104" s="88" t="s">
        <v>19</v>
      </c>
      <c r="X104" s="125">
        <f t="shared" si="25"/>
        <v>0</v>
      </c>
      <c r="Y104" s="126">
        <f t="shared" si="26"/>
        <v>0</v>
      </c>
      <c r="Z104" s="126">
        <f t="shared" si="27"/>
        <v>0</v>
      </c>
      <c r="AA104" s="126">
        <f t="shared" si="28"/>
        <v>0</v>
      </c>
      <c r="AB104" s="126">
        <f t="shared" si="29"/>
        <v>0</v>
      </c>
      <c r="AC104" s="132">
        <f t="shared" si="30"/>
        <v>0</v>
      </c>
    </row>
    <row r="105" spans="1:29" ht="15" customHeight="1">
      <c r="A105" s="240">
        <v>42387</v>
      </c>
      <c r="B105" s="85" t="s">
        <v>12</v>
      </c>
      <c r="C105" s="137">
        <v>28525903.470000088</v>
      </c>
      <c r="D105" s="138">
        <v>28525890</v>
      </c>
      <c r="E105" s="150">
        <f t="shared" si="19"/>
        <v>13.470000088214874</v>
      </c>
      <c r="F105" s="137">
        <v>669577.54</v>
      </c>
      <c r="G105" s="138" t="s">
        <v>482</v>
      </c>
      <c r="H105" s="157">
        <f t="shared" si="20"/>
        <v>-0.4599999999627471</v>
      </c>
      <c r="I105" s="137">
        <v>0</v>
      </c>
      <c r="J105" s="138" t="s">
        <v>52</v>
      </c>
      <c r="K105" s="157">
        <f t="shared" si="21"/>
        <v>0</v>
      </c>
      <c r="L105" s="138">
        <v>0</v>
      </c>
      <c r="M105" s="138" t="s">
        <v>52</v>
      </c>
      <c r="N105" s="150">
        <f t="shared" si="22"/>
        <v>0</v>
      </c>
      <c r="O105" s="137">
        <v>350278.18999999994</v>
      </c>
      <c r="P105" s="138" t="s">
        <v>483</v>
      </c>
      <c r="Q105" s="157">
        <f t="shared" si="23"/>
        <v>0.18999999994412065</v>
      </c>
      <c r="R105" s="137">
        <v>27506047.740000088</v>
      </c>
      <c r="S105" s="90">
        <v>27506040</v>
      </c>
      <c r="T105" s="91">
        <f>R105-S105</f>
        <v>7.7400000877678394</v>
      </c>
      <c r="U105" s="201">
        <f t="shared" si="32"/>
        <v>1</v>
      </c>
      <c r="W105" s="85" t="s">
        <v>12</v>
      </c>
      <c r="X105" s="117">
        <f t="shared" si="25"/>
        <v>0</v>
      </c>
      <c r="Y105" s="118">
        <f t="shared" si="26"/>
        <v>0</v>
      </c>
      <c r="Z105" s="118">
        <f t="shared" si="27"/>
        <v>0</v>
      </c>
      <c r="AA105" s="118">
        <f t="shared" si="28"/>
        <v>0</v>
      </c>
      <c r="AB105" s="118">
        <f t="shared" si="29"/>
        <v>0</v>
      </c>
      <c r="AC105" s="131">
        <f t="shared" si="30"/>
        <v>0</v>
      </c>
    </row>
    <row r="106" spans="1:29" ht="15.75">
      <c r="A106" s="241"/>
      <c r="B106" s="86" t="s">
        <v>13</v>
      </c>
      <c r="C106" s="139">
        <v>52343347.439996853</v>
      </c>
      <c r="D106" s="140">
        <v>52343400</v>
      </c>
      <c r="E106" s="151">
        <f t="shared" si="19"/>
        <v>-52.560003146529198</v>
      </c>
      <c r="F106" s="139">
        <v>765784.02</v>
      </c>
      <c r="G106" s="140" t="s">
        <v>484</v>
      </c>
      <c r="H106" s="156">
        <f t="shared" si="20"/>
        <v>2.0000000018626451E-2</v>
      </c>
      <c r="I106" s="139">
        <v>0</v>
      </c>
      <c r="J106" s="140" t="s">
        <v>52</v>
      </c>
      <c r="K106" s="156">
        <f t="shared" si="21"/>
        <v>0</v>
      </c>
      <c r="L106" s="140">
        <v>0</v>
      </c>
      <c r="M106" s="140" t="s">
        <v>52</v>
      </c>
      <c r="N106" s="151">
        <f t="shared" si="22"/>
        <v>0</v>
      </c>
      <c r="O106" s="139">
        <v>743404.09999999986</v>
      </c>
      <c r="P106" s="140" t="s">
        <v>485</v>
      </c>
      <c r="Q106" s="156">
        <f t="shared" si="23"/>
        <v>9.9999999860301614E-2</v>
      </c>
      <c r="R106" s="139">
        <v>50834159.319996856</v>
      </c>
      <c r="S106" s="20">
        <v>50834200</v>
      </c>
      <c r="T106" s="93">
        <f t="shared" ref="T106:T112" si="37">R106-S106</f>
        <v>-40.680003143846989</v>
      </c>
      <c r="U106" s="202">
        <f t="shared" si="32"/>
        <v>1</v>
      </c>
      <c r="W106" s="86" t="s">
        <v>13</v>
      </c>
      <c r="X106" s="121">
        <f t="shared" si="25"/>
        <v>0</v>
      </c>
      <c r="Y106" s="122">
        <f t="shared" si="26"/>
        <v>0</v>
      </c>
      <c r="Z106" s="122">
        <f t="shared" si="27"/>
        <v>0</v>
      </c>
      <c r="AA106" s="122">
        <f t="shared" si="28"/>
        <v>0</v>
      </c>
      <c r="AB106" s="122">
        <f t="shared" si="29"/>
        <v>0</v>
      </c>
      <c r="AC106" s="129">
        <f t="shared" si="30"/>
        <v>0</v>
      </c>
    </row>
    <row r="107" spans="1:29" ht="15.75">
      <c r="A107" s="241"/>
      <c r="B107" s="87" t="s">
        <v>14</v>
      </c>
      <c r="C107" s="92"/>
      <c r="D107" s="20">
        <v>49213480</v>
      </c>
      <c r="E107" s="146">
        <f t="shared" si="19"/>
        <v>-49213480</v>
      </c>
      <c r="F107" s="92"/>
      <c r="G107" s="20" t="s">
        <v>486</v>
      </c>
      <c r="H107" s="154">
        <f t="shared" si="20"/>
        <v>-629194</v>
      </c>
      <c r="I107" s="92"/>
      <c r="J107" s="20" t="s">
        <v>52</v>
      </c>
      <c r="K107" s="154">
        <f t="shared" si="21"/>
        <v>0</v>
      </c>
      <c r="L107" s="20"/>
      <c r="M107" s="20" t="s">
        <v>52</v>
      </c>
      <c r="N107" s="146">
        <f t="shared" si="22"/>
        <v>0</v>
      </c>
      <c r="O107" s="92"/>
      <c r="P107" s="20" t="s">
        <v>487</v>
      </c>
      <c r="Q107" s="154">
        <f t="shared" si="23"/>
        <v>-361025</v>
      </c>
      <c r="R107" s="92"/>
      <c r="S107" s="20">
        <v>48223230</v>
      </c>
      <c r="T107" s="93">
        <f t="shared" si="37"/>
        <v>-48223230</v>
      </c>
      <c r="U107" s="202">
        <f t="shared" si="32"/>
        <v>1</v>
      </c>
      <c r="W107" s="87" t="s">
        <v>14</v>
      </c>
      <c r="X107" s="121">
        <f t="shared" si="25"/>
        <v>0</v>
      </c>
      <c r="Y107" s="122">
        <f t="shared" si="26"/>
        <v>0</v>
      </c>
      <c r="Z107" s="122">
        <f t="shared" si="27"/>
        <v>0</v>
      </c>
      <c r="AA107" s="122">
        <f t="shared" si="28"/>
        <v>0</v>
      </c>
      <c r="AB107" s="122">
        <f t="shared" si="29"/>
        <v>0</v>
      </c>
      <c r="AC107" s="129">
        <f t="shared" si="30"/>
        <v>0</v>
      </c>
    </row>
    <row r="108" spans="1:29" ht="15.75">
      <c r="A108" s="241"/>
      <c r="B108" s="86" t="s">
        <v>15</v>
      </c>
      <c r="C108" s="139">
        <v>73369764.339999586</v>
      </c>
      <c r="D108" s="140">
        <v>0</v>
      </c>
      <c r="E108" s="151">
        <f t="shared" si="19"/>
        <v>73369764.339999586</v>
      </c>
      <c r="F108" s="139">
        <v>590069.54999999981</v>
      </c>
      <c r="G108" s="140"/>
      <c r="H108" s="156">
        <f t="shared" si="20"/>
        <v>590069.54999999981</v>
      </c>
      <c r="I108" s="139">
        <v>0</v>
      </c>
      <c r="J108" s="140"/>
      <c r="K108" s="156">
        <f t="shared" si="21"/>
        <v>0</v>
      </c>
      <c r="L108" s="140">
        <v>0</v>
      </c>
      <c r="M108" s="140"/>
      <c r="N108" s="151">
        <f t="shared" si="22"/>
        <v>0</v>
      </c>
      <c r="O108" s="139">
        <v>301418.86</v>
      </c>
      <c r="P108" s="140"/>
      <c r="Q108" s="156">
        <f t="shared" si="23"/>
        <v>301418.86</v>
      </c>
      <c r="R108" s="139">
        <v>72478275.929999575</v>
      </c>
      <c r="S108" s="20">
        <v>0</v>
      </c>
      <c r="T108" s="93">
        <f t="shared" si="37"/>
        <v>72478275.929999575</v>
      </c>
      <c r="U108" s="202">
        <f t="shared" si="32"/>
        <v>0</v>
      </c>
      <c r="W108" s="86" t="s">
        <v>15</v>
      </c>
      <c r="X108" s="121">
        <f t="shared" si="25"/>
        <v>0</v>
      </c>
      <c r="Y108" s="122">
        <f t="shared" si="26"/>
        <v>0</v>
      </c>
      <c r="Z108" s="122">
        <f t="shared" si="27"/>
        <v>0</v>
      </c>
      <c r="AA108" s="122">
        <f t="shared" si="28"/>
        <v>0</v>
      </c>
      <c r="AB108" s="122">
        <f t="shared" si="29"/>
        <v>0</v>
      </c>
      <c r="AC108" s="129">
        <f t="shared" si="30"/>
        <v>0</v>
      </c>
    </row>
    <row r="109" spans="1:29" ht="15.75">
      <c r="A109" s="241"/>
      <c r="B109" s="86" t="s">
        <v>16</v>
      </c>
      <c r="C109" s="139">
        <v>49213430.889998734</v>
      </c>
      <c r="D109" s="140">
        <v>9835720</v>
      </c>
      <c r="E109" s="151">
        <f t="shared" si="19"/>
        <v>39377710.889998734</v>
      </c>
      <c r="F109" s="139">
        <v>629193.50000000023</v>
      </c>
      <c r="G109" s="140" t="s">
        <v>488</v>
      </c>
      <c r="H109" s="156">
        <f t="shared" si="20"/>
        <v>358300.50000000023</v>
      </c>
      <c r="I109" s="139">
        <v>0</v>
      </c>
      <c r="J109" s="140" t="s">
        <v>52</v>
      </c>
      <c r="K109" s="156">
        <f t="shared" si="21"/>
        <v>0</v>
      </c>
      <c r="L109" s="140">
        <v>0</v>
      </c>
      <c r="M109" s="140" t="s">
        <v>52</v>
      </c>
      <c r="N109" s="151">
        <f t="shared" si="22"/>
        <v>0</v>
      </c>
      <c r="O109" s="139">
        <v>361024.91000000015</v>
      </c>
      <c r="P109" s="140" t="s">
        <v>489</v>
      </c>
      <c r="Q109" s="156">
        <f t="shared" si="23"/>
        <v>288752.31000000017</v>
      </c>
      <c r="R109" s="139">
        <v>48223212.47999873</v>
      </c>
      <c r="S109" s="20">
        <v>9492560</v>
      </c>
      <c r="T109" s="93">
        <f t="shared" si="37"/>
        <v>38730652.47999873</v>
      </c>
      <c r="U109" s="202">
        <f t="shared" si="32"/>
        <v>1</v>
      </c>
      <c r="W109" s="86" t="s">
        <v>16</v>
      </c>
      <c r="X109" s="121">
        <f t="shared" si="25"/>
        <v>1</v>
      </c>
      <c r="Y109" s="122">
        <f t="shared" si="26"/>
        <v>1</v>
      </c>
      <c r="Z109" s="122">
        <f t="shared" si="27"/>
        <v>0</v>
      </c>
      <c r="AA109" s="122">
        <f t="shared" si="28"/>
        <v>0</v>
      </c>
      <c r="AB109" s="122">
        <f t="shared" si="29"/>
        <v>1</v>
      </c>
      <c r="AC109" s="129">
        <f t="shared" si="30"/>
        <v>1</v>
      </c>
    </row>
    <row r="110" spans="1:29" ht="15" customHeight="1">
      <c r="A110" s="241"/>
      <c r="B110" s="86" t="s">
        <v>17</v>
      </c>
      <c r="C110" s="139">
        <v>26390980.429996688</v>
      </c>
      <c r="D110" s="140">
        <v>43944900</v>
      </c>
      <c r="E110" s="151">
        <f t="shared" si="19"/>
        <v>-17553919.570003312</v>
      </c>
      <c r="F110" s="139">
        <v>162535.12</v>
      </c>
      <c r="G110" s="140" t="s">
        <v>490</v>
      </c>
      <c r="H110" s="156">
        <f t="shared" si="20"/>
        <v>-833935.88</v>
      </c>
      <c r="I110" s="139">
        <v>0</v>
      </c>
      <c r="J110" s="140"/>
      <c r="K110" s="156">
        <f t="shared" si="21"/>
        <v>0</v>
      </c>
      <c r="L110" s="140">
        <v>0</v>
      </c>
      <c r="M110" s="140"/>
      <c r="N110" s="151">
        <f t="shared" si="22"/>
        <v>0</v>
      </c>
      <c r="O110" s="139">
        <v>268953.12</v>
      </c>
      <c r="P110" s="140" t="s">
        <v>491</v>
      </c>
      <c r="Q110" s="156">
        <f t="shared" si="23"/>
        <v>129311.12</v>
      </c>
      <c r="R110" s="139">
        <v>25959492.18999669</v>
      </c>
      <c r="S110" s="20">
        <v>42808800</v>
      </c>
      <c r="T110" s="93">
        <f t="shared" si="37"/>
        <v>-16849307.81000331</v>
      </c>
      <c r="U110" s="202">
        <f t="shared" si="32"/>
        <v>1</v>
      </c>
      <c r="W110" s="86" t="s">
        <v>17</v>
      </c>
      <c r="X110" s="121">
        <f t="shared" si="25"/>
        <v>1</v>
      </c>
      <c r="Y110" s="122">
        <f t="shared" si="26"/>
        <v>1</v>
      </c>
      <c r="Z110" s="122">
        <f t="shared" si="27"/>
        <v>0</v>
      </c>
      <c r="AA110" s="122">
        <f t="shared" si="28"/>
        <v>0</v>
      </c>
      <c r="AB110" s="122">
        <f t="shared" si="29"/>
        <v>1</v>
      </c>
      <c r="AC110" s="129">
        <f t="shared" si="30"/>
        <v>1</v>
      </c>
    </row>
    <row r="111" spans="1:29" ht="15.75">
      <c r="A111" s="241"/>
      <c r="B111" s="86" t="s">
        <v>18</v>
      </c>
      <c r="C111" s="139">
        <v>9835718.8299994711</v>
      </c>
      <c r="D111" s="140"/>
      <c r="E111" s="151">
        <f t="shared" si="19"/>
        <v>9835718.8299994711</v>
      </c>
      <c r="F111" s="139">
        <v>270892.98</v>
      </c>
      <c r="G111" s="140"/>
      <c r="H111" s="156">
        <f t="shared" si="20"/>
        <v>270892.98</v>
      </c>
      <c r="I111" s="139">
        <v>0</v>
      </c>
      <c r="J111" s="140" t="s">
        <v>52</v>
      </c>
      <c r="K111" s="156">
        <f t="shared" si="21"/>
        <v>0</v>
      </c>
      <c r="L111" s="140">
        <v>0</v>
      </c>
      <c r="M111" s="140" t="s">
        <v>52</v>
      </c>
      <c r="N111" s="151">
        <f t="shared" si="22"/>
        <v>0</v>
      </c>
      <c r="O111" s="139">
        <v>72272.62999999999</v>
      </c>
      <c r="P111" s="140"/>
      <c r="Q111" s="156">
        <f t="shared" si="23"/>
        <v>72272.62999999999</v>
      </c>
      <c r="R111" s="139">
        <v>9492553.2199994717</v>
      </c>
      <c r="S111" s="20"/>
      <c r="T111" s="93">
        <f t="shared" si="37"/>
        <v>9492553.2199994717</v>
      </c>
      <c r="U111" s="202">
        <f t="shared" si="32"/>
        <v>0</v>
      </c>
      <c r="W111" s="86" t="s">
        <v>18</v>
      </c>
      <c r="X111" s="121">
        <f t="shared" si="25"/>
        <v>0</v>
      </c>
      <c r="Y111" s="122">
        <f t="shared" si="26"/>
        <v>0</v>
      </c>
      <c r="Z111" s="122">
        <f t="shared" si="27"/>
        <v>0</v>
      </c>
      <c r="AA111" s="122">
        <f t="shared" si="28"/>
        <v>0</v>
      </c>
      <c r="AB111" s="122">
        <f t="shared" si="29"/>
        <v>0</v>
      </c>
      <c r="AC111" s="129">
        <f t="shared" si="30"/>
        <v>0</v>
      </c>
    </row>
    <row r="112" spans="1:29" ht="15.75">
      <c r="A112" s="242"/>
      <c r="B112" s="88" t="s">
        <v>19</v>
      </c>
      <c r="C112" s="141">
        <v>43944865.979999125</v>
      </c>
      <c r="D112" s="142"/>
      <c r="E112" s="152">
        <f t="shared" si="19"/>
        <v>43944865.979999125</v>
      </c>
      <c r="F112" s="141">
        <v>996471.42000000051</v>
      </c>
      <c r="G112" s="142"/>
      <c r="H112" s="158">
        <f t="shared" si="20"/>
        <v>996471.42000000051</v>
      </c>
      <c r="I112" s="141">
        <v>0</v>
      </c>
      <c r="J112" s="142" t="s">
        <v>52</v>
      </c>
      <c r="K112" s="158">
        <f t="shared" si="21"/>
        <v>0</v>
      </c>
      <c r="L112" s="142">
        <v>0</v>
      </c>
      <c r="M112" s="142" t="s">
        <v>52</v>
      </c>
      <c r="N112" s="152">
        <f t="shared" si="22"/>
        <v>0</v>
      </c>
      <c r="O112" s="141">
        <v>139642.42000000001</v>
      </c>
      <c r="P112" s="142"/>
      <c r="Q112" s="158">
        <f t="shared" si="23"/>
        <v>139642.42000000001</v>
      </c>
      <c r="R112" s="141">
        <v>42808752.139999136</v>
      </c>
      <c r="S112" s="95"/>
      <c r="T112" s="96">
        <f t="shared" si="37"/>
        <v>42808752.139999136</v>
      </c>
      <c r="U112" s="203">
        <f t="shared" si="32"/>
        <v>0</v>
      </c>
      <c r="W112" s="88" t="s">
        <v>19</v>
      </c>
      <c r="X112" s="125">
        <f t="shared" si="25"/>
        <v>0</v>
      </c>
      <c r="Y112" s="126">
        <f t="shared" si="26"/>
        <v>0</v>
      </c>
      <c r="Z112" s="126">
        <f t="shared" si="27"/>
        <v>0</v>
      </c>
      <c r="AA112" s="126">
        <f t="shared" si="28"/>
        <v>0</v>
      </c>
      <c r="AB112" s="126">
        <f t="shared" si="29"/>
        <v>0</v>
      </c>
      <c r="AC112" s="132">
        <f t="shared" si="30"/>
        <v>0</v>
      </c>
    </row>
    <row r="113" spans="1:29" ht="15" customHeight="1">
      <c r="A113" s="240">
        <v>42388</v>
      </c>
      <c r="B113" s="85" t="s">
        <v>12</v>
      </c>
      <c r="C113" s="136">
        <v>27506047.740000088</v>
      </c>
      <c r="D113" s="136">
        <v>27506040</v>
      </c>
      <c r="E113" s="149">
        <f t="shared" si="19"/>
        <v>7.7400000877678394</v>
      </c>
      <c r="F113" s="139">
        <v>363643.78</v>
      </c>
      <c r="G113" s="140" t="s">
        <v>492</v>
      </c>
      <c r="H113" s="156">
        <f t="shared" si="20"/>
        <v>-0.21999999997206032</v>
      </c>
      <c r="I113" s="139">
        <v>0</v>
      </c>
      <c r="J113" s="140" t="s">
        <v>52</v>
      </c>
      <c r="K113" s="156">
        <f t="shared" si="21"/>
        <v>0</v>
      </c>
      <c r="L113" s="136">
        <v>0</v>
      </c>
      <c r="M113" s="136" t="s">
        <v>52</v>
      </c>
      <c r="N113" s="149">
        <f t="shared" si="22"/>
        <v>0</v>
      </c>
      <c r="O113" s="139">
        <v>121181.14999999998</v>
      </c>
      <c r="P113" s="140" t="s">
        <v>493</v>
      </c>
      <c r="Q113" s="156">
        <f t="shared" si="23"/>
        <v>0.14999999997962732</v>
      </c>
      <c r="R113" s="137">
        <v>27021222.810000088</v>
      </c>
      <c r="S113" s="90">
        <v>27021230</v>
      </c>
      <c r="T113" s="91">
        <f>R113-S113</f>
        <v>-7.1899999119341373</v>
      </c>
      <c r="U113" s="201">
        <f t="shared" si="32"/>
        <v>1</v>
      </c>
      <c r="W113" s="85" t="s">
        <v>12</v>
      </c>
      <c r="X113" s="117">
        <f t="shared" si="25"/>
        <v>0</v>
      </c>
      <c r="Y113" s="118">
        <f t="shared" si="26"/>
        <v>0</v>
      </c>
      <c r="Z113" s="118">
        <f t="shared" si="27"/>
        <v>0</v>
      </c>
      <c r="AA113" s="118">
        <f t="shared" si="28"/>
        <v>0</v>
      </c>
      <c r="AB113" s="118">
        <f t="shared" si="29"/>
        <v>0</v>
      </c>
      <c r="AC113" s="131">
        <f t="shared" si="30"/>
        <v>0</v>
      </c>
    </row>
    <row r="114" spans="1:29" ht="15.75">
      <c r="A114" s="241"/>
      <c r="B114" s="86" t="s">
        <v>13</v>
      </c>
      <c r="C114" s="136">
        <v>50834159.319996856</v>
      </c>
      <c r="D114" s="136">
        <v>50834200</v>
      </c>
      <c r="E114" s="149">
        <f t="shared" si="19"/>
        <v>-40.680003143846989</v>
      </c>
      <c r="F114" s="139">
        <v>1196614.05</v>
      </c>
      <c r="G114" s="140" t="s">
        <v>494</v>
      </c>
      <c r="H114" s="156">
        <f t="shared" si="20"/>
        <v>4.0500000000465661</v>
      </c>
      <c r="I114" s="139">
        <v>0</v>
      </c>
      <c r="J114" s="140" t="s">
        <v>52</v>
      </c>
      <c r="K114" s="156">
        <f t="shared" si="21"/>
        <v>0</v>
      </c>
      <c r="L114" s="136">
        <v>0</v>
      </c>
      <c r="M114" s="136" t="s">
        <v>52</v>
      </c>
      <c r="N114" s="149">
        <f t="shared" si="22"/>
        <v>0</v>
      </c>
      <c r="O114" s="139">
        <v>572127.58000000019</v>
      </c>
      <c r="P114" s="140" t="s">
        <v>495</v>
      </c>
      <c r="Q114" s="156">
        <f t="shared" si="23"/>
        <v>-0.41999999980907887</v>
      </c>
      <c r="R114" s="139">
        <v>49065417.689996853</v>
      </c>
      <c r="S114" s="20">
        <v>49065400</v>
      </c>
      <c r="T114" s="93">
        <f t="shared" ref="T114:T120" si="38">R114-S114</f>
        <v>17.689996853470802</v>
      </c>
      <c r="U114" s="202">
        <f t="shared" si="32"/>
        <v>1</v>
      </c>
      <c r="W114" s="86" t="s">
        <v>13</v>
      </c>
      <c r="X114" s="121">
        <f t="shared" si="25"/>
        <v>0</v>
      </c>
      <c r="Y114" s="122">
        <f t="shared" si="26"/>
        <v>0</v>
      </c>
      <c r="Z114" s="122">
        <f t="shared" si="27"/>
        <v>0</v>
      </c>
      <c r="AA114" s="122">
        <f t="shared" si="28"/>
        <v>0</v>
      </c>
      <c r="AB114" s="122">
        <f t="shared" si="29"/>
        <v>0</v>
      </c>
      <c r="AC114" s="129">
        <f t="shared" si="30"/>
        <v>0</v>
      </c>
    </row>
    <row r="115" spans="1:29" ht="15.75">
      <c r="A115" s="241"/>
      <c r="B115" s="87" t="s">
        <v>14</v>
      </c>
      <c r="C115" s="136">
        <v>24629471.879999869</v>
      </c>
      <c r="D115" s="136">
        <v>23538760</v>
      </c>
      <c r="E115" s="149">
        <f t="shared" si="19"/>
        <v>1090711.8799998686</v>
      </c>
      <c r="F115" s="139">
        <v>1775751.9899999995</v>
      </c>
      <c r="G115" s="140" t="s">
        <v>496</v>
      </c>
      <c r="H115" s="156">
        <f t="shared" si="20"/>
        <v>-16160448.01</v>
      </c>
      <c r="I115" s="139">
        <v>0</v>
      </c>
      <c r="J115" s="140" t="s">
        <v>52</v>
      </c>
      <c r="K115" s="156">
        <f t="shared" si="21"/>
        <v>0</v>
      </c>
      <c r="L115" s="136">
        <v>0</v>
      </c>
      <c r="M115" s="136" t="s">
        <v>52</v>
      </c>
      <c r="N115" s="149">
        <f t="shared" si="22"/>
        <v>0</v>
      </c>
      <c r="O115" s="139">
        <v>342052.13000000018</v>
      </c>
      <c r="P115" s="140" t="s">
        <v>497</v>
      </c>
      <c r="Q115" s="156">
        <f t="shared" si="23"/>
        <v>0.1300000001792796</v>
      </c>
      <c r="R115" s="139">
        <v>22511667.759999868</v>
      </c>
      <c r="S115" s="20">
        <v>22511630</v>
      </c>
      <c r="T115" s="93">
        <f t="shared" si="38"/>
        <v>37.759999867528677</v>
      </c>
      <c r="U115" s="202">
        <f t="shared" si="32"/>
        <v>1</v>
      </c>
      <c r="W115" s="87" t="s">
        <v>14</v>
      </c>
      <c r="X115" s="121">
        <f t="shared" si="25"/>
        <v>1</v>
      </c>
      <c r="Y115" s="122">
        <f t="shared" si="26"/>
        <v>1</v>
      </c>
      <c r="Z115" s="122">
        <f t="shared" si="27"/>
        <v>0</v>
      </c>
      <c r="AA115" s="122">
        <f t="shared" si="28"/>
        <v>0</v>
      </c>
      <c r="AB115" s="122">
        <f t="shared" si="29"/>
        <v>0</v>
      </c>
      <c r="AC115" s="129">
        <f t="shared" si="30"/>
        <v>0</v>
      </c>
    </row>
    <row r="116" spans="1:29" ht="15.75">
      <c r="A116" s="241"/>
      <c r="B116" s="86" t="s">
        <v>15</v>
      </c>
      <c r="C116" s="136">
        <v>72478275.929999575</v>
      </c>
      <c r="D116" s="136"/>
      <c r="E116" s="149">
        <f t="shared" si="19"/>
        <v>72478275.929999575</v>
      </c>
      <c r="F116" s="139">
        <v>588679.94000000029</v>
      </c>
      <c r="G116" s="140"/>
      <c r="H116" s="156">
        <f t="shared" si="20"/>
        <v>588679.94000000029</v>
      </c>
      <c r="I116" s="139">
        <v>0</v>
      </c>
      <c r="J116" s="140"/>
      <c r="K116" s="156">
        <f t="shared" si="21"/>
        <v>0</v>
      </c>
      <c r="L116" s="136">
        <v>0</v>
      </c>
      <c r="M116" s="136"/>
      <c r="N116" s="149">
        <f t="shared" si="22"/>
        <v>0</v>
      </c>
      <c r="O116" s="139">
        <v>190737.21999999994</v>
      </c>
      <c r="P116" s="140"/>
      <c r="Q116" s="156">
        <f t="shared" si="23"/>
        <v>190737.21999999994</v>
      </c>
      <c r="R116" s="139">
        <v>71698858.769999579</v>
      </c>
      <c r="S116" s="20"/>
      <c r="T116" s="93">
        <f t="shared" si="38"/>
        <v>71698858.769999579</v>
      </c>
      <c r="U116" s="202">
        <f t="shared" si="32"/>
        <v>0</v>
      </c>
      <c r="W116" s="86" t="s">
        <v>15</v>
      </c>
      <c r="X116" s="121">
        <f t="shared" si="25"/>
        <v>0</v>
      </c>
      <c r="Y116" s="122">
        <f t="shared" si="26"/>
        <v>0</v>
      </c>
      <c r="Z116" s="122">
        <f t="shared" si="27"/>
        <v>0</v>
      </c>
      <c r="AA116" s="122">
        <f t="shared" si="28"/>
        <v>0</v>
      </c>
      <c r="AB116" s="122">
        <f t="shared" si="29"/>
        <v>0</v>
      </c>
      <c r="AC116" s="129">
        <f t="shared" si="30"/>
        <v>0</v>
      </c>
    </row>
    <row r="117" spans="1:29" ht="15.75">
      <c r="A117" s="241"/>
      <c r="B117" s="86" t="s">
        <v>16</v>
      </c>
      <c r="C117" s="136">
        <v>48223212.47999873</v>
      </c>
      <c r="D117" s="136">
        <v>0</v>
      </c>
      <c r="E117" s="149">
        <f t="shared" si="19"/>
        <v>48223212.47999873</v>
      </c>
      <c r="F117" s="139">
        <v>394370.59999999986</v>
      </c>
      <c r="G117" s="140"/>
      <c r="H117" s="156">
        <f t="shared" si="20"/>
        <v>394370.59999999986</v>
      </c>
      <c r="I117" s="139">
        <v>0</v>
      </c>
      <c r="J117" s="140"/>
      <c r="K117" s="156">
        <f t="shared" si="21"/>
        <v>0</v>
      </c>
      <c r="L117" s="136">
        <v>0</v>
      </c>
      <c r="M117" s="136"/>
      <c r="N117" s="149">
        <f t="shared" si="22"/>
        <v>0</v>
      </c>
      <c r="O117" s="139">
        <v>178243.72</v>
      </c>
      <c r="P117" s="140"/>
      <c r="Q117" s="156">
        <f t="shared" si="23"/>
        <v>178243.72</v>
      </c>
      <c r="R117" s="139">
        <v>47650598.15999873</v>
      </c>
      <c r="S117" s="20">
        <v>0</v>
      </c>
      <c r="T117" s="93">
        <f t="shared" si="38"/>
        <v>47650598.15999873</v>
      </c>
      <c r="U117" s="202">
        <f t="shared" si="32"/>
        <v>0</v>
      </c>
      <c r="W117" s="86" t="s">
        <v>16</v>
      </c>
      <c r="X117" s="121">
        <f t="shared" si="25"/>
        <v>0</v>
      </c>
      <c r="Y117" s="122">
        <f t="shared" si="26"/>
        <v>0</v>
      </c>
      <c r="Z117" s="122">
        <f t="shared" si="27"/>
        <v>0</v>
      </c>
      <c r="AA117" s="122">
        <f t="shared" si="28"/>
        <v>0</v>
      </c>
      <c r="AB117" s="122">
        <f t="shared" si="29"/>
        <v>0</v>
      </c>
      <c r="AC117" s="129">
        <f t="shared" si="30"/>
        <v>0</v>
      </c>
    </row>
    <row r="118" spans="1:29" ht="15.75">
      <c r="A118" s="241"/>
      <c r="B118" s="86" t="s">
        <v>17</v>
      </c>
      <c r="C118" s="136">
        <v>25959492.18999669</v>
      </c>
      <c r="D118" s="136">
        <v>25959490</v>
      </c>
      <c r="E118" s="149">
        <f t="shared" si="19"/>
        <v>2.1899966895580292</v>
      </c>
      <c r="F118" s="139">
        <v>395288.59999999992</v>
      </c>
      <c r="G118" s="140" t="s">
        <v>498</v>
      </c>
      <c r="H118" s="156">
        <f t="shared" si="20"/>
        <v>-0.40000000008149073</v>
      </c>
      <c r="I118" s="139">
        <v>0</v>
      </c>
      <c r="J118" s="140" t="s">
        <v>52</v>
      </c>
      <c r="K118" s="156">
        <f t="shared" si="21"/>
        <v>0</v>
      </c>
      <c r="L118" s="136">
        <v>0</v>
      </c>
      <c r="M118" s="136" t="s">
        <v>52</v>
      </c>
      <c r="N118" s="149">
        <f t="shared" si="22"/>
        <v>0</v>
      </c>
      <c r="O118" s="139">
        <v>295234.28999999986</v>
      </c>
      <c r="P118" s="140" t="s">
        <v>499</v>
      </c>
      <c r="Q118" s="156">
        <f t="shared" si="23"/>
        <v>0.28999999986262992</v>
      </c>
      <c r="R118" s="139">
        <v>25268969.299996693</v>
      </c>
      <c r="S118" s="20">
        <v>25268950</v>
      </c>
      <c r="T118" s="93">
        <f t="shared" si="38"/>
        <v>19.299996692687273</v>
      </c>
      <c r="U118" s="202">
        <f t="shared" si="32"/>
        <v>1</v>
      </c>
      <c r="W118" s="86" t="s">
        <v>17</v>
      </c>
      <c r="X118" s="121">
        <f t="shared" si="25"/>
        <v>0</v>
      </c>
      <c r="Y118" s="122">
        <f t="shared" si="26"/>
        <v>0</v>
      </c>
      <c r="Z118" s="122">
        <f t="shared" si="27"/>
        <v>0</v>
      </c>
      <c r="AA118" s="122">
        <f t="shared" si="28"/>
        <v>0</v>
      </c>
      <c r="AB118" s="122">
        <f t="shared" si="29"/>
        <v>0</v>
      </c>
      <c r="AC118" s="129">
        <f t="shared" si="30"/>
        <v>0</v>
      </c>
    </row>
    <row r="119" spans="1:29" ht="15" customHeight="1">
      <c r="A119" s="241"/>
      <c r="B119" s="86" t="s">
        <v>18</v>
      </c>
      <c r="C119" s="136">
        <v>9492553.2199994717</v>
      </c>
      <c r="D119" s="136">
        <v>9492560</v>
      </c>
      <c r="E119" s="149">
        <f t="shared" si="19"/>
        <v>-6.7800005283206701</v>
      </c>
      <c r="F119" s="139">
        <v>229151.79</v>
      </c>
      <c r="G119" s="140" t="s">
        <v>500</v>
      </c>
      <c r="H119" s="156">
        <f t="shared" si="20"/>
        <v>-0.20999999999185093</v>
      </c>
      <c r="I119" s="139">
        <v>0</v>
      </c>
      <c r="J119" s="140" t="s">
        <v>52</v>
      </c>
      <c r="K119" s="156">
        <f t="shared" si="21"/>
        <v>0</v>
      </c>
      <c r="L119" s="136">
        <v>0</v>
      </c>
      <c r="M119" s="136" t="s">
        <v>52</v>
      </c>
      <c r="N119" s="149">
        <f t="shared" si="22"/>
        <v>0</v>
      </c>
      <c r="O119" s="139">
        <v>155742.68</v>
      </c>
      <c r="P119" s="140" t="s">
        <v>501</v>
      </c>
      <c r="Q119" s="156">
        <f t="shared" si="23"/>
        <v>130.67999999999302</v>
      </c>
      <c r="R119" s="139">
        <v>9107658.749999471</v>
      </c>
      <c r="S119" s="20">
        <v>9107660</v>
      </c>
      <c r="T119" s="93">
        <f t="shared" si="38"/>
        <v>-1.2500005289912224</v>
      </c>
      <c r="U119" s="202">
        <f t="shared" si="32"/>
        <v>1</v>
      </c>
      <c r="W119" s="86" t="s">
        <v>18</v>
      </c>
      <c r="X119" s="121">
        <f t="shared" si="25"/>
        <v>0</v>
      </c>
      <c r="Y119" s="122">
        <f t="shared" si="26"/>
        <v>0</v>
      </c>
      <c r="Z119" s="122">
        <f t="shared" si="27"/>
        <v>0</v>
      </c>
      <c r="AA119" s="122">
        <f t="shared" si="28"/>
        <v>0</v>
      </c>
      <c r="AB119" s="122">
        <f t="shared" si="29"/>
        <v>1</v>
      </c>
      <c r="AC119" s="129">
        <f t="shared" si="30"/>
        <v>0</v>
      </c>
    </row>
    <row r="120" spans="1:29" ht="15.75">
      <c r="A120" s="242"/>
      <c r="B120" s="88" t="s">
        <v>19</v>
      </c>
      <c r="C120" s="136">
        <v>42808752.139999136</v>
      </c>
      <c r="D120" s="136">
        <v>42808800</v>
      </c>
      <c r="E120" s="149">
        <f t="shared" si="19"/>
        <v>-47.860000863671303</v>
      </c>
      <c r="F120" s="139">
        <v>486999.30999999988</v>
      </c>
      <c r="G120" s="140" t="s">
        <v>502</v>
      </c>
      <c r="H120" s="156">
        <f t="shared" si="20"/>
        <v>0.30999999988125637</v>
      </c>
      <c r="I120" s="139">
        <v>0</v>
      </c>
      <c r="J120" s="140" t="s">
        <v>52</v>
      </c>
      <c r="K120" s="156">
        <f t="shared" si="21"/>
        <v>0</v>
      </c>
      <c r="L120" s="136">
        <v>0</v>
      </c>
      <c r="M120" s="136" t="s">
        <v>52</v>
      </c>
      <c r="N120" s="149">
        <f t="shared" si="22"/>
        <v>0</v>
      </c>
      <c r="O120" s="139">
        <v>91682.37</v>
      </c>
      <c r="P120" s="140" t="s">
        <v>503</v>
      </c>
      <c r="Q120" s="156">
        <f t="shared" si="23"/>
        <v>-2.9999999998835847E-2</v>
      </c>
      <c r="R120" s="141">
        <v>42230070.459999137</v>
      </c>
      <c r="S120" s="95">
        <v>42230100</v>
      </c>
      <c r="T120" s="96">
        <f t="shared" si="38"/>
        <v>-29.54000086337328</v>
      </c>
      <c r="U120" s="203">
        <f t="shared" si="32"/>
        <v>1</v>
      </c>
      <c r="W120" s="88" t="s">
        <v>19</v>
      </c>
      <c r="X120" s="125">
        <f t="shared" si="25"/>
        <v>0</v>
      </c>
      <c r="Y120" s="126">
        <f t="shared" si="26"/>
        <v>0</v>
      </c>
      <c r="Z120" s="126">
        <f t="shared" si="27"/>
        <v>0</v>
      </c>
      <c r="AA120" s="126">
        <f t="shared" si="28"/>
        <v>0</v>
      </c>
      <c r="AB120" s="126">
        <f t="shared" si="29"/>
        <v>0</v>
      </c>
      <c r="AC120" s="132">
        <f t="shared" si="30"/>
        <v>0</v>
      </c>
    </row>
    <row r="121" spans="1:29" ht="15" customHeight="1">
      <c r="A121" s="240">
        <v>42389</v>
      </c>
      <c r="B121" s="85" t="s">
        <v>12</v>
      </c>
      <c r="C121" s="137">
        <v>27021222.810000088</v>
      </c>
      <c r="D121" s="138">
        <v>27021230</v>
      </c>
      <c r="E121" s="150">
        <f t="shared" ref="E121:E136" si="39">C121-D121</f>
        <v>-7.1899999119341373</v>
      </c>
      <c r="F121" s="137">
        <v>232272.88</v>
      </c>
      <c r="G121" s="138" t="s">
        <v>504</v>
      </c>
      <c r="H121" s="157">
        <f t="shared" ref="H121:H176" si="40">F121-G121</f>
        <v>-0.11999999999534339</v>
      </c>
      <c r="I121" s="137">
        <v>378040.60000000003</v>
      </c>
      <c r="J121" s="138" t="s">
        <v>913</v>
      </c>
      <c r="K121" s="157">
        <f t="shared" ref="K121:K176" si="41">I121-J121</f>
        <v>4999.6000000000349</v>
      </c>
      <c r="L121" s="138">
        <v>39087.47</v>
      </c>
      <c r="M121" s="138" t="s">
        <v>914</v>
      </c>
      <c r="N121" s="150">
        <f t="shared" ref="N121:N176" si="42">L121-M121</f>
        <v>-2.9999999998835847E-2</v>
      </c>
      <c r="O121" s="137">
        <v>117665.62</v>
      </c>
      <c r="P121" s="138" t="s">
        <v>505</v>
      </c>
      <c r="Q121" s="157">
        <f t="shared" ref="Q121:Q176" si="43">O121-P121</f>
        <v>-0.38000000000465661</v>
      </c>
      <c r="R121" s="137">
        <v>27010237.440000087</v>
      </c>
      <c r="S121" s="90">
        <v>27010260</v>
      </c>
      <c r="T121" s="91">
        <f>R121-S121</f>
        <v>-22.559999912977219</v>
      </c>
      <c r="U121" s="201">
        <f t="shared" si="32"/>
        <v>1</v>
      </c>
      <c r="W121" s="85" t="s">
        <v>12</v>
      </c>
      <c r="X121" s="117">
        <f t="shared" si="25"/>
        <v>0</v>
      </c>
      <c r="Y121" s="118">
        <f t="shared" si="26"/>
        <v>0</v>
      </c>
      <c r="Z121" s="118">
        <f t="shared" si="27"/>
        <v>1</v>
      </c>
      <c r="AA121" s="118">
        <f t="shared" si="28"/>
        <v>0</v>
      </c>
      <c r="AB121" s="118">
        <f t="shared" si="29"/>
        <v>0</v>
      </c>
      <c r="AC121" s="131">
        <f t="shared" si="30"/>
        <v>0</v>
      </c>
    </row>
    <row r="122" spans="1:29" ht="15.75">
      <c r="A122" s="241"/>
      <c r="B122" s="86" t="s">
        <v>13</v>
      </c>
      <c r="C122" s="139">
        <v>49065417.689996853</v>
      </c>
      <c r="D122" s="140">
        <v>22511630</v>
      </c>
      <c r="E122" s="151">
        <f t="shared" si="39"/>
        <v>26553787.689996853</v>
      </c>
      <c r="F122" s="139">
        <v>1297214.0699999998</v>
      </c>
      <c r="G122" s="140" t="s">
        <v>506</v>
      </c>
      <c r="H122" s="156">
        <f t="shared" si="40"/>
        <v>649677.06999999983</v>
      </c>
      <c r="I122" s="139">
        <v>55556.25</v>
      </c>
      <c r="J122" s="140"/>
      <c r="K122" s="156">
        <f t="shared" si="41"/>
        <v>55556.25</v>
      </c>
      <c r="L122" s="140">
        <v>4335.7599999999993</v>
      </c>
      <c r="M122" s="140"/>
      <c r="N122" s="151">
        <f t="shared" si="42"/>
        <v>4335.7599999999993</v>
      </c>
      <c r="O122" s="139">
        <v>411036.52</v>
      </c>
      <c r="P122" s="140" t="s">
        <v>507</v>
      </c>
      <c r="Q122" s="156">
        <f t="shared" si="43"/>
        <v>302161.52</v>
      </c>
      <c r="R122" s="139">
        <v>47408387.589996867</v>
      </c>
      <c r="S122" s="20">
        <v>21761330</v>
      </c>
      <c r="T122" s="93">
        <f t="shared" ref="T122:T128" si="44">R122-S122</f>
        <v>25647057.589996867</v>
      </c>
      <c r="U122" s="202">
        <f t="shared" si="32"/>
        <v>1</v>
      </c>
      <c r="W122" s="86" t="s">
        <v>13</v>
      </c>
      <c r="X122" s="121">
        <f t="shared" ref="X122:X176" si="45">+IF(AND(C122&lt;&gt;0,D122&lt;&gt;0,OR(E122&gt;100,E122&lt;-100)),1,0)</f>
        <v>1</v>
      </c>
      <c r="Y122" s="122">
        <f t="shared" ref="Y122:Y176" si="46">+IF(AND(F122&lt;&gt;0,G122&lt;&gt;0,OR(H122&gt;100,H122&lt;-100)),1,0)</f>
        <v>1</v>
      </c>
      <c r="Z122" s="122">
        <f t="shared" ref="Z122:Z176" si="47">+IF(AND(I122&lt;&gt;0,J122&lt;&gt;0,OR(K122&gt;100,K122&lt;-100)),1,0)</f>
        <v>0</v>
      </c>
      <c r="AA122" s="122">
        <f t="shared" ref="AA122:AA176" si="48">+IF(AND(L122&lt;&gt;0,M122&lt;&gt;0,OR(N122&gt;100,N122&lt;-100)),1,0)</f>
        <v>0</v>
      </c>
      <c r="AB122" s="122">
        <f t="shared" ref="AB122:AB176" si="49">+IF(AND(O122&lt;&gt;0,P122&lt;&gt;0,OR(Q122&gt;100,Q122&lt;-100)),1,0)</f>
        <v>1</v>
      </c>
      <c r="AC122" s="129">
        <f t="shared" ref="AC122:AC176" si="50">+IF(AND(R122&lt;&gt;0,S122&lt;&gt;0,OR(T122&gt;100,T122&lt;-100)),1,0)</f>
        <v>1</v>
      </c>
    </row>
    <row r="123" spans="1:29" ht="15.75">
      <c r="A123" s="241"/>
      <c r="B123" s="87" t="s">
        <v>14</v>
      </c>
      <c r="C123" s="139">
        <v>22511667.759999868</v>
      </c>
      <c r="D123" s="140">
        <v>0</v>
      </c>
      <c r="E123" s="151">
        <f t="shared" si="39"/>
        <v>22511667.759999868</v>
      </c>
      <c r="F123" s="139">
        <v>641443.19999999995</v>
      </c>
      <c r="G123" s="140"/>
      <c r="H123" s="156">
        <f t="shared" si="40"/>
        <v>641443.19999999995</v>
      </c>
      <c r="I123" s="139">
        <v>0</v>
      </c>
      <c r="J123" s="140" t="s">
        <v>52</v>
      </c>
      <c r="K123" s="156">
        <f t="shared" si="41"/>
        <v>0</v>
      </c>
      <c r="L123" s="140">
        <v>0</v>
      </c>
      <c r="M123" s="140" t="s">
        <v>52</v>
      </c>
      <c r="N123" s="151">
        <f t="shared" si="42"/>
        <v>0</v>
      </c>
      <c r="O123" s="139">
        <v>108874.98</v>
      </c>
      <c r="P123" s="140"/>
      <c r="Q123" s="156">
        <f t="shared" si="43"/>
        <v>108874.98</v>
      </c>
      <c r="R123" s="139">
        <v>21761349.579999868</v>
      </c>
      <c r="S123" s="20">
        <v>0</v>
      </c>
      <c r="T123" s="93">
        <f t="shared" si="44"/>
        <v>21761349.579999868</v>
      </c>
      <c r="U123" s="202">
        <f t="shared" si="32"/>
        <v>0</v>
      </c>
      <c r="W123" s="87" t="s">
        <v>14</v>
      </c>
      <c r="X123" s="121">
        <f t="shared" si="45"/>
        <v>0</v>
      </c>
      <c r="Y123" s="122">
        <f t="shared" si="46"/>
        <v>0</v>
      </c>
      <c r="Z123" s="122">
        <f t="shared" si="47"/>
        <v>0</v>
      </c>
      <c r="AA123" s="122">
        <f t="shared" si="48"/>
        <v>0</v>
      </c>
      <c r="AB123" s="122">
        <f t="shared" si="49"/>
        <v>0</v>
      </c>
      <c r="AC123" s="129">
        <f t="shared" si="50"/>
        <v>0</v>
      </c>
    </row>
    <row r="124" spans="1:29" ht="15.75">
      <c r="A124" s="241"/>
      <c r="B124" s="86" t="s">
        <v>15</v>
      </c>
      <c r="C124" s="139">
        <v>71698858.769999579</v>
      </c>
      <c r="D124" s="140">
        <v>71698800</v>
      </c>
      <c r="E124" s="151">
        <f t="shared" si="39"/>
        <v>58.769999578595161</v>
      </c>
      <c r="F124" s="139">
        <v>400802.81</v>
      </c>
      <c r="G124" s="140" t="s">
        <v>508</v>
      </c>
      <c r="H124" s="156">
        <f t="shared" si="40"/>
        <v>-0.19000000000232831</v>
      </c>
      <c r="I124" s="139">
        <v>224030.9</v>
      </c>
      <c r="J124" s="140" t="s">
        <v>915</v>
      </c>
      <c r="K124" s="156">
        <f t="shared" si="41"/>
        <v>-0.10000000000582077</v>
      </c>
      <c r="L124" s="140">
        <v>13202.93</v>
      </c>
      <c r="M124" s="140" t="s">
        <v>916</v>
      </c>
      <c r="N124" s="151">
        <f t="shared" si="42"/>
        <v>-61780197.07</v>
      </c>
      <c r="O124" s="139">
        <v>262335.71000000002</v>
      </c>
      <c r="P124" s="140" t="s">
        <v>509</v>
      </c>
      <c r="Q124" s="156">
        <f t="shared" si="43"/>
        <v>-0.28999999997904524</v>
      </c>
      <c r="R124" s="139">
        <v>71246548.219999567</v>
      </c>
      <c r="S124" s="20">
        <v>71246500</v>
      </c>
      <c r="T124" s="93">
        <f t="shared" si="44"/>
        <v>48.219999566674232</v>
      </c>
      <c r="U124" s="202">
        <f t="shared" si="32"/>
        <v>1</v>
      </c>
      <c r="W124" s="86" t="s">
        <v>15</v>
      </c>
      <c r="X124" s="121">
        <f t="shared" si="45"/>
        <v>0</v>
      </c>
      <c r="Y124" s="122">
        <f t="shared" si="46"/>
        <v>0</v>
      </c>
      <c r="Z124" s="122">
        <f t="shared" si="47"/>
        <v>0</v>
      </c>
      <c r="AA124" s="122">
        <f t="shared" si="48"/>
        <v>1</v>
      </c>
      <c r="AB124" s="122">
        <f t="shared" si="49"/>
        <v>0</v>
      </c>
      <c r="AC124" s="129">
        <f t="shared" si="50"/>
        <v>0</v>
      </c>
    </row>
    <row r="125" spans="1:29" ht="15.75">
      <c r="A125" s="241"/>
      <c r="B125" s="86" t="s">
        <v>16</v>
      </c>
      <c r="C125" s="139">
        <v>47650598.15999873</v>
      </c>
      <c r="D125" s="140">
        <v>47650620</v>
      </c>
      <c r="E125" s="151">
        <f t="shared" si="39"/>
        <v>-21.84000127017498</v>
      </c>
      <c r="F125" s="139">
        <v>424869.43999999989</v>
      </c>
      <c r="G125" s="140" t="s">
        <v>510</v>
      </c>
      <c r="H125" s="156">
        <f t="shared" si="40"/>
        <v>0.43999999988591298</v>
      </c>
      <c r="I125" s="139">
        <v>74392.95</v>
      </c>
      <c r="J125" s="140" t="s">
        <v>917</v>
      </c>
      <c r="K125" s="156">
        <f t="shared" si="41"/>
        <v>2115.1499999999942</v>
      </c>
      <c r="L125" s="140">
        <v>3174.92</v>
      </c>
      <c r="M125" s="140" t="s">
        <v>918</v>
      </c>
      <c r="N125" s="151">
        <f t="shared" si="42"/>
        <v>0</v>
      </c>
      <c r="O125" s="139">
        <v>237282.81999999998</v>
      </c>
      <c r="P125" s="140" t="s">
        <v>511</v>
      </c>
      <c r="Q125" s="156">
        <f t="shared" si="43"/>
        <v>-0.18000000002211891</v>
      </c>
      <c r="R125" s="139">
        <v>47059663.929998726</v>
      </c>
      <c r="S125" s="20">
        <v>47059630</v>
      </c>
      <c r="T125" s="93">
        <f t="shared" si="44"/>
        <v>33.929998725652695</v>
      </c>
      <c r="U125" s="202">
        <f t="shared" si="32"/>
        <v>1</v>
      </c>
      <c r="W125" s="86" t="s">
        <v>16</v>
      </c>
      <c r="X125" s="121">
        <f t="shared" si="45"/>
        <v>0</v>
      </c>
      <c r="Y125" s="122">
        <f t="shared" si="46"/>
        <v>0</v>
      </c>
      <c r="Z125" s="122">
        <f t="shared" si="47"/>
        <v>1</v>
      </c>
      <c r="AA125" s="122">
        <f t="shared" si="48"/>
        <v>0</v>
      </c>
      <c r="AB125" s="122">
        <f t="shared" si="49"/>
        <v>0</v>
      </c>
      <c r="AC125" s="129">
        <f t="shared" si="50"/>
        <v>0</v>
      </c>
    </row>
    <row r="126" spans="1:29" ht="15.75">
      <c r="A126" s="241"/>
      <c r="B126" s="86" t="s">
        <v>17</v>
      </c>
      <c r="C126" s="139">
        <v>25268969.299996693</v>
      </c>
      <c r="D126" s="140">
        <v>0</v>
      </c>
      <c r="E126" s="151">
        <f t="shared" si="39"/>
        <v>25268969.299996693</v>
      </c>
      <c r="F126" s="139">
        <v>332071.41000000009</v>
      </c>
      <c r="G126" s="140"/>
      <c r="H126" s="156">
        <f t="shared" si="40"/>
        <v>332071.41000000009</v>
      </c>
      <c r="I126" s="139">
        <v>45366.32</v>
      </c>
      <c r="J126" s="140"/>
      <c r="K126" s="156">
        <f t="shared" si="41"/>
        <v>45366.32</v>
      </c>
      <c r="L126" s="140">
        <v>306.75</v>
      </c>
      <c r="M126" s="140"/>
      <c r="N126" s="151">
        <f t="shared" si="42"/>
        <v>306.75</v>
      </c>
      <c r="O126" s="139">
        <v>292653.56</v>
      </c>
      <c r="P126" s="140"/>
      <c r="Q126" s="156">
        <f t="shared" si="43"/>
        <v>292653.56</v>
      </c>
      <c r="R126" s="139">
        <v>24689303.899996687</v>
      </c>
      <c r="S126" s="20">
        <v>0</v>
      </c>
      <c r="T126" s="93">
        <f t="shared" si="44"/>
        <v>24689303.899996687</v>
      </c>
      <c r="U126" s="202">
        <f t="shared" si="32"/>
        <v>0</v>
      </c>
      <c r="W126" s="86" t="s">
        <v>17</v>
      </c>
      <c r="X126" s="121">
        <f t="shared" si="45"/>
        <v>0</v>
      </c>
      <c r="Y126" s="122">
        <f t="shared" si="46"/>
        <v>0</v>
      </c>
      <c r="Z126" s="122">
        <f t="shared" si="47"/>
        <v>0</v>
      </c>
      <c r="AA126" s="122">
        <f t="shared" si="48"/>
        <v>0</v>
      </c>
      <c r="AB126" s="122">
        <f t="shared" si="49"/>
        <v>0</v>
      </c>
      <c r="AC126" s="129">
        <f t="shared" si="50"/>
        <v>0</v>
      </c>
    </row>
    <row r="127" spans="1:29" ht="15.75">
      <c r="A127" s="241"/>
      <c r="B127" s="86" t="s">
        <v>18</v>
      </c>
      <c r="C127" s="139">
        <v>9107658.749999471</v>
      </c>
      <c r="D127" s="140">
        <v>9107660</v>
      </c>
      <c r="E127" s="151">
        <f t="shared" si="39"/>
        <v>-1.2500005289912224</v>
      </c>
      <c r="F127" s="139">
        <v>384430.95999999979</v>
      </c>
      <c r="G127" s="140" t="s">
        <v>512</v>
      </c>
      <c r="H127" s="156">
        <f t="shared" si="40"/>
        <v>0.95999999978812411</v>
      </c>
      <c r="I127" s="139">
        <v>0</v>
      </c>
      <c r="J127" s="140" t="s">
        <v>52</v>
      </c>
      <c r="K127" s="156">
        <f t="shared" si="41"/>
        <v>0</v>
      </c>
      <c r="L127" s="140">
        <v>0</v>
      </c>
      <c r="M127" s="140" t="s">
        <v>52</v>
      </c>
      <c r="N127" s="151">
        <f t="shared" si="42"/>
        <v>0</v>
      </c>
      <c r="O127" s="139">
        <v>70388.84</v>
      </c>
      <c r="P127" s="140" t="s">
        <v>513</v>
      </c>
      <c r="Q127" s="156">
        <f t="shared" si="43"/>
        <v>0.83999999999650754</v>
      </c>
      <c r="R127" s="139">
        <v>8652838.9499994703</v>
      </c>
      <c r="S127" s="20">
        <v>8652830</v>
      </c>
      <c r="T127" s="93">
        <f t="shared" si="44"/>
        <v>8.9499994702637196</v>
      </c>
      <c r="U127" s="202">
        <f t="shared" si="32"/>
        <v>1</v>
      </c>
      <c r="W127" s="86" t="s">
        <v>18</v>
      </c>
      <c r="X127" s="121">
        <f t="shared" si="45"/>
        <v>0</v>
      </c>
      <c r="Y127" s="122">
        <f t="shared" si="46"/>
        <v>0</v>
      </c>
      <c r="Z127" s="122">
        <f t="shared" si="47"/>
        <v>0</v>
      </c>
      <c r="AA127" s="122">
        <f t="shared" si="48"/>
        <v>0</v>
      </c>
      <c r="AB127" s="122">
        <f t="shared" si="49"/>
        <v>0</v>
      </c>
      <c r="AC127" s="129">
        <f t="shared" si="50"/>
        <v>0</v>
      </c>
    </row>
    <row r="128" spans="1:29" ht="15" customHeight="1">
      <c r="A128" s="242"/>
      <c r="B128" s="88" t="s">
        <v>19</v>
      </c>
      <c r="C128" s="141">
        <v>42230070.459999137</v>
      </c>
      <c r="D128" s="142">
        <v>42808800</v>
      </c>
      <c r="E128" s="152">
        <f t="shared" si="39"/>
        <v>-578729.54000086337</v>
      </c>
      <c r="F128" s="141">
        <v>987076.19000000029</v>
      </c>
      <c r="G128" s="142" t="s">
        <v>514</v>
      </c>
      <c r="H128" s="158">
        <f t="shared" si="40"/>
        <v>0.19000000029336661</v>
      </c>
      <c r="I128" s="141">
        <v>27292.54</v>
      </c>
      <c r="J128" s="142" t="s">
        <v>919</v>
      </c>
      <c r="K128" s="158">
        <f t="shared" si="41"/>
        <v>4.0000000000873115E-2</v>
      </c>
      <c r="L128" s="142">
        <v>3790.05</v>
      </c>
      <c r="M128" s="142" t="s">
        <v>920</v>
      </c>
      <c r="N128" s="152">
        <f t="shared" si="42"/>
        <v>0</v>
      </c>
      <c r="O128" s="141">
        <v>72996.729999999981</v>
      </c>
      <c r="P128" s="142" t="s">
        <v>515</v>
      </c>
      <c r="Q128" s="158">
        <f t="shared" si="43"/>
        <v>2.9999999984283932E-2</v>
      </c>
      <c r="R128" s="141">
        <v>41193500.029999129</v>
      </c>
      <c r="S128" s="95">
        <v>41193500</v>
      </c>
      <c r="T128" s="96">
        <f t="shared" si="44"/>
        <v>2.9999129474163055E-2</v>
      </c>
      <c r="U128" s="203">
        <f t="shared" si="32"/>
        <v>1</v>
      </c>
      <c r="W128" s="88" t="s">
        <v>19</v>
      </c>
      <c r="X128" s="125">
        <f t="shared" si="45"/>
        <v>1</v>
      </c>
      <c r="Y128" s="126">
        <f t="shared" si="46"/>
        <v>0</v>
      </c>
      <c r="Z128" s="126">
        <f t="shared" si="47"/>
        <v>0</v>
      </c>
      <c r="AA128" s="126">
        <f t="shared" si="48"/>
        <v>0</v>
      </c>
      <c r="AB128" s="126">
        <f t="shared" si="49"/>
        <v>0</v>
      </c>
      <c r="AC128" s="132">
        <f t="shared" si="50"/>
        <v>0</v>
      </c>
    </row>
    <row r="129" spans="1:29" ht="15" customHeight="1">
      <c r="A129" s="240">
        <v>42390</v>
      </c>
      <c r="B129" s="85" t="s">
        <v>12</v>
      </c>
      <c r="C129" s="137">
        <v>27010237.440000087</v>
      </c>
      <c r="D129" s="138">
        <v>27010260</v>
      </c>
      <c r="E129" s="150">
        <f t="shared" si="39"/>
        <v>-22.559999912977219</v>
      </c>
      <c r="F129" s="137">
        <v>363783.60000000015</v>
      </c>
      <c r="G129" s="138" t="s">
        <v>516</v>
      </c>
      <c r="H129" s="157">
        <f t="shared" si="40"/>
        <v>-0.39999999984866008</v>
      </c>
      <c r="I129" s="137">
        <v>192517.84</v>
      </c>
      <c r="J129" s="138" t="s">
        <v>921</v>
      </c>
      <c r="K129" s="157">
        <f t="shared" si="41"/>
        <v>-0.16000000000349246</v>
      </c>
      <c r="L129" s="138">
        <v>24596.36</v>
      </c>
      <c r="M129" s="138" t="s">
        <v>922</v>
      </c>
      <c r="N129" s="150">
        <f t="shared" si="42"/>
        <v>-4.0000000000873115E-2</v>
      </c>
      <c r="O129" s="137">
        <v>167061.15</v>
      </c>
      <c r="P129" s="138" t="s">
        <v>517</v>
      </c>
      <c r="Q129" s="157">
        <f t="shared" si="43"/>
        <v>0.14999999999417923</v>
      </c>
      <c r="R129" s="137">
        <v>29158780.610000085</v>
      </c>
      <c r="S129" s="90">
        <v>29158810</v>
      </c>
      <c r="T129" s="91">
        <f>R129-S129</f>
        <v>-29.38999991491437</v>
      </c>
      <c r="U129" s="201">
        <f t="shared" si="32"/>
        <v>1</v>
      </c>
      <c r="W129" s="85" t="s">
        <v>12</v>
      </c>
      <c r="X129" s="117">
        <f t="shared" si="45"/>
        <v>0</v>
      </c>
      <c r="Y129" s="118">
        <f t="shared" si="46"/>
        <v>0</v>
      </c>
      <c r="Z129" s="118">
        <f t="shared" si="47"/>
        <v>0</v>
      </c>
      <c r="AA129" s="118">
        <f t="shared" si="48"/>
        <v>0</v>
      </c>
      <c r="AB129" s="118">
        <f t="shared" si="49"/>
        <v>0</v>
      </c>
      <c r="AC129" s="131">
        <f t="shared" si="50"/>
        <v>0</v>
      </c>
    </row>
    <row r="130" spans="1:29" ht="15.75">
      <c r="A130" s="241"/>
      <c r="B130" s="86" t="s">
        <v>13</v>
      </c>
      <c r="C130" s="139">
        <v>47408387.589996867</v>
      </c>
      <c r="D130" s="140">
        <v>47408400</v>
      </c>
      <c r="E130" s="151">
        <f t="shared" si="39"/>
        <v>-12.410003133118153</v>
      </c>
      <c r="F130" s="139">
        <v>1445565.99</v>
      </c>
      <c r="G130" s="140" t="s">
        <v>518</v>
      </c>
      <c r="H130" s="156">
        <f t="shared" si="40"/>
        <v>-4.0100000000093132</v>
      </c>
      <c r="I130" s="139">
        <v>180227.37999999998</v>
      </c>
      <c r="J130" s="140" t="s">
        <v>923</v>
      </c>
      <c r="K130" s="156">
        <f t="shared" si="41"/>
        <v>0.37999999997555278</v>
      </c>
      <c r="L130" s="140">
        <v>14485.56</v>
      </c>
      <c r="M130" s="140" t="s">
        <v>924</v>
      </c>
      <c r="N130" s="151">
        <f t="shared" si="42"/>
        <v>-4.0000000000873115E-2</v>
      </c>
      <c r="O130" s="139">
        <v>393614.87999999989</v>
      </c>
      <c r="P130" s="140" t="s">
        <v>519</v>
      </c>
      <c r="Q130" s="156">
        <f t="shared" si="43"/>
        <v>-0.12000000011175871</v>
      </c>
      <c r="R130" s="139">
        <v>45734948.539996855</v>
      </c>
      <c r="S130" s="20">
        <v>45734900</v>
      </c>
      <c r="T130" s="93">
        <f t="shared" ref="T130:T136" si="51">R130-S130</f>
        <v>48.539996854960918</v>
      </c>
      <c r="U130" s="202">
        <f t="shared" si="32"/>
        <v>1</v>
      </c>
      <c r="W130" s="86" t="s">
        <v>13</v>
      </c>
      <c r="X130" s="121">
        <f t="shared" si="45"/>
        <v>0</v>
      </c>
      <c r="Y130" s="122">
        <f t="shared" si="46"/>
        <v>0</v>
      </c>
      <c r="Z130" s="122">
        <f t="shared" si="47"/>
        <v>0</v>
      </c>
      <c r="AA130" s="122">
        <f t="shared" si="48"/>
        <v>0</v>
      </c>
      <c r="AB130" s="122">
        <f t="shared" si="49"/>
        <v>0</v>
      </c>
      <c r="AC130" s="129">
        <f t="shared" si="50"/>
        <v>0</v>
      </c>
    </row>
    <row r="131" spans="1:29" ht="15.75">
      <c r="A131" s="241"/>
      <c r="B131" s="87" t="s">
        <v>14</v>
      </c>
      <c r="C131" s="139">
        <v>21761349.579999868</v>
      </c>
      <c r="D131" s="140">
        <v>6551350</v>
      </c>
      <c r="E131" s="151">
        <f t="shared" si="39"/>
        <v>15209999.579999868</v>
      </c>
      <c r="F131" s="139">
        <v>414017.93</v>
      </c>
      <c r="G131" s="140" t="s">
        <v>520</v>
      </c>
      <c r="H131" s="156">
        <f t="shared" si="40"/>
        <v>-4053.070000000007</v>
      </c>
      <c r="I131" s="139">
        <v>0</v>
      </c>
      <c r="J131" s="140" t="s">
        <v>52</v>
      </c>
      <c r="K131" s="156">
        <f t="shared" si="41"/>
        <v>0</v>
      </c>
      <c r="L131" s="140">
        <v>0</v>
      </c>
      <c r="M131" s="140" t="s">
        <v>52</v>
      </c>
      <c r="N131" s="151">
        <f t="shared" si="42"/>
        <v>0</v>
      </c>
      <c r="O131" s="139">
        <v>158510.23000000001</v>
      </c>
      <c r="P131" s="140" t="s">
        <v>521</v>
      </c>
      <c r="Q131" s="156">
        <f t="shared" si="43"/>
        <v>0.23000000001047738</v>
      </c>
      <c r="R131" s="139">
        <v>23789797.479999866</v>
      </c>
      <c r="S131" s="20">
        <v>23789790</v>
      </c>
      <c r="T131" s="93">
        <f t="shared" si="51"/>
        <v>7.4799998663365841</v>
      </c>
      <c r="U131" s="202">
        <f t="shared" si="32"/>
        <v>1</v>
      </c>
      <c r="W131" s="87" t="s">
        <v>14</v>
      </c>
      <c r="X131" s="121">
        <f t="shared" si="45"/>
        <v>1</v>
      </c>
      <c r="Y131" s="122">
        <f t="shared" si="46"/>
        <v>1</v>
      </c>
      <c r="Z131" s="122">
        <f t="shared" si="47"/>
        <v>0</v>
      </c>
      <c r="AA131" s="122">
        <f t="shared" si="48"/>
        <v>0</v>
      </c>
      <c r="AB131" s="122">
        <f t="shared" si="49"/>
        <v>0</v>
      </c>
      <c r="AC131" s="129">
        <f t="shared" si="50"/>
        <v>0</v>
      </c>
    </row>
    <row r="132" spans="1:29" ht="15.75">
      <c r="A132" s="241"/>
      <c r="B132" s="86" t="s">
        <v>15</v>
      </c>
      <c r="C132" s="139">
        <v>71246548.219999567</v>
      </c>
      <c r="D132" s="140"/>
      <c r="E132" s="151">
        <f t="shared" si="39"/>
        <v>71246548.219999567</v>
      </c>
      <c r="F132" s="139">
        <v>448925.28</v>
      </c>
      <c r="G132" s="140"/>
      <c r="H132" s="156">
        <f t="shared" si="40"/>
        <v>448925.28</v>
      </c>
      <c r="I132" s="139">
        <v>63564.480000000003</v>
      </c>
      <c r="J132" s="140"/>
      <c r="K132" s="156">
        <f t="shared" si="41"/>
        <v>63564.480000000003</v>
      </c>
      <c r="L132" s="140">
        <v>1943.6899999999998</v>
      </c>
      <c r="M132" s="140"/>
      <c r="N132" s="151">
        <f t="shared" si="42"/>
        <v>1943.6899999999998</v>
      </c>
      <c r="O132" s="139">
        <v>65111.87</v>
      </c>
      <c r="P132" s="140"/>
      <c r="Q132" s="156">
        <f t="shared" si="43"/>
        <v>65111.87</v>
      </c>
      <c r="R132" s="139">
        <v>70794131.859999567</v>
      </c>
      <c r="S132" s="20"/>
      <c r="T132" s="93">
        <f t="shared" si="51"/>
        <v>70794131.859999567</v>
      </c>
      <c r="U132" s="202">
        <f t="shared" si="32"/>
        <v>0</v>
      </c>
      <c r="W132" s="86" t="s">
        <v>15</v>
      </c>
      <c r="X132" s="121">
        <f t="shared" si="45"/>
        <v>0</v>
      </c>
      <c r="Y132" s="122">
        <f t="shared" si="46"/>
        <v>0</v>
      </c>
      <c r="Z132" s="122">
        <f t="shared" si="47"/>
        <v>0</v>
      </c>
      <c r="AA132" s="122">
        <f t="shared" si="48"/>
        <v>0</v>
      </c>
      <c r="AB132" s="122">
        <f t="shared" si="49"/>
        <v>0</v>
      </c>
      <c r="AC132" s="129">
        <f t="shared" si="50"/>
        <v>0</v>
      </c>
    </row>
    <row r="133" spans="1:29" ht="15.75">
      <c r="A133" s="241"/>
      <c r="B133" s="86" t="s">
        <v>16</v>
      </c>
      <c r="C133" s="139">
        <v>47059663.929998726</v>
      </c>
      <c r="D133" s="140">
        <v>47059630</v>
      </c>
      <c r="E133" s="151">
        <f t="shared" si="39"/>
        <v>33.929998725652695</v>
      </c>
      <c r="F133" s="139">
        <v>610802.48</v>
      </c>
      <c r="G133" s="140" t="s">
        <v>522</v>
      </c>
      <c r="H133" s="156">
        <f t="shared" si="40"/>
        <v>-0.52000000001862645</v>
      </c>
      <c r="I133" s="139">
        <v>89214.790000000008</v>
      </c>
      <c r="J133" s="140" t="s">
        <v>925</v>
      </c>
      <c r="K133" s="156">
        <f t="shared" si="41"/>
        <v>-9.9999999947613105E-3</v>
      </c>
      <c r="L133" s="140">
        <v>724.06000000000006</v>
      </c>
      <c r="M133" s="140" t="s">
        <v>926</v>
      </c>
      <c r="N133" s="151">
        <f t="shared" si="42"/>
        <v>0</v>
      </c>
      <c r="O133" s="139">
        <v>207039.79999999996</v>
      </c>
      <c r="P133" s="140" t="s">
        <v>523</v>
      </c>
      <c r="Q133" s="156">
        <f t="shared" si="43"/>
        <v>-0.20000000004074536</v>
      </c>
      <c r="R133" s="139">
        <v>51777139.059998713</v>
      </c>
      <c r="S133" s="20">
        <v>51777160</v>
      </c>
      <c r="T133" s="93">
        <f t="shared" si="51"/>
        <v>-20.940001286566257</v>
      </c>
      <c r="U133" s="202">
        <f t="shared" si="32"/>
        <v>1</v>
      </c>
      <c r="W133" s="86" t="s">
        <v>16</v>
      </c>
      <c r="X133" s="121">
        <f t="shared" si="45"/>
        <v>0</v>
      </c>
      <c r="Y133" s="122">
        <f t="shared" si="46"/>
        <v>0</v>
      </c>
      <c r="Z133" s="122">
        <f t="shared" si="47"/>
        <v>0</v>
      </c>
      <c r="AA133" s="122">
        <f t="shared" si="48"/>
        <v>0</v>
      </c>
      <c r="AB133" s="122">
        <f t="shared" si="49"/>
        <v>0</v>
      </c>
      <c r="AC133" s="129">
        <f t="shared" si="50"/>
        <v>0</v>
      </c>
    </row>
    <row r="134" spans="1:29" ht="15.75">
      <c r="A134" s="241"/>
      <c r="B134" s="86" t="s">
        <v>17</v>
      </c>
      <c r="C134" s="139">
        <v>24689303.899996687</v>
      </c>
      <c r="D134" s="140">
        <v>24689310</v>
      </c>
      <c r="E134" s="151">
        <f t="shared" si="39"/>
        <v>-6.1000033132731915</v>
      </c>
      <c r="F134" s="139">
        <v>508426.76</v>
      </c>
      <c r="G134" s="140" t="s">
        <v>524</v>
      </c>
      <c r="H134" s="156">
        <f t="shared" si="40"/>
        <v>-0.23999999999068677</v>
      </c>
      <c r="I134" s="139">
        <v>209216.25</v>
      </c>
      <c r="J134" s="140" t="s">
        <v>927</v>
      </c>
      <c r="K134" s="156">
        <f t="shared" si="41"/>
        <v>179999.95</v>
      </c>
      <c r="L134" s="140">
        <v>3951.59</v>
      </c>
      <c r="M134" s="140" t="s">
        <v>928</v>
      </c>
      <c r="N134" s="151">
        <f t="shared" si="42"/>
        <v>0</v>
      </c>
      <c r="O134" s="139">
        <v>137970.81</v>
      </c>
      <c r="P134" s="140" t="s">
        <v>525</v>
      </c>
      <c r="Q134" s="156">
        <f t="shared" si="43"/>
        <v>-0.19000000000232831</v>
      </c>
      <c r="R134" s="139">
        <v>24248170.989996687</v>
      </c>
      <c r="S134" s="20">
        <v>24248200</v>
      </c>
      <c r="T134" s="93">
        <f t="shared" si="51"/>
        <v>-29.010003313422203</v>
      </c>
      <c r="U134" s="202">
        <f t="shared" si="32"/>
        <v>1</v>
      </c>
      <c r="W134" s="86" t="s">
        <v>17</v>
      </c>
      <c r="X134" s="121">
        <f t="shared" si="45"/>
        <v>0</v>
      </c>
      <c r="Y134" s="122">
        <f t="shared" si="46"/>
        <v>0</v>
      </c>
      <c r="Z134" s="122">
        <f t="shared" si="47"/>
        <v>1</v>
      </c>
      <c r="AA134" s="122">
        <f t="shared" si="48"/>
        <v>0</v>
      </c>
      <c r="AB134" s="122">
        <f t="shared" si="49"/>
        <v>0</v>
      </c>
      <c r="AC134" s="129">
        <f t="shared" si="50"/>
        <v>0</v>
      </c>
    </row>
    <row r="135" spans="1:29" ht="15.75">
      <c r="A135" s="241"/>
      <c r="B135" s="86" t="s">
        <v>18</v>
      </c>
      <c r="C135" s="92"/>
      <c r="D135" s="20"/>
      <c r="E135" s="146">
        <f t="shared" si="39"/>
        <v>0</v>
      </c>
      <c r="F135" s="92"/>
      <c r="G135" s="20"/>
      <c r="H135" s="154">
        <f t="shared" si="40"/>
        <v>0</v>
      </c>
      <c r="I135" s="92"/>
      <c r="J135" s="20"/>
      <c r="K135" s="154">
        <f t="shared" si="41"/>
        <v>0</v>
      </c>
      <c r="L135" s="20"/>
      <c r="M135" s="20"/>
      <c r="N135" s="146">
        <f t="shared" si="42"/>
        <v>0</v>
      </c>
      <c r="O135" s="92"/>
      <c r="P135" s="20"/>
      <c r="Q135" s="154">
        <f t="shared" si="43"/>
        <v>0</v>
      </c>
      <c r="R135" s="92"/>
      <c r="S135" s="20"/>
      <c r="T135" s="93">
        <f t="shared" si="51"/>
        <v>0</v>
      </c>
      <c r="U135" s="202">
        <f t="shared" si="32"/>
        <v>0</v>
      </c>
      <c r="W135" s="86" t="s">
        <v>18</v>
      </c>
      <c r="X135" s="121">
        <f t="shared" si="45"/>
        <v>0</v>
      </c>
      <c r="Y135" s="122">
        <f t="shared" si="46"/>
        <v>0</v>
      </c>
      <c r="Z135" s="122">
        <f t="shared" si="47"/>
        <v>0</v>
      </c>
      <c r="AA135" s="122">
        <f t="shared" si="48"/>
        <v>0</v>
      </c>
      <c r="AB135" s="122">
        <f t="shared" si="49"/>
        <v>0</v>
      </c>
      <c r="AC135" s="129">
        <f t="shared" si="50"/>
        <v>0</v>
      </c>
    </row>
    <row r="136" spans="1:29" ht="15.75">
      <c r="A136" s="242"/>
      <c r="B136" s="88" t="s">
        <v>19</v>
      </c>
      <c r="C136" s="141">
        <v>41193500.029999129</v>
      </c>
      <c r="D136" s="142">
        <v>41193500</v>
      </c>
      <c r="E136" s="152">
        <f t="shared" si="39"/>
        <v>2.9999129474163055E-2</v>
      </c>
      <c r="F136" s="141">
        <v>920157.71999999986</v>
      </c>
      <c r="G136" s="142" t="s">
        <v>526</v>
      </c>
      <c r="H136" s="158">
        <f t="shared" si="40"/>
        <v>-0.280000000144355</v>
      </c>
      <c r="I136" s="141">
        <v>155857.76999999999</v>
      </c>
      <c r="J136" s="142" t="s">
        <v>929</v>
      </c>
      <c r="K136" s="158">
        <f t="shared" si="41"/>
        <v>-0.23000000001047738</v>
      </c>
      <c r="L136" s="142">
        <v>887.30000000000007</v>
      </c>
      <c r="M136" s="142" t="s">
        <v>930</v>
      </c>
      <c r="N136" s="152">
        <f t="shared" si="42"/>
        <v>0</v>
      </c>
      <c r="O136" s="141">
        <v>144535.12999999998</v>
      </c>
      <c r="P136" s="142" t="s">
        <v>527</v>
      </c>
      <c r="Q136" s="158">
        <f t="shared" si="43"/>
        <v>0.12999999997555278</v>
      </c>
      <c r="R136" s="141">
        <v>51069354.829999104</v>
      </c>
      <c r="S136" s="95">
        <v>51069300</v>
      </c>
      <c r="T136" s="96">
        <f t="shared" si="51"/>
        <v>54.829999104142189</v>
      </c>
      <c r="U136" s="203">
        <f t="shared" si="32"/>
        <v>1</v>
      </c>
      <c r="W136" s="88" t="s">
        <v>19</v>
      </c>
      <c r="X136" s="125">
        <f t="shared" si="45"/>
        <v>0</v>
      </c>
      <c r="Y136" s="126">
        <f t="shared" si="46"/>
        <v>0</v>
      </c>
      <c r="Z136" s="126">
        <f t="shared" si="47"/>
        <v>0</v>
      </c>
      <c r="AA136" s="126">
        <f t="shared" si="48"/>
        <v>0</v>
      </c>
      <c r="AB136" s="126">
        <f t="shared" si="49"/>
        <v>0</v>
      </c>
      <c r="AC136" s="132">
        <f t="shared" si="50"/>
        <v>0</v>
      </c>
    </row>
    <row r="137" spans="1:29" ht="15" customHeight="1">
      <c r="A137" s="240">
        <v>42393</v>
      </c>
      <c r="B137" s="85" t="s">
        <v>12</v>
      </c>
      <c r="C137" s="136">
        <v>29158780.610000085</v>
      </c>
      <c r="D137" s="136">
        <v>29158810</v>
      </c>
      <c r="E137" s="149">
        <f t="shared" ref="E137:E184" si="52">C137-D137</f>
        <v>-29.38999991491437</v>
      </c>
      <c r="F137" s="139">
        <v>707440.48000000056</v>
      </c>
      <c r="G137" s="140" t="s">
        <v>528</v>
      </c>
      <c r="H137" s="156">
        <f t="shared" si="40"/>
        <v>-0.51999999943654984</v>
      </c>
      <c r="I137" s="139">
        <v>133748.75</v>
      </c>
      <c r="J137" s="140" t="s">
        <v>931</v>
      </c>
      <c r="K137" s="156">
        <f t="shared" si="41"/>
        <v>-0.25</v>
      </c>
      <c r="L137" s="136">
        <v>36976.689999999995</v>
      </c>
      <c r="M137" s="136" t="s">
        <v>932</v>
      </c>
      <c r="N137" s="149">
        <f t="shared" si="42"/>
        <v>-1.0000000002037268E-2</v>
      </c>
      <c r="O137" s="139">
        <v>173051.6</v>
      </c>
      <c r="P137" s="140" t="s">
        <v>529</v>
      </c>
      <c r="Q137" s="156">
        <f t="shared" si="43"/>
        <v>-0.39999999999417923</v>
      </c>
      <c r="R137" s="137">
        <v>33378396.130000073</v>
      </c>
      <c r="S137" s="90">
        <v>33378450</v>
      </c>
      <c r="T137" s="91">
        <f>R137-S137</f>
        <v>-53.869999926537275</v>
      </c>
      <c r="U137" s="201">
        <f t="shared" si="32"/>
        <v>1</v>
      </c>
      <c r="W137" s="85" t="s">
        <v>12</v>
      </c>
      <c r="X137" s="117">
        <f t="shared" si="45"/>
        <v>0</v>
      </c>
      <c r="Y137" s="118">
        <f t="shared" si="46"/>
        <v>0</v>
      </c>
      <c r="Z137" s="118">
        <f t="shared" si="47"/>
        <v>0</v>
      </c>
      <c r="AA137" s="118">
        <f t="shared" si="48"/>
        <v>0</v>
      </c>
      <c r="AB137" s="118">
        <f t="shared" si="49"/>
        <v>0</v>
      </c>
      <c r="AC137" s="131">
        <f t="shared" si="50"/>
        <v>0</v>
      </c>
    </row>
    <row r="138" spans="1:29" ht="15" customHeight="1">
      <c r="A138" s="241"/>
      <c r="B138" s="86" t="s">
        <v>13</v>
      </c>
      <c r="C138" s="136">
        <v>45734948.539996855</v>
      </c>
      <c r="D138" s="136"/>
      <c r="E138" s="149">
        <f t="shared" si="52"/>
        <v>45734948.539996855</v>
      </c>
      <c r="F138" s="139">
        <v>2084698.76</v>
      </c>
      <c r="G138" s="140"/>
      <c r="H138" s="156">
        <f t="shared" si="40"/>
        <v>2084698.76</v>
      </c>
      <c r="I138" s="139">
        <v>534836.46</v>
      </c>
      <c r="J138" s="140"/>
      <c r="K138" s="156">
        <f t="shared" si="41"/>
        <v>534836.46</v>
      </c>
      <c r="L138" s="136">
        <v>56562.459999999985</v>
      </c>
      <c r="M138" s="136"/>
      <c r="N138" s="149">
        <f t="shared" si="42"/>
        <v>56562.459999999985</v>
      </c>
      <c r="O138" s="139">
        <v>802974.56</v>
      </c>
      <c r="P138" s="140"/>
      <c r="Q138" s="156">
        <f t="shared" si="43"/>
        <v>802974.56</v>
      </c>
      <c r="R138" s="139">
        <v>54126300.159996815</v>
      </c>
      <c r="S138" s="20"/>
      <c r="T138" s="93">
        <f t="shared" ref="T138:T144" si="53">R138-S138</f>
        <v>54126300.159996815</v>
      </c>
      <c r="U138" s="202">
        <f t="shared" ref="U138:U184" si="54">IF(D138=0,0,1)</f>
        <v>0</v>
      </c>
      <c r="W138" s="86" t="s">
        <v>13</v>
      </c>
      <c r="X138" s="121">
        <f t="shared" si="45"/>
        <v>0</v>
      </c>
      <c r="Y138" s="122">
        <f t="shared" si="46"/>
        <v>0</v>
      </c>
      <c r="Z138" s="122">
        <f t="shared" si="47"/>
        <v>0</v>
      </c>
      <c r="AA138" s="122">
        <f t="shared" si="48"/>
        <v>0</v>
      </c>
      <c r="AB138" s="122">
        <f t="shared" si="49"/>
        <v>0</v>
      </c>
      <c r="AC138" s="129">
        <f t="shared" si="50"/>
        <v>0</v>
      </c>
    </row>
    <row r="139" spans="1:29" ht="15.75">
      <c r="A139" s="241"/>
      <c r="B139" s="87" t="s">
        <v>14</v>
      </c>
      <c r="C139" s="136">
        <v>23789797.479999866</v>
      </c>
      <c r="D139" s="136"/>
      <c r="E139" s="149">
        <f t="shared" si="52"/>
        <v>23789797.479999866</v>
      </c>
      <c r="F139" s="139">
        <v>1462155.59</v>
      </c>
      <c r="G139" s="140"/>
      <c r="H139" s="156">
        <f t="shared" si="40"/>
        <v>1462155.59</v>
      </c>
      <c r="I139" s="139">
        <v>216482.96</v>
      </c>
      <c r="J139" s="140"/>
      <c r="K139" s="156">
        <f t="shared" si="41"/>
        <v>216482.96</v>
      </c>
      <c r="L139" s="136">
        <v>14934.79</v>
      </c>
      <c r="M139" s="136"/>
      <c r="N139" s="149">
        <f t="shared" si="42"/>
        <v>14934.79</v>
      </c>
      <c r="O139" s="139">
        <v>101991.04000000001</v>
      </c>
      <c r="P139" s="140"/>
      <c r="Q139" s="156">
        <f t="shared" si="43"/>
        <v>101991.04000000001</v>
      </c>
      <c r="R139" s="139">
        <v>27726158.159999873</v>
      </c>
      <c r="S139" s="20"/>
      <c r="T139" s="93">
        <f t="shared" si="53"/>
        <v>27726158.159999873</v>
      </c>
      <c r="U139" s="202">
        <f t="shared" si="54"/>
        <v>0</v>
      </c>
      <c r="W139" s="87" t="s">
        <v>14</v>
      </c>
      <c r="X139" s="121">
        <f t="shared" si="45"/>
        <v>0</v>
      </c>
      <c r="Y139" s="122">
        <f t="shared" si="46"/>
        <v>0</v>
      </c>
      <c r="Z139" s="122">
        <f t="shared" si="47"/>
        <v>0</v>
      </c>
      <c r="AA139" s="122">
        <f t="shared" si="48"/>
        <v>0</v>
      </c>
      <c r="AB139" s="122">
        <f t="shared" si="49"/>
        <v>0</v>
      </c>
      <c r="AC139" s="129">
        <f t="shared" si="50"/>
        <v>0</v>
      </c>
    </row>
    <row r="140" spans="1:29" ht="15.75">
      <c r="A140" s="241"/>
      <c r="B140" s="86" t="s">
        <v>15</v>
      </c>
      <c r="C140" s="136">
        <v>70794131.859999567</v>
      </c>
      <c r="D140" s="136">
        <v>70794100</v>
      </c>
      <c r="E140" s="149">
        <f t="shared" si="52"/>
        <v>31.859999567270279</v>
      </c>
      <c r="F140" s="139">
        <v>962968.45000000065</v>
      </c>
      <c r="G140" s="140" t="s">
        <v>530</v>
      </c>
      <c r="H140" s="156">
        <f t="shared" si="40"/>
        <v>0.4500000006519258</v>
      </c>
      <c r="I140" s="139">
        <v>119001.40000000001</v>
      </c>
      <c r="J140" s="140" t="s">
        <v>933</v>
      </c>
      <c r="K140" s="156">
        <f t="shared" si="41"/>
        <v>0.40000000000873115</v>
      </c>
      <c r="L140" s="136">
        <v>3660.7599999999993</v>
      </c>
      <c r="M140" s="136" t="s">
        <v>934</v>
      </c>
      <c r="N140" s="149">
        <f t="shared" si="42"/>
        <v>0</v>
      </c>
      <c r="O140" s="139">
        <v>280373.55999999994</v>
      </c>
      <c r="P140" s="140" t="s">
        <v>531</v>
      </c>
      <c r="Q140" s="156">
        <f t="shared" si="43"/>
        <v>-0.44000000006053597</v>
      </c>
      <c r="R140" s="139">
        <v>81994665.219999567</v>
      </c>
      <c r="S140" s="20">
        <v>81994600</v>
      </c>
      <c r="T140" s="93">
        <f t="shared" si="53"/>
        <v>65.219999566674232</v>
      </c>
      <c r="U140" s="202">
        <f t="shared" si="54"/>
        <v>1</v>
      </c>
      <c r="W140" s="86" t="s">
        <v>15</v>
      </c>
      <c r="X140" s="121">
        <f t="shared" si="45"/>
        <v>0</v>
      </c>
      <c r="Y140" s="122">
        <f t="shared" si="46"/>
        <v>0</v>
      </c>
      <c r="Z140" s="122">
        <f t="shared" si="47"/>
        <v>0</v>
      </c>
      <c r="AA140" s="122">
        <f t="shared" si="48"/>
        <v>0</v>
      </c>
      <c r="AB140" s="122">
        <f t="shared" si="49"/>
        <v>0</v>
      </c>
      <c r="AC140" s="129">
        <f t="shared" si="50"/>
        <v>0</v>
      </c>
    </row>
    <row r="141" spans="1:29" ht="15.75">
      <c r="A141" s="241"/>
      <c r="B141" s="86" t="s">
        <v>16</v>
      </c>
      <c r="C141" s="136">
        <v>51777139.059998713</v>
      </c>
      <c r="D141" s="136">
        <v>51777160</v>
      </c>
      <c r="E141" s="149">
        <f t="shared" si="52"/>
        <v>-20.940001286566257</v>
      </c>
      <c r="F141" s="139">
        <v>763586.39</v>
      </c>
      <c r="G141" s="140" t="s">
        <v>532</v>
      </c>
      <c r="H141" s="156">
        <f t="shared" si="40"/>
        <v>0.39000000001396984</v>
      </c>
      <c r="I141" s="139">
        <v>189483.13</v>
      </c>
      <c r="J141" s="140" t="s">
        <v>935</v>
      </c>
      <c r="K141" s="156">
        <f t="shared" si="41"/>
        <v>0.13000000000465661</v>
      </c>
      <c r="L141" s="136">
        <v>43079.75</v>
      </c>
      <c r="M141" s="136" t="s">
        <v>936</v>
      </c>
      <c r="N141" s="149">
        <f t="shared" si="42"/>
        <v>-5.0000000002910383E-2</v>
      </c>
      <c r="O141" s="139">
        <v>505102.72000000003</v>
      </c>
      <c r="P141" s="140" t="s">
        <v>533</v>
      </c>
      <c r="Q141" s="156">
        <f t="shared" si="43"/>
        <v>-0.27999999996973202</v>
      </c>
      <c r="R141" s="139">
        <v>67247312.109998688</v>
      </c>
      <c r="S141" s="20">
        <v>67247300</v>
      </c>
      <c r="T141" s="93">
        <f t="shared" si="53"/>
        <v>12.109998688101768</v>
      </c>
      <c r="U141" s="202">
        <f t="shared" si="54"/>
        <v>1</v>
      </c>
      <c r="W141" s="86" t="s">
        <v>16</v>
      </c>
      <c r="X141" s="121">
        <f t="shared" si="45"/>
        <v>0</v>
      </c>
      <c r="Y141" s="122">
        <f t="shared" si="46"/>
        <v>0</v>
      </c>
      <c r="Z141" s="122">
        <f t="shared" si="47"/>
        <v>0</v>
      </c>
      <c r="AA141" s="122">
        <f t="shared" si="48"/>
        <v>0</v>
      </c>
      <c r="AB141" s="122">
        <f t="shared" si="49"/>
        <v>0</v>
      </c>
      <c r="AC141" s="129">
        <f t="shared" si="50"/>
        <v>0</v>
      </c>
    </row>
    <row r="142" spans="1:29" ht="15.75">
      <c r="A142" s="241"/>
      <c r="B142" s="86" t="s">
        <v>17</v>
      </c>
      <c r="C142" s="136">
        <v>24248170.989996687</v>
      </c>
      <c r="D142" s="136">
        <v>24248200</v>
      </c>
      <c r="E142" s="149">
        <f t="shared" si="52"/>
        <v>-29.010003313422203</v>
      </c>
      <c r="F142" s="139">
        <v>503241.16000000003</v>
      </c>
      <c r="G142" s="140" t="s">
        <v>534</v>
      </c>
      <c r="H142" s="156">
        <f t="shared" si="40"/>
        <v>0.16000000003259629</v>
      </c>
      <c r="I142" s="139">
        <v>271987.05</v>
      </c>
      <c r="J142" s="140" t="s">
        <v>937</v>
      </c>
      <c r="K142" s="156">
        <f t="shared" si="41"/>
        <v>9.0499999999883585</v>
      </c>
      <c r="L142" s="136">
        <v>13095.630000000001</v>
      </c>
      <c r="M142" s="136" t="s">
        <v>938</v>
      </c>
      <c r="N142" s="149">
        <f t="shared" si="42"/>
        <v>3.0000000000654836E-2</v>
      </c>
      <c r="O142" s="139">
        <v>323081.85000000009</v>
      </c>
      <c r="P142" s="140" t="s">
        <v>535</v>
      </c>
      <c r="Q142" s="156">
        <f t="shared" si="43"/>
        <v>-0.14999999990686774</v>
      </c>
      <c r="R142" s="139">
        <v>28421779.579996672</v>
      </c>
      <c r="S142" s="20">
        <v>28421770</v>
      </c>
      <c r="T142" s="93">
        <f t="shared" si="53"/>
        <v>9.5799966715276241</v>
      </c>
      <c r="U142" s="202">
        <f t="shared" si="54"/>
        <v>1</v>
      </c>
      <c r="W142" s="86" t="s">
        <v>17</v>
      </c>
      <c r="X142" s="121">
        <f t="shared" si="45"/>
        <v>0</v>
      </c>
      <c r="Y142" s="122">
        <f t="shared" si="46"/>
        <v>0</v>
      </c>
      <c r="Z142" s="122">
        <f t="shared" si="47"/>
        <v>0</v>
      </c>
      <c r="AA142" s="122">
        <f t="shared" si="48"/>
        <v>0</v>
      </c>
      <c r="AB142" s="122">
        <f t="shared" si="49"/>
        <v>0</v>
      </c>
      <c r="AC142" s="129">
        <f t="shared" si="50"/>
        <v>0</v>
      </c>
    </row>
    <row r="143" spans="1:29" ht="15.75">
      <c r="A143" s="241"/>
      <c r="B143" s="86" t="s">
        <v>18</v>
      </c>
      <c r="C143" s="136">
        <v>8652838.9499994703</v>
      </c>
      <c r="D143" s="136">
        <v>9107660</v>
      </c>
      <c r="E143" s="149">
        <f t="shared" si="52"/>
        <v>-454821.05000052974</v>
      </c>
      <c r="F143" s="139">
        <v>886579.04999999981</v>
      </c>
      <c r="G143" s="140" t="s">
        <v>536</v>
      </c>
      <c r="H143" s="156">
        <f t="shared" si="40"/>
        <v>4.9999999813735485E-2</v>
      </c>
      <c r="I143" s="139">
        <v>0</v>
      </c>
      <c r="J143" s="140" t="s">
        <v>52</v>
      </c>
      <c r="K143" s="156">
        <f t="shared" si="41"/>
        <v>0</v>
      </c>
      <c r="L143" s="136">
        <v>0</v>
      </c>
      <c r="M143" s="136" t="s">
        <v>52</v>
      </c>
      <c r="N143" s="149">
        <f t="shared" si="42"/>
        <v>0</v>
      </c>
      <c r="O143" s="139">
        <v>160650.68</v>
      </c>
      <c r="P143" s="140" t="s">
        <v>537</v>
      </c>
      <c r="Q143" s="156">
        <f t="shared" si="43"/>
        <v>0.67999999999301508</v>
      </c>
      <c r="R143" s="139">
        <v>13154760.849999472</v>
      </c>
      <c r="S143" s="20">
        <v>13154760</v>
      </c>
      <c r="T143" s="93">
        <f t="shared" si="53"/>
        <v>0.84999947249889374</v>
      </c>
      <c r="U143" s="202">
        <f t="shared" si="54"/>
        <v>1</v>
      </c>
      <c r="W143" s="86" t="s">
        <v>18</v>
      </c>
      <c r="X143" s="121">
        <f t="shared" si="45"/>
        <v>1</v>
      </c>
      <c r="Y143" s="122">
        <f t="shared" si="46"/>
        <v>0</v>
      </c>
      <c r="Z143" s="122">
        <f t="shared" si="47"/>
        <v>0</v>
      </c>
      <c r="AA143" s="122">
        <f t="shared" si="48"/>
        <v>0</v>
      </c>
      <c r="AB143" s="122">
        <f t="shared" si="49"/>
        <v>0</v>
      </c>
      <c r="AC143" s="129">
        <f t="shared" si="50"/>
        <v>0</v>
      </c>
    </row>
    <row r="144" spans="1:29" ht="15.75">
      <c r="A144" s="242"/>
      <c r="B144" s="88" t="s">
        <v>19</v>
      </c>
      <c r="C144" s="136">
        <v>51069354.829999104</v>
      </c>
      <c r="D144" s="136">
        <v>51069300</v>
      </c>
      <c r="E144" s="149">
        <f t="shared" si="52"/>
        <v>54.829999104142189</v>
      </c>
      <c r="F144" s="139">
        <v>1329502.58</v>
      </c>
      <c r="G144" s="140" t="s">
        <v>538</v>
      </c>
      <c r="H144" s="156">
        <f t="shared" si="40"/>
        <v>2.5800000000745058</v>
      </c>
      <c r="I144" s="139">
        <v>107848.55</v>
      </c>
      <c r="J144" s="140" t="s">
        <v>939</v>
      </c>
      <c r="K144" s="156">
        <f t="shared" si="41"/>
        <v>-0.44999999999708962</v>
      </c>
      <c r="L144" s="136">
        <v>4771.08</v>
      </c>
      <c r="M144" s="136" t="s">
        <v>940</v>
      </c>
      <c r="N144" s="149">
        <f t="shared" si="42"/>
        <v>0</v>
      </c>
      <c r="O144" s="139">
        <v>135185.67000000001</v>
      </c>
      <c r="P144" s="140" t="s">
        <v>539</v>
      </c>
      <c r="Q144" s="156">
        <f t="shared" si="43"/>
        <v>-0.32999999998719431</v>
      </c>
      <c r="R144" s="141">
        <v>56750495.039999105</v>
      </c>
      <c r="S144" s="95">
        <v>56750500</v>
      </c>
      <c r="T144" s="96">
        <f t="shared" si="53"/>
        <v>-4.9600008949637413</v>
      </c>
      <c r="U144" s="203">
        <f t="shared" si="54"/>
        <v>1</v>
      </c>
      <c r="W144" s="88" t="s">
        <v>19</v>
      </c>
      <c r="X144" s="125">
        <f t="shared" si="45"/>
        <v>0</v>
      </c>
      <c r="Y144" s="126">
        <f t="shared" si="46"/>
        <v>0</v>
      </c>
      <c r="Z144" s="126">
        <f t="shared" si="47"/>
        <v>0</v>
      </c>
      <c r="AA144" s="126">
        <f t="shared" si="48"/>
        <v>0</v>
      </c>
      <c r="AB144" s="126">
        <f t="shared" si="49"/>
        <v>0</v>
      </c>
      <c r="AC144" s="132">
        <f t="shared" si="50"/>
        <v>0</v>
      </c>
    </row>
    <row r="145" spans="1:29" ht="15" customHeight="1">
      <c r="A145" s="240">
        <v>42394</v>
      </c>
      <c r="B145" s="85" t="s">
        <v>12</v>
      </c>
      <c r="C145" s="137">
        <v>33378396.130000073</v>
      </c>
      <c r="D145" s="138">
        <v>33378450</v>
      </c>
      <c r="E145" s="150">
        <f t="shared" si="52"/>
        <v>-53.869999926537275</v>
      </c>
      <c r="F145" s="137">
        <v>398484.51999999996</v>
      </c>
      <c r="G145" s="138" t="s">
        <v>540</v>
      </c>
      <c r="H145" s="157">
        <f t="shared" si="40"/>
        <v>-0.48000000003958121</v>
      </c>
      <c r="I145" s="137">
        <v>100469.25</v>
      </c>
      <c r="J145" s="138" t="s">
        <v>941</v>
      </c>
      <c r="K145" s="157">
        <f t="shared" si="41"/>
        <v>0.25</v>
      </c>
      <c r="L145" s="138">
        <v>14302.720000000001</v>
      </c>
      <c r="M145" s="138" t="s">
        <v>942</v>
      </c>
      <c r="N145" s="150">
        <f t="shared" si="42"/>
        <v>2.0000000000436557E-2</v>
      </c>
      <c r="O145" s="137">
        <v>88185.07</v>
      </c>
      <c r="P145" s="138" t="s">
        <v>541</v>
      </c>
      <c r="Q145" s="157">
        <f t="shared" si="43"/>
        <v>-2.9999999998835847E-2</v>
      </c>
      <c r="R145" s="137">
        <v>33943055.65000008</v>
      </c>
      <c r="S145" s="90">
        <v>33943050</v>
      </c>
      <c r="T145" s="91">
        <f>R145-S145</f>
        <v>5.6500000804662704</v>
      </c>
      <c r="U145" s="201">
        <f t="shared" si="54"/>
        <v>1</v>
      </c>
      <c r="W145" s="85" t="s">
        <v>12</v>
      </c>
      <c r="X145" s="117">
        <f t="shared" si="45"/>
        <v>0</v>
      </c>
      <c r="Y145" s="118">
        <f t="shared" si="46"/>
        <v>0</v>
      </c>
      <c r="Z145" s="118">
        <f t="shared" si="47"/>
        <v>0</v>
      </c>
      <c r="AA145" s="118">
        <f t="shared" si="48"/>
        <v>0</v>
      </c>
      <c r="AB145" s="118">
        <f t="shared" si="49"/>
        <v>0</v>
      </c>
      <c r="AC145" s="131">
        <f t="shared" si="50"/>
        <v>0</v>
      </c>
    </row>
    <row r="146" spans="1:29" ht="15.75">
      <c r="A146" s="241"/>
      <c r="B146" s="86" t="s">
        <v>13</v>
      </c>
      <c r="C146" s="139">
        <v>54126300.159996815</v>
      </c>
      <c r="D146" s="140">
        <v>54126300</v>
      </c>
      <c r="E146" s="151">
        <f t="shared" si="52"/>
        <v>0.15999681502580643</v>
      </c>
      <c r="F146" s="139">
        <v>1559230.8</v>
      </c>
      <c r="G146" s="140" t="s">
        <v>542</v>
      </c>
      <c r="H146" s="156">
        <f t="shared" si="40"/>
        <v>0.80000000004656613</v>
      </c>
      <c r="I146" s="139">
        <v>363258.44</v>
      </c>
      <c r="J146" s="140" t="s">
        <v>943</v>
      </c>
      <c r="K146" s="156">
        <f t="shared" si="41"/>
        <v>0.44000000000232831</v>
      </c>
      <c r="L146" s="140">
        <v>26287.059999999998</v>
      </c>
      <c r="M146" s="140" t="s">
        <v>944</v>
      </c>
      <c r="N146" s="151">
        <f t="shared" si="42"/>
        <v>-4.0000000000873115E-2</v>
      </c>
      <c r="O146" s="139">
        <v>680851.99</v>
      </c>
      <c r="P146" s="140" t="s">
        <v>543</v>
      </c>
      <c r="Q146" s="156">
        <f t="shared" si="43"/>
        <v>-1.0000000009313226E-2</v>
      </c>
      <c r="R146" s="139">
        <v>52223188.749996826</v>
      </c>
      <c r="S146" s="20">
        <v>52223200</v>
      </c>
      <c r="T146" s="93">
        <f t="shared" ref="T146:T152" si="55">R146-S146</f>
        <v>-11.250003173947334</v>
      </c>
      <c r="U146" s="202">
        <f t="shared" si="54"/>
        <v>1</v>
      </c>
      <c r="W146" s="86" t="s">
        <v>13</v>
      </c>
      <c r="X146" s="121">
        <f t="shared" si="45"/>
        <v>0</v>
      </c>
      <c r="Y146" s="122">
        <f t="shared" si="46"/>
        <v>0</v>
      </c>
      <c r="Z146" s="122">
        <f t="shared" si="47"/>
        <v>0</v>
      </c>
      <c r="AA146" s="122">
        <f t="shared" si="48"/>
        <v>0</v>
      </c>
      <c r="AB146" s="122">
        <f t="shared" si="49"/>
        <v>0</v>
      </c>
      <c r="AC146" s="129">
        <f t="shared" si="50"/>
        <v>0</v>
      </c>
    </row>
    <row r="147" spans="1:29" ht="15" customHeight="1">
      <c r="A147" s="241"/>
      <c r="B147" s="87" t="s">
        <v>14</v>
      </c>
      <c r="C147" s="139">
        <v>27726158.159999873</v>
      </c>
      <c r="D147" s="140"/>
      <c r="E147" s="151">
        <f t="shared" si="52"/>
        <v>27726158.159999873</v>
      </c>
      <c r="F147" s="139">
        <v>730708.94000000029</v>
      </c>
      <c r="G147" s="140"/>
      <c r="H147" s="156">
        <f t="shared" si="40"/>
        <v>730708.94000000029</v>
      </c>
      <c r="I147" s="139">
        <v>39352.04</v>
      </c>
      <c r="J147" s="140"/>
      <c r="K147" s="156">
        <f t="shared" si="41"/>
        <v>39352.04</v>
      </c>
      <c r="L147" s="140">
        <v>246.75</v>
      </c>
      <c r="M147" s="140"/>
      <c r="N147" s="151">
        <f t="shared" si="42"/>
        <v>246.75</v>
      </c>
      <c r="O147" s="139">
        <v>67064.47</v>
      </c>
      <c r="P147" s="140"/>
      <c r="Q147" s="156">
        <f t="shared" si="43"/>
        <v>67064.47</v>
      </c>
      <c r="R147" s="139">
        <v>26967490.039999869</v>
      </c>
      <c r="S147" s="20"/>
      <c r="T147" s="93">
        <f t="shared" si="55"/>
        <v>26967490.039999869</v>
      </c>
      <c r="U147" s="202">
        <f t="shared" si="54"/>
        <v>0</v>
      </c>
      <c r="W147" s="87" t="s">
        <v>14</v>
      </c>
      <c r="X147" s="121">
        <f t="shared" si="45"/>
        <v>0</v>
      </c>
      <c r="Y147" s="122">
        <f t="shared" si="46"/>
        <v>0</v>
      </c>
      <c r="Z147" s="122">
        <f t="shared" si="47"/>
        <v>0</v>
      </c>
      <c r="AA147" s="122">
        <f t="shared" si="48"/>
        <v>0</v>
      </c>
      <c r="AB147" s="122">
        <f t="shared" si="49"/>
        <v>0</v>
      </c>
      <c r="AC147" s="129">
        <f t="shared" si="50"/>
        <v>0</v>
      </c>
    </row>
    <row r="148" spans="1:29" ht="15.75">
      <c r="A148" s="241"/>
      <c r="B148" s="86" t="s">
        <v>15</v>
      </c>
      <c r="C148" s="139">
        <v>81994665.219999567</v>
      </c>
      <c r="D148" s="140">
        <v>81994600</v>
      </c>
      <c r="E148" s="151">
        <f t="shared" si="52"/>
        <v>65.219999566674232</v>
      </c>
      <c r="F148" s="139">
        <v>489809.83000000013</v>
      </c>
      <c r="G148" s="140" t="s">
        <v>544</v>
      </c>
      <c r="H148" s="156">
        <f t="shared" si="40"/>
        <v>-0.16999999986728653</v>
      </c>
      <c r="I148" s="139">
        <v>103781.48</v>
      </c>
      <c r="J148" s="140" t="s">
        <v>945</v>
      </c>
      <c r="K148" s="156">
        <f t="shared" si="41"/>
        <v>0.47999999999592546</v>
      </c>
      <c r="L148" s="140">
        <v>50613.08</v>
      </c>
      <c r="M148" s="140" t="s">
        <v>946</v>
      </c>
      <c r="N148" s="151">
        <f t="shared" si="42"/>
        <v>-1.9999999996798579E-2</v>
      </c>
      <c r="O148" s="139">
        <v>155258.85999999999</v>
      </c>
      <c r="P148" s="140" t="s">
        <v>545</v>
      </c>
      <c r="Q148" s="156">
        <f t="shared" si="43"/>
        <v>-0.14000000001396984</v>
      </c>
      <c r="R148" s="139">
        <v>81402764.92999956</v>
      </c>
      <c r="S148" s="20">
        <v>81402700</v>
      </c>
      <c r="T148" s="93">
        <f t="shared" si="55"/>
        <v>64.929999560117722</v>
      </c>
      <c r="U148" s="202">
        <f t="shared" si="54"/>
        <v>1</v>
      </c>
      <c r="W148" s="86" t="s">
        <v>15</v>
      </c>
      <c r="X148" s="121">
        <f t="shared" si="45"/>
        <v>0</v>
      </c>
      <c r="Y148" s="122">
        <f t="shared" si="46"/>
        <v>0</v>
      </c>
      <c r="Z148" s="122">
        <f t="shared" si="47"/>
        <v>0</v>
      </c>
      <c r="AA148" s="122">
        <f t="shared" si="48"/>
        <v>0</v>
      </c>
      <c r="AB148" s="122">
        <f t="shared" si="49"/>
        <v>0</v>
      </c>
      <c r="AC148" s="129">
        <f t="shared" si="50"/>
        <v>0</v>
      </c>
    </row>
    <row r="149" spans="1:29" ht="15.75">
      <c r="A149" s="241"/>
      <c r="B149" s="86" t="s">
        <v>16</v>
      </c>
      <c r="C149" s="139">
        <v>67247312.109998688</v>
      </c>
      <c r="D149" s="140">
        <v>67247300</v>
      </c>
      <c r="E149" s="151">
        <f t="shared" si="52"/>
        <v>12.109998688101768</v>
      </c>
      <c r="F149" s="139">
        <v>697661.0699999996</v>
      </c>
      <c r="G149" s="140" t="s">
        <v>546</v>
      </c>
      <c r="H149" s="156">
        <f t="shared" si="40"/>
        <v>6.9999999599531293E-2</v>
      </c>
      <c r="I149" s="139">
        <v>24619.83</v>
      </c>
      <c r="J149" s="140" t="s">
        <v>947</v>
      </c>
      <c r="K149" s="156">
        <f t="shared" si="41"/>
        <v>3.0000000002473826E-2</v>
      </c>
      <c r="L149" s="140">
        <v>1724.69</v>
      </c>
      <c r="M149" s="140" t="s">
        <v>948</v>
      </c>
      <c r="N149" s="151">
        <f t="shared" si="42"/>
        <v>0</v>
      </c>
      <c r="O149" s="139">
        <v>284176</v>
      </c>
      <c r="P149" s="140" t="s">
        <v>547</v>
      </c>
      <c r="Q149" s="156">
        <f t="shared" si="43"/>
        <v>0</v>
      </c>
      <c r="R149" s="139">
        <v>66288370.179998688</v>
      </c>
      <c r="S149" s="20">
        <v>66288400</v>
      </c>
      <c r="T149" s="93">
        <f t="shared" si="55"/>
        <v>-29.820001311600208</v>
      </c>
      <c r="U149" s="202">
        <f t="shared" si="54"/>
        <v>1</v>
      </c>
      <c r="W149" s="86" t="s">
        <v>16</v>
      </c>
      <c r="X149" s="121">
        <f t="shared" si="45"/>
        <v>0</v>
      </c>
      <c r="Y149" s="122">
        <f t="shared" si="46"/>
        <v>0</v>
      </c>
      <c r="Z149" s="122">
        <f t="shared" si="47"/>
        <v>0</v>
      </c>
      <c r="AA149" s="122">
        <f t="shared" si="48"/>
        <v>0</v>
      </c>
      <c r="AB149" s="122">
        <f t="shared" si="49"/>
        <v>0</v>
      </c>
      <c r="AC149" s="129">
        <f t="shared" si="50"/>
        <v>0</v>
      </c>
    </row>
    <row r="150" spans="1:29" ht="15.75">
      <c r="A150" s="241"/>
      <c r="B150" s="86" t="s">
        <v>17</v>
      </c>
      <c r="C150" s="139">
        <v>28421779.579996672</v>
      </c>
      <c r="D150" s="140"/>
      <c r="E150" s="151">
        <f t="shared" si="52"/>
        <v>28421779.579996672</v>
      </c>
      <c r="F150" s="139">
        <v>558825.29000000027</v>
      </c>
      <c r="G150" s="140"/>
      <c r="H150" s="156">
        <f t="shared" si="40"/>
        <v>558825.29000000027</v>
      </c>
      <c r="I150" s="139">
        <v>135092.72999999998</v>
      </c>
      <c r="J150" s="140"/>
      <c r="K150" s="156">
        <f t="shared" si="41"/>
        <v>135092.72999999998</v>
      </c>
      <c r="L150" s="140">
        <v>13149.720000000001</v>
      </c>
      <c r="M150" s="140"/>
      <c r="N150" s="151">
        <f t="shared" si="42"/>
        <v>13149.720000000001</v>
      </c>
      <c r="O150" s="139">
        <v>178209.32</v>
      </c>
      <c r="P150" s="140"/>
      <c r="Q150" s="156">
        <f t="shared" si="43"/>
        <v>178209.32</v>
      </c>
      <c r="R150" s="139">
        <v>35392271.939996637</v>
      </c>
      <c r="S150" s="20"/>
      <c r="T150" s="93">
        <f t="shared" si="55"/>
        <v>35392271.939996637</v>
      </c>
      <c r="U150" s="202">
        <f t="shared" si="54"/>
        <v>0</v>
      </c>
      <c r="W150" s="86" t="s">
        <v>17</v>
      </c>
      <c r="X150" s="121">
        <f t="shared" si="45"/>
        <v>0</v>
      </c>
      <c r="Y150" s="122">
        <f t="shared" si="46"/>
        <v>0</v>
      </c>
      <c r="Z150" s="122">
        <f t="shared" si="47"/>
        <v>0</v>
      </c>
      <c r="AA150" s="122">
        <f t="shared" si="48"/>
        <v>0</v>
      </c>
      <c r="AB150" s="122">
        <f t="shared" si="49"/>
        <v>0</v>
      </c>
      <c r="AC150" s="129">
        <f t="shared" si="50"/>
        <v>0</v>
      </c>
    </row>
    <row r="151" spans="1:29" ht="15.75">
      <c r="A151" s="241"/>
      <c r="B151" s="86" t="s">
        <v>18</v>
      </c>
      <c r="C151" s="139">
        <v>13154760.849999472</v>
      </c>
      <c r="D151" s="140">
        <v>13154760</v>
      </c>
      <c r="E151" s="151">
        <f t="shared" si="52"/>
        <v>0.84999947249889374</v>
      </c>
      <c r="F151" s="139">
        <v>484972.64</v>
      </c>
      <c r="G151" s="140" t="s">
        <v>548</v>
      </c>
      <c r="H151" s="156">
        <f t="shared" si="40"/>
        <v>-0.35999999998603016</v>
      </c>
      <c r="I151" s="139">
        <v>224664.51</v>
      </c>
      <c r="J151" s="140" t="s">
        <v>949</v>
      </c>
      <c r="K151" s="156">
        <f t="shared" si="41"/>
        <v>-0.48999999999068677</v>
      </c>
      <c r="L151" s="140">
        <v>239681.85999999996</v>
      </c>
      <c r="M151" s="140" t="s">
        <v>950</v>
      </c>
      <c r="N151" s="151">
        <f t="shared" si="42"/>
        <v>0.85999999995692633</v>
      </c>
      <c r="O151" s="139">
        <v>106138.81</v>
      </c>
      <c r="P151" s="140" t="s">
        <v>549</v>
      </c>
      <c r="Q151" s="156">
        <f t="shared" si="43"/>
        <v>0.80999999999767169</v>
      </c>
      <c r="R151" s="139">
        <v>12548632.049999474</v>
      </c>
      <c r="S151" s="20">
        <v>12548630</v>
      </c>
      <c r="T151" s="93">
        <f t="shared" si="55"/>
        <v>2.0499994736164808</v>
      </c>
      <c r="U151" s="202">
        <f t="shared" si="54"/>
        <v>1</v>
      </c>
      <c r="W151" s="86" t="s">
        <v>18</v>
      </c>
      <c r="X151" s="121">
        <f t="shared" si="45"/>
        <v>0</v>
      </c>
      <c r="Y151" s="122">
        <f t="shared" si="46"/>
        <v>0</v>
      </c>
      <c r="Z151" s="122">
        <f t="shared" si="47"/>
        <v>0</v>
      </c>
      <c r="AA151" s="122">
        <f t="shared" si="48"/>
        <v>0</v>
      </c>
      <c r="AB151" s="122">
        <f t="shared" si="49"/>
        <v>0</v>
      </c>
      <c r="AC151" s="129">
        <f t="shared" si="50"/>
        <v>0</v>
      </c>
    </row>
    <row r="152" spans="1:29" ht="15.75">
      <c r="A152" s="242"/>
      <c r="B152" s="88" t="s">
        <v>19</v>
      </c>
      <c r="C152" s="141">
        <v>56750495.039999105</v>
      </c>
      <c r="D152" s="142">
        <v>56750500</v>
      </c>
      <c r="E152" s="152">
        <f t="shared" si="52"/>
        <v>-4.9600008949637413</v>
      </c>
      <c r="F152" s="141">
        <v>1212367.4000000004</v>
      </c>
      <c r="G152" s="142" t="s">
        <v>550</v>
      </c>
      <c r="H152" s="158">
        <f t="shared" si="40"/>
        <v>-2.599999999627471</v>
      </c>
      <c r="I152" s="141">
        <v>87123.86</v>
      </c>
      <c r="J152" s="142" t="s">
        <v>951</v>
      </c>
      <c r="K152" s="158">
        <f t="shared" si="41"/>
        <v>-3.9999999993597157E-2</v>
      </c>
      <c r="L152" s="142">
        <v>29371.88</v>
      </c>
      <c r="M152" s="142" t="s">
        <v>952</v>
      </c>
      <c r="N152" s="152">
        <f t="shared" si="42"/>
        <v>-2.0000000000436557E-2</v>
      </c>
      <c r="O152" s="141">
        <v>487284.22000000003</v>
      </c>
      <c r="P152" s="142" t="s">
        <v>551</v>
      </c>
      <c r="Q152" s="158">
        <f t="shared" si="43"/>
        <v>0.22000000003026798</v>
      </c>
      <c r="R152" s="141">
        <v>64213316.179999083</v>
      </c>
      <c r="S152" s="95">
        <v>64213300</v>
      </c>
      <c r="T152" s="96">
        <f t="shared" si="55"/>
        <v>16.179999083280563</v>
      </c>
      <c r="U152" s="203">
        <f t="shared" si="54"/>
        <v>1</v>
      </c>
      <c r="W152" s="88" t="s">
        <v>19</v>
      </c>
      <c r="X152" s="125">
        <f t="shared" si="45"/>
        <v>0</v>
      </c>
      <c r="Y152" s="126">
        <f t="shared" si="46"/>
        <v>0</v>
      </c>
      <c r="Z152" s="126">
        <f t="shared" si="47"/>
        <v>0</v>
      </c>
      <c r="AA152" s="126">
        <f t="shared" si="48"/>
        <v>0</v>
      </c>
      <c r="AB152" s="126">
        <f t="shared" si="49"/>
        <v>0</v>
      </c>
      <c r="AC152" s="132">
        <f t="shared" si="50"/>
        <v>0</v>
      </c>
    </row>
    <row r="153" spans="1:29" ht="15" customHeight="1">
      <c r="A153" s="240">
        <v>42395</v>
      </c>
      <c r="B153" s="85" t="s">
        <v>12</v>
      </c>
      <c r="C153" s="139">
        <v>33943055.65000008</v>
      </c>
      <c r="D153" s="140">
        <v>33943050</v>
      </c>
      <c r="E153" s="151">
        <f t="shared" si="52"/>
        <v>5.6500000804662704</v>
      </c>
      <c r="F153" s="139">
        <v>447881.12999999995</v>
      </c>
      <c r="G153" s="140" t="s">
        <v>552</v>
      </c>
      <c r="H153" s="156">
        <f t="shared" si="40"/>
        <v>0.12999999994644895</v>
      </c>
      <c r="I153" s="139">
        <v>83906.39</v>
      </c>
      <c r="J153" s="140" t="s">
        <v>953</v>
      </c>
      <c r="K153" s="156">
        <f t="shared" si="41"/>
        <v>-9.9999999947613105E-3</v>
      </c>
      <c r="L153" s="140">
        <v>191508.93</v>
      </c>
      <c r="M153" s="140" t="s">
        <v>954</v>
      </c>
      <c r="N153" s="151">
        <f t="shared" si="42"/>
        <v>-7.0000000006984919E-2</v>
      </c>
      <c r="O153" s="139">
        <v>186886.85</v>
      </c>
      <c r="P153" s="140" t="s">
        <v>553</v>
      </c>
      <c r="Q153" s="156">
        <f t="shared" si="43"/>
        <v>-0.14999999999417923</v>
      </c>
      <c r="R153" s="137">
        <v>33200685.130000077</v>
      </c>
      <c r="S153" s="90">
        <v>33200660</v>
      </c>
      <c r="T153" s="91">
        <f>R153-S153</f>
        <v>25.130000077188015</v>
      </c>
      <c r="U153" s="201">
        <f t="shared" si="54"/>
        <v>1</v>
      </c>
      <c r="W153" s="85" t="s">
        <v>12</v>
      </c>
      <c r="X153" s="117">
        <f t="shared" si="45"/>
        <v>0</v>
      </c>
      <c r="Y153" s="118">
        <f t="shared" si="46"/>
        <v>0</v>
      </c>
      <c r="Z153" s="118">
        <f t="shared" si="47"/>
        <v>0</v>
      </c>
      <c r="AA153" s="118">
        <f t="shared" si="48"/>
        <v>0</v>
      </c>
      <c r="AB153" s="118">
        <f t="shared" si="49"/>
        <v>0</v>
      </c>
      <c r="AC153" s="131">
        <f t="shared" si="50"/>
        <v>0</v>
      </c>
    </row>
    <row r="154" spans="1:29" ht="15.75">
      <c r="A154" s="241"/>
      <c r="B154" s="86" t="s">
        <v>13</v>
      </c>
      <c r="C154" s="139">
        <v>52223188.749996826</v>
      </c>
      <c r="D154" s="140">
        <v>52223200</v>
      </c>
      <c r="E154" s="151">
        <f t="shared" si="52"/>
        <v>-11.250003173947334</v>
      </c>
      <c r="F154" s="139">
        <v>1116406.68</v>
      </c>
      <c r="G154" s="140" t="s">
        <v>554</v>
      </c>
      <c r="H154" s="156">
        <f t="shared" si="40"/>
        <v>-3.3200000000651926</v>
      </c>
      <c r="I154" s="139">
        <v>288127.23</v>
      </c>
      <c r="J154" s="140" t="s">
        <v>955</v>
      </c>
      <c r="K154" s="156">
        <f t="shared" si="41"/>
        <v>0.22999999998137355</v>
      </c>
      <c r="L154" s="140">
        <v>125333.43000000005</v>
      </c>
      <c r="M154" s="140" t="s">
        <v>555</v>
      </c>
      <c r="N154" s="151">
        <f t="shared" si="42"/>
        <v>0.43000000005122274</v>
      </c>
      <c r="O154" s="139">
        <v>565611.2100000002</v>
      </c>
      <c r="P154" s="140" t="s">
        <v>555</v>
      </c>
      <c r="Q154" s="156">
        <f t="shared" si="43"/>
        <v>440278.2100000002</v>
      </c>
      <c r="R154" s="139">
        <v>50703964.659996822</v>
      </c>
      <c r="S154" s="20">
        <v>50704000</v>
      </c>
      <c r="T154" s="93">
        <f t="shared" ref="T154:T160" si="56">R154-S154</f>
        <v>-35.340003177523613</v>
      </c>
      <c r="U154" s="202">
        <f t="shared" si="54"/>
        <v>1</v>
      </c>
      <c r="W154" s="86" t="s">
        <v>13</v>
      </c>
      <c r="X154" s="121">
        <f t="shared" si="45"/>
        <v>0</v>
      </c>
      <c r="Y154" s="122">
        <f t="shared" si="46"/>
        <v>0</v>
      </c>
      <c r="Z154" s="122">
        <f t="shared" si="47"/>
        <v>0</v>
      </c>
      <c r="AA154" s="122">
        <f t="shared" si="48"/>
        <v>0</v>
      </c>
      <c r="AB154" s="122">
        <f t="shared" si="49"/>
        <v>1</v>
      </c>
      <c r="AC154" s="129">
        <f t="shared" si="50"/>
        <v>0</v>
      </c>
    </row>
    <row r="155" spans="1:29" ht="15.75">
      <c r="A155" s="241"/>
      <c r="B155" s="87" t="s">
        <v>14</v>
      </c>
      <c r="C155" s="139">
        <v>26967490.039999869</v>
      </c>
      <c r="D155" s="140"/>
      <c r="E155" s="151">
        <f t="shared" si="52"/>
        <v>26967490.039999869</v>
      </c>
      <c r="F155" s="139">
        <v>822836.32000000007</v>
      </c>
      <c r="G155" s="140"/>
      <c r="H155" s="156">
        <f t="shared" si="40"/>
        <v>822836.32000000007</v>
      </c>
      <c r="I155" s="139">
        <v>47150.43</v>
      </c>
      <c r="J155" s="140"/>
      <c r="K155" s="156">
        <f t="shared" si="41"/>
        <v>47150.43</v>
      </c>
      <c r="L155" s="140">
        <v>6030.3</v>
      </c>
      <c r="M155" s="140"/>
      <c r="N155" s="151">
        <f t="shared" si="42"/>
        <v>6030.3</v>
      </c>
      <c r="O155" s="139">
        <v>128269.73</v>
      </c>
      <c r="P155" s="140"/>
      <c r="Q155" s="156">
        <f t="shared" si="43"/>
        <v>128269.73</v>
      </c>
      <c r="R155" s="139">
        <v>26057504.119999867</v>
      </c>
      <c r="S155" s="20"/>
      <c r="T155" s="93">
        <f t="shared" si="56"/>
        <v>26057504.119999867</v>
      </c>
      <c r="U155" s="202">
        <f t="shared" si="54"/>
        <v>0</v>
      </c>
      <c r="W155" s="87" t="s">
        <v>14</v>
      </c>
      <c r="X155" s="121">
        <f t="shared" si="45"/>
        <v>0</v>
      </c>
      <c r="Y155" s="122">
        <f t="shared" si="46"/>
        <v>0</v>
      </c>
      <c r="Z155" s="122">
        <f t="shared" si="47"/>
        <v>0</v>
      </c>
      <c r="AA155" s="122">
        <f t="shared" si="48"/>
        <v>0</v>
      </c>
      <c r="AB155" s="122">
        <f t="shared" si="49"/>
        <v>0</v>
      </c>
      <c r="AC155" s="129">
        <f t="shared" si="50"/>
        <v>0</v>
      </c>
    </row>
    <row r="156" spans="1:29" ht="15" customHeight="1">
      <c r="A156" s="241"/>
      <c r="B156" s="86" t="s">
        <v>15</v>
      </c>
      <c r="C156" s="139">
        <v>81402764.92999956</v>
      </c>
      <c r="D156" s="140">
        <v>81402700</v>
      </c>
      <c r="E156" s="151">
        <f t="shared" si="52"/>
        <v>64.929999560117722</v>
      </c>
      <c r="F156" s="139">
        <v>578685.23</v>
      </c>
      <c r="G156" s="140" t="s">
        <v>556</v>
      </c>
      <c r="H156" s="156">
        <f t="shared" si="40"/>
        <v>0.22999999998137355</v>
      </c>
      <c r="I156" s="139">
        <v>27029.34</v>
      </c>
      <c r="J156" s="140" t="s">
        <v>956</v>
      </c>
      <c r="K156" s="156">
        <f t="shared" si="41"/>
        <v>4.0000000000873115E-2</v>
      </c>
      <c r="L156" s="140">
        <v>5136.38</v>
      </c>
      <c r="M156" s="140" t="s">
        <v>957</v>
      </c>
      <c r="N156" s="151">
        <f t="shared" si="42"/>
        <v>0</v>
      </c>
      <c r="O156" s="139">
        <v>169474.25</v>
      </c>
      <c r="P156" s="140" t="s">
        <v>557</v>
      </c>
      <c r="Q156" s="156">
        <f t="shared" si="43"/>
        <v>0.25</v>
      </c>
      <c r="R156" s="139">
        <v>80676498.409999564</v>
      </c>
      <c r="S156" s="20">
        <v>80676500</v>
      </c>
      <c r="T156" s="93">
        <f t="shared" si="56"/>
        <v>-1.5900004357099533</v>
      </c>
      <c r="U156" s="202">
        <f t="shared" si="54"/>
        <v>1</v>
      </c>
      <c r="W156" s="86" t="s">
        <v>15</v>
      </c>
      <c r="X156" s="121">
        <f t="shared" si="45"/>
        <v>0</v>
      </c>
      <c r="Y156" s="122">
        <f t="shared" si="46"/>
        <v>0</v>
      </c>
      <c r="Z156" s="122">
        <f t="shared" si="47"/>
        <v>0</v>
      </c>
      <c r="AA156" s="122">
        <f t="shared" si="48"/>
        <v>0</v>
      </c>
      <c r="AB156" s="122">
        <f t="shared" si="49"/>
        <v>0</v>
      </c>
      <c r="AC156" s="129">
        <f t="shared" si="50"/>
        <v>0</v>
      </c>
    </row>
    <row r="157" spans="1:29" ht="15.75">
      <c r="A157" s="241"/>
      <c r="B157" s="86" t="s">
        <v>16</v>
      </c>
      <c r="C157" s="139">
        <v>66288370.179998688</v>
      </c>
      <c r="D157" s="140">
        <v>66288400</v>
      </c>
      <c r="E157" s="151">
        <f t="shared" si="52"/>
        <v>-29.820001311600208</v>
      </c>
      <c r="F157" s="139">
        <v>680401.32000000007</v>
      </c>
      <c r="G157" s="140" t="s">
        <v>558</v>
      </c>
      <c r="H157" s="156">
        <f t="shared" si="40"/>
        <v>0.32000000006519258</v>
      </c>
      <c r="I157" s="139">
        <v>93557.57</v>
      </c>
      <c r="J157" s="140" t="s">
        <v>958</v>
      </c>
      <c r="K157" s="156">
        <f t="shared" si="41"/>
        <v>-2.9999999998835847E-2</v>
      </c>
      <c r="L157" s="140">
        <v>97787.680000000008</v>
      </c>
      <c r="M157" s="140" t="s">
        <v>959</v>
      </c>
      <c r="N157" s="151">
        <f t="shared" si="42"/>
        <v>-1.9999999989522621E-2</v>
      </c>
      <c r="O157" s="139">
        <v>432375.87000000017</v>
      </c>
      <c r="P157" s="140" t="s">
        <v>559</v>
      </c>
      <c r="Q157" s="156">
        <f t="shared" si="43"/>
        <v>-0.12999999983003363</v>
      </c>
      <c r="R157" s="139">
        <v>65171362.879998676</v>
      </c>
      <c r="S157" s="20">
        <v>65171400</v>
      </c>
      <c r="T157" s="93">
        <f t="shared" si="56"/>
        <v>-37.120001323521137</v>
      </c>
      <c r="U157" s="202">
        <f t="shared" si="54"/>
        <v>1</v>
      </c>
      <c r="W157" s="86" t="s">
        <v>16</v>
      </c>
      <c r="X157" s="121">
        <f t="shared" si="45"/>
        <v>0</v>
      </c>
      <c r="Y157" s="122">
        <f t="shared" si="46"/>
        <v>0</v>
      </c>
      <c r="Z157" s="122">
        <f t="shared" si="47"/>
        <v>0</v>
      </c>
      <c r="AA157" s="122">
        <f t="shared" si="48"/>
        <v>0</v>
      </c>
      <c r="AB157" s="122">
        <f t="shared" si="49"/>
        <v>0</v>
      </c>
      <c r="AC157" s="129">
        <f t="shared" si="50"/>
        <v>0</v>
      </c>
    </row>
    <row r="158" spans="1:29" ht="15.75">
      <c r="A158" s="241"/>
      <c r="B158" s="86" t="s">
        <v>17</v>
      </c>
      <c r="C158" s="139">
        <v>35392271.939996637</v>
      </c>
      <c r="D158" s="140"/>
      <c r="E158" s="151">
        <f t="shared" si="52"/>
        <v>35392271.939996637</v>
      </c>
      <c r="F158" s="139">
        <v>564920.04999999993</v>
      </c>
      <c r="G158" s="140"/>
      <c r="H158" s="156">
        <f t="shared" si="40"/>
        <v>564920.04999999993</v>
      </c>
      <c r="I158" s="139">
        <v>54006.149999999994</v>
      </c>
      <c r="J158" s="140"/>
      <c r="K158" s="156">
        <f t="shared" si="41"/>
        <v>54006.149999999994</v>
      </c>
      <c r="L158" s="140">
        <v>880.55000000000007</v>
      </c>
      <c r="M158" s="140"/>
      <c r="N158" s="151">
        <f t="shared" si="42"/>
        <v>880.55000000000007</v>
      </c>
      <c r="O158" s="139">
        <v>178354.2</v>
      </c>
      <c r="P158" s="140"/>
      <c r="Q158" s="156">
        <f t="shared" si="43"/>
        <v>178354.2</v>
      </c>
      <c r="R158" s="139">
        <v>34702123.289996639</v>
      </c>
      <c r="S158" s="20"/>
      <c r="T158" s="93">
        <f t="shared" si="56"/>
        <v>34702123.289996639</v>
      </c>
      <c r="U158" s="202">
        <f t="shared" si="54"/>
        <v>0</v>
      </c>
      <c r="W158" s="86" t="s">
        <v>17</v>
      </c>
      <c r="X158" s="121">
        <f t="shared" si="45"/>
        <v>0</v>
      </c>
      <c r="Y158" s="122">
        <f t="shared" si="46"/>
        <v>0</v>
      </c>
      <c r="Z158" s="122">
        <f t="shared" si="47"/>
        <v>0</v>
      </c>
      <c r="AA158" s="122">
        <f t="shared" si="48"/>
        <v>0</v>
      </c>
      <c r="AB158" s="122">
        <f t="shared" si="49"/>
        <v>0</v>
      </c>
      <c r="AC158" s="129">
        <f t="shared" si="50"/>
        <v>0</v>
      </c>
    </row>
    <row r="159" spans="1:29" ht="15.75">
      <c r="A159" s="241"/>
      <c r="B159" s="86" t="s">
        <v>18</v>
      </c>
      <c r="C159" s="139">
        <v>12548632.049999474</v>
      </c>
      <c r="D159" s="140">
        <v>12548630</v>
      </c>
      <c r="E159" s="151">
        <f t="shared" si="52"/>
        <v>2.0499994736164808</v>
      </c>
      <c r="F159" s="139">
        <v>300297.59999999998</v>
      </c>
      <c r="G159" s="140" t="s">
        <v>560</v>
      </c>
      <c r="H159" s="156">
        <f t="shared" si="40"/>
        <v>-0.40000000002328306</v>
      </c>
      <c r="I159" s="139">
        <v>73449.61</v>
      </c>
      <c r="J159" s="140" t="s">
        <v>960</v>
      </c>
      <c r="K159" s="156">
        <f t="shared" si="41"/>
        <v>9.9999999947613105E-3</v>
      </c>
      <c r="L159" s="140">
        <v>5262.87</v>
      </c>
      <c r="M159" s="140" t="s">
        <v>961</v>
      </c>
      <c r="N159" s="151">
        <f t="shared" si="42"/>
        <v>0.86999999999989086</v>
      </c>
      <c r="O159" s="139">
        <v>65108.810000000005</v>
      </c>
      <c r="P159" s="140" t="s">
        <v>561</v>
      </c>
      <c r="Q159" s="156">
        <f t="shared" si="43"/>
        <v>0.81000000000494765</v>
      </c>
      <c r="R159" s="139">
        <v>12251412.379999472</v>
      </c>
      <c r="S159" s="20">
        <v>12251410</v>
      </c>
      <c r="T159" s="93">
        <f t="shared" si="56"/>
        <v>2.3799994718283415</v>
      </c>
      <c r="U159" s="202">
        <f t="shared" si="54"/>
        <v>1</v>
      </c>
      <c r="W159" s="86" t="s">
        <v>18</v>
      </c>
      <c r="X159" s="121">
        <f t="shared" si="45"/>
        <v>0</v>
      </c>
      <c r="Y159" s="122">
        <f t="shared" si="46"/>
        <v>0</v>
      </c>
      <c r="Z159" s="122">
        <f t="shared" si="47"/>
        <v>0</v>
      </c>
      <c r="AA159" s="122">
        <f t="shared" si="48"/>
        <v>0</v>
      </c>
      <c r="AB159" s="122">
        <f t="shared" si="49"/>
        <v>0</v>
      </c>
      <c r="AC159" s="129">
        <f t="shared" si="50"/>
        <v>0</v>
      </c>
    </row>
    <row r="160" spans="1:29" ht="15.75">
      <c r="A160" s="242"/>
      <c r="B160" s="88" t="s">
        <v>19</v>
      </c>
      <c r="C160" s="141">
        <v>64213316.179999083</v>
      </c>
      <c r="D160" s="142">
        <v>64213300</v>
      </c>
      <c r="E160" s="152">
        <f t="shared" si="52"/>
        <v>16.179999083280563</v>
      </c>
      <c r="F160" s="141">
        <v>995275.88</v>
      </c>
      <c r="G160" s="142" t="s">
        <v>562</v>
      </c>
      <c r="H160" s="158">
        <f t="shared" si="40"/>
        <v>-0.11999999999534339</v>
      </c>
      <c r="I160" s="141">
        <v>221592.92</v>
      </c>
      <c r="J160" s="142" t="s">
        <v>962</v>
      </c>
      <c r="K160" s="158">
        <f t="shared" si="41"/>
        <v>-7.9999999987194315E-2</v>
      </c>
      <c r="L160" s="142">
        <v>84185.830000000016</v>
      </c>
      <c r="M160" s="142" t="s">
        <v>963</v>
      </c>
      <c r="N160" s="152">
        <f t="shared" si="42"/>
        <v>3.0000000013387762E-2</v>
      </c>
      <c r="O160" s="141">
        <v>158236.87</v>
      </c>
      <c r="P160" s="142" t="s">
        <v>563</v>
      </c>
      <c r="Q160" s="158">
        <f t="shared" si="43"/>
        <v>-0.13000000000465661</v>
      </c>
      <c r="R160" s="141">
        <v>63197210.519999087</v>
      </c>
      <c r="S160" s="95">
        <v>63197200</v>
      </c>
      <c r="T160" s="96">
        <f t="shared" si="56"/>
        <v>10.519999086856842</v>
      </c>
      <c r="U160" s="203">
        <f t="shared" si="54"/>
        <v>1</v>
      </c>
      <c r="W160" s="88" t="s">
        <v>19</v>
      </c>
      <c r="X160" s="125">
        <f t="shared" si="45"/>
        <v>0</v>
      </c>
      <c r="Y160" s="126">
        <f t="shared" si="46"/>
        <v>0</v>
      </c>
      <c r="Z160" s="126">
        <f t="shared" si="47"/>
        <v>0</v>
      </c>
      <c r="AA160" s="126">
        <f t="shared" si="48"/>
        <v>0</v>
      </c>
      <c r="AB160" s="126">
        <f t="shared" si="49"/>
        <v>0</v>
      </c>
      <c r="AC160" s="132">
        <f t="shared" si="50"/>
        <v>0</v>
      </c>
    </row>
    <row r="161" spans="1:29" ht="15" customHeight="1">
      <c r="A161" s="240">
        <v>42396</v>
      </c>
      <c r="B161" s="85" t="s">
        <v>12</v>
      </c>
      <c r="C161" s="137">
        <v>33200685.130000077</v>
      </c>
      <c r="D161" s="138">
        <v>33200660</v>
      </c>
      <c r="E161" s="150">
        <f t="shared" si="52"/>
        <v>25.130000077188015</v>
      </c>
      <c r="F161" s="137">
        <v>307350.14999999997</v>
      </c>
      <c r="G161" s="138" t="s">
        <v>564</v>
      </c>
      <c r="H161" s="157">
        <f t="shared" si="40"/>
        <v>0.1499999999650754</v>
      </c>
      <c r="I161" s="137">
        <v>72997.180000000008</v>
      </c>
      <c r="J161" s="138" t="s">
        <v>964</v>
      </c>
      <c r="K161" s="157">
        <f t="shared" si="41"/>
        <v>-1.9999999989522621E-2</v>
      </c>
      <c r="L161" s="138">
        <v>12811.41</v>
      </c>
      <c r="M161" s="138" t="s">
        <v>965</v>
      </c>
      <c r="N161" s="150">
        <f t="shared" si="42"/>
        <v>1.0000000000218279E-2</v>
      </c>
      <c r="O161" s="137">
        <v>409376.34</v>
      </c>
      <c r="P161" s="138" t="s">
        <v>565</v>
      </c>
      <c r="Q161" s="157">
        <f t="shared" si="43"/>
        <v>0.34000000002561137</v>
      </c>
      <c r="R161" s="137">
        <v>33640986.560000077</v>
      </c>
      <c r="S161" s="90">
        <v>33641000</v>
      </c>
      <c r="T161" s="91">
        <f>R161-S161</f>
        <v>-13.439999923110008</v>
      </c>
      <c r="U161" s="201">
        <f t="shared" si="54"/>
        <v>1</v>
      </c>
      <c r="W161" s="85" t="s">
        <v>12</v>
      </c>
      <c r="X161" s="117">
        <f t="shared" si="45"/>
        <v>0</v>
      </c>
      <c r="Y161" s="118">
        <f t="shared" si="46"/>
        <v>0</v>
      </c>
      <c r="Z161" s="118">
        <f t="shared" si="47"/>
        <v>0</v>
      </c>
      <c r="AA161" s="118">
        <f t="shared" si="48"/>
        <v>0</v>
      </c>
      <c r="AB161" s="118">
        <f t="shared" si="49"/>
        <v>0</v>
      </c>
      <c r="AC161" s="131">
        <f t="shared" si="50"/>
        <v>0</v>
      </c>
    </row>
    <row r="162" spans="1:29" ht="15.75">
      <c r="A162" s="241"/>
      <c r="B162" s="86" t="s">
        <v>13</v>
      </c>
      <c r="C162" s="139">
        <v>50703964.659996822</v>
      </c>
      <c r="D162" s="140"/>
      <c r="E162" s="151">
        <f t="shared" si="52"/>
        <v>50703964.659996822</v>
      </c>
      <c r="F162" s="139">
        <v>1297805.8900000001</v>
      </c>
      <c r="G162" s="140"/>
      <c r="H162" s="156">
        <f t="shared" si="40"/>
        <v>1297805.8900000001</v>
      </c>
      <c r="I162" s="139">
        <v>508531.38000000024</v>
      </c>
      <c r="J162" s="140"/>
      <c r="K162" s="156">
        <f t="shared" si="41"/>
        <v>508531.38000000024</v>
      </c>
      <c r="L162" s="140">
        <v>9056.7100000000009</v>
      </c>
      <c r="M162" s="140"/>
      <c r="N162" s="151">
        <f t="shared" si="42"/>
        <v>9056.7100000000009</v>
      </c>
      <c r="O162" s="139">
        <v>402167.95000000019</v>
      </c>
      <c r="P162" s="140"/>
      <c r="Q162" s="156">
        <f t="shared" si="43"/>
        <v>402167.95000000019</v>
      </c>
      <c r="R162" s="139">
        <v>54011317.309996814</v>
      </c>
      <c r="S162" s="20"/>
      <c r="T162" s="93">
        <f t="shared" ref="T162:T168" si="57">R162-S162</f>
        <v>54011317.309996814</v>
      </c>
      <c r="U162" s="202">
        <f t="shared" si="54"/>
        <v>0</v>
      </c>
      <c r="W162" s="86" t="s">
        <v>13</v>
      </c>
      <c r="X162" s="121">
        <f t="shared" si="45"/>
        <v>0</v>
      </c>
      <c r="Y162" s="122">
        <f t="shared" si="46"/>
        <v>0</v>
      </c>
      <c r="Z162" s="122">
        <f t="shared" si="47"/>
        <v>0</v>
      </c>
      <c r="AA162" s="122">
        <f t="shared" si="48"/>
        <v>0</v>
      </c>
      <c r="AB162" s="122">
        <f t="shared" si="49"/>
        <v>0</v>
      </c>
      <c r="AC162" s="129">
        <f t="shared" si="50"/>
        <v>0</v>
      </c>
    </row>
    <row r="163" spans="1:29" ht="15.75">
      <c r="A163" s="241"/>
      <c r="B163" s="87" t="s">
        <v>14</v>
      </c>
      <c r="C163" s="139">
        <v>26057504.119999867</v>
      </c>
      <c r="D163" s="140"/>
      <c r="E163" s="151">
        <f t="shared" si="52"/>
        <v>26057504.119999867</v>
      </c>
      <c r="F163" s="139">
        <v>816055.86999999976</v>
      </c>
      <c r="G163" s="140"/>
      <c r="H163" s="156">
        <f t="shared" si="40"/>
        <v>816055.86999999976</v>
      </c>
      <c r="I163" s="139">
        <v>26212.22</v>
      </c>
      <c r="J163" s="140"/>
      <c r="K163" s="156">
        <f t="shared" si="41"/>
        <v>26212.22</v>
      </c>
      <c r="L163" s="140">
        <v>512.86</v>
      </c>
      <c r="M163" s="140"/>
      <c r="N163" s="151">
        <f t="shared" si="42"/>
        <v>512.86</v>
      </c>
      <c r="O163" s="139">
        <v>147132.18999999997</v>
      </c>
      <c r="P163" s="140"/>
      <c r="Q163" s="156">
        <f t="shared" si="43"/>
        <v>147132.18999999997</v>
      </c>
      <c r="R163" s="139">
        <v>25120015.419999868</v>
      </c>
      <c r="S163" s="20"/>
      <c r="T163" s="93">
        <f t="shared" si="57"/>
        <v>25120015.419999868</v>
      </c>
      <c r="U163" s="202">
        <f t="shared" si="54"/>
        <v>0</v>
      </c>
      <c r="W163" s="87" t="s">
        <v>14</v>
      </c>
      <c r="X163" s="121">
        <f t="shared" si="45"/>
        <v>0</v>
      </c>
      <c r="Y163" s="122">
        <f t="shared" si="46"/>
        <v>0</v>
      </c>
      <c r="Z163" s="122">
        <f t="shared" si="47"/>
        <v>0</v>
      </c>
      <c r="AA163" s="122">
        <f t="shared" si="48"/>
        <v>0</v>
      </c>
      <c r="AB163" s="122">
        <f t="shared" si="49"/>
        <v>0</v>
      </c>
      <c r="AC163" s="129">
        <f t="shared" si="50"/>
        <v>0</v>
      </c>
    </row>
    <row r="164" spans="1:29" ht="15.75">
      <c r="A164" s="241"/>
      <c r="B164" s="86" t="s">
        <v>15</v>
      </c>
      <c r="C164" s="139">
        <v>80676498.409999564</v>
      </c>
      <c r="D164" s="140">
        <v>80676500</v>
      </c>
      <c r="E164" s="151">
        <f t="shared" si="52"/>
        <v>-1.5900004357099533</v>
      </c>
      <c r="F164" s="139">
        <v>518899.84</v>
      </c>
      <c r="G164" s="140" t="s">
        <v>566</v>
      </c>
      <c r="H164" s="156">
        <f t="shared" si="40"/>
        <v>-0.15999999997438863</v>
      </c>
      <c r="I164" s="139">
        <v>63708.160000000003</v>
      </c>
      <c r="J164" s="140" t="s">
        <v>966</v>
      </c>
      <c r="K164" s="156">
        <f t="shared" si="41"/>
        <v>-3.9999999993597157E-2</v>
      </c>
      <c r="L164" s="140">
        <v>20651.5</v>
      </c>
      <c r="M164" s="140" t="s">
        <v>967</v>
      </c>
      <c r="N164" s="151">
        <f t="shared" si="42"/>
        <v>0</v>
      </c>
      <c r="O164" s="139">
        <v>241507.97</v>
      </c>
      <c r="P164" s="140" t="s">
        <v>567</v>
      </c>
      <c r="Q164" s="156">
        <f t="shared" si="43"/>
        <v>-2.9999999998835847E-2</v>
      </c>
      <c r="R164" s="139">
        <v>82817057.80999957</v>
      </c>
      <c r="S164" s="20">
        <v>82817000</v>
      </c>
      <c r="T164" s="93">
        <f t="shared" si="57"/>
        <v>57.809999570250511</v>
      </c>
      <c r="U164" s="202">
        <f t="shared" si="54"/>
        <v>1</v>
      </c>
      <c r="W164" s="86" t="s">
        <v>15</v>
      </c>
      <c r="X164" s="121">
        <f t="shared" si="45"/>
        <v>0</v>
      </c>
      <c r="Y164" s="122">
        <f t="shared" si="46"/>
        <v>0</v>
      </c>
      <c r="Z164" s="122">
        <f t="shared" si="47"/>
        <v>0</v>
      </c>
      <c r="AA164" s="122">
        <f t="shared" si="48"/>
        <v>0</v>
      </c>
      <c r="AB164" s="122">
        <f t="shared" si="49"/>
        <v>0</v>
      </c>
      <c r="AC164" s="129">
        <f t="shared" si="50"/>
        <v>0</v>
      </c>
    </row>
    <row r="165" spans="1:29" ht="15" customHeight="1">
      <c r="A165" s="241"/>
      <c r="B165" s="86" t="s">
        <v>16</v>
      </c>
      <c r="C165" s="139">
        <v>65171362.879998676</v>
      </c>
      <c r="D165" s="140">
        <v>65171400</v>
      </c>
      <c r="E165" s="151">
        <f t="shared" si="52"/>
        <v>-37.120001323521137</v>
      </c>
      <c r="F165" s="139">
        <v>648948.71</v>
      </c>
      <c r="G165" s="140" t="s">
        <v>568</v>
      </c>
      <c r="H165" s="156">
        <f t="shared" si="40"/>
        <v>-0.2900000000372529</v>
      </c>
      <c r="I165" s="139">
        <v>89500.67</v>
      </c>
      <c r="J165" s="140" t="s">
        <v>968</v>
      </c>
      <c r="K165" s="156">
        <f t="shared" si="41"/>
        <v>-2.9999999998835847E-2</v>
      </c>
      <c r="L165" s="140">
        <v>12655.86</v>
      </c>
      <c r="M165" s="140" t="s">
        <v>969</v>
      </c>
      <c r="N165" s="151">
        <f t="shared" si="42"/>
        <v>-3.9999999999054126E-2</v>
      </c>
      <c r="O165" s="139">
        <v>268373.84000000003</v>
      </c>
      <c r="P165" s="140" t="s">
        <v>569</v>
      </c>
      <c r="Q165" s="156">
        <f t="shared" si="43"/>
        <v>-0.15999999997438863</v>
      </c>
      <c r="R165" s="139">
        <v>69558801.989998668</v>
      </c>
      <c r="S165" s="20">
        <v>69558800</v>
      </c>
      <c r="T165" s="93">
        <f t="shared" si="57"/>
        <v>1.9899986684322357</v>
      </c>
      <c r="U165" s="202">
        <f t="shared" si="54"/>
        <v>1</v>
      </c>
      <c r="W165" s="86" t="s">
        <v>16</v>
      </c>
      <c r="X165" s="121">
        <f t="shared" si="45"/>
        <v>0</v>
      </c>
      <c r="Y165" s="122">
        <f t="shared" si="46"/>
        <v>0</v>
      </c>
      <c r="Z165" s="122">
        <f t="shared" si="47"/>
        <v>0</v>
      </c>
      <c r="AA165" s="122">
        <f t="shared" si="48"/>
        <v>0</v>
      </c>
      <c r="AB165" s="122">
        <f t="shared" si="49"/>
        <v>0</v>
      </c>
      <c r="AC165" s="129">
        <f t="shared" si="50"/>
        <v>0</v>
      </c>
    </row>
    <row r="166" spans="1:29" ht="15.75">
      <c r="A166" s="241"/>
      <c r="B166" s="86" t="s">
        <v>17</v>
      </c>
      <c r="C166" s="139">
        <v>34702123.289996639</v>
      </c>
      <c r="D166" s="140">
        <v>34702100</v>
      </c>
      <c r="E166" s="151">
        <f t="shared" si="52"/>
        <v>23.289996638894081</v>
      </c>
      <c r="F166" s="139">
        <v>551044.92000000004</v>
      </c>
      <c r="G166" s="140" t="s">
        <v>570</v>
      </c>
      <c r="H166" s="156">
        <f t="shared" si="40"/>
        <v>-7.9999999958090484E-2</v>
      </c>
      <c r="I166" s="139">
        <v>146157.66999999998</v>
      </c>
      <c r="J166" s="140" t="s">
        <v>970</v>
      </c>
      <c r="K166" s="156">
        <f t="shared" si="41"/>
        <v>-0.33000000001629815</v>
      </c>
      <c r="L166" s="140">
        <v>3132.08</v>
      </c>
      <c r="M166" s="140" t="s">
        <v>971</v>
      </c>
      <c r="N166" s="151">
        <f t="shared" si="42"/>
        <v>0</v>
      </c>
      <c r="O166" s="139">
        <v>166029.22999999998</v>
      </c>
      <c r="P166" s="140" t="s">
        <v>571</v>
      </c>
      <c r="Q166" s="156">
        <f t="shared" si="43"/>
        <v>0.22999999998137355</v>
      </c>
      <c r="R166" s="139">
        <v>34128074.729996644</v>
      </c>
      <c r="S166" s="20">
        <v>34128100</v>
      </c>
      <c r="T166" s="93">
        <f t="shared" si="57"/>
        <v>-25.270003356039524</v>
      </c>
      <c r="U166" s="202">
        <f t="shared" si="54"/>
        <v>1</v>
      </c>
      <c r="W166" s="86" t="s">
        <v>17</v>
      </c>
      <c r="X166" s="121">
        <f t="shared" si="45"/>
        <v>0</v>
      </c>
      <c r="Y166" s="122">
        <f t="shared" si="46"/>
        <v>0</v>
      </c>
      <c r="Z166" s="122">
        <f t="shared" si="47"/>
        <v>0</v>
      </c>
      <c r="AA166" s="122">
        <f t="shared" si="48"/>
        <v>0</v>
      </c>
      <c r="AB166" s="122">
        <f t="shared" si="49"/>
        <v>0</v>
      </c>
      <c r="AC166" s="129">
        <f t="shared" si="50"/>
        <v>0</v>
      </c>
    </row>
    <row r="167" spans="1:29" ht="15.75">
      <c r="A167" s="241"/>
      <c r="B167" s="86" t="s">
        <v>18</v>
      </c>
      <c r="C167" s="139">
        <v>12251412.379999472</v>
      </c>
      <c r="D167" s="140">
        <v>12251410</v>
      </c>
      <c r="E167" s="151">
        <f t="shared" si="52"/>
        <v>2.3799994718283415</v>
      </c>
      <c r="F167" s="139">
        <v>464918.65</v>
      </c>
      <c r="G167" s="140" t="s">
        <v>572</v>
      </c>
      <c r="H167" s="156">
        <f t="shared" si="40"/>
        <v>-0.34999999997671694</v>
      </c>
      <c r="I167" s="139">
        <v>29030.63</v>
      </c>
      <c r="J167" s="140" t="s">
        <v>972</v>
      </c>
      <c r="K167" s="156">
        <f t="shared" si="41"/>
        <v>3.0000000002473826E-2</v>
      </c>
      <c r="L167" s="140">
        <v>2156.5</v>
      </c>
      <c r="M167" s="140" t="s">
        <v>973</v>
      </c>
      <c r="N167" s="151">
        <f t="shared" si="42"/>
        <v>0.5</v>
      </c>
      <c r="O167" s="139">
        <v>77329.37</v>
      </c>
      <c r="P167" s="140" t="s">
        <v>573</v>
      </c>
      <c r="Q167" s="156">
        <f t="shared" si="43"/>
        <v>0.36999999999534339</v>
      </c>
      <c r="R167" s="139">
        <v>14189830.219999474</v>
      </c>
      <c r="S167" s="20">
        <v>14189800</v>
      </c>
      <c r="T167" s="93">
        <f t="shared" si="57"/>
        <v>30.219999473541975</v>
      </c>
      <c r="U167" s="202">
        <f t="shared" si="54"/>
        <v>1</v>
      </c>
      <c r="W167" s="86" t="s">
        <v>18</v>
      </c>
      <c r="X167" s="121">
        <f t="shared" si="45"/>
        <v>0</v>
      </c>
      <c r="Y167" s="122">
        <f t="shared" si="46"/>
        <v>0</v>
      </c>
      <c r="Z167" s="122">
        <f t="shared" si="47"/>
        <v>0</v>
      </c>
      <c r="AA167" s="122">
        <f t="shared" si="48"/>
        <v>0</v>
      </c>
      <c r="AB167" s="122">
        <f t="shared" si="49"/>
        <v>0</v>
      </c>
      <c r="AC167" s="129">
        <f t="shared" si="50"/>
        <v>0</v>
      </c>
    </row>
    <row r="168" spans="1:29" ht="15.75">
      <c r="A168" s="242"/>
      <c r="B168" s="88" t="s">
        <v>19</v>
      </c>
      <c r="C168" s="141">
        <v>63197210.519999087</v>
      </c>
      <c r="D168" s="142">
        <v>63197200</v>
      </c>
      <c r="E168" s="152">
        <f t="shared" si="52"/>
        <v>10.519999086856842</v>
      </c>
      <c r="F168" s="141">
        <v>1424204.18</v>
      </c>
      <c r="G168" s="142" t="s">
        <v>574</v>
      </c>
      <c r="H168" s="158">
        <f t="shared" si="40"/>
        <v>4.1799999999348074</v>
      </c>
      <c r="I168" s="141">
        <v>189523.69</v>
      </c>
      <c r="J168" s="142" t="s">
        <v>974</v>
      </c>
      <c r="K168" s="158">
        <f t="shared" si="41"/>
        <v>-0.30999999999767169</v>
      </c>
      <c r="L168" s="142">
        <v>55725.15</v>
      </c>
      <c r="M168" s="142" t="s">
        <v>975</v>
      </c>
      <c r="N168" s="152">
        <f t="shared" si="42"/>
        <v>5.0000000002910383E-2</v>
      </c>
      <c r="O168" s="141">
        <v>358531.2</v>
      </c>
      <c r="P168" s="142" t="s">
        <v>575</v>
      </c>
      <c r="Q168" s="158">
        <f t="shared" si="43"/>
        <v>0.20000000001164153</v>
      </c>
      <c r="R168" s="141">
        <v>61548273.679999083</v>
      </c>
      <c r="S168" s="95">
        <v>61548300</v>
      </c>
      <c r="T168" s="96">
        <f t="shared" si="57"/>
        <v>-26.320000916719437</v>
      </c>
      <c r="U168" s="203">
        <f t="shared" si="54"/>
        <v>1</v>
      </c>
      <c r="W168" s="88" t="s">
        <v>19</v>
      </c>
      <c r="X168" s="125">
        <f t="shared" si="45"/>
        <v>0</v>
      </c>
      <c r="Y168" s="126">
        <f t="shared" si="46"/>
        <v>0</v>
      </c>
      <c r="Z168" s="126">
        <f t="shared" si="47"/>
        <v>0</v>
      </c>
      <c r="AA168" s="126">
        <f t="shared" si="48"/>
        <v>0</v>
      </c>
      <c r="AB168" s="126">
        <f t="shared" si="49"/>
        <v>0</v>
      </c>
      <c r="AC168" s="132">
        <f t="shared" si="50"/>
        <v>0</v>
      </c>
    </row>
    <row r="169" spans="1:29" ht="15" customHeight="1">
      <c r="A169" s="240">
        <v>42397</v>
      </c>
      <c r="B169" s="85" t="s">
        <v>12</v>
      </c>
      <c r="C169" s="137">
        <v>33640986.560000077</v>
      </c>
      <c r="D169" s="138">
        <v>24641020</v>
      </c>
      <c r="E169" s="150">
        <f t="shared" si="52"/>
        <v>8999966.5600000769</v>
      </c>
      <c r="F169" s="137">
        <v>405834.61</v>
      </c>
      <c r="G169" s="138" t="s">
        <v>576</v>
      </c>
      <c r="H169" s="157">
        <f t="shared" si="40"/>
        <v>-0.39000000001396984</v>
      </c>
      <c r="I169" s="137">
        <v>37259.870000000003</v>
      </c>
      <c r="J169" s="138" t="s">
        <v>976</v>
      </c>
      <c r="K169" s="157">
        <f t="shared" si="41"/>
        <v>-2.9999999998835847E-2</v>
      </c>
      <c r="L169" s="138">
        <v>8546.5400000000009</v>
      </c>
      <c r="M169" s="138" t="s">
        <v>977</v>
      </c>
      <c r="N169" s="150">
        <f t="shared" si="42"/>
        <v>0</v>
      </c>
      <c r="O169" s="137">
        <v>363604.10999999993</v>
      </c>
      <c r="P169" s="138" t="s">
        <v>577</v>
      </c>
      <c r="Q169" s="157">
        <f t="shared" si="43"/>
        <v>0.1099999999278225</v>
      </c>
      <c r="R169" s="137">
        <v>32900261.170000076</v>
      </c>
      <c r="S169" s="90">
        <v>118257796</v>
      </c>
      <c r="T169" s="91">
        <f>R169-S169</f>
        <v>-85357534.829999924</v>
      </c>
      <c r="U169" s="201">
        <f t="shared" si="54"/>
        <v>1</v>
      </c>
      <c r="W169" s="85" t="s">
        <v>12</v>
      </c>
      <c r="X169" s="117">
        <f t="shared" si="45"/>
        <v>1</v>
      </c>
      <c r="Y169" s="118">
        <f t="shared" si="46"/>
        <v>0</v>
      </c>
      <c r="Z169" s="118">
        <f t="shared" si="47"/>
        <v>0</v>
      </c>
      <c r="AA169" s="118">
        <f t="shared" si="48"/>
        <v>0</v>
      </c>
      <c r="AB169" s="118">
        <f t="shared" si="49"/>
        <v>0</v>
      </c>
      <c r="AC169" s="131">
        <f t="shared" si="50"/>
        <v>1</v>
      </c>
    </row>
    <row r="170" spans="1:29" ht="15.75">
      <c r="A170" s="241"/>
      <c r="B170" s="86" t="s">
        <v>13</v>
      </c>
      <c r="C170" s="139">
        <v>54011317.309996814</v>
      </c>
      <c r="D170" s="140">
        <v>54011300</v>
      </c>
      <c r="E170" s="151">
        <f t="shared" si="52"/>
        <v>17.30999681353569</v>
      </c>
      <c r="F170" s="139">
        <v>843219.83000000031</v>
      </c>
      <c r="G170" s="140" t="s">
        <v>578</v>
      </c>
      <c r="H170" s="156">
        <f t="shared" si="40"/>
        <v>-0.16999999969266355</v>
      </c>
      <c r="I170" s="139">
        <v>206844.82999999996</v>
      </c>
      <c r="J170" s="140" t="s">
        <v>978</v>
      </c>
      <c r="K170" s="156">
        <f t="shared" si="41"/>
        <v>-0.17000000004190952</v>
      </c>
      <c r="L170" s="140">
        <v>9821.25</v>
      </c>
      <c r="M170" s="140" t="s">
        <v>979</v>
      </c>
      <c r="N170" s="151">
        <f t="shared" si="42"/>
        <v>0</v>
      </c>
      <c r="O170" s="139">
        <v>530191.98</v>
      </c>
      <c r="P170" s="140" t="s">
        <v>579</v>
      </c>
      <c r="Q170" s="156">
        <f t="shared" si="43"/>
        <v>-2.0000000018626451E-2</v>
      </c>
      <c r="R170" s="139">
        <v>52834929.079996824</v>
      </c>
      <c r="S170" s="20">
        <v>52834900</v>
      </c>
      <c r="T170" s="93">
        <f t="shared" ref="T170:T176" si="58">R170-S170</f>
        <v>29.079996824264526</v>
      </c>
      <c r="U170" s="202">
        <f t="shared" si="54"/>
        <v>1</v>
      </c>
      <c r="W170" s="86" t="s">
        <v>13</v>
      </c>
      <c r="X170" s="121">
        <f t="shared" si="45"/>
        <v>0</v>
      </c>
      <c r="Y170" s="122">
        <f t="shared" si="46"/>
        <v>0</v>
      </c>
      <c r="Z170" s="122">
        <f t="shared" si="47"/>
        <v>0</v>
      </c>
      <c r="AA170" s="122">
        <f t="shared" si="48"/>
        <v>0</v>
      </c>
      <c r="AB170" s="122">
        <f t="shared" si="49"/>
        <v>0</v>
      </c>
      <c r="AC170" s="129">
        <f t="shared" si="50"/>
        <v>0</v>
      </c>
    </row>
    <row r="171" spans="1:29" ht="15.75">
      <c r="A171" s="241"/>
      <c r="B171" s="87" t="s">
        <v>14</v>
      </c>
      <c r="C171" s="139">
        <v>25120015.419999868</v>
      </c>
      <c r="D171" s="140"/>
      <c r="E171" s="151">
        <f t="shared" si="52"/>
        <v>25120015.419999868</v>
      </c>
      <c r="F171" s="139">
        <v>640119.24</v>
      </c>
      <c r="G171" s="140"/>
      <c r="H171" s="156">
        <f t="shared" si="40"/>
        <v>640119.24</v>
      </c>
      <c r="I171" s="139">
        <v>15000</v>
      </c>
      <c r="J171" s="140"/>
      <c r="K171" s="156">
        <f t="shared" si="41"/>
        <v>15000</v>
      </c>
      <c r="L171" s="140">
        <v>0</v>
      </c>
      <c r="M171" s="140"/>
      <c r="N171" s="151">
        <f t="shared" si="42"/>
        <v>0</v>
      </c>
      <c r="O171" s="139">
        <v>229990.34000000008</v>
      </c>
      <c r="P171" s="140"/>
      <c r="Q171" s="156">
        <f t="shared" si="43"/>
        <v>229990.34000000008</v>
      </c>
      <c r="R171" s="139">
        <v>26483310.869999867</v>
      </c>
      <c r="S171" s="20"/>
      <c r="T171" s="93">
        <f t="shared" si="58"/>
        <v>26483310.869999867</v>
      </c>
      <c r="U171" s="202">
        <f t="shared" si="54"/>
        <v>0</v>
      </c>
      <c r="W171" s="87" t="s">
        <v>14</v>
      </c>
      <c r="X171" s="121">
        <f t="shared" si="45"/>
        <v>0</v>
      </c>
      <c r="Y171" s="122">
        <f t="shared" si="46"/>
        <v>0</v>
      </c>
      <c r="Z171" s="122">
        <f t="shared" si="47"/>
        <v>0</v>
      </c>
      <c r="AA171" s="122">
        <f t="shared" si="48"/>
        <v>0</v>
      </c>
      <c r="AB171" s="122">
        <f t="shared" si="49"/>
        <v>0</v>
      </c>
      <c r="AC171" s="129">
        <f t="shared" si="50"/>
        <v>0</v>
      </c>
    </row>
    <row r="172" spans="1:29" ht="15.75">
      <c r="A172" s="241"/>
      <c r="B172" s="86" t="s">
        <v>15</v>
      </c>
      <c r="C172" s="139">
        <v>82817057.80999957</v>
      </c>
      <c r="D172" s="140">
        <v>81402700</v>
      </c>
      <c r="E172" s="151">
        <f t="shared" si="52"/>
        <v>1414357.8099995703</v>
      </c>
      <c r="F172" s="139">
        <v>637352.78</v>
      </c>
      <c r="G172" s="140" t="s">
        <v>580</v>
      </c>
      <c r="H172" s="156">
        <f t="shared" si="40"/>
        <v>-0.21999999997206032</v>
      </c>
      <c r="I172" s="139">
        <v>53394.770000000004</v>
      </c>
      <c r="J172" s="140" t="s">
        <v>980</v>
      </c>
      <c r="K172" s="156">
        <f t="shared" si="41"/>
        <v>-2.9999999998835847E-2</v>
      </c>
      <c r="L172" s="140">
        <v>8522.34</v>
      </c>
      <c r="M172" s="140" t="s">
        <v>981</v>
      </c>
      <c r="N172" s="151">
        <f t="shared" si="42"/>
        <v>0</v>
      </c>
      <c r="O172" s="139">
        <v>284206.0500000001</v>
      </c>
      <c r="P172" s="140" t="s">
        <v>581</v>
      </c>
      <c r="Q172" s="156">
        <f t="shared" si="43"/>
        <v>5.000000010477379E-2</v>
      </c>
      <c r="R172" s="139">
        <v>81940371.409999564</v>
      </c>
      <c r="S172" s="20">
        <v>81940400</v>
      </c>
      <c r="T172" s="93">
        <f t="shared" si="58"/>
        <v>-28.590000435709953</v>
      </c>
      <c r="U172" s="202">
        <f t="shared" si="54"/>
        <v>1</v>
      </c>
      <c r="W172" s="86" t="s">
        <v>15</v>
      </c>
      <c r="X172" s="121">
        <f t="shared" si="45"/>
        <v>1</v>
      </c>
      <c r="Y172" s="122">
        <f t="shared" si="46"/>
        <v>0</v>
      </c>
      <c r="Z172" s="122">
        <f t="shared" si="47"/>
        <v>0</v>
      </c>
      <c r="AA172" s="122">
        <f t="shared" si="48"/>
        <v>0</v>
      </c>
      <c r="AB172" s="122">
        <f t="shared" si="49"/>
        <v>0</v>
      </c>
      <c r="AC172" s="129">
        <f t="shared" si="50"/>
        <v>0</v>
      </c>
    </row>
    <row r="173" spans="1:29" ht="15.75">
      <c r="A173" s="241"/>
      <c r="B173" s="86" t="s">
        <v>16</v>
      </c>
      <c r="C173" s="139">
        <v>69558801.989998668</v>
      </c>
      <c r="D173" s="140">
        <v>69558800</v>
      </c>
      <c r="E173" s="151">
        <f t="shared" si="52"/>
        <v>1.9899986684322357</v>
      </c>
      <c r="F173" s="139">
        <v>899252.29000000027</v>
      </c>
      <c r="G173" s="140" t="s">
        <v>582</v>
      </c>
      <c r="H173" s="156">
        <f t="shared" si="40"/>
        <v>0.29000000027008355</v>
      </c>
      <c r="I173" s="139">
        <v>86261.329999999987</v>
      </c>
      <c r="J173" s="140" t="s">
        <v>982</v>
      </c>
      <c r="K173" s="156">
        <f t="shared" si="41"/>
        <v>2.9999999984283932E-2</v>
      </c>
      <c r="L173" s="140">
        <v>4968.6899999999996</v>
      </c>
      <c r="M173" s="140" t="s">
        <v>983</v>
      </c>
      <c r="N173" s="151">
        <f t="shared" si="42"/>
        <v>0</v>
      </c>
      <c r="O173" s="139">
        <v>519869.74</v>
      </c>
      <c r="P173" s="140" t="s">
        <v>583</v>
      </c>
      <c r="Q173" s="156">
        <f t="shared" si="43"/>
        <v>-0.26000000000931323</v>
      </c>
      <c r="R173" s="139">
        <v>68220972.599998668</v>
      </c>
      <c r="S173" s="20">
        <v>68221000</v>
      </c>
      <c r="T173" s="93">
        <f t="shared" si="58"/>
        <v>-27.400001332163811</v>
      </c>
      <c r="U173" s="202">
        <f t="shared" si="54"/>
        <v>1</v>
      </c>
      <c r="W173" s="86" t="s">
        <v>16</v>
      </c>
      <c r="X173" s="121">
        <f t="shared" si="45"/>
        <v>0</v>
      </c>
      <c r="Y173" s="122">
        <f t="shared" si="46"/>
        <v>0</v>
      </c>
      <c r="Z173" s="122">
        <f t="shared" si="47"/>
        <v>0</v>
      </c>
      <c r="AA173" s="122">
        <f t="shared" si="48"/>
        <v>0</v>
      </c>
      <c r="AB173" s="122">
        <f t="shared" si="49"/>
        <v>0</v>
      </c>
      <c r="AC173" s="129">
        <f t="shared" si="50"/>
        <v>0</v>
      </c>
    </row>
    <row r="174" spans="1:29" ht="15" customHeight="1">
      <c r="A174" s="241"/>
      <c r="B174" s="86" t="s">
        <v>17</v>
      </c>
      <c r="C174" s="139">
        <v>34128074.729996644</v>
      </c>
      <c r="D174" s="140">
        <v>34128100</v>
      </c>
      <c r="E174" s="151">
        <f t="shared" si="52"/>
        <v>-25.270003356039524</v>
      </c>
      <c r="F174" s="139">
        <v>434041.33000000013</v>
      </c>
      <c r="G174" s="140" t="s">
        <v>584</v>
      </c>
      <c r="H174" s="156">
        <f t="shared" si="40"/>
        <v>0.33000000013271347</v>
      </c>
      <c r="I174" s="139">
        <v>43875.39</v>
      </c>
      <c r="J174" s="140" t="s">
        <v>984</v>
      </c>
      <c r="K174" s="156">
        <f t="shared" si="41"/>
        <v>-1.0000000002037268E-2</v>
      </c>
      <c r="L174" s="140">
        <v>1117.6400000000001</v>
      </c>
      <c r="M174" s="140" t="s">
        <v>985</v>
      </c>
      <c r="N174" s="151">
        <f t="shared" si="42"/>
        <v>0</v>
      </c>
      <c r="O174" s="139">
        <v>152612.50000000003</v>
      </c>
      <c r="P174" s="140" t="s">
        <v>585</v>
      </c>
      <c r="Q174" s="156">
        <f t="shared" si="43"/>
        <v>-0.49999999997089617</v>
      </c>
      <c r="R174" s="139">
        <v>42656819.629996605</v>
      </c>
      <c r="S174" s="20">
        <v>42656800</v>
      </c>
      <c r="T174" s="93">
        <f t="shared" si="58"/>
        <v>19.629996605217457</v>
      </c>
      <c r="U174" s="202">
        <f t="shared" si="54"/>
        <v>1</v>
      </c>
      <c r="W174" s="86" t="s">
        <v>17</v>
      </c>
      <c r="X174" s="121">
        <f t="shared" si="45"/>
        <v>0</v>
      </c>
      <c r="Y174" s="122">
        <f t="shared" si="46"/>
        <v>0</v>
      </c>
      <c r="Z174" s="122">
        <f t="shared" si="47"/>
        <v>0</v>
      </c>
      <c r="AA174" s="122">
        <f t="shared" si="48"/>
        <v>0</v>
      </c>
      <c r="AB174" s="122">
        <f t="shared" si="49"/>
        <v>0</v>
      </c>
      <c r="AC174" s="129">
        <f t="shared" si="50"/>
        <v>0</v>
      </c>
    </row>
    <row r="175" spans="1:29" ht="15.75">
      <c r="A175" s="241"/>
      <c r="B175" s="86" t="s">
        <v>18</v>
      </c>
      <c r="C175" s="139">
        <v>14189830.219999474</v>
      </c>
      <c r="D175" s="140">
        <v>14189800</v>
      </c>
      <c r="E175" s="151">
        <f t="shared" si="52"/>
        <v>30.219999473541975</v>
      </c>
      <c r="F175" s="139">
        <v>599600.27999999991</v>
      </c>
      <c r="G175" s="140" t="s">
        <v>586</v>
      </c>
      <c r="H175" s="156">
        <f t="shared" si="40"/>
        <v>0.27999999991152436</v>
      </c>
      <c r="I175" s="139">
        <v>50355.200000000004</v>
      </c>
      <c r="J175" s="140" t="s">
        <v>986</v>
      </c>
      <c r="K175" s="156">
        <f t="shared" si="41"/>
        <v>0</v>
      </c>
      <c r="L175" s="140">
        <v>9096.26</v>
      </c>
      <c r="M175" s="140" t="s">
        <v>987</v>
      </c>
      <c r="N175" s="151">
        <f t="shared" si="42"/>
        <v>0</v>
      </c>
      <c r="O175" s="139">
        <v>45819.970000000023</v>
      </c>
      <c r="P175" s="140" t="s">
        <v>587</v>
      </c>
      <c r="Q175" s="156">
        <f t="shared" si="43"/>
        <v>-2.9999999977007974E-2</v>
      </c>
      <c r="R175" s="139">
        <v>13585668.909999473</v>
      </c>
      <c r="S175" s="20">
        <v>13585660</v>
      </c>
      <c r="T175" s="93">
        <f t="shared" si="58"/>
        <v>8.9099994730204344</v>
      </c>
      <c r="U175" s="202">
        <f t="shared" si="54"/>
        <v>1</v>
      </c>
      <c r="W175" s="86" t="s">
        <v>18</v>
      </c>
      <c r="X175" s="121">
        <f t="shared" si="45"/>
        <v>0</v>
      </c>
      <c r="Y175" s="122">
        <f t="shared" si="46"/>
        <v>0</v>
      </c>
      <c r="Z175" s="122">
        <f t="shared" si="47"/>
        <v>0</v>
      </c>
      <c r="AA175" s="122">
        <f t="shared" si="48"/>
        <v>0</v>
      </c>
      <c r="AB175" s="122">
        <f t="shared" si="49"/>
        <v>0</v>
      </c>
      <c r="AC175" s="129">
        <f t="shared" si="50"/>
        <v>0</v>
      </c>
    </row>
    <row r="176" spans="1:29" ht="15.75">
      <c r="A176" s="242"/>
      <c r="B176" s="88" t="s">
        <v>19</v>
      </c>
      <c r="C176" s="141">
        <v>61548273.679999083</v>
      </c>
      <c r="D176" s="142">
        <v>61548300</v>
      </c>
      <c r="E176" s="152">
        <f t="shared" si="52"/>
        <v>-26.320000916719437</v>
      </c>
      <c r="F176" s="141">
        <v>761865.64000000036</v>
      </c>
      <c r="G176" s="142" t="s">
        <v>588</v>
      </c>
      <c r="H176" s="158">
        <f t="shared" si="40"/>
        <v>-0.3599999996367842</v>
      </c>
      <c r="I176" s="141">
        <v>63420.15</v>
      </c>
      <c r="J176" s="142" t="s">
        <v>988</v>
      </c>
      <c r="K176" s="158">
        <f t="shared" si="41"/>
        <v>5.0000000002910383E-2</v>
      </c>
      <c r="L176" s="142">
        <v>393.03000000000003</v>
      </c>
      <c r="M176" s="142" t="s">
        <v>989</v>
      </c>
      <c r="N176" s="152">
        <f t="shared" si="42"/>
        <v>0</v>
      </c>
      <c r="O176" s="141">
        <v>298125.78999999998</v>
      </c>
      <c r="P176" s="142" t="s">
        <v>589</v>
      </c>
      <c r="Q176" s="158">
        <f t="shared" si="43"/>
        <v>-0.21000000002095476</v>
      </c>
      <c r="R176" s="141">
        <v>67199792.739999086</v>
      </c>
      <c r="S176" s="95">
        <v>67199800</v>
      </c>
      <c r="T176" s="96">
        <f t="shared" si="58"/>
        <v>-7.2600009143352509</v>
      </c>
      <c r="U176" s="203">
        <f t="shared" si="54"/>
        <v>1</v>
      </c>
      <c r="W176" s="88" t="s">
        <v>19</v>
      </c>
      <c r="X176" s="125">
        <f t="shared" si="45"/>
        <v>0</v>
      </c>
      <c r="Y176" s="126">
        <f t="shared" si="46"/>
        <v>0</v>
      </c>
      <c r="Z176" s="126">
        <f t="shared" si="47"/>
        <v>0</v>
      </c>
      <c r="AA176" s="126">
        <f t="shared" si="48"/>
        <v>0</v>
      </c>
      <c r="AB176" s="126">
        <f t="shared" si="49"/>
        <v>0</v>
      </c>
      <c r="AC176" s="132">
        <f t="shared" si="50"/>
        <v>0</v>
      </c>
    </row>
    <row r="177" spans="1:29" ht="15.75">
      <c r="A177" s="240">
        <v>42400</v>
      </c>
      <c r="B177" s="85" t="s">
        <v>12</v>
      </c>
      <c r="C177" s="137">
        <v>32900261.170000076</v>
      </c>
      <c r="D177" s="138">
        <v>32900270</v>
      </c>
      <c r="E177" s="150">
        <f t="shared" si="52"/>
        <v>-8.8299999237060547</v>
      </c>
      <c r="F177" s="137">
        <v>768739.07999999973</v>
      </c>
      <c r="G177" s="138" t="s">
        <v>590</v>
      </c>
      <c r="H177" s="157">
        <f t="shared" ref="H177:H184" si="59">F177-G177</f>
        <v>7.999999972525984E-2</v>
      </c>
      <c r="I177" s="137">
        <v>297146.93</v>
      </c>
      <c r="J177" s="138" t="s">
        <v>990</v>
      </c>
      <c r="K177" s="157">
        <f t="shared" ref="K177:K184" si="60">I177-J177</f>
        <v>-7.0000000006984919E-2</v>
      </c>
      <c r="L177" s="138">
        <v>13608.79</v>
      </c>
      <c r="M177" s="138" t="s">
        <v>991</v>
      </c>
      <c r="N177" s="150">
        <f t="shared" ref="N177:N184" si="61">L177-M177</f>
        <v>-9.9999999983992893E-3</v>
      </c>
      <c r="O177" s="137">
        <v>608177.98</v>
      </c>
      <c r="P177" s="138" t="s">
        <v>591</v>
      </c>
      <c r="Q177" s="157">
        <f t="shared" ref="Q177:Q184" si="62">O177-P177</f>
        <v>-2.0000000018626451E-2</v>
      </c>
      <c r="R177" s="137">
        <v>32833134.950000081</v>
      </c>
      <c r="S177" s="90">
        <v>32833160</v>
      </c>
      <c r="T177" s="91">
        <f>R177-S177</f>
        <v>-25.049999918788671</v>
      </c>
      <c r="U177" s="201">
        <f t="shared" si="54"/>
        <v>1</v>
      </c>
      <c r="W177" s="85" t="s">
        <v>12</v>
      </c>
      <c r="X177" s="121">
        <f t="shared" ref="X177" si="63">+IF(AND(C177&lt;&gt;0,D177&lt;&gt;0,OR(E177&gt;100,E177&lt;-100)),1,0)</f>
        <v>0</v>
      </c>
      <c r="Y177" s="122">
        <f t="shared" ref="Y177" si="64">+IF(AND(F177&lt;&gt;0,G177&lt;&gt;0,OR(H177&gt;100,H177&lt;-100)),1,0)</f>
        <v>0</v>
      </c>
      <c r="Z177" s="122">
        <f t="shared" ref="Z177" si="65">+IF(AND(I177&lt;&gt;0,J177&lt;&gt;0,OR(K177&gt;100,K177&lt;-100)),1,0)</f>
        <v>0</v>
      </c>
      <c r="AA177" s="122">
        <f t="shared" ref="AA177" si="66">+IF(AND(L177&lt;&gt;0,M177&lt;&gt;0,OR(N177&gt;100,N177&lt;-100)),1,0)</f>
        <v>0</v>
      </c>
      <c r="AB177" s="122">
        <f t="shared" ref="AB177" si="67">+IF(AND(O177&lt;&gt;0,P177&lt;&gt;0,OR(Q177&gt;100,Q177&lt;-100)),1,0)</f>
        <v>0</v>
      </c>
      <c r="AC177" s="129">
        <f t="shared" ref="AC177" si="68">+IF(AND(R177&lt;&gt;0,S177&lt;&gt;0,OR(T177&gt;100,T177&lt;-100)),1,0)</f>
        <v>0</v>
      </c>
    </row>
    <row r="178" spans="1:29" ht="15.75">
      <c r="A178" s="241"/>
      <c r="B178" s="86" t="s">
        <v>13</v>
      </c>
      <c r="C178" s="139">
        <v>52834929.079996824</v>
      </c>
      <c r="D178" s="140">
        <v>52834900</v>
      </c>
      <c r="E178" s="151">
        <f t="shared" si="52"/>
        <v>29.079996824264526</v>
      </c>
      <c r="F178" s="139">
        <v>1977156.5800000012</v>
      </c>
      <c r="G178" s="140" t="s">
        <v>592</v>
      </c>
      <c r="H178" s="156">
        <f t="shared" si="59"/>
        <v>-3.419999998761341</v>
      </c>
      <c r="I178" s="139">
        <v>471326.83</v>
      </c>
      <c r="J178" s="140" t="s">
        <v>992</v>
      </c>
      <c r="K178" s="156">
        <f t="shared" si="60"/>
        <v>-0.16999999998370185</v>
      </c>
      <c r="L178" s="140">
        <v>47884.090000000004</v>
      </c>
      <c r="M178" s="140" t="s">
        <v>993</v>
      </c>
      <c r="N178" s="151">
        <f t="shared" si="61"/>
        <v>-9.9999999947613105E-3</v>
      </c>
      <c r="O178" s="139">
        <v>662555.36</v>
      </c>
      <c r="P178" s="140" t="s">
        <v>593</v>
      </c>
      <c r="Q178" s="156">
        <f t="shared" si="62"/>
        <v>0.35999999998603016</v>
      </c>
      <c r="R178" s="139">
        <v>61132742.129996784</v>
      </c>
      <c r="S178" s="20">
        <v>61132700</v>
      </c>
      <c r="T178" s="93">
        <f t="shared" ref="T178:T184" si="69">R178-S178</f>
        <v>42.129996784031391</v>
      </c>
      <c r="U178" s="202">
        <f t="shared" si="54"/>
        <v>1</v>
      </c>
      <c r="W178" s="86" t="s">
        <v>13</v>
      </c>
      <c r="X178" s="121">
        <f t="shared" ref="X178:X184" si="70">+IF(AND(C178&lt;&gt;0,D178&lt;&gt;0,OR(E178&gt;100,E178&lt;-100)),1,0)</f>
        <v>0</v>
      </c>
      <c r="Y178" s="122">
        <f t="shared" ref="Y178:Y184" si="71">+IF(AND(F178&lt;&gt;0,G178&lt;&gt;0,OR(H178&gt;100,H178&lt;-100)),1,0)</f>
        <v>0</v>
      </c>
      <c r="Z178" s="122">
        <f t="shared" ref="Z178:Z184" si="72">+IF(AND(I178&lt;&gt;0,J178&lt;&gt;0,OR(K178&gt;100,K178&lt;-100)),1,0)</f>
        <v>0</v>
      </c>
      <c r="AA178" s="122">
        <f t="shared" ref="AA178:AA184" si="73">+IF(AND(L178&lt;&gt;0,M178&lt;&gt;0,OR(N178&gt;100,N178&lt;-100)),1,0)</f>
        <v>0</v>
      </c>
      <c r="AB178" s="122">
        <f t="shared" ref="AB178:AB184" si="74">+IF(AND(O178&lt;&gt;0,P178&lt;&gt;0,OR(Q178&gt;100,Q178&lt;-100)),1,0)</f>
        <v>0</v>
      </c>
      <c r="AC178" s="129">
        <f t="shared" ref="AC178:AC184" si="75">+IF(AND(R178&lt;&gt;0,S178&lt;&gt;0,OR(T178&gt;100,T178&lt;-100)),1,0)</f>
        <v>0</v>
      </c>
    </row>
    <row r="179" spans="1:29" ht="15.75">
      <c r="A179" s="241"/>
      <c r="B179" s="87" t="s">
        <v>14</v>
      </c>
      <c r="C179" s="139">
        <v>26483310.869999867</v>
      </c>
      <c r="D179" s="140"/>
      <c r="E179" s="151">
        <f t="shared" si="52"/>
        <v>26483310.869999867</v>
      </c>
      <c r="F179" s="139">
        <v>1084944.7</v>
      </c>
      <c r="G179" s="140"/>
      <c r="H179" s="156">
        <f t="shared" si="59"/>
        <v>1084944.7</v>
      </c>
      <c r="I179" s="139">
        <v>288586.21000000002</v>
      </c>
      <c r="J179" s="140"/>
      <c r="K179" s="156">
        <f t="shared" si="60"/>
        <v>288586.21000000002</v>
      </c>
      <c r="L179" s="140">
        <v>35767.93</v>
      </c>
      <c r="M179" s="140"/>
      <c r="N179" s="151">
        <f t="shared" si="61"/>
        <v>35767.93</v>
      </c>
      <c r="O179" s="139">
        <v>249819.34000000011</v>
      </c>
      <c r="P179" s="140"/>
      <c r="Q179" s="156">
        <f t="shared" si="62"/>
        <v>249819.34000000011</v>
      </c>
      <c r="R179" s="139">
        <v>26895107.739999868</v>
      </c>
      <c r="S179" s="20"/>
      <c r="T179" s="93">
        <f t="shared" si="69"/>
        <v>26895107.739999868</v>
      </c>
      <c r="U179" s="202">
        <f t="shared" si="54"/>
        <v>0</v>
      </c>
      <c r="W179" s="87" t="s">
        <v>14</v>
      </c>
      <c r="X179" s="121">
        <f t="shared" si="70"/>
        <v>0</v>
      </c>
      <c r="Y179" s="122">
        <f t="shared" si="71"/>
        <v>0</v>
      </c>
      <c r="Z179" s="122">
        <f t="shared" si="72"/>
        <v>0</v>
      </c>
      <c r="AA179" s="122">
        <f t="shared" si="73"/>
        <v>0</v>
      </c>
      <c r="AB179" s="122">
        <f t="shared" si="74"/>
        <v>0</v>
      </c>
      <c r="AC179" s="129">
        <f t="shared" si="75"/>
        <v>0</v>
      </c>
    </row>
    <row r="180" spans="1:29" ht="15.75">
      <c r="A180" s="241"/>
      <c r="B180" s="86" t="s">
        <v>15</v>
      </c>
      <c r="C180" s="139">
        <v>81940371.409999564</v>
      </c>
      <c r="D180" s="140">
        <v>81940400</v>
      </c>
      <c r="E180" s="151">
        <f t="shared" si="52"/>
        <v>-28.590000435709953</v>
      </c>
      <c r="F180" s="139">
        <v>1291985.23</v>
      </c>
      <c r="G180" s="140" t="s">
        <v>594</v>
      </c>
      <c r="H180" s="156">
        <f t="shared" si="59"/>
        <v>-3944.7700000000186</v>
      </c>
      <c r="I180" s="139">
        <v>219011.04</v>
      </c>
      <c r="J180" s="140" t="s">
        <v>994</v>
      </c>
      <c r="K180" s="156">
        <f t="shared" si="60"/>
        <v>4.0000000008149073E-2</v>
      </c>
      <c r="L180" s="140">
        <v>689495.6</v>
      </c>
      <c r="M180" s="140" t="s">
        <v>995</v>
      </c>
      <c r="N180" s="151">
        <f t="shared" si="61"/>
        <v>-0.40000000002328306</v>
      </c>
      <c r="O180" s="139">
        <v>604426.96999999962</v>
      </c>
      <c r="P180" s="140" t="s">
        <v>595</v>
      </c>
      <c r="Q180" s="156">
        <f t="shared" si="62"/>
        <v>-3.0000000377185643E-2</v>
      </c>
      <c r="R180" s="139">
        <v>81878399.849999562</v>
      </c>
      <c r="S180" s="20">
        <v>81874500</v>
      </c>
      <c r="T180" s="93">
        <f t="shared" si="69"/>
        <v>3899.8499995619059</v>
      </c>
      <c r="U180" s="202">
        <f t="shared" si="54"/>
        <v>1</v>
      </c>
      <c r="W180" s="86" t="s">
        <v>15</v>
      </c>
      <c r="X180" s="121">
        <f t="shared" si="70"/>
        <v>0</v>
      </c>
      <c r="Y180" s="122">
        <f t="shared" si="71"/>
        <v>1</v>
      </c>
      <c r="Z180" s="122">
        <f t="shared" si="72"/>
        <v>0</v>
      </c>
      <c r="AA180" s="122">
        <f t="shared" si="73"/>
        <v>0</v>
      </c>
      <c r="AB180" s="122">
        <f t="shared" si="74"/>
        <v>0</v>
      </c>
      <c r="AC180" s="129">
        <f t="shared" si="75"/>
        <v>1</v>
      </c>
    </row>
    <row r="181" spans="1:29" ht="15.75">
      <c r="A181" s="241"/>
      <c r="B181" s="86" t="s">
        <v>16</v>
      </c>
      <c r="C181" s="139">
        <v>68220972.599998668</v>
      </c>
      <c r="D181" s="140">
        <v>68221000</v>
      </c>
      <c r="E181" s="151">
        <f t="shared" si="52"/>
        <v>-27.400001332163811</v>
      </c>
      <c r="F181" s="139">
        <v>1287941.1200000001</v>
      </c>
      <c r="G181" s="140" t="s">
        <v>596</v>
      </c>
      <c r="H181" s="156">
        <f t="shared" si="59"/>
        <v>1.1200000001117587</v>
      </c>
      <c r="I181" s="139">
        <v>51925.58</v>
      </c>
      <c r="J181" s="140" t="s">
        <v>996</v>
      </c>
      <c r="K181" s="156">
        <f t="shared" si="60"/>
        <v>-1.9999999996798579E-2</v>
      </c>
      <c r="L181" s="140">
        <v>8641.630000000001</v>
      </c>
      <c r="M181" s="140" t="s">
        <v>997</v>
      </c>
      <c r="N181" s="151">
        <f t="shared" si="61"/>
        <v>0</v>
      </c>
      <c r="O181" s="139">
        <v>1006551.7500000006</v>
      </c>
      <c r="P181" s="140" t="s">
        <v>597</v>
      </c>
      <c r="Q181" s="156">
        <f t="shared" si="62"/>
        <v>1.7500000005820766</v>
      </c>
      <c r="R181" s="139">
        <v>70577237.549998671</v>
      </c>
      <c r="S181" s="20">
        <v>70577200</v>
      </c>
      <c r="T181" s="93">
        <f t="shared" si="69"/>
        <v>37.549998670816422</v>
      </c>
      <c r="U181" s="202">
        <f t="shared" si="54"/>
        <v>1</v>
      </c>
      <c r="W181" s="86" t="s">
        <v>16</v>
      </c>
      <c r="X181" s="121">
        <f t="shared" si="70"/>
        <v>0</v>
      </c>
      <c r="Y181" s="122">
        <f t="shared" si="71"/>
        <v>0</v>
      </c>
      <c r="Z181" s="122">
        <f t="shared" si="72"/>
        <v>0</v>
      </c>
      <c r="AA181" s="122">
        <f t="shared" si="73"/>
        <v>0</v>
      </c>
      <c r="AB181" s="122">
        <f t="shared" si="74"/>
        <v>0</v>
      </c>
      <c r="AC181" s="129">
        <f t="shared" si="75"/>
        <v>0</v>
      </c>
    </row>
    <row r="182" spans="1:29" ht="15.75">
      <c r="A182" s="241"/>
      <c r="B182" s="86" t="s">
        <v>17</v>
      </c>
      <c r="C182" s="139">
        <v>42656819.629996605</v>
      </c>
      <c r="D182" s="140"/>
      <c r="E182" s="151">
        <f t="shared" si="52"/>
        <v>42656819.629996605</v>
      </c>
      <c r="F182" s="139">
        <v>726008.22</v>
      </c>
      <c r="G182" s="140"/>
      <c r="H182" s="156">
        <f t="shared" si="59"/>
        <v>726008.22</v>
      </c>
      <c r="I182" s="139">
        <v>75283.92</v>
      </c>
      <c r="J182" s="140"/>
      <c r="K182" s="156">
        <f t="shared" si="60"/>
        <v>75283.92</v>
      </c>
      <c r="L182" s="140">
        <v>39573.360000000015</v>
      </c>
      <c r="M182" s="140"/>
      <c r="N182" s="151">
        <f t="shared" si="61"/>
        <v>39573.360000000015</v>
      </c>
      <c r="O182" s="139">
        <v>342854.43999999994</v>
      </c>
      <c r="P182" s="140"/>
      <c r="Q182" s="156">
        <f t="shared" si="62"/>
        <v>342854.43999999994</v>
      </c>
      <c r="R182" s="139">
        <v>41623667.529996619</v>
      </c>
      <c r="S182" s="20"/>
      <c r="T182" s="93">
        <f t="shared" si="69"/>
        <v>41623667.529996619</v>
      </c>
      <c r="U182" s="202">
        <f t="shared" si="54"/>
        <v>0</v>
      </c>
      <c r="W182" s="86" t="s">
        <v>17</v>
      </c>
      <c r="X182" s="121">
        <f t="shared" si="70"/>
        <v>0</v>
      </c>
      <c r="Y182" s="122">
        <f t="shared" si="71"/>
        <v>0</v>
      </c>
      <c r="Z182" s="122">
        <f t="shared" si="72"/>
        <v>0</v>
      </c>
      <c r="AA182" s="122">
        <f t="shared" si="73"/>
        <v>0</v>
      </c>
      <c r="AB182" s="122">
        <f t="shared" si="74"/>
        <v>0</v>
      </c>
      <c r="AC182" s="129">
        <f t="shared" si="75"/>
        <v>0</v>
      </c>
    </row>
    <row r="183" spans="1:29" ht="15.75">
      <c r="A183" s="241"/>
      <c r="B183" s="86" t="s">
        <v>18</v>
      </c>
      <c r="C183" s="139">
        <v>13585668.909999473</v>
      </c>
      <c r="D183" s="140">
        <v>13585660</v>
      </c>
      <c r="E183" s="151">
        <f t="shared" si="52"/>
        <v>8.9099994730204344</v>
      </c>
      <c r="F183" s="139">
        <v>1245097.3700000001</v>
      </c>
      <c r="G183" s="140" t="s">
        <v>598</v>
      </c>
      <c r="H183" s="156">
        <f t="shared" si="59"/>
        <v>1053380.3700000001</v>
      </c>
      <c r="I183" s="139">
        <v>78840.329999999987</v>
      </c>
      <c r="J183" s="140" t="s">
        <v>998</v>
      </c>
      <c r="K183" s="156">
        <f t="shared" si="60"/>
        <v>2.9999999984283932E-2</v>
      </c>
      <c r="L183" s="140">
        <v>37313.910000000003</v>
      </c>
      <c r="M183" s="140" t="s">
        <v>999</v>
      </c>
      <c r="N183" s="151">
        <f t="shared" si="61"/>
        <v>0.91000000000349246</v>
      </c>
      <c r="O183" s="139">
        <v>106040.62999999999</v>
      </c>
      <c r="P183" s="140" t="s">
        <v>599</v>
      </c>
      <c r="Q183" s="156">
        <f t="shared" si="62"/>
        <v>-0.3700000000098953</v>
      </c>
      <c r="R183" s="139">
        <v>12276057.329999475</v>
      </c>
      <c r="S183" s="20">
        <v>12276060</v>
      </c>
      <c r="T183" s="93">
        <f t="shared" si="69"/>
        <v>-2.6700005251914263</v>
      </c>
      <c r="U183" s="202">
        <f t="shared" si="54"/>
        <v>1</v>
      </c>
      <c r="W183" s="86" t="s">
        <v>18</v>
      </c>
      <c r="X183" s="121">
        <f t="shared" si="70"/>
        <v>0</v>
      </c>
      <c r="Y183" s="122">
        <f t="shared" si="71"/>
        <v>1</v>
      </c>
      <c r="Z183" s="122">
        <f t="shared" si="72"/>
        <v>0</v>
      </c>
      <c r="AA183" s="122">
        <f t="shared" si="73"/>
        <v>0</v>
      </c>
      <c r="AB183" s="122">
        <f t="shared" si="74"/>
        <v>0</v>
      </c>
      <c r="AC183" s="129">
        <f t="shared" si="75"/>
        <v>0</v>
      </c>
    </row>
    <row r="184" spans="1:29" ht="15.75">
      <c r="A184" s="242"/>
      <c r="B184" s="88" t="s">
        <v>19</v>
      </c>
      <c r="C184" s="141">
        <v>67199792.739999086</v>
      </c>
      <c r="D184" s="142">
        <v>67199800</v>
      </c>
      <c r="E184" s="152">
        <f t="shared" si="52"/>
        <v>-7.2600009143352509</v>
      </c>
      <c r="F184" s="141">
        <v>1939179.8799999997</v>
      </c>
      <c r="G184" s="142" t="s">
        <v>600</v>
      </c>
      <c r="H184" s="158">
        <f t="shared" si="59"/>
        <v>-0.12000000034458935</v>
      </c>
      <c r="I184" s="141">
        <v>324226.99</v>
      </c>
      <c r="J184" s="142" t="s">
        <v>1000</v>
      </c>
      <c r="K184" s="158">
        <f t="shared" si="60"/>
        <v>-1.0000000009313226E-2</v>
      </c>
      <c r="L184" s="142">
        <v>21938.21</v>
      </c>
      <c r="M184" s="142" t="s">
        <v>1001</v>
      </c>
      <c r="N184" s="152">
        <f t="shared" si="61"/>
        <v>9.9999999983992893E-3</v>
      </c>
      <c r="O184" s="141">
        <v>524305.87999999989</v>
      </c>
      <c r="P184" s="142" t="s">
        <v>601</v>
      </c>
      <c r="Q184" s="158">
        <f t="shared" si="62"/>
        <v>-0.12000000011175871</v>
      </c>
      <c r="R184" s="141">
        <v>65038595.759999089</v>
      </c>
      <c r="S184" s="95">
        <v>65038600</v>
      </c>
      <c r="T184" s="96">
        <f t="shared" si="69"/>
        <v>-4.2400009110569954</v>
      </c>
      <c r="U184" s="203">
        <f t="shared" si="54"/>
        <v>1</v>
      </c>
      <c r="W184" s="88" t="s">
        <v>19</v>
      </c>
      <c r="X184" s="125">
        <f t="shared" si="70"/>
        <v>0</v>
      </c>
      <c r="Y184" s="126">
        <f t="shared" si="71"/>
        <v>0</v>
      </c>
      <c r="Z184" s="126">
        <f t="shared" si="72"/>
        <v>0</v>
      </c>
      <c r="AA184" s="126">
        <f t="shared" si="73"/>
        <v>0</v>
      </c>
      <c r="AB184" s="126">
        <f t="shared" si="74"/>
        <v>0</v>
      </c>
      <c r="AC184" s="132">
        <f t="shared" si="75"/>
        <v>0</v>
      </c>
    </row>
    <row r="185" spans="1:29" ht="15.75">
      <c r="U185" s="200"/>
    </row>
    <row r="186" spans="1:29">
      <c r="U186" s="199" t="s">
        <v>1573</v>
      </c>
      <c r="X186" s="85" t="s">
        <v>22</v>
      </c>
      <c r="Y186" s="85" t="s">
        <v>23</v>
      </c>
      <c r="Z186" s="111" t="s">
        <v>24</v>
      </c>
      <c r="AA186" s="85" t="s">
        <v>25</v>
      </c>
      <c r="AB186" s="85" t="s">
        <v>26</v>
      </c>
      <c r="AC186" s="85" t="s">
        <v>27</v>
      </c>
    </row>
    <row r="187" spans="1:29" ht="15.75">
      <c r="U187" s="204">
        <f>U9+U17+U25+U33+U41+U49+U57+U65+U73+U81+U89+U97+U105+U113+U121+U129+U137+U145+U153+U161+U169+U177</f>
        <v>19</v>
      </c>
      <c r="W187" s="85" t="s">
        <v>12</v>
      </c>
      <c r="X187" s="181">
        <f>X9+X17+X25+X33+X41+X49+X57+X65+X73+X81+X89+X97+X105+X113+X121+X129+X137+X145+X153+X161+X169+X177</f>
        <v>2</v>
      </c>
      <c r="Y187" s="182">
        <f t="shared" ref="Y187:AC187" si="76">Y9+Y17+Y25+Y33+Y41+Y49+Y57+Y65+Y73+Y81+Y89+Y97+Y105+Y113+Y121+Y129+Y137+Y145+Y153+Y161+Y169+Y177</f>
        <v>0</v>
      </c>
      <c r="Z187" s="182">
        <f t="shared" si="76"/>
        <v>1</v>
      </c>
      <c r="AA187" s="183">
        <f t="shared" si="76"/>
        <v>0</v>
      </c>
      <c r="AB187" s="183">
        <f t="shared" si="76"/>
        <v>0</v>
      </c>
      <c r="AC187" s="184">
        <f t="shared" si="76"/>
        <v>4</v>
      </c>
    </row>
    <row r="188" spans="1:29" ht="15.75">
      <c r="U188" s="205">
        <f t="shared" ref="U188:U194" si="77">U10+U18+U26+U34+U42+U50+U58+U66+U74+U82+U90+U98+U106+U114+U122+U130+U138+U146+U154+U162+U170+U178</f>
        <v>13</v>
      </c>
      <c r="W188" s="86" t="s">
        <v>13</v>
      </c>
      <c r="X188" s="185">
        <f t="shared" ref="X188:AC188" si="78">X10+X18+X26+X34+X42+X50+X58+X66+X74+X82+X90+X98+X106+X114+X122+X130+X138+X146+X154+X162+X170+X178</f>
        <v>2</v>
      </c>
      <c r="Y188" s="186">
        <f t="shared" si="78"/>
        <v>1</v>
      </c>
      <c r="Z188" s="186">
        <f t="shared" si="78"/>
        <v>0</v>
      </c>
      <c r="AA188" s="187">
        <f t="shared" si="78"/>
        <v>0</v>
      </c>
      <c r="AB188" s="187">
        <f t="shared" si="78"/>
        <v>2</v>
      </c>
      <c r="AC188" s="188">
        <f t="shared" si="78"/>
        <v>1</v>
      </c>
    </row>
    <row r="189" spans="1:29" ht="15.75">
      <c r="U189" s="205">
        <f t="shared" si="77"/>
        <v>12</v>
      </c>
      <c r="W189" s="87" t="s">
        <v>14</v>
      </c>
      <c r="X189" s="185">
        <f t="shared" ref="X189:AC189" si="79">X11+X19+X27+X35+X43+X51+X59+X67+X75+X83+X91+X99+X107+X115+X123+X131+X139+X147+X155+X163+X171+X179</f>
        <v>4</v>
      </c>
      <c r="Y189" s="186">
        <f t="shared" si="79"/>
        <v>9</v>
      </c>
      <c r="Z189" s="186">
        <f t="shared" si="79"/>
        <v>1</v>
      </c>
      <c r="AA189" s="187">
        <f t="shared" si="79"/>
        <v>0</v>
      </c>
      <c r="AB189" s="187">
        <f t="shared" si="79"/>
        <v>1</v>
      </c>
      <c r="AC189" s="188">
        <f t="shared" si="79"/>
        <v>2</v>
      </c>
    </row>
    <row r="190" spans="1:29" ht="15.75">
      <c r="U190" s="205">
        <f t="shared" si="77"/>
        <v>15</v>
      </c>
      <c r="W190" s="86" t="s">
        <v>15</v>
      </c>
      <c r="X190" s="185">
        <f t="shared" ref="X190:AC190" si="80">X12+X20+X28+X36+X44+X52+X60+X68+X76+X84+X92+X100+X108+X116+X124+X132+X140+X148+X156+X164+X172+X180</f>
        <v>2</v>
      </c>
      <c r="Y190" s="186">
        <f t="shared" si="80"/>
        <v>3</v>
      </c>
      <c r="Z190" s="186">
        <f t="shared" si="80"/>
        <v>0</v>
      </c>
      <c r="AA190" s="187">
        <f t="shared" si="80"/>
        <v>1</v>
      </c>
      <c r="AB190" s="187">
        <f t="shared" si="80"/>
        <v>1</v>
      </c>
      <c r="AC190" s="188">
        <f t="shared" si="80"/>
        <v>1</v>
      </c>
    </row>
    <row r="191" spans="1:29" ht="15.75">
      <c r="U191" s="205">
        <f t="shared" si="77"/>
        <v>19</v>
      </c>
      <c r="W191" s="86" t="s">
        <v>16</v>
      </c>
      <c r="X191" s="185">
        <f t="shared" ref="X191:AC191" si="81">X13+X21+X29+X37+X45+X53+X61+X69+X77+X85+X93+X101+X109+X117+X125+X133+X141+X149+X157+X165+X173+X181</f>
        <v>2</v>
      </c>
      <c r="Y191" s="186">
        <f t="shared" si="81"/>
        <v>1</v>
      </c>
      <c r="Z191" s="186">
        <f t="shared" si="81"/>
        <v>2</v>
      </c>
      <c r="AA191" s="187">
        <f t="shared" si="81"/>
        <v>0</v>
      </c>
      <c r="AB191" s="187">
        <f t="shared" si="81"/>
        <v>1</v>
      </c>
      <c r="AC191" s="188">
        <f t="shared" si="81"/>
        <v>2</v>
      </c>
    </row>
    <row r="192" spans="1:29" ht="15.75">
      <c r="U192" s="205">
        <f t="shared" si="77"/>
        <v>14</v>
      </c>
      <c r="W192" s="86" t="s">
        <v>17</v>
      </c>
      <c r="X192" s="185">
        <f t="shared" ref="X192:AC192" si="82">X14+X22+X30+X38+X46+X54+X62+X70+X78+X86+X94+X102+X110+X118+X126+X134+X142+X150+X158+X166+X174+X182</f>
        <v>3</v>
      </c>
      <c r="Y192" s="186">
        <f t="shared" si="82"/>
        <v>6</v>
      </c>
      <c r="Z192" s="186">
        <f t="shared" si="82"/>
        <v>1</v>
      </c>
      <c r="AA192" s="187">
        <f t="shared" si="82"/>
        <v>0</v>
      </c>
      <c r="AB192" s="187">
        <f t="shared" si="82"/>
        <v>3</v>
      </c>
      <c r="AC192" s="188">
        <f t="shared" si="82"/>
        <v>3</v>
      </c>
    </row>
    <row r="193" spans="21:29" ht="15.75">
      <c r="U193" s="205">
        <f t="shared" si="77"/>
        <v>18</v>
      </c>
      <c r="W193" s="86" t="s">
        <v>18</v>
      </c>
      <c r="X193" s="185">
        <f t="shared" ref="X193:AC193" si="83">X15+X23+X31+X39+X47+X55+X63+X71+X79+X87+X95+X103+X111+X119+X127+X135+X143+X151+X159+X167+X175+X183</f>
        <v>2</v>
      </c>
      <c r="Y193" s="186">
        <f t="shared" si="83"/>
        <v>1</v>
      </c>
      <c r="Z193" s="186">
        <f t="shared" si="83"/>
        <v>0</v>
      </c>
      <c r="AA193" s="187">
        <f t="shared" si="83"/>
        <v>0</v>
      </c>
      <c r="AB193" s="187">
        <f t="shared" si="83"/>
        <v>1</v>
      </c>
      <c r="AC193" s="188">
        <f t="shared" si="83"/>
        <v>1</v>
      </c>
    </row>
    <row r="194" spans="21:29" ht="15.75">
      <c r="U194" s="206">
        <f t="shared" si="77"/>
        <v>16</v>
      </c>
      <c r="W194" s="88" t="s">
        <v>19</v>
      </c>
      <c r="X194" s="189">
        <f t="shared" ref="X194:AC194" si="84">X16+X24+X32+X40+X48+X56+X64+X72+X80+X88+X96+X104+X112+X120+X128+X136+X144+X152+X160+X168+X176+X184</f>
        <v>2</v>
      </c>
      <c r="Y194" s="190">
        <f t="shared" si="84"/>
        <v>0</v>
      </c>
      <c r="Z194" s="190">
        <f t="shared" si="84"/>
        <v>0</v>
      </c>
      <c r="AA194" s="191">
        <f t="shared" si="84"/>
        <v>0</v>
      </c>
      <c r="AB194" s="191">
        <f t="shared" si="84"/>
        <v>0</v>
      </c>
      <c r="AC194" s="192">
        <f t="shared" si="84"/>
        <v>0</v>
      </c>
    </row>
  </sheetData>
  <mergeCells count="30">
    <mergeCell ref="O7:Q7"/>
    <mergeCell ref="R7:T7"/>
    <mergeCell ref="A9:A16"/>
    <mergeCell ref="A177:A184"/>
    <mergeCell ref="A17:A24"/>
    <mergeCell ref="B7:B8"/>
    <mergeCell ref="A153:A160"/>
    <mergeCell ref="A161:A168"/>
    <mergeCell ref="A169:A176"/>
    <mergeCell ref="A113:A120"/>
    <mergeCell ref="A121:A128"/>
    <mergeCell ref="A129:A136"/>
    <mergeCell ref="A137:A144"/>
    <mergeCell ref="A145:A152"/>
    <mergeCell ref="U7:U8"/>
    <mergeCell ref="L7:N7"/>
    <mergeCell ref="A105:A112"/>
    <mergeCell ref="A25:A32"/>
    <mergeCell ref="A33:A40"/>
    <mergeCell ref="A41:A48"/>
    <mergeCell ref="A49:A56"/>
    <mergeCell ref="A57:A64"/>
    <mergeCell ref="A65:A72"/>
    <mergeCell ref="A73:A80"/>
    <mergeCell ref="A81:A88"/>
    <mergeCell ref="A89:A96"/>
    <mergeCell ref="A97:A104"/>
    <mergeCell ref="C7:E7"/>
    <mergeCell ref="F7:H7"/>
    <mergeCell ref="I7:K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92"/>
  <sheetViews>
    <sheetView zoomScale="70" zoomScaleNormal="70" workbookViewId="0">
      <selection activeCell="U178" sqref="U178"/>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style="174" bestFit="1" customWidth="1"/>
    <col min="6" max="6" width="11.7109375" bestFit="1" customWidth="1"/>
    <col min="7" max="7" width="12.85546875" bestFit="1" customWidth="1"/>
    <col min="8" max="8" width="13.42578125" style="174" customWidth="1"/>
    <col min="9" max="10" width="12" customWidth="1"/>
    <col min="11" max="11" width="12" style="174" customWidth="1"/>
    <col min="12" max="13" width="12" customWidth="1"/>
    <col min="14" max="14" width="12" style="174" customWidth="1"/>
    <col min="15" max="16" width="12" customWidth="1"/>
    <col min="17" max="17" width="12" style="174" customWidth="1"/>
    <col min="18" max="18" width="12.5703125" customWidth="1"/>
    <col min="19" max="19" width="13.28515625" customWidth="1"/>
    <col min="20" max="20" width="14.28515625" style="174" customWidth="1"/>
    <col min="21" max="21" width="10.85546875" customWidth="1"/>
    <col min="22" max="22" width="5" customWidth="1"/>
    <col min="23" max="23" width="15.28515625" customWidth="1"/>
    <col min="24" max="29" width="8.85546875" style="82" customWidth="1"/>
  </cols>
  <sheetData>
    <row r="1" spans="1:29" ht="18.75">
      <c r="B1" s="108" t="s">
        <v>0</v>
      </c>
      <c r="C1" s="108"/>
      <c r="D1" s="108"/>
      <c r="E1" s="167"/>
      <c r="F1" s="39"/>
      <c r="G1" s="39"/>
      <c r="H1" s="167"/>
    </row>
    <row r="2" spans="1:29" ht="18.75">
      <c r="B2" s="108" t="s">
        <v>1</v>
      </c>
      <c r="C2" s="108"/>
      <c r="D2" s="108"/>
      <c r="E2" s="167"/>
      <c r="F2" s="39"/>
      <c r="G2" s="39"/>
      <c r="H2" s="167"/>
    </row>
    <row r="4" spans="1:29" ht="21">
      <c r="B4" s="1" t="s">
        <v>2</v>
      </c>
      <c r="C4" s="109"/>
      <c r="D4" s="109"/>
      <c r="E4" s="168"/>
      <c r="F4" s="109"/>
      <c r="G4" s="109"/>
      <c r="H4" s="168"/>
      <c r="I4" s="109"/>
      <c r="J4" s="109"/>
      <c r="K4" s="168"/>
    </row>
    <row r="5" spans="1:29" ht="21">
      <c r="B5" s="1" t="s">
        <v>3</v>
      </c>
      <c r="C5" s="109"/>
      <c r="D5" s="109"/>
      <c r="E5" s="169"/>
      <c r="F5" s="109"/>
      <c r="G5" s="109"/>
      <c r="H5" s="168"/>
      <c r="I5" s="109"/>
      <c r="J5" s="109"/>
      <c r="K5" s="168"/>
    </row>
    <row r="7" spans="1:29" ht="16.5"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5.75">
      <c r="B8" s="249"/>
      <c r="C8" s="162" t="s">
        <v>9</v>
      </c>
      <c r="D8" s="163" t="s">
        <v>10</v>
      </c>
      <c r="E8" s="170" t="s">
        <v>11</v>
      </c>
      <c r="F8" s="164" t="s">
        <v>9</v>
      </c>
      <c r="G8" s="165" t="s">
        <v>10</v>
      </c>
      <c r="H8" s="170" t="s">
        <v>11</v>
      </c>
      <c r="I8" s="164" t="s">
        <v>9</v>
      </c>
      <c r="J8" s="165" t="s">
        <v>10</v>
      </c>
      <c r="K8" s="170" t="s">
        <v>11</v>
      </c>
      <c r="L8" s="164" t="s">
        <v>9</v>
      </c>
      <c r="M8" s="165" t="s">
        <v>10</v>
      </c>
      <c r="N8" s="170" t="s">
        <v>11</v>
      </c>
      <c r="O8" s="164" t="s">
        <v>9</v>
      </c>
      <c r="P8" s="163" t="s">
        <v>10</v>
      </c>
      <c r="Q8" s="170" t="s">
        <v>11</v>
      </c>
      <c r="R8" s="164" t="s">
        <v>9</v>
      </c>
      <c r="S8" s="165" t="s">
        <v>10</v>
      </c>
      <c r="T8" s="179" t="s">
        <v>11</v>
      </c>
      <c r="U8" s="236"/>
      <c r="V8" s="83"/>
      <c r="W8"/>
      <c r="X8" s="85" t="s">
        <v>22</v>
      </c>
      <c r="Y8" s="85" t="s">
        <v>23</v>
      </c>
      <c r="Z8" s="111" t="s">
        <v>24</v>
      </c>
      <c r="AA8" s="85" t="s">
        <v>25</v>
      </c>
      <c r="AB8" s="85" t="s">
        <v>26</v>
      </c>
      <c r="AC8" s="85" t="s">
        <v>27</v>
      </c>
    </row>
    <row r="9" spans="1:29" ht="15.75">
      <c r="A9" s="250">
        <v>42401</v>
      </c>
      <c r="B9" s="160" t="s">
        <v>12</v>
      </c>
      <c r="C9" s="137">
        <v>32833134.950000081</v>
      </c>
      <c r="D9" s="138">
        <v>32833160</v>
      </c>
      <c r="E9" s="171">
        <f t="shared" ref="E9:E64" si="0">C9-D9</f>
        <v>-25.049999918788671</v>
      </c>
      <c r="F9" s="138">
        <v>280221.4599999999</v>
      </c>
      <c r="G9" s="138" t="s">
        <v>602</v>
      </c>
      <c r="H9" s="175">
        <f t="shared" ref="H9:H64" si="1">F9-G9</f>
        <v>0.45999999990453944</v>
      </c>
      <c r="I9" s="137">
        <v>57026.759999999995</v>
      </c>
      <c r="J9" s="138" t="s">
        <v>1002</v>
      </c>
      <c r="K9" s="171">
        <f t="shared" ref="K9:K64" si="2">I9-J9</f>
        <v>-4.0000000008149073E-2</v>
      </c>
      <c r="L9" s="138">
        <v>11637.17</v>
      </c>
      <c r="M9" s="138" t="s">
        <v>1003</v>
      </c>
      <c r="N9" s="175">
        <f t="shared" ref="N9:N64" si="3">L9-M9</f>
        <v>-3.0000000000654836E-2</v>
      </c>
      <c r="O9" s="137">
        <v>307949.41999999987</v>
      </c>
      <c r="P9" s="138" t="s">
        <v>603</v>
      </c>
      <c r="Q9" s="171">
        <f t="shared" ref="Q9:Q64" si="4">O9-P9</f>
        <v>0.41999999986728653</v>
      </c>
      <c r="R9" s="138">
        <v>32290353.660000082</v>
      </c>
      <c r="S9" s="90">
        <v>32290400</v>
      </c>
      <c r="T9" s="91">
        <f>R9-S9</f>
        <v>-46.339999917894602</v>
      </c>
      <c r="U9" s="204">
        <f>IF(D9=0,0,1)</f>
        <v>1</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160" t="s">
        <v>13</v>
      </c>
      <c r="C10" s="139">
        <v>61132742.129996784</v>
      </c>
      <c r="D10" s="140">
        <v>61132700</v>
      </c>
      <c r="E10" s="172">
        <f t="shared" si="0"/>
        <v>42.129996784031391</v>
      </c>
      <c r="F10" s="140">
        <v>1643057.68</v>
      </c>
      <c r="G10" s="140" t="s">
        <v>604</v>
      </c>
      <c r="H10" s="176">
        <f t="shared" si="1"/>
        <v>-2.3200000000651926</v>
      </c>
      <c r="I10" s="139">
        <v>445495.67</v>
      </c>
      <c r="J10" s="140" t="s">
        <v>1004</v>
      </c>
      <c r="K10" s="172">
        <f t="shared" si="2"/>
        <v>-0.33000000001629815</v>
      </c>
      <c r="L10" s="140">
        <v>14492.34</v>
      </c>
      <c r="M10" s="140" t="s">
        <v>1005</v>
      </c>
      <c r="N10" s="176">
        <f t="shared" si="3"/>
        <v>4.0000000000873115E-2</v>
      </c>
      <c r="O10" s="139">
        <v>577324.05999999994</v>
      </c>
      <c r="P10" s="140" t="s">
        <v>605</v>
      </c>
      <c r="Q10" s="172">
        <f t="shared" si="4"/>
        <v>5.9999999939464033E-2</v>
      </c>
      <c r="R10" s="140">
        <v>59343363.719996788</v>
      </c>
      <c r="S10" s="20">
        <v>59343300</v>
      </c>
      <c r="T10" s="93">
        <f t="shared" ref="T10:T16" si="5">R10-S10</f>
        <v>63.71999678760767</v>
      </c>
      <c r="U10" s="205">
        <f t="shared" ref="U10:U73" si="6">IF(D10=0,0,1)</f>
        <v>1</v>
      </c>
      <c r="W10" s="86" t="s">
        <v>13</v>
      </c>
      <c r="X10" s="121">
        <f t="shared" ref="X10:X65" si="7">+IF(AND(C10&lt;&gt;0,D10&lt;&gt;0,OR(E10&gt;100,E10&lt;-100)),1,0)</f>
        <v>0</v>
      </c>
      <c r="Y10" s="122">
        <f t="shared" ref="Y10:Y65" si="8">+IF(AND(F10&lt;&gt;0,G10&lt;&gt;0,OR(H10&gt;100,H10&lt;-100)),1,0)</f>
        <v>0</v>
      </c>
      <c r="Z10" s="122">
        <f t="shared" ref="Z10:Z65" si="9">+IF(AND(I10&lt;&gt;0,J10&lt;&gt;0,OR(K10&gt;100,K10&lt;-100)),1,0)</f>
        <v>0</v>
      </c>
      <c r="AA10" s="123">
        <f t="shared" ref="AA10:AA65" si="10">+IF(AND(L10&lt;&gt;0,M10&lt;&gt;0,OR(N10&gt;100,N10&lt;-100)),1,0)</f>
        <v>0</v>
      </c>
      <c r="AB10" s="123">
        <f t="shared" ref="AB10:AB65" si="11">+IF(AND(O10&lt;&gt;0,P10&lt;&gt;0,OR(Q10&gt;100,Q10&lt;-100)),1,0)</f>
        <v>0</v>
      </c>
      <c r="AC10" s="124">
        <f t="shared" ref="AC10:AC65" si="12">+IF(AND(R10&lt;&gt;0,S10&lt;&gt;0,OR(T10&gt;100,T10&lt;-100)),1,0)</f>
        <v>0</v>
      </c>
    </row>
    <row r="11" spans="1:29" ht="15.75">
      <c r="A11" s="251"/>
      <c r="B11" s="106" t="s">
        <v>14</v>
      </c>
      <c r="C11" s="139">
        <v>26895107.739999868</v>
      </c>
      <c r="D11" s="140">
        <v>26895080</v>
      </c>
      <c r="E11" s="172">
        <f t="shared" si="0"/>
        <v>27.739999867975712</v>
      </c>
      <c r="F11" s="140">
        <v>696450.59</v>
      </c>
      <c r="G11" s="140" t="s">
        <v>606</v>
      </c>
      <c r="H11" s="176">
        <f t="shared" si="1"/>
        <v>-0.41000000003259629</v>
      </c>
      <c r="I11" s="139">
        <v>79964.47000000003</v>
      </c>
      <c r="J11" s="140" t="s">
        <v>1006</v>
      </c>
      <c r="K11" s="172">
        <f t="shared" si="2"/>
        <v>-2.9999999969732016E-2</v>
      </c>
      <c r="L11" s="140">
        <v>6204.96</v>
      </c>
      <c r="M11" s="140" t="s">
        <v>1007</v>
      </c>
      <c r="N11" s="176">
        <f t="shared" si="3"/>
        <v>0</v>
      </c>
      <c r="O11" s="139">
        <v>162728.01</v>
      </c>
      <c r="P11" s="140" t="s">
        <v>607</v>
      </c>
      <c r="Q11" s="172">
        <f t="shared" si="4"/>
        <v>1.0000000009313226E-2</v>
      </c>
      <c r="R11" s="140">
        <v>28682779.599999867</v>
      </c>
      <c r="S11" s="20">
        <v>28682800</v>
      </c>
      <c r="T11" s="93">
        <f t="shared" si="5"/>
        <v>-20.400000132620335</v>
      </c>
      <c r="U11" s="205">
        <f t="shared" si="6"/>
        <v>1</v>
      </c>
      <c r="W11" s="87" t="s">
        <v>14</v>
      </c>
      <c r="X11" s="121">
        <f t="shared" si="7"/>
        <v>0</v>
      </c>
      <c r="Y11" s="122">
        <f t="shared" si="8"/>
        <v>0</v>
      </c>
      <c r="Z11" s="122">
        <f t="shared" si="9"/>
        <v>0</v>
      </c>
      <c r="AA11" s="123">
        <f t="shared" si="10"/>
        <v>0</v>
      </c>
      <c r="AB11" s="123">
        <f t="shared" si="11"/>
        <v>0</v>
      </c>
      <c r="AC11" s="124">
        <f t="shared" si="12"/>
        <v>0</v>
      </c>
    </row>
    <row r="12" spans="1:29" ht="15.75">
      <c r="A12" s="251"/>
      <c r="B12" s="160" t="s">
        <v>15</v>
      </c>
      <c r="C12" s="139">
        <v>81878399.849999562</v>
      </c>
      <c r="D12" s="140">
        <v>81874500</v>
      </c>
      <c r="E12" s="172">
        <f t="shared" si="0"/>
        <v>3899.8499995619059</v>
      </c>
      <c r="F12" s="140">
        <v>859861.7999999997</v>
      </c>
      <c r="G12" s="140" t="s">
        <v>608</v>
      </c>
      <c r="H12" s="176">
        <f t="shared" si="1"/>
        <v>-0.20000000030267984</v>
      </c>
      <c r="I12" s="139">
        <v>31070.100000000002</v>
      </c>
      <c r="J12" s="140" t="s">
        <v>1008</v>
      </c>
      <c r="K12" s="172">
        <f t="shared" si="2"/>
        <v>0</v>
      </c>
      <c r="L12" s="140">
        <v>1918.18</v>
      </c>
      <c r="M12" s="140" t="s">
        <v>1009</v>
      </c>
      <c r="N12" s="176">
        <f t="shared" si="3"/>
        <v>0</v>
      </c>
      <c r="O12" s="139">
        <v>368642.67</v>
      </c>
      <c r="P12" s="140" t="s">
        <v>609</v>
      </c>
      <c r="Q12" s="172">
        <f t="shared" si="4"/>
        <v>-0.33000000001629815</v>
      </c>
      <c r="R12" s="140">
        <v>80679047.299999565</v>
      </c>
      <c r="S12" s="20">
        <v>80679100</v>
      </c>
      <c r="T12" s="93">
        <f t="shared" si="5"/>
        <v>-52.700000435113907</v>
      </c>
      <c r="U12" s="205">
        <f t="shared" si="6"/>
        <v>1</v>
      </c>
      <c r="W12" s="86" t="s">
        <v>15</v>
      </c>
      <c r="X12" s="121">
        <f t="shared" si="7"/>
        <v>1</v>
      </c>
      <c r="Y12" s="122">
        <f t="shared" si="8"/>
        <v>0</v>
      </c>
      <c r="Z12" s="122">
        <f t="shared" si="9"/>
        <v>0</v>
      </c>
      <c r="AA12" s="123">
        <f t="shared" si="10"/>
        <v>0</v>
      </c>
      <c r="AB12" s="123">
        <f t="shared" si="11"/>
        <v>0</v>
      </c>
      <c r="AC12" s="124">
        <f t="shared" si="12"/>
        <v>0</v>
      </c>
    </row>
    <row r="13" spans="1:29" ht="15.75">
      <c r="A13" s="251"/>
      <c r="B13" s="160" t="s">
        <v>16</v>
      </c>
      <c r="C13" s="139">
        <v>70577237.549998671</v>
      </c>
      <c r="D13" s="140">
        <v>70577200</v>
      </c>
      <c r="E13" s="172">
        <f t="shared" si="0"/>
        <v>37.549998670816422</v>
      </c>
      <c r="F13" s="140">
        <v>1104359.8900000001</v>
      </c>
      <c r="G13" s="140" t="s">
        <v>610</v>
      </c>
      <c r="H13" s="176">
        <f t="shared" si="1"/>
        <v>-0.10999999986961484</v>
      </c>
      <c r="I13" s="139">
        <v>118802.00000000006</v>
      </c>
      <c r="J13" s="140" t="s">
        <v>1010</v>
      </c>
      <c r="K13" s="172">
        <f t="shared" si="2"/>
        <v>0</v>
      </c>
      <c r="L13" s="140">
        <v>5703.08</v>
      </c>
      <c r="M13" s="140" t="s">
        <v>1011</v>
      </c>
      <c r="N13" s="176">
        <f t="shared" si="3"/>
        <v>0</v>
      </c>
      <c r="O13" s="139">
        <v>388336.10999999987</v>
      </c>
      <c r="P13" s="140" t="s">
        <v>611</v>
      </c>
      <c r="Q13" s="172">
        <f t="shared" si="4"/>
        <v>0.10999999986961484</v>
      </c>
      <c r="R13" s="140">
        <v>69197640.469998673</v>
      </c>
      <c r="S13" s="20">
        <v>69197600</v>
      </c>
      <c r="T13" s="93">
        <f t="shared" si="5"/>
        <v>40.469998672604561</v>
      </c>
      <c r="U13" s="205">
        <f t="shared" si="6"/>
        <v>1</v>
      </c>
      <c r="W13" s="86" t="s">
        <v>16</v>
      </c>
      <c r="X13" s="121">
        <f t="shared" si="7"/>
        <v>0</v>
      </c>
      <c r="Y13" s="122">
        <f t="shared" si="8"/>
        <v>0</v>
      </c>
      <c r="Z13" s="122">
        <f t="shared" si="9"/>
        <v>0</v>
      </c>
      <c r="AA13" s="123">
        <f t="shared" si="10"/>
        <v>0</v>
      </c>
      <c r="AB13" s="123">
        <f t="shared" si="11"/>
        <v>0</v>
      </c>
      <c r="AC13" s="124">
        <f t="shared" si="12"/>
        <v>0</v>
      </c>
    </row>
    <row r="14" spans="1:29" ht="15.75">
      <c r="A14" s="251"/>
      <c r="B14" s="160" t="s">
        <v>17</v>
      </c>
      <c r="C14" s="139">
        <v>41623667.529996619</v>
      </c>
      <c r="D14" s="140">
        <v>41623700</v>
      </c>
      <c r="E14" s="172">
        <f t="shared" si="0"/>
        <v>-32.470003381371498</v>
      </c>
      <c r="F14" s="140">
        <v>731346.87000000011</v>
      </c>
      <c r="G14" s="140" t="s">
        <v>612</v>
      </c>
      <c r="H14" s="176">
        <f t="shared" si="1"/>
        <v>-0.12999999988824129</v>
      </c>
      <c r="I14" s="139">
        <v>139736.10999999999</v>
      </c>
      <c r="J14" s="140" t="s">
        <v>1012</v>
      </c>
      <c r="K14" s="172">
        <f t="shared" si="2"/>
        <v>0.10999999998603016</v>
      </c>
      <c r="L14" s="140">
        <v>55884.01999999999</v>
      </c>
      <c r="M14" s="140" t="s">
        <v>1013</v>
      </c>
      <c r="N14" s="176">
        <f t="shared" si="3"/>
        <v>1.9999999989522621E-2</v>
      </c>
      <c r="O14" s="139">
        <v>98013.78</v>
      </c>
      <c r="P14" s="140" t="s">
        <v>613</v>
      </c>
      <c r="Q14" s="172">
        <f t="shared" si="4"/>
        <v>-2.0000000004074536E-2</v>
      </c>
      <c r="R14" s="140">
        <v>40878158.969996609</v>
      </c>
      <c r="S14" s="20">
        <v>40878100</v>
      </c>
      <c r="T14" s="93">
        <f t="shared" si="5"/>
        <v>58.969996608793736</v>
      </c>
      <c r="U14" s="205">
        <f t="shared" si="6"/>
        <v>1</v>
      </c>
      <c r="W14" s="86" t="s">
        <v>17</v>
      </c>
      <c r="X14" s="121">
        <f t="shared" si="7"/>
        <v>0</v>
      </c>
      <c r="Y14" s="122">
        <f t="shared" si="8"/>
        <v>0</v>
      </c>
      <c r="Z14" s="122">
        <f t="shared" si="9"/>
        <v>0</v>
      </c>
      <c r="AA14" s="123">
        <f t="shared" si="10"/>
        <v>0</v>
      </c>
      <c r="AB14" s="123">
        <f t="shared" si="11"/>
        <v>0</v>
      </c>
      <c r="AC14" s="124">
        <f t="shared" si="12"/>
        <v>0</v>
      </c>
    </row>
    <row r="15" spans="1:29" ht="15.75">
      <c r="A15" s="251"/>
      <c r="B15" s="160" t="s">
        <v>18</v>
      </c>
      <c r="C15" s="139">
        <v>12276057.329999475</v>
      </c>
      <c r="D15" s="140">
        <v>12276060</v>
      </c>
      <c r="E15" s="172">
        <f t="shared" si="0"/>
        <v>-2.6700005251914263</v>
      </c>
      <c r="F15" s="140">
        <v>684972.12</v>
      </c>
      <c r="G15" s="140" t="s">
        <v>614</v>
      </c>
      <c r="H15" s="176">
        <f t="shared" si="1"/>
        <v>0.11999999999534339</v>
      </c>
      <c r="I15" s="139">
        <v>41825.18</v>
      </c>
      <c r="J15" s="140" t="s">
        <v>1014</v>
      </c>
      <c r="K15" s="172">
        <f t="shared" si="2"/>
        <v>-1.9999999996798579E-2</v>
      </c>
      <c r="L15" s="140">
        <v>561.25</v>
      </c>
      <c r="M15" s="140" t="s">
        <v>1015</v>
      </c>
      <c r="N15" s="176">
        <f t="shared" si="3"/>
        <v>0</v>
      </c>
      <c r="O15" s="139">
        <v>102634.18999999999</v>
      </c>
      <c r="P15" s="140" t="s">
        <v>615</v>
      </c>
      <c r="Q15" s="172">
        <f t="shared" si="4"/>
        <v>0.18999999998777639</v>
      </c>
      <c r="R15" s="140">
        <v>11529714.949999476</v>
      </c>
      <c r="S15" s="20">
        <v>11529710</v>
      </c>
      <c r="T15" s="93">
        <f t="shared" si="5"/>
        <v>4.949999475851655</v>
      </c>
      <c r="U15" s="205">
        <f t="shared" si="6"/>
        <v>1</v>
      </c>
      <c r="W15" s="86" t="s">
        <v>18</v>
      </c>
      <c r="X15" s="121">
        <f t="shared" si="7"/>
        <v>0</v>
      </c>
      <c r="Y15" s="122">
        <f t="shared" si="8"/>
        <v>0</v>
      </c>
      <c r="Z15" s="122">
        <f t="shared" si="9"/>
        <v>0</v>
      </c>
      <c r="AA15" s="123">
        <f t="shared" si="10"/>
        <v>0</v>
      </c>
      <c r="AB15" s="123">
        <f t="shared" si="11"/>
        <v>0</v>
      </c>
      <c r="AC15" s="124">
        <f t="shared" si="12"/>
        <v>0</v>
      </c>
    </row>
    <row r="16" spans="1:29" ht="15.75">
      <c r="A16" s="252"/>
      <c r="B16" s="161" t="s">
        <v>19</v>
      </c>
      <c r="C16" s="141">
        <v>65038595.759999089</v>
      </c>
      <c r="D16" s="142">
        <v>65038600</v>
      </c>
      <c r="E16" s="173">
        <f t="shared" si="0"/>
        <v>-4.2400009110569954</v>
      </c>
      <c r="F16" s="142">
        <v>1902677.7400000012</v>
      </c>
      <c r="G16" s="142" t="s">
        <v>616</v>
      </c>
      <c r="H16" s="177">
        <f t="shared" si="1"/>
        <v>-2.25999999884516</v>
      </c>
      <c r="I16" s="141">
        <v>60870.16</v>
      </c>
      <c r="J16" s="142" t="s">
        <v>1016</v>
      </c>
      <c r="K16" s="173">
        <f t="shared" si="2"/>
        <v>6487.0600000000049</v>
      </c>
      <c r="L16" s="142">
        <v>4083.05</v>
      </c>
      <c r="M16" s="142" t="s">
        <v>1017</v>
      </c>
      <c r="N16" s="177">
        <f t="shared" si="3"/>
        <v>0</v>
      </c>
      <c r="O16" s="141">
        <v>361038.51</v>
      </c>
      <c r="P16" s="142" t="s">
        <v>617</v>
      </c>
      <c r="Q16" s="173">
        <f t="shared" si="4"/>
        <v>-0.48999999999068677</v>
      </c>
      <c r="R16" s="142">
        <v>62831666.619999088</v>
      </c>
      <c r="S16" s="95">
        <v>62831700</v>
      </c>
      <c r="T16" s="96">
        <f t="shared" si="5"/>
        <v>-33.380000911653042</v>
      </c>
      <c r="U16" s="206">
        <f t="shared" si="6"/>
        <v>1</v>
      </c>
      <c r="W16" s="88" t="s">
        <v>19</v>
      </c>
      <c r="X16" s="125">
        <f t="shared" si="7"/>
        <v>0</v>
      </c>
      <c r="Y16" s="126">
        <f t="shared" si="8"/>
        <v>0</v>
      </c>
      <c r="Z16" s="126">
        <f t="shared" si="9"/>
        <v>1</v>
      </c>
      <c r="AA16" s="127">
        <f t="shared" si="10"/>
        <v>0</v>
      </c>
      <c r="AB16" s="127">
        <f t="shared" si="11"/>
        <v>0</v>
      </c>
      <c r="AC16" s="128">
        <f t="shared" si="12"/>
        <v>0</v>
      </c>
    </row>
    <row r="17" spans="1:29" ht="15" customHeight="1">
      <c r="A17" s="250">
        <v>42402</v>
      </c>
      <c r="B17" s="159" t="s">
        <v>12</v>
      </c>
      <c r="C17" s="139">
        <v>32290353.660000082</v>
      </c>
      <c r="D17" s="140">
        <v>32290400</v>
      </c>
      <c r="E17" s="172">
        <f t="shared" si="0"/>
        <v>-46.339999917894602</v>
      </c>
      <c r="F17" s="136">
        <v>484755.86</v>
      </c>
      <c r="G17" s="136" t="s">
        <v>618</v>
      </c>
      <c r="H17" s="178">
        <f t="shared" si="1"/>
        <v>-0.14000000001396984</v>
      </c>
      <c r="I17" s="139">
        <v>154406.28999999998</v>
      </c>
      <c r="J17" s="140" t="s">
        <v>1018</v>
      </c>
      <c r="K17" s="172">
        <f t="shared" si="2"/>
        <v>0.28999999997904524</v>
      </c>
      <c r="L17" s="136">
        <v>12000.050000000001</v>
      </c>
      <c r="M17" s="136" t="s">
        <v>1025</v>
      </c>
      <c r="N17" s="178">
        <f t="shared" si="3"/>
        <v>5.0000000001091394E-2</v>
      </c>
      <c r="O17" s="139">
        <v>333647.2300000001</v>
      </c>
      <c r="P17" s="140" t="s">
        <v>619</v>
      </c>
      <c r="Q17" s="172">
        <f t="shared" si="4"/>
        <v>0.23000000009778887</v>
      </c>
      <c r="R17" s="136">
        <v>32674756.780000083</v>
      </c>
      <c r="S17" s="20">
        <v>32674770</v>
      </c>
      <c r="T17" s="93">
        <f>R17-S17</f>
        <v>-13.219999916851521</v>
      </c>
      <c r="U17" s="204">
        <f t="shared" si="6"/>
        <v>1</v>
      </c>
      <c r="W17" s="85" t="s">
        <v>12</v>
      </c>
      <c r="X17" s="122">
        <f t="shared" si="7"/>
        <v>0</v>
      </c>
      <c r="Y17" s="122">
        <f t="shared" si="8"/>
        <v>0</v>
      </c>
      <c r="Z17" s="122">
        <f t="shared" si="9"/>
        <v>0</v>
      </c>
      <c r="AA17" s="122">
        <f t="shared" si="10"/>
        <v>0</v>
      </c>
      <c r="AB17" s="123">
        <f t="shared" si="11"/>
        <v>0</v>
      </c>
      <c r="AC17" s="129">
        <f t="shared" si="12"/>
        <v>0</v>
      </c>
    </row>
    <row r="18" spans="1:29" ht="15.75">
      <c r="A18" s="251"/>
      <c r="B18" s="160" t="s">
        <v>13</v>
      </c>
      <c r="C18" s="139">
        <v>59343363.719996788</v>
      </c>
      <c r="D18" s="140">
        <v>59343300</v>
      </c>
      <c r="E18" s="172">
        <f t="shared" si="0"/>
        <v>63.71999678760767</v>
      </c>
      <c r="F18" s="136">
        <v>1233871.8399999996</v>
      </c>
      <c r="G18" s="136" t="s">
        <v>620</v>
      </c>
      <c r="H18" s="178">
        <f t="shared" si="1"/>
        <v>1.8399999996181577</v>
      </c>
      <c r="I18" s="139">
        <v>179721.07</v>
      </c>
      <c r="J18" s="140" t="s">
        <v>1019</v>
      </c>
      <c r="K18" s="172">
        <f t="shared" si="2"/>
        <v>7.0000000006984919E-2</v>
      </c>
      <c r="L18" s="136">
        <v>21455.48</v>
      </c>
      <c r="M18" s="136" t="s">
        <v>1026</v>
      </c>
      <c r="N18" s="178">
        <f t="shared" si="3"/>
        <v>-3289.619999999999</v>
      </c>
      <c r="O18" s="139">
        <v>481605.08</v>
      </c>
      <c r="P18" s="140" t="s">
        <v>621</v>
      </c>
      <c r="Q18" s="172">
        <f t="shared" si="4"/>
        <v>8.0000000016298145E-2</v>
      </c>
      <c r="R18" s="136">
        <v>57786152.389996789</v>
      </c>
      <c r="S18" s="20">
        <v>57786200</v>
      </c>
      <c r="T18" s="93">
        <f t="shared" ref="T18:T24" si="13">R18-S18</f>
        <v>-47.610003210604191</v>
      </c>
      <c r="U18" s="205">
        <f t="shared" si="6"/>
        <v>1</v>
      </c>
      <c r="W18" s="86" t="s">
        <v>13</v>
      </c>
      <c r="X18" s="122">
        <f t="shared" si="7"/>
        <v>0</v>
      </c>
      <c r="Y18" s="122">
        <f t="shared" si="8"/>
        <v>0</v>
      </c>
      <c r="Z18" s="122">
        <f t="shared" si="9"/>
        <v>0</v>
      </c>
      <c r="AA18" s="122">
        <f t="shared" si="10"/>
        <v>1</v>
      </c>
      <c r="AB18" s="123">
        <f t="shared" si="11"/>
        <v>0</v>
      </c>
      <c r="AC18" s="129">
        <f t="shared" si="12"/>
        <v>0</v>
      </c>
    </row>
    <row r="19" spans="1:29" ht="15.75">
      <c r="A19" s="251"/>
      <c r="B19" s="106" t="s">
        <v>14</v>
      </c>
      <c r="C19" s="139">
        <v>28682779.599999867</v>
      </c>
      <c r="D19" s="140">
        <v>12305850</v>
      </c>
      <c r="E19" s="172">
        <f t="shared" si="0"/>
        <v>16376929.599999867</v>
      </c>
      <c r="F19" s="136">
        <v>626166.56000000052</v>
      </c>
      <c r="G19" s="136" t="s">
        <v>622</v>
      </c>
      <c r="H19" s="178">
        <f t="shared" si="1"/>
        <v>-6095.4399999994785</v>
      </c>
      <c r="I19" s="139">
        <v>36620.230000000003</v>
      </c>
      <c r="J19" s="140" t="s">
        <v>52</v>
      </c>
      <c r="K19" s="172">
        <f t="shared" si="2"/>
        <v>36620.230000000003</v>
      </c>
      <c r="L19" s="136">
        <v>32859.300000000003</v>
      </c>
      <c r="M19" s="136" t="s">
        <v>52</v>
      </c>
      <c r="N19" s="178">
        <f t="shared" si="3"/>
        <v>32859.300000000003</v>
      </c>
      <c r="O19" s="139">
        <v>196679.01</v>
      </c>
      <c r="P19" s="140" t="s">
        <v>623</v>
      </c>
      <c r="Q19" s="172">
        <f t="shared" si="4"/>
        <v>1.0000000009313226E-2</v>
      </c>
      <c r="R19" s="136">
        <v>27863694.959999863</v>
      </c>
      <c r="S19" s="20">
        <v>27863680</v>
      </c>
      <c r="T19" s="93">
        <f t="shared" si="13"/>
        <v>14.959999863058329</v>
      </c>
      <c r="U19" s="205">
        <f t="shared" si="6"/>
        <v>1</v>
      </c>
      <c r="W19" s="87" t="s">
        <v>14</v>
      </c>
      <c r="X19" s="122">
        <f t="shared" si="7"/>
        <v>1</v>
      </c>
      <c r="Y19" s="122">
        <f t="shared" si="8"/>
        <v>1</v>
      </c>
      <c r="Z19" s="122">
        <f t="shared" si="9"/>
        <v>1</v>
      </c>
      <c r="AA19" s="122">
        <f t="shared" si="10"/>
        <v>1</v>
      </c>
      <c r="AB19" s="123">
        <f t="shared" si="11"/>
        <v>0</v>
      </c>
      <c r="AC19" s="129">
        <f t="shared" si="12"/>
        <v>0</v>
      </c>
    </row>
    <row r="20" spans="1:29" ht="15.75">
      <c r="A20" s="251"/>
      <c r="B20" s="160" t="s">
        <v>15</v>
      </c>
      <c r="C20" s="139">
        <v>80679047.299999565</v>
      </c>
      <c r="D20" s="140">
        <v>80679100</v>
      </c>
      <c r="E20" s="172">
        <f t="shared" si="0"/>
        <v>-52.700000435113907</v>
      </c>
      <c r="F20" s="136">
        <v>736653.81999999972</v>
      </c>
      <c r="G20" s="136" t="s">
        <v>624</v>
      </c>
      <c r="H20" s="178">
        <f t="shared" si="1"/>
        <v>16179.819999999716</v>
      </c>
      <c r="I20" s="139">
        <v>65180.57</v>
      </c>
      <c r="J20" s="140" t="s">
        <v>1020</v>
      </c>
      <c r="K20" s="172">
        <f t="shared" si="2"/>
        <v>11838.370000000003</v>
      </c>
      <c r="L20" s="136">
        <v>2515.1</v>
      </c>
      <c r="M20" s="136" t="s">
        <v>1027</v>
      </c>
      <c r="N20" s="178">
        <f t="shared" si="3"/>
        <v>0</v>
      </c>
      <c r="O20" s="139">
        <v>616117.77999999968</v>
      </c>
      <c r="P20" s="140" t="s">
        <v>625</v>
      </c>
      <c r="Q20" s="172">
        <f t="shared" si="4"/>
        <v>-0.22000000032130629</v>
      </c>
      <c r="R20" s="136">
        <v>82763945.009999558</v>
      </c>
      <c r="S20" s="20">
        <v>82766600</v>
      </c>
      <c r="T20" s="93">
        <f t="shared" si="13"/>
        <v>-2654.9900004416704</v>
      </c>
      <c r="U20" s="205">
        <f t="shared" si="6"/>
        <v>1</v>
      </c>
      <c r="W20" s="86" t="s">
        <v>15</v>
      </c>
      <c r="X20" s="122">
        <f t="shared" si="7"/>
        <v>0</v>
      </c>
      <c r="Y20" s="4">
        <f t="shared" si="8"/>
        <v>1</v>
      </c>
      <c r="Z20" s="130">
        <f t="shared" si="9"/>
        <v>1</v>
      </c>
      <c r="AA20" s="4">
        <f t="shared" si="10"/>
        <v>0</v>
      </c>
      <c r="AB20" s="123">
        <f t="shared" si="11"/>
        <v>0</v>
      </c>
      <c r="AC20" s="129">
        <f t="shared" si="12"/>
        <v>1</v>
      </c>
    </row>
    <row r="21" spans="1:29" ht="15.75">
      <c r="A21" s="251"/>
      <c r="B21" s="160" t="s">
        <v>16</v>
      </c>
      <c r="C21" s="139">
        <v>69197640.469998673</v>
      </c>
      <c r="D21" s="140">
        <v>69197600</v>
      </c>
      <c r="E21" s="172">
        <f t="shared" si="0"/>
        <v>40.469998672604561</v>
      </c>
      <c r="F21" s="136">
        <v>1479346.67</v>
      </c>
      <c r="G21" s="136" t="s">
        <v>626</v>
      </c>
      <c r="H21" s="178">
        <f t="shared" si="1"/>
        <v>-3.3300000000745058</v>
      </c>
      <c r="I21" s="139">
        <v>68808.709999999992</v>
      </c>
      <c r="J21" s="140" t="s">
        <v>1021</v>
      </c>
      <c r="K21" s="172">
        <f t="shared" si="2"/>
        <v>9.9999999947613105E-3</v>
      </c>
      <c r="L21" s="136">
        <v>8948.5500000000011</v>
      </c>
      <c r="M21" s="136" t="s">
        <v>1028</v>
      </c>
      <c r="N21" s="178">
        <f t="shared" si="3"/>
        <v>0</v>
      </c>
      <c r="O21" s="139">
        <v>459135.61</v>
      </c>
      <c r="P21" s="140" t="s">
        <v>627</v>
      </c>
      <c r="Q21" s="172">
        <f t="shared" si="4"/>
        <v>-0.39000000001396984</v>
      </c>
      <c r="R21" s="136">
        <v>67319018.349998668</v>
      </c>
      <c r="S21" s="20">
        <v>67319000</v>
      </c>
      <c r="T21" s="93">
        <f t="shared" si="13"/>
        <v>18.349998667836189</v>
      </c>
      <c r="U21" s="205">
        <f t="shared" si="6"/>
        <v>1</v>
      </c>
      <c r="W21" s="86" t="s">
        <v>16</v>
      </c>
      <c r="X21" s="122">
        <f t="shared" si="7"/>
        <v>0</v>
      </c>
      <c r="Y21" s="4">
        <f t="shared" si="8"/>
        <v>0</v>
      </c>
      <c r="Z21" s="130">
        <f t="shared" si="9"/>
        <v>0</v>
      </c>
      <c r="AA21" s="4">
        <f t="shared" si="10"/>
        <v>0</v>
      </c>
      <c r="AB21" s="4">
        <f t="shared" si="11"/>
        <v>0</v>
      </c>
      <c r="AC21" s="129">
        <f t="shared" si="12"/>
        <v>0</v>
      </c>
    </row>
    <row r="22" spans="1:29" ht="15.75">
      <c r="A22" s="251"/>
      <c r="B22" s="160" t="s">
        <v>17</v>
      </c>
      <c r="C22" s="139">
        <v>40878158.969996609</v>
      </c>
      <c r="D22" s="140">
        <v>40878100</v>
      </c>
      <c r="E22" s="172">
        <f t="shared" si="0"/>
        <v>58.969996608793736</v>
      </c>
      <c r="F22" s="136">
        <v>967234.25</v>
      </c>
      <c r="G22" s="136" t="s">
        <v>628</v>
      </c>
      <c r="H22" s="178">
        <f t="shared" si="1"/>
        <v>0.25</v>
      </c>
      <c r="I22" s="139">
        <v>278853.41000000003</v>
      </c>
      <c r="J22" s="140" t="s">
        <v>1022</v>
      </c>
      <c r="K22" s="172">
        <f t="shared" si="2"/>
        <v>0.41000000003259629</v>
      </c>
      <c r="L22" s="136">
        <v>97545.07000000008</v>
      </c>
      <c r="M22" s="136" t="s">
        <v>1029</v>
      </c>
      <c r="N22" s="178">
        <f t="shared" si="3"/>
        <v>-2.9999999926076271E-2</v>
      </c>
      <c r="O22" s="139">
        <v>159439.83999999997</v>
      </c>
      <c r="P22" s="140" t="s">
        <v>629</v>
      </c>
      <c r="Q22" s="172">
        <f t="shared" si="4"/>
        <v>-0.16000000003259629</v>
      </c>
      <c r="R22" s="136">
        <v>39932793.219996609</v>
      </c>
      <c r="S22" s="20">
        <v>39932800</v>
      </c>
      <c r="T22" s="93">
        <f t="shared" si="13"/>
        <v>-6.7800033912062645</v>
      </c>
      <c r="U22" s="205">
        <f t="shared" si="6"/>
        <v>1</v>
      </c>
      <c r="W22" s="86" t="s">
        <v>17</v>
      </c>
      <c r="X22" s="122">
        <f t="shared" si="7"/>
        <v>0</v>
      </c>
      <c r="Y22" s="4">
        <f t="shared" si="8"/>
        <v>0</v>
      </c>
      <c r="Z22" s="130">
        <f t="shared" si="9"/>
        <v>0</v>
      </c>
      <c r="AA22" s="4">
        <f t="shared" si="10"/>
        <v>0</v>
      </c>
      <c r="AB22" s="4">
        <f t="shared" si="11"/>
        <v>0</v>
      </c>
      <c r="AC22" s="129">
        <f t="shared" si="12"/>
        <v>0</v>
      </c>
    </row>
    <row r="23" spans="1:29" ht="15.75">
      <c r="A23" s="251"/>
      <c r="B23" s="160" t="s">
        <v>18</v>
      </c>
      <c r="C23" s="139">
        <v>11529714.949999476</v>
      </c>
      <c r="D23" s="140">
        <v>11529710</v>
      </c>
      <c r="E23" s="172">
        <f t="shared" si="0"/>
        <v>4.949999475851655</v>
      </c>
      <c r="F23" s="136">
        <v>514422.15999999992</v>
      </c>
      <c r="G23" s="136" t="s">
        <v>630</v>
      </c>
      <c r="H23" s="178">
        <f t="shared" si="1"/>
        <v>0.15999999991618097</v>
      </c>
      <c r="I23" s="139">
        <v>36739.35</v>
      </c>
      <c r="J23" s="140" t="s">
        <v>1023</v>
      </c>
      <c r="K23" s="172">
        <f t="shared" si="2"/>
        <v>-5.0000000002910383E-2</v>
      </c>
      <c r="L23" s="136">
        <v>1376.53</v>
      </c>
      <c r="M23" s="136" t="s">
        <v>1030</v>
      </c>
      <c r="N23" s="178">
        <f t="shared" si="3"/>
        <v>0</v>
      </c>
      <c r="O23" s="139">
        <v>58245.599999999999</v>
      </c>
      <c r="P23" s="140" t="s">
        <v>631</v>
      </c>
      <c r="Q23" s="172">
        <f t="shared" si="4"/>
        <v>0.59999999999854481</v>
      </c>
      <c r="R23" s="136">
        <v>16398791.049999466</v>
      </c>
      <c r="S23" s="20">
        <v>16398830</v>
      </c>
      <c r="T23" s="93">
        <f t="shared" si="13"/>
        <v>-38.9500005338341</v>
      </c>
      <c r="U23" s="205">
        <f t="shared" si="6"/>
        <v>1</v>
      </c>
      <c r="W23" s="86" t="s">
        <v>18</v>
      </c>
      <c r="X23" s="122">
        <f t="shared" si="7"/>
        <v>0</v>
      </c>
      <c r="Y23" s="4">
        <f t="shared" si="8"/>
        <v>0</v>
      </c>
      <c r="Z23" s="130">
        <f t="shared" si="9"/>
        <v>0</v>
      </c>
      <c r="AA23" s="4">
        <f t="shared" si="10"/>
        <v>0</v>
      </c>
      <c r="AB23" s="4">
        <f t="shared" si="11"/>
        <v>0</v>
      </c>
      <c r="AC23" s="129">
        <f t="shared" si="12"/>
        <v>0</v>
      </c>
    </row>
    <row r="24" spans="1:29" ht="15.75">
      <c r="A24" s="252"/>
      <c r="B24" s="161" t="s">
        <v>19</v>
      </c>
      <c r="C24" s="139">
        <v>62831666.619999088</v>
      </c>
      <c r="D24" s="140">
        <v>62831700</v>
      </c>
      <c r="E24" s="172">
        <f t="shared" si="0"/>
        <v>-33.380000911653042</v>
      </c>
      <c r="F24" s="136">
        <v>1652576.4900000012</v>
      </c>
      <c r="G24" s="136" t="s">
        <v>632</v>
      </c>
      <c r="H24" s="178">
        <f t="shared" si="1"/>
        <v>-3.50999999884516</v>
      </c>
      <c r="I24" s="139">
        <v>93606.76999999999</v>
      </c>
      <c r="J24" s="140" t="s">
        <v>1024</v>
      </c>
      <c r="K24" s="172">
        <f t="shared" si="2"/>
        <v>-3.0000000013387762E-2</v>
      </c>
      <c r="L24" s="136">
        <v>13324.84</v>
      </c>
      <c r="M24" s="136" t="s">
        <v>1031</v>
      </c>
      <c r="N24" s="178">
        <f t="shared" si="3"/>
        <v>4.0000000000873115E-2</v>
      </c>
      <c r="O24" s="139">
        <v>600000.89999999991</v>
      </c>
      <c r="P24" s="140" t="s">
        <v>633</v>
      </c>
      <c r="Q24" s="172">
        <f t="shared" si="4"/>
        <v>-0.10000000009313226</v>
      </c>
      <c r="R24" s="136">
        <v>64926099.229999073</v>
      </c>
      <c r="S24" s="20">
        <v>64926400</v>
      </c>
      <c r="T24" s="93">
        <f t="shared" si="13"/>
        <v>-300.77000092715025</v>
      </c>
      <c r="U24" s="206">
        <f t="shared" si="6"/>
        <v>1</v>
      </c>
      <c r="W24" s="88" t="s">
        <v>19</v>
      </c>
      <c r="X24" s="122">
        <f t="shared" si="7"/>
        <v>0</v>
      </c>
      <c r="Y24" s="4">
        <f t="shared" si="8"/>
        <v>0</v>
      </c>
      <c r="Z24" s="130">
        <f t="shared" si="9"/>
        <v>0</v>
      </c>
      <c r="AA24" s="4">
        <f t="shared" si="10"/>
        <v>0</v>
      </c>
      <c r="AB24" s="4">
        <f t="shared" si="11"/>
        <v>0</v>
      </c>
      <c r="AC24" s="129">
        <f t="shared" si="12"/>
        <v>1</v>
      </c>
    </row>
    <row r="25" spans="1:29" ht="15" customHeight="1">
      <c r="A25" s="250">
        <v>42403</v>
      </c>
      <c r="B25" s="159" t="s">
        <v>12</v>
      </c>
      <c r="C25" s="137">
        <v>32674756.780000083</v>
      </c>
      <c r="D25" s="138"/>
      <c r="E25" s="171">
        <f t="shared" si="0"/>
        <v>32674756.780000083</v>
      </c>
      <c r="F25" s="138">
        <v>416113.17000000022</v>
      </c>
      <c r="G25" s="138"/>
      <c r="H25" s="175">
        <f t="shared" si="1"/>
        <v>416113.17000000022</v>
      </c>
      <c r="I25" s="137">
        <v>81339.09</v>
      </c>
      <c r="J25" s="138">
        <v>0</v>
      </c>
      <c r="K25" s="171">
        <f t="shared" si="2"/>
        <v>81339.09</v>
      </c>
      <c r="L25" s="138">
        <v>26853.57</v>
      </c>
      <c r="M25" s="138"/>
      <c r="N25" s="175">
        <f t="shared" si="3"/>
        <v>26853.57</v>
      </c>
      <c r="O25" s="137">
        <v>339042.43000000017</v>
      </c>
      <c r="P25" s="138"/>
      <c r="Q25" s="171">
        <f t="shared" si="4"/>
        <v>339042.43000000017</v>
      </c>
      <c r="R25" s="138">
        <v>31974086.700000081</v>
      </c>
      <c r="S25" s="90"/>
      <c r="T25" s="91">
        <f>R25-S25</f>
        <v>31974086.700000081</v>
      </c>
      <c r="U25" s="204">
        <f t="shared" si="6"/>
        <v>0</v>
      </c>
      <c r="W25" s="85" t="s">
        <v>12</v>
      </c>
      <c r="X25" s="117">
        <f t="shared" si="7"/>
        <v>0</v>
      </c>
      <c r="Y25" s="118">
        <f t="shared" si="8"/>
        <v>0</v>
      </c>
      <c r="Z25" s="118">
        <f t="shared" si="9"/>
        <v>0</v>
      </c>
      <c r="AA25" s="118">
        <f t="shared" si="10"/>
        <v>0</v>
      </c>
      <c r="AB25" s="118">
        <f t="shared" si="11"/>
        <v>0</v>
      </c>
      <c r="AC25" s="131">
        <f t="shared" si="12"/>
        <v>0</v>
      </c>
    </row>
    <row r="26" spans="1:29" ht="15.75">
      <c r="A26" s="251"/>
      <c r="B26" s="160" t="s">
        <v>13</v>
      </c>
      <c r="C26" s="139">
        <v>57786152.389996789</v>
      </c>
      <c r="D26" s="140">
        <v>57786200</v>
      </c>
      <c r="E26" s="172">
        <f t="shared" si="0"/>
        <v>-47.610003210604191</v>
      </c>
      <c r="F26" s="140">
        <v>1496903.6200000003</v>
      </c>
      <c r="G26" s="140" t="s">
        <v>634</v>
      </c>
      <c r="H26" s="176">
        <f t="shared" si="1"/>
        <v>3.6200000003445894</v>
      </c>
      <c r="I26" s="139">
        <v>256098.87</v>
      </c>
      <c r="J26" s="140" t="s">
        <v>1032</v>
      </c>
      <c r="K26" s="172">
        <f t="shared" si="2"/>
        <v>42662.869999999995</v>
      </c>
      <c r="L26" s="140">
        <v>4343.12</v>
      </c>
      <c r="M26" s="140" t="s">
        <v>1033</v>
      </c>
      <c r="N26" s="176">
        <f t="shared" si="3"/>
        <v>0</v>
      </c>
      <c r="O26" s="139">
        <v>369843.15</v>
      </c>
      <c r="P26" s="140" t="s">
        <v>635</v>
      </c>
      <c r="Q26" s="172">
        <f t="shared" si="4"/>
        <v>0.15000000002328306</v>
      </c>
      <c r="R26" s="140">
        <v>56171161.369996786</v>
      </c>
      <c r="S26" s="20">
        <v>56171200</v>
      </c>
      <c r="T26" s="93">
        <f t="shared" ref="T26:T32" si="14">R26-S26</f>
        <v>-38.630003213882446</v>
      </c>
      <c r="U26" s="205">
        <f t="shared" si="6"/>
        <v>1</v>
      </c>
      <c r="W26" s="86" t="s">
        <v>13</v>
      </c>
      <c r="X26" s="121">
        <f t="shared" si="7"/>
        <v>0</v>
      </c>
      <c r="Y26" s="122">
        <f t="shared" si="8"/>
        <v>0</v>
      </c>
      <c r="Z26" s="122">
        <f t="shared" si="9"/>
        <v>1</v>
      </c>
      <c r="AA26" s="122">
        <f t="shared" si="10"/>
        <v>0</v>
      </c>
      <c r="AB26" s="122">
        <f t="shared" si="11"/>
        <v>0</v>
      </c>
      <c r="AC26" s="129">
        <f t="shared" si="12"/>
        <v>0</v>
      </c>
    </row>
    <row r="27" spans="1:29" ht="15.75">
      <c r="A27" s="251"/>
      <c r="B27" s="106" t="s">
        <v>14</v>
      </c>
      <c r="C27" s="139">
        <v>27863694.959999863</v>
      </c>
      <c r="D27" s="140">
        <v>27863680</v>
      </c>
      <c r="E27" s="172">
        <f t="shared" si="0"/>
        <v>14.959999863058329</v>
      </c>
      <c r="F27" s="140">
        <v>550651.01000000036</v>
      </c>
      <c r="G27" s="140" t="s">
        <v>636</v>
      </c>
      <c r="H27" s="176">
        <f t="shared" si="1"/>
        <v>-5390.9899999996414</v>
      </c>
      <c r="I27" s="139">
        <v>23475.81</v>
      </c>
      <c r="J27" s="140" t="s">
        <v>1034</v>
      </c>
      <c r="K27" s="172">
        <f t="shared" si="2"/>
        <v>18.31000000000131</v>
      </c>
      <c r="L27" s="140">
        <v>1308.27</v>
      </c>
      <c r="M27" s="140" t="s">
        <v>1035</v>
      </c>
      <c r="N27" s="176">
        <f t="shared" si="3"/>
        <v>0</v>
      </c>
      <c r="O27" s="139">
        <v>175749.42999999996</v>
      </c>
      <c r="P27" s="140" t="s">
        <v>637</v>
      </c>
      <c r="Q27" s="172">
        <f t="shared" si="4"/>
        <v>0.42999999996391125</v>
      </c>
      <c r="R27" s="140">
        <v>27159462.059999861</v>
      </c>
      <c r="S27" s="20">
        <v>27159460</v>
      </c>
      <c r="T27" s="93">
        <f t="shared" si="14"/>
        <v>2.0599998608231544</v>
      </c>
      <c r="U27" s="205">
        <f t="shared" si="6"/>
        <v>1</v>
      </c>
      <c r="W27" s="87" t="s">
        <v>14</v>
      </c>
      <c r="X27" s="121">
        <f t="shared" si="7"/>
        <v>0</v>
      </c>
      <c r="Y27" s="122">
        <f t="shared" si="8"/>
        <v>1</v>
      </c>
      <c r="Z27" s="122">
        <f t="shared" si="9"/>
        <v>0</v>
      </c>
      <c r="AA27" s="122">
        <f t="shared" si="10"/>
        <v>0</v>
      </c>
      <c r="AB27" s="122">
        <f t="shared" si="11"/>
        <v>0</v>
      </c>
      <c r="AC27" s="129">
        <f t="shared" si="12"/>
        <v>0</v>
      </c>
    </row>
    <row r="28" spans="1:29" ht="15.75">
      <c r="A28" s="251"/>
      <c r="B28" s="160" t="s">
        <v>15</v>
      </c>
      <c r="C28" s="139">
        <v>82763945.009999558</v>
      </c>
      <c r="D28" s="140">
        <v>82766600</v>
      </c>
      <c r="E28" s="172">
        <f t="shared" si="0"/>
        <v>-2654.9900004416704</v>
      </c>
      <c r="F28" s="140">
        <v>733667.01000000036</v>
      </c>
      <c r="G28" s="140" t="s">
        <v>638</v>
      </c>
      <c r="H28" s="176">
        <f t="shared" si="1"/>
        <v>1.0000000358559191E-2</v>
      </c>
      <c r="I28" s="139">
        <v>118356.85</v>
      </c>
      <c r="J28" s="140" t="s">
        <v>1036</v>
      </c>
      <c r="K28" s="172">
        <f t="shared" si="2"/>
        <v>-0.14999999999417923</v>
      </c>
      <c r="L28" s="140">
        <v>11878.609999999999</v>
      </c>
      <c r="M28" s="140" t="s">
        <v>1037</v>
      </c>
      <c r="N28" s="176">
        <f t="shared" si="3"/>
        <v>9.9999999983992893E-3</v>
      </c>
      <c r="O28" s="139">
        <v>372653.55</v>
      </c>
      <c r="P28" s="140" t="s">
        <v>639</v>
      </c>
      <c r="Q28" s="172">
        <f t="shared" si="4"/>
        <v>-0.45000000001164153</v>
      </c>
      <c r="R28" s="140">
        <v>81764102.689999551</v>
      </c>
      <c r="S28" s="20">
        <v>81764100</v>
      </c>
      <c r="T28" s="93">
        <f t="shared" si="14"/>
        <v>2.6899995505809784</v>
      </c>
      <c r="U28" s="205">
        <f t="shared" si="6"/>
        <v>1</v>
      </c>
      <c r="W28" s="86" t="s">
        <v>15</v>
      </c>
      <c r="X28" s="121">
        <f t="shared" si="7"/>
        <v>1</v>
      </c>
      <c r="Y28" s="122">
        <f t="shared" si="8"/>
        <v>0</v>
      </c>
      <c r="Z28" s="122">
        <f t="shared" si="9"/>
        <v>0</v>
      </c>
      <c r="AA28" s="122">
        <f t="shared" si="10"/>
        <v>0</v>
      </c>
      <c r="AB28" s="122">
        <f t="shared" si="11"/>
        <v>0</v>
      </c>
      <c r="AC28" s="129">
        <f t="shared" si="12"/>
        <v>0</v>
      </c>
    </row>
    <row r="29" spans="1:29" ht="15.75">
      <c r="A29" s="251"/>
      <c r="B29" s="160" t="s">
        <v>16</v>
      </c>
      <c r="C29" s="139">
        <v>67319018.349998668</v>
      </c>
      <c r="D29" s="140">
        <v>67319000</v>
      </c>
      <c r="E29" s="172">
        <f t="shared" si="0"/>
        <v>18.349998667836189</v>
      </c>
      <c r="F29" s="140">
        <v>1185313.8699999989</v>
      </c>
      <c r="G29" s="140" t="s">
        <v>640</v>
      </c>
      <c r="H29" s="176">
        <f t="shared" si="1"/>
        <v>3.8699999989476055</v>
      </c>
      <c r="I29" s="139">
        <v>47416.65</v>
      </c>
      <c r="J29" s="140" t="s">
        <v>1038</v>
      </c>
      <c r="K29" s="172">
        <f t="shared" si="2"/>
        <v>5.0000000002910383E-2</v>
      </c>
      <c r="L29" s="140">
        <v>19337.02</v>
      </c>
      <c r="M29" s="140" t="s">
        <v>1039</v>
      </c>
      <c r="N29" s="176">
        <f t="shared" si="3"/>
        <v>2.0000000000436557E-2</v>
      </c>
      <c r="O29" s="139">
        <v>571334.12999999977</v>
      </c>
      <c r="P29" s="140" t="s">
        <v>641</v>
      </c>
      <c r="Q29" s="172">
        <f t="shared" si="4"/>
        <v>0.12999999977182597</v>
      </c>
      <c r="R29" s="140">
        <v>69462033.699998662</v>
      </c>
      <c r="S29" s="20">
        <v>69462100</v>
      </c>
      <c r="T29" s="93">
        <f t="shared" si="14"/>
        <v>-66.300001338124275</v>
      </c>
      <c r="U29" s="205">
        <f t="shared" si="6"/>
        <v>1</v>
      </c>
      <c r="W29" s="86" t="s">
        <v>16</v>
      </c>
      <c r="X29" s="121">
        <f t="shared" si="7"/>
        <v>0</v>
      </c>
      <c r="Y29" s="122">
        <f t="shared" si="8"/>
        <v>0</v>
      </c>
      <c r="Z29" s="122">
        <f t="shared" si="9"/>
        <v>0</v>
      </c>
      <c r="AA29" s="122">
        <f t="shared" si="10"/>
        <v>0</v>
      </c>
      <c r="AB29" s="122">
        <f t="shared" si="11"/>
        <v>0</v>
      </c>
      <c r="AC29" s="129">
        <f t="shared" si="12"/>
        <v>0</v>
      </c>
    </row>
    <row r="30" spans="1:29" ht="15.75">
      <c r="A30" s="251"/>
      <c r="B30" s="160" t="s">
        <v>17</v>
      </c>
      <c r="C30" s="139">
        <v>39932793.219996609</v>
      </c>
      <c r="D30" s="140">
        <v>39932800</v>
      </c>
      <c r="E30" s="172">
        <f t="shared" si="0"/>
        <v>-6.7800033912062645</v>
      </c>
      <c r="F30" s="140">
        <v>760747.48</v>
      </c>
      <c r="G30" s="140" t="s">
        <v>642</v>
      </c>
      <c r="H30" s="176">
        <f t="shared" si="1"/>
        <v>-0.52000000001862645</v>
      </c>
      <c r="I30" s="139">
        <v>92642.049999999988</v>
      </c>
      <c r="J30" s="140" t="s">
        <v>1040</v>
      </c>
      <c r="K30" s="172">
        <f t="shared" si="2"/>
        <v>4.9999999988358468E-2</v>
      </c>
      <c r="L30" s="140">
        <v>5910.35</v>
      </c>
      <c r="M30" s="140" t="s">
        <v>1041</v>
      </c>
      <c r="N30" s="176">
        <f t="shared" si="3"/>
        <v>0</v>
      </c>
      <c r="O30" s="139">
        <v>112289.15999999999</v>
      </c>
      <c r="P30" s="140" t="s">
        <v>643</v>
      </c>
      <c r="Q30" s="172">
        <f t="shared" si="4"/>
        <v>0.15999999998894054</v>
      </c>
      <c r="R30" s="140">
        <v>54455846.649996586</v>
      </c>
      <c r="S30" s="20">
        <v>54455900</v>
      </c>
      <c r="T30" s="93">
        <f t="shared" si="14"/>
        <v>-53.35000341385603</v>
      </c>
      <c r="U30" s="205">
        <f t="shared" si="6"/>
        <v>1</v>
      </c>
      <c r="W30" s="86" t="s">
        <v>17</v>
      </c>
      <c r="X30" s="121">
        <f t="shared" si="7"/>
        <v>0</v>
      </c>
      <c r="Y30" s="122">
        <f t="shared" si="8"/>
        <v>0</v>
      </c>
      <c r="Z30" s="122">
        <f t="shared" si="9"/>
        <v>0</v>
      </c>
      <c r="AA30" s="122">
        <f t="shared" si="10"/>
        <v>0</v>
      </c>
      <c r="AB30" s="122">
        <f t="shared" si="11"/>
        <v>0</v>
      </c>
      <c r="AC30" s="129">
        <f t="shared" si="12"/>
        <v>0</v>
      </c>
    </row>
    <row r="31" spans="1:29" ht="15.75">
      <c r="A31" s="251"/>
      <c r="B31" s="160" t="s">
        <v>18</v>
      </c>
      <c r="C31" s="139">
        <v>16398791.049999466</v>
      </c>
      <c r="D31" s="140">
        <v>16398830</v>
      </c>
      <c r="E31" s="172">
        <f t="shared" si="0"/>
        <v>-38.9500005338341</v>
      </c>
      <c r="F31" s="140">
        <v>639644.73000000021</v>
      </c>
      <c r="G31" s="140" t="s">
        <v>644</v>
      </c>
      <c r="H31" s="176">
        <f t="shared" si="1"/>
        <v>-0.26999999978579581</v>
      </c>
      <c r="I31" s="139">
        <v>32197.21</v>
      </c>
      <c r="J31" s="140" t="s">
        <v>1042</v>
      </c>
      <c r="K31" s="172">
        <f t="shared" si="2"/>
        <v>9.9999999983992893E-3</v>
      </c>
      <c r="L31" s="140">
        <v>4095.6499999999996</v>
      </c>
      <c r="M31" s="140" t="s">
        <v>1043</v>
      </c>
      <c r="N31" s="176">
        <f t="shared" si="3"/>
        <v>0</v>
      </c>
      <c r="O31" s="139">
        <v>0</v>
      </c>
      <c r="P31" s="140" t="s">
        <v>52</v>
      </c>
      <c r="Q31" s="172">
        <f t="shared" si="4"/>
        <v>0</v>
      </c>
      <c r="R31" s="140">
        <v>15787247.879999466</v>
      </c>
      <c r="S31" s="20">
        <v>15787240</v>
      </c>
      <c r="T31" s="93">
        <f t="shared" si="14"/>
        <v>7.879999466240406</v>
      </c>
      <c r="U31" s="205">
        <f t="shared" si="6"/>
        <v>1</v>
      </c>
      <c r="W31" s="86" t="s">
        <v>18</v>
      </c>
      <c r="X31" s="121">
        <f t="shared" si="7"/>
        <v>0</v>
      </c>
      <c r="Y31" s="122">
        <f t="shared" si="8"/>
        <v>0</v>
      </c>
      <c r="Z31" s="122">
        <f t="shared" si="9"/>
        <v>0</v>
      </c>
      <c r="AA31" s="122">
        <f t="shared" si="10"/>
        <v>0</v>
      </c>
      <c r="AB31" s="122">
        <f t="shared" si="11"/>
        <v>0</v>
      </c>
      <c r="AC31" s="129">
        <f t="shared" si="12"/>
        <v>0</v>
      </c>
    </row>
    <row r="32" spans="1:29" ht="15.75">
      <c r="A32" s="252"/>
      <c r="B32" s="161" t="s">
        <v>19</v>
      </c>
      <c r="C32" s="141">
        <v>64926099.229999073</v>
      </c>
      <c r="D32" s="142">
        <v>64926400</v>
      </c>
      <c r="E32" s="173">
        <f t="shared" si="0"/>
        <v>-300.77000092715025</v>
      </c>
      <c r="F32" s="142">
        <v>1505531.4499999995</v>
      </c>
      <c r="G32" s="142" t="s">
        <v>645</v>
      </c>
      <c r="H32" s="177">
        <f t="shared" si="1"/>
        <v>1.4499999994877726</v>
      </c>
      <c r="I32" s="141">
        <v>92585.299999999988</v>
      </c>
      <c r="J32" s="142" t="s">
        <v>1044</v>
      </c>
      <c r="K32" s="173">
        <f t="shared" si="2"/>
        <v>0</v>
      </c>
      <c r="L32" s="142">
        <v>3441.75</v>
      </c>
      <c r="M32" s="142" t="s">
        <v>1045</v>
      </c>
      <c r="N32" s="177">
        <f t="shared" si="3"/>
        <v>0</v>
      </c>
      <c r="O32" s="141">
        <v>435395.71999999974</v>
      </c>
      <c r="P32" s="142" t="s">
        <v>646</v>
      </c>
      <c r="Q32" s="173">
        <f t="shared" si="4"/>
        <v>-0.28000000026077032</v>
      </c>
      <c r="R32" s="142">
        <v>63074315.609999076</v>
      </c>
      <c r="S32" s="95">
        <v>63074300</v>
      </c>
      <c r="T32" s="96">
        <f t="shared" si="14"/>
        <v>15.60999907553196</v>
      </c>
      <c r="U32" s="206">
        <f t="shared" si="6"/>
        <v>1</v>
      </c>
      <c r="W32" s="88" t="s">
        <v>19</v>
      </c>
      <c r="X32" s="125">
        <f t="shared" si="7"/>
        <v>1</v>
      </c>
      <c r="Y32" s="126">
        <f t="shared" si="8"/>
        <v>0</v>
      </c>
      <c r="Z32" s="126">
        <f t="shared" si="9"/>
        <v>0</v>
      </c>
      <c r="AA32" s="126">
        <f t="shared" si="10"/>
        <v>0</v>
      </c>
      <c r="AB32" s="126">
        <f t="shared" si="11"/>
        <v>0</v>
      </c>
      <c r="AC32" s="132">
        <f t="shared" si="12"/>
        <v>0</v>
      </c>
    </row>
    <row r="33" spans="1:29" ht="15" customHeight="1">
      <c r="A33" s="250">
        <v>42404</v>
      </c>
      <c r="B33" s="159" t="s">
        <v>12</v>
      </c>
      <c r="C33" s="139">
        <v>31974086.700000081</v>
      </c>
      <c r="D33" s="140">
        <v>31974090</v>
      </c>
      <c r="E33" s="172">
        <f t="shared" si="0"/>
        <v>-3.2999999187886715</v>
      </c>
      <c r="F33" s="136">
        <v>426711.43</v>
      </c>
      <c r="G33" s="136" t="s">
        <v>647</v>
      </c>
      <c r="H33" s="178">
        <f t="shared" si="1"/>
        <v>0.42999999999301508</v>
      </c>
      <c r="I33" s="139">
        <v>25202.79</v>
      </c>
      <c r="J33" s="140" t="s">
        <v>1046</v>
      </c>
      <c r="K33" s="172">
        <f t="shared" si="2"/>
        <v>-9.9999999983992893E-3</v>
      </c>
      <c r="L33" s="136">
        <v>2883.38</v>
      </c>
      <c r="M33" s="136" t="s">
        <v>1047</v>
      </c>
      <c r="N33" s="178">
        <f t="shared" ref="N33:N40" si="15">L33-M33</f>
        <v>0</v>
      </c>
      <c r="O33" s="139">
        <v>380434.48</v>
      </c>
      <c r="P33" s="140" t="s">
        <v>648</v>
      </c>
      <c r="Q33" s="172">
        <f t="shared" si="4"/>
        <v>0.47999999998137355</v>
      </c>
      <c r="R33" s="136">
        <v>31189260.200000077</v>
      </c>
      <c r="S33" s="20">
        <v>31189270</v>
      </c>
      <c r="T33" s="93">
        <f>R33-S33</f>
        <v>-9.7999999225139618</v>
      </c>
      <c r="U33" s="204">
        <f t="shared" si="6"/>
        <v>1</v>
      </c>
      <c r="W33" s="85" t="s">
        <v>12</v>
      </c>
      <c r="X33" s="122">
        <f t="shared" si="7"/>
        <v>0</v>
      </c>
      <c r="Y33" s="122">
        <f t="shared" si="8"/>
        <v>0</v>
      </c>
      <c r="Z33" s="122">
        <f t="shared" ref="Z33:Z40" si="16">+IF(AND(I33&lt;&gt;0,J33&lt;&gt;0,OR(K33&gt;100,K33&lt;-100)),1,0)</f>
        <v>0</v>
      </c>
      <c r="AA33" s="122">
        <f t="shared" ref="AA33:AA40" si="17">+IF(AND(L33&lt;&gt;0,M33&lt;&gt;0,OR(N33&gt;100,N33&lt;-100)),1,0)</f>
        <v>0</v>
      </c>
      <c r="AB33" s="122">
        <f t="shared" si="11"/>
        <v>0</v>
      </c>
      <c r="AC33" s="129">
        <f t="shared" si="12"/>
        <v>0</v>
      </c>
    </row>
    <row r="34" spans="1:29" ht="15.75">
      <c r="A34" s="251"/>
      <c r="B34" s="160" t="s">
        <v>13</v>
      </c>
      <c r="C34" s="139">
        <v>56171161.369996786</v>
      </c>
      <c r="D34" s="140">
        <v>56171200</v>
      </c>
      <c r="E34" s="172">
        <f t="shared" si="0"/>
        <v>-38.630003213882446</v>
      </c>
      <c r="F34" s="136">
        <v>1239747.8900000004</v>
      </c>
      <c r="G34" s="136" t="s">
        <v>649</v>
      </c>
      <c r="H34" s="178">
        <f t="shared" si="1"/>
        <v>-2.1099999996367842</v>
      </c>
      <c r="I34" s="139">
        <v>107548.79000000001</v>
      </c>
      <c r="J34" s="140" t="s">
        <v>1048</v>
      </c>
      <c r="K34" s="172">
        <f t="shared" si="2"/>
        <v>807.79000000000815</v>
      </c>
      <c r="L34" s="136">
        <v>16071.35</v>
      </c>
      <c r="M34" s="136" t="s">
        <v>1049</v>
      </c>
      <c r="N34" s="178">
        <f t="shared" si="15"/>
        <v>5.0000000001091394E-2</v>
      </c>
      <c r="O34" s="139">
        <v>371388.78</v>
      </c>
      <c r="P34" s="140" t="s">
        <v>650</v>
      </c>
      <c r="Q34" s="172">
        <f t="shared" si="4"/>
        <v>-0.21999999997206032</v>
      </c>
      <c r="R34" s="136">
        <v>54651502.139996789</v>
      </c>
      <c r="S34" s="6">
        <v>54651500</v>
      </c>
      <c r="T34" s="93">
        <f t="shared" ref="T34:T40" si="18">R34-S34</f>
        <v>2.1399967893958092</v>
      </c>
      <c r="U34" s="205">
        <f t="shared" si="6"/>
        <v>1</v>
      </c>
      <c r="W34" s="86" t="s">
        <v>13</v>
      </c>
      <c r="X34" s="122">
        <f t="shared" si="7"/>
        <v>0</v>
      </c>
      <c r="Y34" s="122">
        <f t="shared" si="8"/>
        <v>0</v>
      </c>
      <c r="Z34" s="122">
        <f t="shared" si="16"/>
        <v>1</v>
      </c>
      <c r="AA34" s="122">
        <f t="shared" si="17"/>
        <v>0</v>
      </c>
      <c r="AB34" s="122">
        <f t="shared" si="11"/>
        <v>0</v>
      </c>
      <c r="AC34" s="129">
        <f t="shared" si="12"/>
        <v>0</v>
      </c>
    </row>
    <row r="35" spans="1:29" ht="15.75">
      <c r="A35" s="251"/>
      <c r="B35" s="106" t="s">
        <v>14</v>
      </c>
      <c r="C35" s="139">
        <v>27159462.059999861</v>
      </c>
      <c r="D35" s="140">
        <v>27159460</v>
      </c>
      <c r="E35" s="172">
        <f t="shared" si="0"/>
        <v>2.0599998608231544</v>
      </c>
      <c r="F35" s="136">
        <v>593038.03999999992</v>
      </c>
      <c r="G35" s="136" t="s">
        <v>651</v>
      </c>
      <c r="H35" s="178">
        <f t="shared" si="1"/>
        <v>3.9999999920837581E-2</v>
      </c>
      <c r="I35" s="139">
        <v>138895</v>
      </c>
      <c r="J35" s="140" t="s">
        <v>1050</v>
      </c>
      <c r="K35" s="172">
        <f t="shared" si="2"/>
        <v>0</v>
      </c>
      <c r="L35" s="136">
        <v>13175.48</v>
      </c>
      <c r="M35" s="136" t="s">
        <v>1051</v>
      </c>
      <c r="N35" s="178">
        <f t="shared" si="15"/>
        <v>-2.0000000000436557E-2</v>
      </c>
      <c r="O35" s="139">
        <v>205071.97000000012</v>
      </c>
      <c r="P35" s="140" t="s">
        <v>652</v>
      </c>
      <c r="Q35" s="172">
        <f t="shared" si="4"/>
        <v>-2.9999999882420525E-2</v>
      </c>
      <c r="R35" s="136">
        <v>26487071.569999862</v>
      </c>
      <c r="S35" s="6">
        <v>26487090</v>
      </c>
      <c r="T35" s="93">
        <f t="shared" si="18"/>
        <v>-18.430000137537718</v>
      </c>
      <c r="U35" s="205">
        <f t="shared" si="6"/>
        <v>1</v>
      </c>
      <c r="W35" s="87" t="s">
        <v>14</v>
      </c>
      <c r="X35" s="122">
        <f t="shared" si="7"/>
        <v>0</v>
      </c>
      <c r="Y35" s="122">
        <f t="shared" si="8"/>
        <v>0</v>
      </c>
      <c r="Z35" s="122">
        <f t="shared" si="16"/>
        <v>0</v>
      </c>
      <c r="AA35" s="122">
        <f t="shared" si="17"/>
        <v>0</v>
      </c>
      <c r="AB35" s="122">
        <f t="shared" si="11"/>
        <v>0</v>
      </c>
      <c r="AC35" s="129">
        <f t="shared" si="12"/>
        <v>0</v>
      </c>
    </row>
    <row r="36" spans="1:29" ht="15.75">
      <c r="A36" s="251"/>
      <c r="B36" s="160" t="s">
        <v>15</v>
      </c>
      <c r="C36" s="139">
        <v>81764102.689999551</v>
      </c>
      <c r="D36" s="140">
        <v>81764100</v>
      </c>
      <c r="E36" s="172">
        <f t="shared" si="0"/>
        <v>2.6899995505809784</v>
      </c>
      <c r="F36" s="136">
        <v>960389.25000000047</v>
      </c>
      <c r="G36" s="136" t="s">
        <v>653</v>
      </c>
      <c r="H36" s="178">
        <f t="shared" si="1"/>
        <v>0.25000000046566129</v>
      </c>
      <c r="I36" s="139">
        <v>225843.17</v>
      </c>
      <c r="J36" s="140" t="s">
        <v>1052</v>
      </c>
      <c r="K36" s="172">
        <f t="shared" si="2"/>
        <v>0.17000000001280569</v>
      </c>
      <c r="L36" s="136">
        <v>7040.33</v>
      </c>
      <c r="M36" s="136" t="s">
        <v>1053</v>
      </c>
      <c r="N36" s="178">
        <f t="shared" si="15"/>
        <v>0</v>
      </c>
      <c r="O36" s="139">
        <v>378312.43999999994</v>
      </c>
      <c r="P36" s="140" t="s">
        <v>654</v>
      </c>
      <c r="Q36" s="172">
        <f t="shared" si="4"/>
        <v>0.43999999994412065</v>
      </c>
      <c r="R36" s="136">
        <v>84196099.229999557</v>
      </c>
      <c r="S36" s="6">
        <v>0</v>
      </c>
      <c r="T36" s="93">
        <f t="shared" si="18"/>
        <v>84196099.229999557</v>
      </c>
      <c r="U36" s="205">
        <f t="shared" si="6"/>
        <v>1</v>
      </c>
      <c r="W36" s="86" t="s">
        <v>15</v>
      </c>
      <c r="X36" s="122">
        <f t="shared" si="7"/>
        <v>0</v>
      </c>
      <c r="Y36" s="122">
        <f t="shared" si="8"/>
        <v>0</v>
      </c>
      <c r="Z36" s="122">
        <f t="shared" si="16"/>
        <v>0</v>
      </c>
      <c r="AA36" s="122">
        <f t="shared" si="17"/>
        <v>0</v>
      </c>
      <c r="AB36" s="122">
        <f t="shared" si="11"/>
        <v>0</v>
      </c>
      <c r="AC36" s="129">
        <f t="shared" si="12"/>
        <v>0</v>
      </c>
    </row>
    <row r="37" spans="1:29" ht="15.75">
      <c r="A37" s="251"/>
      <c r="B37" s="160" t="s">
        <v>16</v>
      </c>
      <c r="C37" s="139">
        <v>69462033.699998662</v>
      </c>
      <c r="D37" s="140">
        <v>69462100</v>
      </c>
      <c r="E37" s="172">
        <f t="shared" si="0"/>
        <v>-66.300001338124275</v>
      </c>
      <c r="F37" s="136">
        <v>1225152.3900000001</v>
      </c>
      <c r="G37" s="136" t="s">
        <v>655</v>
      </c>
      <c r="H37" s="178">
        <f t="shared" si="1"/>
        <v>2.3900000001303852</v>
      </c>
      <c r="I37" s="139">
        <v>122234.74999999999</v>
      </c>
      <c r="J37" s="140" t="s">
        <v>1054</v>
      </c>
      <c r="K37" s="172">
        <f t="shared" si="2"/>
        <v>1425.7499999999854</v>
      </c>
      <c r="L37" s="136">
        <v>4050.54</v>
      </c>
      <c r="M37" s="136" t="s">
        <v>1055</v>
      </c>
      <c r="N37" s="178">
        <f t="shared" si="15"/>
        <v>0</v>
      </c>
      <c r="O37" s="139">
        <v>555491.09000000032</v>
      </c>
      <c r="P37" s="140" t="s">
        <v>656</v>
      </c>
      <c r="Q37" s="172">
        <f t="shared" si="4"/>
        <v>9.0000000316649675E-2</v>
      </c>
      <c r="R37" s="136">
        <v>71740102.169998646</v>
      </c>
      <c r="S37" s="6">
        <v>320740508</v>
      </c>
      <c r="T37" s="93">
        <f t="shared" si="18"/>
        <v>-249000405.83000135</v>
      </c>
      <c r="U37" s="205">
        <f t="shared" si="6"/>
        <v>1</v>
      </c>
      <c r="W37" s="86" t="s">
        <v>16</v>
      </c>
      <c r="X37" s="122">
        <f t="shared" si="7"/>
        <v>0</v>
      </c>
      <c r="Y37" s="122">
        <f t="shared" si="8"/>
        <v>0</v>
      </c>
      <c r="Z37" s="122">
        <f t="shared" si="16"/>
        <v>1</v>
      </c>
      <c r="AA37" s="122">
        <f t="shared" si="17"/>
        <v>0</v>
      </c>
      <c r="AB37" s="122">
        <f t="shared" si="11"/>
        <v>0</v>
      </c>
      <c r="AC37" s="129">
        <f t="shared" si="12"/>
        <v>1</v>
      </c>
    </row>
    <row r="38" spans="1:29" ht="15.75">
      <c r="A38" s="251"/>
      <c r="B38" s="160" t="s">
        <v>17</v>
      </c>
      <c r="C38" s="139">
        <v>54455846.649996586</v>
      </c>
      <c r="D38" s="140"/>
      <c r="E38" s="172">
        <f t="shared" si="0"/>
        <v>54455846.649996586</v>
      </c>
      <c r="F38" s="136">
        <v>1091928.8700000001</v>
      </c>
      <c r="G38" s="136"/>
      <c r="H38" s="178">
        <f t="shared" si="1"/>
        <v>1091928.8700000001</v>
      </c>
      <c r="I38" s="139">
        <v>153517.6</v>
      </c>
      <c r="J38" s="140"/>
      <c r="K38" s="172">
        <f t="shared" si="2"/>
        <v>153517.6</v>
      </c>
      <c r="L38" s="136">
        <v>60047.8</v>
      </c>
      <c r="M38" s="136"/>
      <c r="N38" s="178">
        <f t="shared" si="15"/>
        <v>60047.8</v>
      </c>
      <c r="O38" s="139">
        <v>245743.97999999998</v>
      </c>
      <c r="P38" s="140"/>
      <c r="Q38" s="172">
        <f t="shared" si="4"/>
        <v>245743.97999999998</v>
      </c>
      <c r="R38" s="136">
        <v>53211643.599996597</v>
      </c>
      <c r="S38" s="6"/>
      <c r="T38" s="93">
        <f t="shared" si="18"/>
        <v>53211643.599996597</v>
      </c>
      <c r="U38" s="205">
        <f t="shared" si="6"/>
        <v>0</v>
      </c>
      <c r="W38" s="86" t="s">
        <v>17</v>
      </c>
      <c r="X38" s="122">
        <f t="shared" si="7"/>
        <v>0</v>
      </c>
      <c r="Y38" s="122">
        <f t="shared" si="8"/>
        <v>0</v>
      </c>
      <c r="Z38" s="122">
        <f t="shared" si="16"/>
        <v>0</v>
      </c>
      <c r="AA38" s="122">
        <f t="shared" si="17"/>
        <v>0</v>
      </c>
      <c r="AB38" s="122">
        <f t="shared" si="11"/>
        <v>0</v>
      </c>
      <c r="AC38" s="129">
        <f t="shared" si="12"/>
        <v>0</v>
      </c>
    </row>
    <row r="39" spans="1:29" ht="15.75">
      <c r="A39" s="251"/>
      <c r="B39" s="160" t="s">
        <v>18</v>
      </c>
      <c r="C39" s="139">
        <v>15787247.879999466</v>
      </c>
      <c r="D39" s="140">
        <v>15787240</v>
      </c>
      <c r="E39" s="172">
        <f t="shared" si="0"/>
        <v>7.879999466240406</v>
      </c>
      <c r="F39" s="136">
        <v>633986.6</v>
      </c>
      <c r="G39" s="136" t="s">
        <v>657</v>
      </c>
      <c r="H39" s="178">
        <f t="shared" si="1"/>
        <v>0.59999999997671694</v>
      </c>
      <c r="I39" s="139">
        <v>16873.07</v>
      </c>
      <c r="J39" s="140" t="s">
        <v>1056</v>
      </c>
      <c r="K39" s="172">
        <f t="shared" si="2"/>
        <v>-2.9999999998835847E-2</v>
      </c>
      <c r="L39" s="136">
        <v>3396.9799999999996</v>
      </c>
      <c r="M39" s="136" t="s">
        <v>1057</v>
      </c>
      <c r="N39" s="178">
        <f t="shared" si="15"/>
        <v>0</v>
      </c>
      <c r="O39" s="139">
        <v>210176.26999999996</v>
      </c>
      <c r="P39" s="140" t="s">
        <v>658</v>
      </c>
      <c r="Q39" s="172">
        <f t="shared" si="4"/>
        <v>0.26999999996041879</v>
      </c>
      <c r="R39" s="136">
        <v>14956561.099999467</v>
      </c>
      <c r="S39" s="6">
        <v>14956590</v>
      </c>
      <c r="T39" s="93">
        <f t="shared" si="18"/>
        <v>-28.900000533089042</v>
      </c>
      <c r="U39" s="205">
        <f t="shared" si="6"/>
        <v>1</v>
      </c>
      <c r="W39" s="86" t="s">
        <v>18</v>
      </c>
      <c r="X39" s="122">
        <f t="shared" si="7"/>
        <v>0</v>
      </c>
      <c r="Y39" s="122">
        <f t="shared" si="8"/>
        <v>0</v>
      </c>
      <c r="Z39" s="122">
        <f t="shared" si="16"/>
        <v>0</v>
      </c>
      <c r="AA39" s="122">
        <f t="shared" si="17"/>
        <v>0</v>
      </c>
      <c r="AB39" s="122">
        <f t="shared" si="11"/>
        <v>0</v>
      </c>
      <c r="AC39" s="129">
        <f t="shared" si="12"/>
        <v>0</v>
      </c>
    </row>
    <row r="40" spans="1:29" ht="15.75">
      <c r="A40" s="252"/>
      <c r="B40" s="161" t="s">
        <v>19</v>
      </c>
      <c r="C40" s="139">
        <v>63074315.609999076</v>
      </c>
      <c r="D40" s="140">
        <v>63074300</v>
      </c>
      <c r="E40" s="172">
        <f t="shared" si="0"/>
        <v>15.60999907553196</v>
      </c>
      <c r="F40" s="136">
        <v>1531484.9399999997</v>
      </c>
      <c r="G40" s="136" t="s">
        <v>659</v>
      </c>
      <c r="H40" s="178">
        <f t="shared" si="1"/>
        <v>-5.06000000028871</v>
      </c>
      <c r="I40" s="139">
        <v>12532.17</v>
      </c>
      <c r="J40" s="140" t="s">
        <v>1058</v>
      </c>
      <c r="K40" s="172">
        <f t="shared" si="2"/>
        <v>-3.0000000000654836E-2</v>
      </c>
      <c r="L40" s="136">
        <v>797.80000000000007</v>
      </c>
      <c r="M40" s="136" t="s">
        <v>1059</v>
      </c>
      <c r="N40" s="178">
        <f t="shared" si="15"/>
        <v>0</v>
      </c>
      <c r="O40" s="139">
        <v>468098.65</v>
      </c>
      <c r="P40" s="140" t="s">
        <v>660</v>
      </c>
      <c r="Q40" s="172">
        <f t="shared" si="4"/>
        <v>-0.34999999997671694</v>
      </c>
      <c r="R40" s="136">
        <v>61086466.389999077</v>
      </c>
      <c r="S40" s="6">
        <v>61086500</v>
      </c>
      <c r="T40" s="93">
        <f t="shared" si="18"/>
        <v>-33.610000923275948</v>
      </c>
      <c r="U40" s="206">
        <f t="shared" si="6"/>
        <v>1</v>
      </c>
      <c r="W40" s="88" t="s">
        <v>19</v>
      </c>
      <c r="X40" s="122">
        <f t="shared" si="7"/>
        <v>0</v>
      </c>
      <c r="Y40" s="122">
        <f t="shared" si="8"/>
        <v>0</v>
      </c>
      <c r="Z40" s="122">
        <f t="shared" si="16"/>
        <v>0</v>
      </c>
      <c r="AA40" s="122">
        <f t="shared" si="17"/>
        <v>0</v>
      </c>
      <c r="AB40" s="122">
        <f t="shared" si="11"/>
        <v>0</v>
      </c>
      <c r="AC40" s="129">
        <f t="shared" si="12"/>
        <v>0</v>
      </c>
    </row>
    <row r="41" spans="1:29" ht="15" customHeight="1">
      <c r="A41" s="250">
        <v>42407</v>
      </c>
      <c r="B41" s="159" t="s">
        <v>12</v>
      </c>
      <c r="C41" s="137">
        <v>31189260.200000077</v>
      </c>
      <c r="D41" s="138">
        <v>31189270</v>
      </c>
      <c r="E41" s="171">
        <f t="shared" si="0"/>
        <v>-9.7999999225139618</v>
      </c>
      <c r="F41" s="138">
        <v>843124.9500000003</v>
      </c>
      <c r="G41" s="138" t="s">
        <v>661</v>
      </c>
      <c r="H41" s="175">
        <f t="shared" si="1"/>
        <v>-4.9999999697320163E-2</v>
      </c>
      <c r="I41" s="137">
        <v>112436.71</v>
      </c>
      <c r="J41" s="138" t="s">
        <v>1060</v>
      </c>
      <c r="K41" s="171">
        <f t="shared" si="2"/>
        <v>-0.28999999999359716</v>
      </c>
      <c r="L41" s="138">
        <v>54578.080000000002</v>
      </c>
      <c r="M41" s="138" t="s">
        <v>1061</v>
      </c>
      <c r="N41" s="175">
        <f t="shared" si="3"/>
        <v>-1.9999999996798579E-2</v>
      </c>
      <c r="O41" s="137">
        <v>567509.30000000005</v>
      </c>
      <c r="P41" s="138" t="s">
        <v>662</v>
      </c>
      <c r="Q41" s="171">
        <f t="shared" si="4"/>
        <v>0.30000000004656613</v>
      </c>
      <c r="R41" s="138">
        <v>31827117.170000091</v>
      </c>
      <c r="S41" s="90">
        <v>31827140</v>
      </c>
      <c r="T41" s="91">
        <f>R41-S41</f>
        <v>-22.829999908804893</v>
      </c>
      <c r="U41" s="204">
        <f t="shared" si="6"/>
        <v>1</v>
      </c>
      <c r="W41" s="85" t="s">
        <v>12</v>
      </c>
      <c r="X41" s="122">
        <f t="shared" si="7"/>
        <v>0</v>
      </c>
      <c r="Y41" s="122">
        <f t="shared" si="8"/>
        <v>0</v>
      </c>
      <c r="Z41" s="122">
        <f t="shared" si="9"/>
        <v>0</v>
      </c>
      <c r="AA41" s="122">
        <f t="shared" si="10"/>
        <v>0</v>
      </c>
      <c r="AB41" s="122">
        <f t="shared" si="11"/>
        <v>0</v>
      </c>
      <c r="AC41" s="129">
        <f t="shared" si="12"/>
        <v>0</v>
      </c>
    </row>
    <row r="42" spans="1:29" ht="15.75">
      <c r="A42" s="251"/>
      <c r="B42" s="160" t="s">
        <v>13</v>
      </c>
      <c r="C42" s="139">
        <v>54651502.139996789</v>
      </c>
      <c r="D42" s="140">
        <v>54651500</v>
      </c>
      <c r="E42" s="172">
        <f t="shared" si="0"/>
        <v>2.1399967893958092</v>
      </c>
      <c r="F42" s="140">
        <v>2154928.2999999975</v>
      </c>
      <c r="G42" s="140" t="s">
        <v>663</v>
      </c>
      <c r="H42" s="176">
        <f t="shared" si="1"/>
        <v>-1.700000002514571</v>
      </c>
      <c r="I42" s="139">
        <v>269375.11</v>
      </c>
      <c r="J42" s="140" t="s">
        <v>1062</v>
      </c>
      <c r="K42" s="172">
        <f t="shared" si="2"/>
        <v>0.10999999998603016</v>
      </c>
      <c r="L42" s="140">
        <v>80259.69</v>
      </c>
      <c r="M42" s="140" t="s">
        <v>1063</v>
      </c>
      <c r="N42" s="176">
        <f t="shared" si="3"/>
        <v>-9.9999999947613105E-3</v>
      </c>
      <c r="O42" s="139">
        <v>741131.52</v>
      </c>
      <c r="P42" s="140" t="s">
        <v>664</v>
      </c>
      <c r="Q42" s="172">
        <f t="shared" si="4"/>
        <v>-0.47999999998137355</v>
      </c>
      <c r="R42" s="140">
        <v>65022116.89999681</v>
      </c>
      <c r="S42" s="20">
        <v>65022100</v>
      </c>
      <c r="T42" s="93">
        <f t="shared" ref="T42:T48" si="19">R42-S42</f>
        <v>16.899996809661388</v>
      </c>
      <c r="U42" s="205">
        <f t="shared" si="6"/>
        <v>1</v>
      </c>
      <c r="W42" s="86" t="s">
        <v>13</v>
      </c>
      <c r="X42" s="122">
        <f t="shared" si="7"/>
        <v>0</v>
      </c>
      <c r="Y42" s="122">
        <f t="shared" si="8"/>
        <v>0</v>
      </c>
      <c r="Z42" s="122">
        <f t="shared" si="9"/>
        <v>0</v>
      </c>
      <c r="AA42" s="122">
        <f t="shared" si="10"/>
        <v>0</v>
      </c>
      <c r="AB42" s="122">
        <f t="shared" si="11"/>
        <v>0</v>
      </c>
      <c r="AC42" s="129">
        <f t="shared" si="12"/>
        <v>0</v>
      </c>
    </row>
    <row r="43" spans="1:29" ht="15.75">
      <c r="A43" s="251"/>
      <c r="B43" s="106" t="s">
        <v>14</v>
      </c>
      <c r="C43" s="139">
        <v>26487071.569999862</v>
      </c>
      <c r="D43" s="140">
        <v>26487090</v>
      </c>
      <c r="E43" s="172">
        <f t="shared" si="0"/>
        <v>-18.430000137537718</v>
      </c>
      <c r="F43" s="140">
        <v>1051330.2200000007</v>
      </c>
      <c r="G43" s="140" t="s">
        <v>665</v>
      </c>
      <c r="H43" s="176">
        <f t="shared" si="1"/>
        <v>-11379.779999999329</v>
      </c>
      <c r="I43" s="139">
        <v>26419.229999999996</v>
      </c>
      <c r="J43" s="140" t="s">
        <v>1064</v>
      </c>
      <c r="K43" s="172">
        <f t="shared" si="2"/>
        <v>2.9999999995197868E-2</v>
      </c>
      <c r="L43" s="140">
        <v>2567.4599999999996</v>
      </c>
      <c r="M43" s="140" t="s">
        <v>1065</v>
      </c>
      <c r="N43" s="176">
        <f t="shared" si="3"/>
        <v>0</v>
      </c>
      <c r="O43" s="139">
        <v>552143.15999999992</v>
      </c>
      <c r="P43" s="140" t="s">
        <v>666</v>
      </c>
      <c r="Q43" s="172">
        <f t="shared" si="4"/>
        <v>0.15999999991618097</v>
      </c>
      <c r="R43" s="140">
        <v>30501353.319999859</v>
      </c>
      <c r="S43" s="20">
        <v>19719330</v>
      </c>
      <c r="T43" s="93">
        <f t="shared" si="19"/>
        <v>10782023.319999859</v>
      </c>
      <c r="U43" s="205">
        <f t="shared" si="6"/>
        <v>1</v>
      </c>
      <c r="W43" s="87" t="s">
        <v>14</v>
      </c>
      <c r="X43" s="122">
        <f t="shared" si="7"/>
        <v>0</v>
      </c>
      <c r="Y43" s="122">
        <f t="shared" si="8"/>
        <v>1</v>
      </c>
      <c r="Z43" s="122">
        <f t="shared" si="9"/>
        <v>0</v>
      </c>
      <c r="AA43" s="122">
        <f t="shared" si="10"/>
        <v>0</v>
      </c>
      <c r="AB43" s="122">
        <f t="shared" si="11"/>
        <v>0</v>
      </c>
      <c r="AC43" s="129">
        <f t="shared" si="12"/>
        <v>1</v>
      </c>
    </row>
    <row r="44" spans="1:29" ht="15.75">
      <c r="A44" s="251"/>
      <c r="B44" s="160" t="s">
        <v>15</v>
      </c>
      <c r="C44" s="139">
        <v>84196099.229999557</v>
      </c>
      <c r="D44" s="140">
        <v>81764100</v>
      </c>
      <c r="E44" s="172">
        <f t="shared" si="0"/>
        <v>2431999.2299995571</v>
      </c>
      <c r="F44" s="140">
        <v>1291489.5600000005</v>
      </c>
      <c r="G44" s="140" t="s">
        <v>667</v>
      </c>
      <c r="H44" s="176">
        <f t="shared" si="1"/>
        <v>-0.43999999947845936</v>
      </c>
      <c r="I44" s="139">
        <v>217897.55000000002</v>
      </c>
      <c r="J44" s="140" t="s">
        <v>1066</v>
      </c>
      <c r="K44" s="172">
        <f t="shared" si="2"/>
        <v>-0.4499999999825377</v>
      </c>
      <c r="L44" s="140">
        <v>6203.57</v>
      </c>
      <c r="M44" s="140" t="s">
        <v>1067</v>
      </c>
      <c r="N44" s="176">
        <f t="shared" si="3"/>
        <v>0</v>
      </c>
      <c r="O44" s="139">
        <v>627622.4499999996</v>
      </c>
      <c r="P44" s="140" t="s">
        <v>668</v>
      </c>
      <c r="Q44" s="172">
        <f t="shared" si="4"/>
        <v>0.44999999960418791</v>
      </c>
      <c r="R44" s="140">
        <v>86575983.549999565</v>
      </c>
      <c r="S44" s="20">
        <v>86576000</v>
      </c>
      <c r="T44" s="93">
        <f t="shared" si="19"/>
        <v>-16.450000435113907</v>
      </c>
      <c r="U44" s="205">
        <f t="shared" si="6"/>
        <v>1</v>
      </c>
      <c r="W44" s="86" t="s">
        <v>15</v>
      </c>
      <c r="X44" s="122">
        <f t="shared" si="7"/>
        <v>1</v>
      </c>
      <c r="Y44" s="122">
        <f t="shared" si="8"/>
        <v>0</v>
      </c>
      <c r="Z44" s="122">
        <f t="shared" si="9"/>
        <v>0</v>
      </c>
      <c r="AA44" s="122">
        <f t="shared" si="10"/>
        <v>0</v>
      </c>
      <c r="AB44" s="122">
        <f t="shared" si="11"/>
        <v>0</v>
      </c>
      <c r="AC44" s="129">
        <f t="shared" si="12"/>
        <v>0</v>
      </c>
    </row>
    <row r="45" spans="1:29" ht="15.75">
      <c r="A45" s="251"/>
      <c r="B45" s="160" t="s">
        <v>16</v>
      </c>
      <c r="C45" s="139">
        <v>71740102.169998646</v>
      </c>
      <c r="D45" s="140">
        <v>71740100</v>
      </c>
      <c r="E45" s="172">
        <f t="shared" si="0"/>
        <v>2.1699986457824707</v>
      </c>
      <c r="F45" s="140">
        <v>1855342.8499999989</v>
      </c>
      <c r="G45" s="140" t="s">
        <v>669</v>
      </c>
      <c r="H45" s="176">
        <f t="shared" si="1"/>
        <v>2.849999998928979</v>
      </c>
      <c r="I45" s="139">
        <v>142316.50000000006</v>
      </c>
      <c r="J45" s="140" t="s">
        <v>1068</v>
      </c>
      <c r="K45" s="172">
        <f t="shared" si="2"/>
        <v>-0.49999999994179234</v>
      </c>
      <c r="L45" s="140">
        <v>363522.37</v>
      </c>
      <c r="M45" s="140" t="s">
        <v>1069</v>
      </c>
      <c r="N45" s="176">
        <f t="shared" si="3"/>
        <v>0.36999999999534339</v>
      </c>
      <c r="O45" s="139">
        <v>741444.81</v>
      </c>
      <c r="P45" s="140" t="s">
        <v>670</v>
      </c>
      <c r="Q45" s="172">
        <f t="shared" si="4"/>
        <v>-0.18999999994412065</v>
      </c>
      <c r="R45" s="140">
        <v>68922108.639998645</v>
      </c>
      <c r="S45" s="20">
        <v>68922100</v>
      </c>
      <c r="T45" s="93">
        <f t="shared" si="19"/>
        <v>8.6399986445903778</v>
      </c>
      <c r="U45" s="205">
        <f t="shared" si="6"/>
        <v>1</v>
      </c>
      <c r="W45" s="86" t="s">
        <v>16</v>
      </c>
      <c r="X45" s="122">
        <f t="shared" si="7"/>
        <v>0</v>
      </c>
      <c r="Y45" s="122">
        <f t="shared" si="8"/>
        <v>0</v>
      </c>
      <c r="Z45" s="122">
        <f t="shared" si="9"/>
        <v>0</v>
      </c>
      <c r="AA45" s="122">
        <f t="shared" si="10"/>
        <v>0</v>
      </c>
      <c r="AB45" s="122">
        <f t="shared" si="11"/>
        <v>0</v>
      </c>
      <c r="AC45" s="129">
        <f t="shared" si="12"/>
        <v>0</v>
      </c>
    </row>
    <row r="46" spans="1:29" ht="15.75">
      <c r="A46" s="251"/>
      <c r="B46" s="160" t="s">
        <v>17</v>
      </c>
      <c r="C46" s="139">
        <v>53211643.599996597</v>
      </c>
      <c r="D46" s="140">
        <v>53211700</v>
      </c>
      <c r="E46" s="172">
        <f t="shared" si="0"/>
        <v>-56.400003403425217</v>
      </c>
      <c r="F46" s="140">
        <v>1800699.77</v>
      </c>
      <c r="G46" s="140" t="s">
        <v>671</v>
      </c>
      <c r="H46" s="176">
        <f t="shared" si="1"/>
        <v>-0.22999999998137355</v>
      </c>
      <c r="I46" s="139">
        <v>158254.61000000002</v>
      </c>
      <c r="J46" s="140" t="s">
        <v>1070</v>
      </c>
      <c r="K46" s="172">
        <f t="shared" si="2"/>
        <v>-0.38999999998486601</v>
      </c>
      <c r="L46" s="140">
        <v>7704.4800000000005</v>
      </c>
      <c r="M46" s="140" t="s">
        <v>1071</v>
      </c>
      <c r="N46" s="176">
        <f t="shared" si="3"/>
        <v>0</v>
      </c>
      <c r="O46" s="139">
        <v>406629.08999999973</v>
      </c>
      <c r="P46" s="140" t="s">
        <v>672</v>
      </c>
      <c r="Q46" s="172">
        <f t="shared" si="4"/>
        <v>8.9999999734573066E-2</v>
      </c>
      <c r="R46" s="140">
        <v>51154864.8699966</v>
      </c>
      <c r="S46" s="20">
        <v>51154800</v>
      </c>
      <c r="T46" s="93">
        <f t="shared" si="19"/>
        <v>64.869996599853039</v>
      </c>
      <c r="U46" s="205">
        <f t="shared" si="6"/>
        <v>1</v>
      </c>
      <c r="W46" s="86" t="s">
        <v>17</v>
      </c>
      <c r="X46" s="122">
        <f t="shared" si="7"/>
        <v>0</v>
      </c>
      <c r="Y46" s="122">
        <f t="shared" si="8"/>
        <v>0</v>
      </c>
      <c r="Z46" s="122">
        <f t="shared" si="9"/>
        <v>0</v>
      </c>
      <c r="AA46" s="122">
        <f t="shared" si="10"/>
        <v>0</v>
      </c>
      <c r="AB46" s="122">
        <f t="shared" si="11"/>
        <v>0</v>
      </c>
      <c r="AC46" s="129">
        <f t="shared" si="12"/>
        <v>0</v>
      </c>
    </row>
    <row r="47" spans="1:29" ht="15.75">
      <c r="A47" s="251"/>
      <c r="B47" s="160" t="s">
        <v>18</v>
      </c>
      <c r="C47" s="139">
        <v>14956561.099999467</v>
      </c>
      <c r="D47" s="140">
        <v>14956590</v>
      </c>
      <c r="E47" s="172">
        <f t="shared" si="0"/>
        <v>-28.900000533089042</v>
      </c>
      <c r="F47" s="140">
        <v>1368204.8900000006</v>
      </c>
      <c r="G47" s="140" t="s">
        <v>673</v>
      </c>
      <c r="H47" s="176">
        <f t="shared" si="1"/>
        <v>4.8900000005960464</v>
      </c>
      <c r="I47" s="139">
        <v>35910.21</v>
      </c>
      <c r="J47" s="140" t="s">
        <v>1072</v>
      </c>
      <c r="K47" s="172">
        <f t="shared" si="2"/>
        <v>1.0000000002037268E-2</v>
      </c>
      <c r="L47" s="140">
        <v>2446.66</v>
      </c>
      <c r="M47" s="140" t="s">
        <v>1073</v>
      </c>
      <c r="N47" s="176">
        <f t="shared" si="3"/>
        <v>0.65999999999985448</v>
      </c>
      <c r="O47" s="139">
        <v>118161.01000000001</v>
      </c>
      <c r="P47" s="140" t="s">
        <v>674</v>
      </c>
      <c r="Q47" s="172">
        <f t="shared" si="4"/>
        <v>1.0000000009313226E-2</v>
      </c>
      <c r="R47" s="140">
        <v>13503658.749999469</v>
      </c>
      <c r="S47" s="20">
        <v>13503630</v>
      </c>
      <c r="T47" s="93">
        <f t="shared" si="19"/>
        <v>28.749999469146132</v>
      </c>
      <c r="U47" s="205">
        <f t="shared" si="6"/>
        <v>1</v>
      </c>
      <c r="W47" s="86" t="s">
        <v>18</v>
      </c>
      <c r="X47" s="122">
        <f t="shared" si="7"/>
        <v>0</v>
      </c>
      <c r="Y47" s="122">
        <f t="shared" si="8"/>
        <v>0</v>
      </c>
      <c r="Z47" s="122">
        <f t="shared" si="9"/>
        <v>0</v>
      </c>
      <c r="AA47" s="122">
        <f t="shared" si="10"/>
        <v>0</v>
      </c>
      <c r="AB47" s="122">
        <f t="shared" si="11"/>
        <v>0</v>
      </c>
      <c r="AC47" s="129">
        <f t="shared" si="12"/>
        <v>0</v>
      </c>
    </row>
    <row r="48" spans="1:29" ht="15.75">
      <c r="A48" s="252"/>
      <c r="B48" s="161" t="s">
        <v>19</v>
      </c>
      <c r="C48" s="141">
        <v>61086466.389999077</v>
      </c>
      <c r="D48" s="142">
        <v>61086500</v>
      </c>
      <c r="E48" s="173">
        <f t="shared" si="0"/>
        <v>-33.610000923275948</v>
      </c>
      <c r="F48" s="142">
        <v>3041215.4700000007</v>
      </c>
      <c r="G48" s="142" t="s">
        <v>675</v>
      </c>
      <c r="H48" s="177">
        <f t="shared" si="1"/>
        <v>-4.5299999993294477</v>
      </c>
      <c r="I48" s="141">
        <v>89503.430000000008</v>
      </c>
      <c r="J48" s="142" t="s">
        <v>1074</v>
      </c>
      <c r="K48" s="173">
        <f t="shared" si="2"/>
        <v>3.0000000013387762E-2</v>
      </c>
      <c r="L48" s="142">
        <v>4772.78</v>
      </c>
      <c r="M48" s="142" t="s">
        <v>1075</v>
      </c>
      <c r="N48" s="177">
        <f t="shared" si="3"/>
        <v>0</v>
      </c>
      <c r="O48" s="141">
        <v>708442.19000000029</v>
      </c>
      <c r="P48" s="142" t="s">
        <v>676</v>
      </c>
      <c r="Q48" s="173">
        <f t="shared" si="4"/>
        <v>0.19000000029336661</v>
      </c>
      <c r="R48" s="142">
        <v>59955394.869999066</v>
      </c>
      <c r="S48" s="95">
        <v>59955400</v>
      </c>
      <c r="T48" s="96">
        <f t="shared" si="19"/>
        <v>-5.1300009340047836</v>
      </c>
      <c r="U48" s="206">
        <f t="shared" si="6"/>
        <v>1</v>
      </c>
      <c r="W48" s="88" t="s">
        <v>19</v>
      </c>
      <c r="X48" s="122">
        <f t="shared" si="7"/>
        <v>0</v>
      </c>
      <c r="Y48" s="122">
        <f t="shared" si="8"/>
        <v>0</v>
      </c>
      <c r="Z48" s="122">
        <f t="shared" si="9"/>
        <v>0</v>
      </c>
      <c r="AA48" s="122">
        <f t="shared" si="10"/>
        <v>0</v>
      </c>
      <c r="AB48" s="122">
        <f t="shared" si="11"/>
        <v>0</v>
      </c>
      <c r="AC48" s="129">
        <f t="shared" si="12"/>
        <v>0</v>
      </c>
    </row>
    <row r="49" spans="1:29" ht="15" customHeight="1">
      <c r="A49" s="250">
        <v>42408</v>
      </c>
      <c r="B49" s="159" t="s">
        <v>12</v>
      </c>
      <c r="C49" s="137">
        <v>31827117.170000091</v>
      </c>
      <c r="D49" s="138">
        <v>31827140</v>
      </c>
      <c r="E49" s="171">
        <f t="shared" si="0"/>
        <v>-22.829999908804893</v>
      </c>
      <c r="F49" s="138">
        <v>607115.61000000022</v>
      </c>
      <c r="G49" s="138" t="s">
        <v>677</v>
      </c>
      <c r="H49" s="175">
        <f t="shared" si="1"/>
        <v>-0.38999999978113919</v>
      </c>
      <c r="I49" s="137">
        <v>69952.67</v>
      </c>
      <c r="J49" s="138" t="s">
        <v>1076</v>
      </c>
      <c r="K49" s="171">
        <f t="shared" si="2"/>
        <v>-2.9999999998835847E-2</v>
      </c>
      <c r="L49" s="138">
        <v>53927.669999999991</v>
      </c>
      <c r="M49" s="138" t="s">
        <v>1077</v>
      </c>
      <c r="N49" s="175">
        <f t="shared" si="3"/>
        <v>-3.0000000006111804E-2</v>
      </c>
      <c r="O49" s="137">
        <v>250118.51999999996</v>
      </c>
      <c r="P49" s="138" t="s">
        <v>678</v>
      </c>
      <c r="Q49" s="171">
        <f t="shared" si="4"/>
        <v>-0.48000000003958121</v>
      </c>
      <c r="R49" s="138">
        <v>30985908.040000092</v>
      </c>
      <c r="S49" s="90">
        <v>30985950</v>
      </c>
      <c r="T49" s="91">
        <f>R49-S49</f>
        <v>-41.959999907761812</v>
      </c>
      <c r="U49" s="204">
        <f t="shared" si="6"/>
        <v>1</v>
      </c>
      <c r="W49" s="85" t="s">
        <v>12</v>
      </c>
      <c r="X49" s="117">
        <f t="shared" si="7"/>
        <v>0</v>
      </c>
      <c r="Y49" s="118">
        <f t="shared" si="8"/>
        <v>0</v>
      </c>
      <c r="Z49" s="118">
        <f t="shared" si="9"/>
        <v>0</v>
      </c>
      <c r="AA49" s="118">
        <f t="shared" si="10"/>
        <v>0</v>
      </c>
      <c r="AB49" s="118">
        <f t="shared" si="11"/>
        <v>0</v>
      </c>
      <c r="AC49" s="131">
        <f t="shared" si="12"/>
        <v>0</v>
      </c>
    </row>
    <row r="50" spans="1:29" ht="15.75">
      <c r="A50" s="251"/>
      <c r="B50" s="160" t="s">
        <v>13</v>
      </c>
      <c r="C50" s="139">
        <v>65022116.89999681</v>
      </c>
      <c r="D50" s="140">
        <v>65022100</v>
      </c>
      <c r="E50" s="172">
        <f t="shared" si="0"/>
        <v>16.899996809661388</v>
      </c>
      <c r="F50" s="140">
        <v>1331702.9200000006</v>
      </c>
      <c r="G50" s="140" t="s">
        <v>679</v>
      </c>
      <c r="H50" s="176">
        <f t="shared" si="1"/>
        <v>2.9200000006239861</v>
      </c>
      <c r="I50" s="139">
        <v>190651.75</v>
      </c>
      <c r="J50" s="140" t="s">
        <v>1078</v>
      </c>
      <c r="K50" s="172">
        <f t="shared" si="2"/>
        <v>-0.25</v>
      </c>
      <c r="L50" s="140">
        <v>128337.60000000001</v>
      </c>
      <c r="M50" s="140" t="s">
        <v>1079</v>
      </c>
      <c r="N50" s="176">
        <f t="shared" si="3"/>
        <v>-0.39999999999417923</v>
      </c>
      <c r="O50" s="139">
        <v>475591.17999999993</v>
      </c>
      <c r="P50" s="140" t="s">
        <v>680</v>
      </c>
      <c r="Q50" s="172">
        <f t="shared" si="4"/>
        <v>0.17999999993480742</v>
      </c>
      <c r="R50" s="140">
        <v>70241264.409996793</v>
      </c>
      <c r="S50" s="20">
        <v>70241300</v>
      </c>
      <c r="T50" s="93">
        <f t="shared" ref="T50:T56" si="20">R50-S50</f>
        <v>-35.590003207325935</v>
      </c>
      <c r="U50" s="205">
        <f t="shared" si="6"/>
        <v>1</v>
      </c>
      <c r="W50" s="86" t="s">
        <v>13</v>
      </c>
      <c r="X50" s="121">
        <f t="shared" si="7"/>
        <v>0</v>
      </c>
      <c r="Y50" s="122">
        <f t="shared" si="8"/>
        <v>0</v>
      </c>
      <c r="Z50" s="122">
        <f t="shared" si="9"/>
        <v>0</v>
      </c>
      <c r="AA50" s="122">
        <f t="shared" si="10"/>
        <v>0</v>
      </c>
      <c r="AB50" s="122">
        <f t="shared" si="11"/>
        <v>0</v>
      </c>
      <c r="AC50" s="129">
        <f t="shared" si="12"/>
        <v>0</v>
      </c>
    </row>
    <row r="51" spans="1:29" ht="15.75">
      <c r="A51" s="251"/>
      <c r="B51" s="106" t="s">
        <v>14</v>
      </c>
      <c r="C51" s="139">
        <v>30501353.319999859</v>
      </c>
      <c r="D51" s="140">
        <v>30501300</v>
      </c>
      <c r="E51" s="172">
        <f t="shared" si="0"/>
        <v>53.319999858736992</v>
      </c>
      <c r="F51" s="140">
        <v>766555.58999999962</v>
      </c>
      <c r="G51" s="140" t="s">
        <v>681</v>
      </c>
      <c r="H51" s="176">
        <f t="shared" si="1"/>
        <v>-0.41000000038184226</v>
      </c>
      <c r="I51" s="139">
        <v>24815.34</v>
      </c>
      <c r="J51" s="140" t="s">
        <v>1080</v>
      </c>
      <c r="K51" s="172">
        <f t="shared" si="2"/>
        <v>4.0000000000873115E-2</v>
      </c>
      <c r="L51" s="140">
        <v>1408.27</v>
      </c>
      <c r="M51" s="140" t="s">
        <v>1081</v>
      </c>
      <c r="N51" s="176">
        <f t="shared" si="3"/>
        <v>0</v>
      </c>
      <c r="O51" s="139">
        <v>392326.16999999993</v>
      </c>
      <c r="P51" s="140" t="s">
        <v>682</v>
      </c>
      <c r="Q51" s="172">
        <f t="shared" si="4"/>
        <v>0.16999999992549419</v>
      </c>
      <c r="R51" s="140">
        <v>35359392.109999835</v>
      </c>
      <c r="S51" s="20">
        <v>35359400</v>
      </c>
      <c r="T51" s="93">
        <f t="shared" si="20"/>
        <v>-7.8900001645088196</v>
      </c>
      <c r="U51" s="205">
        <f t="shared" si="6"/>
        <v>1</v>
      </c>
      <c r="W51" s="87" t="s">
        <v>14</v>
      </c>
      <c r="X51" s="121">
        <f t="shared" si="7"/>
        <v>0</v>
      </c>
      <c r="Y51" s="122">
        <f t="shared" si="8"/>
        <v>0</v>
      </c>
      <c r="Z51" s="122">
        <f t="shared" si="9"/>
        <v>0</v>
      </c>
      <c r="AA51" s="122">
        <f t="shared" si="10"/>
        <v>0</v>
      </c>
      <c r="AB51" s="122">
        <f t="shared" si="11"/>
        <v>0</v>
      </c>
      <c r="AC51" s="129">
        <f t="shared" si="12"/>
        <v>0</v>
      </c>
    </row>
    <row r="52" spans="1:29" ht="15.75">
      <c r="A52" s="251"/>
      <c r="B52" s="160" t="s">
        <v>15</v>
      </c>
      <c r="C52" s="139">
        <v>86575983.549999565</v>
      </c>
      <c r="D52" s="140">
        <v>86576000</v>
      </c>
      <c r="E52" s="172">
        <f t="shared" si="0"/>
        <v>-16.450000435113907</v>
      </c>
      <c r="F52" s="140">
        <v>889920.11</v>
      </c>
      <c r="G52" s="140" t="s">
        <v>683</v>
      </c>
      <c r="H52" s="176">
        <f t="shared" si="1"/>
        <v>0.10999999998603016</v>
      </c>
      <c r="I52" s="139">
        <v>124041.21</v>
      </c>
      <c r="J52" s="140" t="s">
        <v>1082</v>
      </c>
      <c r="K52" s="172">
        <f t="shared" si="2"/>
        <v>0.21000000000640284</v>
      </c>
      <c r="L52" s="140">
        <v>98108.09</v>
      </c>
      <c r="M52" s="140" t="s">
        <v>1083</v>
      </c>
      <c r="N52" s="176">
        <f t="shared" si="3"/>
        <v>-1.0000000009313226E-2</v>
      </c>
      <c r="O52" s="139">
        <v>421581.19</v>
      </c>
      <c r="P52" s="140" t="s">
        <v>684</v>
      </c>
      <c r="Q52" s="172">
        <f t="shared" si="4"/>
        <v>0.19000000000232831</v>
      </c>
      <c r="R52" s="140">
        <v>88267126.949999556</v>
      </c>
      <c r="S52" s="20">
        <v>88267100</v>
      </c>
      <c r="T52" s="93">
        <f t="shared" si="20"/>
        <v>26.949999555945396</v>
      </c>
      <c r="U52" s="205">
        <f t="shared" si="6"/>
        <v>1</v>
      </c>
      <c r="W52" s="86" t="s">
        <v>15</v>
      </c>
      <c r="X52" s="121">
        <f t="shared" si="7"/>
        <v>0</v>
      </c>
      <c r="Y52" s="122">
        <f t="shared" si="8"/>
        <v>0</v>
      </c>
      <c r="Z52" s="122">
        <f t="shared" si="9"/>
        <v>0</v>
      </c>
      <c r="AA52" s="122">
        <f t="shared" si="10"/>
        <v>0</v>
      </c>
      <c r="AB52" s="122">
        <f t="shared" si="11"/>
        <v>0</v>
      </c>
      <c r="AC52" s="129">
        <f t="shared" si="12"/>
        <v>0</v>
      </c>
    </row>
    <row r="53" spans="1:29" ht="15.75">
      <c r="A53" s="251"/>
      <c r="B53" s="160" t="s">
        <v>16</v>
      </c>
      <c r="C53" s="139">
        <v>68922108.639998645</v>
      </c>
      <c r="D53" s="140">
        <v>68922100</v>
      </c>
      <c r="E53" s="172">
        <f t="shared" si="0"/>
        <v>8.6399986445903778</v>
      </c>
      <c r="F53" s="140">
        <v>1322550.5299999993</v>
      </c>
      <c r="G53" s="140" t="s">
        <v>685</v>
      </c>
      <c r="H53" s="176">
        <f t="shared" si="1"/>
        <v>0.52999999932944775</v>
      </c>
      <c r="I53" s="139">
        <v>67709.759999999995</v>
      </c>
      <c r="J53" s="140" t="s">
        <v>1084</v>
      </c>
      <c r="K53" s="172">
        <f t="shared" si="2"/>
        <v>-4.0000000008149073E-2</v>
      </c>
      <c r="L53" s="140">
        <v>31040.89</v>
      </c>
      <c r="M53" s="140" t="s">
        <v>1085</v>
      </c>
      <c r="N53" s="176">
        <f t="shared" si="3"/>
        <v>-1.0000000002037268E-2</v>
      </c>
      <c r="O53" s="139">
        <v>509937.02000000008</v>
      </c>
      <c r="P53" s="140" t="s">
        <v>686</v>
      </c>
      <c r="Q53" s="172">
        <f t="shared" si="4"/>
        <v>2.0000000076834112E-2</v>
      </c>
      <c r="R53" s="140">
        <v>70612820.299998641</v>
      </c>
      <c r="S53" s="20">
        <v>70612800</v>
      </c>
      <c r="T53" s="93">
        <f t="shared" si="20"/>
        <v>20.299998641014099</v>
      </c>
      <c r="U53" s="205">
        <f t="shared" si="6"/>
        <v>1</v>
      </c>
      <c r="W53" s="86" t="s">
        <v>16</v>
      </c>
      <c r="X53" s="121">
        <f t="shared" si="7"/>
        <v>0</v>
      </c>
      <c r="Y53" s="122">
        <f t="shared" si="8"/>
        <v>0</v>
      </c>
      <c r="Z53" s="122">
        <f t="shared" si="9"/>
        <v>0</v>
      </c>
      <c r="AA53" s="122">
        <f t="shared" si="10"/>
        <v>0</v>
      </c>
      <c r="AB53" s="122">
        <f t="shared" si="11"/>
        <v>0</v>
      </c>
      <c r="AC53" s="129">
        <f t="shared" si="12"/>
        <v>0</v>
      </c>
    </row>
    <row r="54" spans="1:29" ht="15.75">
      <c r="A54" s="251"/>
      <c r="B54" s="160" t="s">
        <v>17</v>
      </c>
      <c r="C54" s="139">
        <v>51154864.8699966</v>
      </c>
      <c r="D54" s="140"/>
      <c r="E54" s="172">
        <f t="shared" si="0"/>
        <v>51154864.8699966</v>
      </c>
      <c r="F54" s="140">
        <v>1411835.71</v>
      </c>
      <c r="G54" s="140"/>
      <c r="H54" s="176">
        <f t="shared" si="1"/>
        <v>1411835.71</v>
      </c>
      <c r="I54" s="139">
        <v>211243.93</v>
      </c>
      <c r="J54" s="140"/>
      <c r="K54" s="172">
        <f t="shared" si="2"/>
        <v>211243.93</v>
      </c>
      <c r="L54" s="140">
        <v>38182.969999999994</v>
      </c>
      <c r="M54" s="140"/>
      <c r="N54" s="176">
        <f t="shared" si="3"/>
        <v>38182.969999999994</v>
      </c>
      <c r="O54" s="139">
        <v>361179.98000000021</v>
      </c>
      <c r="P54" s="140"/>
      <c r="Q54" s="172">
        <f t="shared" si="4"/>
        <v>361179.98000000021</v>
      </c>
      <c r="R54" s="140">
        <v>49554910.139996596</v>
      </c>
      <c r="S54" s="20"/>
      <c r="T54" s="93">
        <f t="shared" si="20"/>
        <v>49554910.139996596</v>
      </c>
      <c r="U54" s="205">
        <f t="shared" si="6"/>
        <v>0</v>
      </c>
      <c r="W54" s="86" t="s">
        <v>17</v>
      </c>
      <c r="X54" s="121">
        <f t="shared" si="7"/>
        <v>0</v>
      </c>
      <c r="Y54" s="122">
        <f t="shared" si="8"/>
        <v>0</v>
      </c>
      <c r="Z54" s="122">
        <f t="shared" si="9"/>
        <v>0</v>
      </c>
      <c r="AA54" s="122">
        <f t="shared" si="10"/>
        <v>0</v>
      </c>
      <c r="AB54" s="122">
        <f t="shared" si="11"/>
        <v>0</v>
      </c>
      <c r="AC54" s="129">
        <f t="shared" si="12"/>
        <v>0</v>
      </c>
    </row>
    <row r="55" spans="1:29" ht="15.75">
      <c r="A55" s="251"/>
      <c r="B55" s="160" t="s">
        <v>18</v>
      </c>
      <c r="C55" s="139">
        <v>13503658.749999469</v>
      </c>
      <c r="D55" s="140">
        <v>13503630</v>
      </c>
      <c r="E55" s="172">
        <f t="shared" si="0"/>
        <v>28.749999469146132</v>
      </c>
      <c r="F55" s="140">
        <v>841647.21999999986</v>
      </c>
      <c r="G55" s="140" t="s">
        <v>687</v>
      </c>
      <c r="H55" s="176">
        <f t="shared" si="1"/>
        <v>0.219999999855645</v>
      </c>
      <c r="I55" s="139">
        <v>25749.81</v>
      </c>
      <c r="J55" s="140" t="s">
        <v>1086</v>
      </c>
      <c r="K55" s="172">
        <f t="shared" si="2"/>
        <v>1.0000000002037268E-2</v>
      </c>
      <c r="L55" s="140">
        <v>879.52</v>
      </c>
      <c r="M55" s="140" t="s">
        <v>1087</v>
      </c>
      <c r="N55" s="176">
        <f t="shared" si="3"/>
        <v>0</v>
      </c>
      <c r="O55" s="139">
        <v>130649.89999999998</v>
      </c>
      <c r="P55" s="140" t="s">
        <v>688</v>
      </c>
      <c r="Q55" s="172">
        <f t="shared" si="4"/>
        <v>0.89999999997962732</v>
      </c>
      <c r="R55" s="140">
        <v>16213058.819999466</v>
      </c>
      <c r="S55" s="20">
        <v>16213110</v>
      </c>
      <c r="T55" s="93">
        <f t="shared" si="20"/>
        <v>-51.180000534281135</v>
      </c>
      <c r="U55" s="205">
        <f t="shared" si="6"/>
        <v>1</v>
      </c>
      <c r="W55" s="86" t="s">
        <v>18</v>
      </c>
      <c r="X55" s="121">
        <f t="shared" si="7"/>
        <v>0</v>
      </c>
      <c r="Y55" s="122">
        <f t="shared" si="8"/>
        <v>0</v>
      </c>
      <c r="Z55" s="122">
        <f t="shared" si="9"/>
        <v>0</v>
      </c>
      <c r="AA55" s="122">
        <f t="shared" si="10"/>
        <v>0</v>
      </c>
      <c r="AB55" s="122">
        <f t="shared" si="11"/>
        <v>0</v>
      </c>
      <c r="AC55" s="129">
        <f t="shared" si="12"/>
        <v>0</v>
      </c>
    </row>
    <row r="56" spans="1:29" ht="15.75">
      <c r="A56" s="252"/>
      <c r="B56" s="161" t="s">
        <v>19</v>
      </c>
      <c r="C56" s="141">
        <v>59955394.869999066</v>
      </c>
      <c r="D56" s="142">
        <v>59955400</v>
      </c>
      <c r="E56" s="173">
        <f t="shared" si="0"/>
        <v>-5.1300009340047836</v>
      </c>
      <c r="F56" s="142">
        <v>2013659.1700000002</v>
      </c>
      <c r="G56" s="142" t="s">
        <v>689</v>
      </c>
      <c r="H56" s="177">
        <f t="shared" si="1"/>
        <v>-0.82999999984167516</v>
      </c>
      <c r="I56" s="141">
        <v>305012.36</v>
      </c>
      <c r="J56" s="142" t="s">
        <v>1088</v>
      </c>
      <c r="K56" s="173">
        <f t="shared" si="2"/>
        <v>0.35999999998603016</v>
      </c>
      <c r="L56" s="142">
        <v>24892.79</v>
      </c>
      <c r="M56" s="142" t="s">
        <v>1089</v>
      </c>
      <c r="N56" s="177">
        <f t="shared" si="3"/>
        <v>0.79000000000087311</v>
      </c>
      <c r="O56" s="141">
        <v>540964.44000000006</v>
      </c>
      <c r="P56" s="142" t="s">
        <v>690</v>
      </c>
      <c r="Q56" s="173">
        <f t="shared" si="4"/>
        <v>0.44000000006053597</v>
      </c>
      <c r="R56" s="142">
        <v>71177054.039999068</v>
      </c>
      <c r="S56" s="95">
        <v>71177000</v>
      </c>
      <c r="T56" s="96">
        <f t="shared" si="20"/>
        <v>54.039999067783356</v>
      </c>
      <c r="U56" s="206">
        <f t="shared" si="6"/>
        <v>1</v>
      </c>
      <c r="W56" s="88" t="s">
        <v>19</v>
      </c>
      <c r="X56" s="125">
        <f t="shared" si="7"/>
        <v>0</v>
      </c>
      <c r="Y56" s="126">
        <f t="shared" si="8"/>
        <v>0</v>
      </c>
      <c r="Z56" s="126">
        <f t="shared" si="9"/>
        <v>0</v>
      </c>
      <c r="AA56" s="126">
        <f t="shared" si="10"/>
        <v>0</v>
      </c>
      <c r="AB56" s="126">
        <f t="shared" si="11"/>
        <v>0</v>
      </c>
      <c r="AC56" s="132">
        <f t="shared" si="12"/>
        <v>0</v>
      </c>
    </row>
    <row r="57" spans="1:29" ht="15" customHeight="1">
      <c r="A57" s="250">
        <v>42409</v>
      </c>
      <c r="B57" s="159" t="s">
        <v>12</v>
      </c>
      <c r="C57" s="139">
        <v>30985908.040000092</v>
      </c>
      <c r="D57" s="140">
        <v>30985950</v>
      </c>
      <c r="E57" s="172">
        <f t="shared" si="0"/>
        <v>-41.959999907761812</v>
      </c>
      <c r="F57" s="136">
        <v>482308.07000000024</v>
      </c>
      <c r="G57" s="136" t="s">
        <v>691</v>
      </c>
      <c r="H57" s="178">
        <f t="shared" si="1"/>
        <v>7.0000000239815563E-2</v>
      </c>
      <c r="I57" s="139">
        <v>159365.19000000006</v>
      </c>
      <c r="J57" s="140" t="s">
        <v>1090</v>
      </c>
      <c r="K57" s="172">
        <f t="shared" si="2"/>
        <v>0.19000000006053597</v>
      </c>
      <c r="L57" s="136">
        <v>47762.32</v>
      </c>
      <c r="M57" s="136" t="s">
        <v>1091</v>
      </c>
      <c r="N57" s="178">
        <f t="shared" si="3"/>
        <v>1.9999999996798579E-2</v>
      </c>
      <c r="O57" s="139">
        <v>315712.56999999995</v>
      </c>
      <c r="P57" s="140" t="s">
        <v>692</v>
      </c>
      <c r="Q57" s="172">
        <f t="shared" si="4"/>
        <v>-0.43000000005122274</v>
      </c>
      <c r="R57" s="136">
        <v>30299490.270000093</v>
      </c>
      <c r="S57" s="20">
        <v>30299530</v>
      </c>
      <c r="T57" s="93">
        <f>R57-S57</f>
        <v>-39.729999907314777</v>
      </c>
      <c r="U57" s="204">
        <f t="shared" si="6"/>
        <v>1</v>
      </c>
      <c r="W57" s="85" t="s">
        <v>12</v>
      </c>
      <c r="X57" s="122">
        <f t="shared" si="7"/>
        <v>0</v>
      </c>
      <c r="Y57" s="122">
        <f t="shared" si="8"/>
        <v>0</v>
      </c>
      <c r="Z57" s="122">
        <f t="shared" si="9"/>
        <v>0</v>
      </c>
      <c r="AA57" s="122">
        <f t="shared" si="10"/>
        <v>0</v>
      </c>
      <c r="AB57" s="122">
        <f t="shared" si="11"/>
        <v>0</v>
      </c>
      <c r="AC57" s="129">
        <f t="shared" si="12"/>
        <v>0</v>
      </c>
    </row>
    <row r="58" spans="1:29" ht="15.75">
      <c r="A58" s="251"/>
      <c r="B58" s="160" t="s">
        <v>13</v>
      </c>
      <c r="C58" s="139">
        <v>70241264.409996793</v>
      </c>
      <c r="D58" s="140">
        <v>70241300</v>
      </c>
      <c r="E58" s="172">
        <f t="shared" si="0"/>
        <v>-35.590003207325935</v>
      </c>
      <c r="F58" s="136">
        <v>1122026.7999999998</v>
      </c>
      <c r="G58" s="136" t="s">
        <v>693</v>
      </c>
      <c r="H58" s="178">
        <f t="shared" si="1"/>
        <v>-3.2000000001862645</v>
      </c>
      <c r="I58" s="139">
        <v>277012.15000000002</v>
      </c>
      <c r="J58" s="140" t="s">
        <v>1092</v>
      </c>
      <c r="K58" s="172">
        <f t="shared" si="2"/>
        <v>0.15000000002328306</v>
      </c>
      <c r="L58" s="136">
        <v>6825.9800000000005</v>
      </c>
      <c r="M58" s="136" t="s">
        <v>1093</v>
      </c>
      <c r="N58" s="178">
        <f t="shared" si="3"/>
        <v>0</v>
      </c>
      <c r="O58" s="139">
        <v>578473.99</v>
      </c>
      <c r="P58" s="140" t="s">
        <v>694</v>
      </c>
      <c r="Q58" s="172">
        <f t="shared" si="4"/>
        <v>-1.0000000009313226E-2</v>
      </c>
      <c r="R58" s="136">
        <v>68810949.789996803</v>
      </c>
      <c r="S58" s="20">
        <v>68810900</v>
      </c>
      <c r="T58" s="93">
        <f t="shared" ref="T58:T64" si="21">R58-S58</f>
        <v>49.789996802806854</v>
      </c>
      <c r="U58" s="205">
        <f t="shared" si="6"/>
        <v>1</v>
      </c>
      <c r="W58" s="86" t="s">
        <v>13</v>
      </c>
      <c r="X58" s="122">
        <f t="shared" si="7"/>
        <v>0</v>
      </c>
      <c r="Y58" s="122">
        <f t="shared" si="8"/>
        <v>0</v>
      </c>
      <c r="Z58" s="122">
        <f t="shared" si="9"/>
        <v>0</v>
      </c>
      <c r="AA58" s="122">
        <f t="shared" si="10"/>
        <v>0</v>
      </c>
      <c r="AB58" s="122">
        <f t="shared" si="11"/>
        <v>0</v>
      </c>
      <c r="AC58" s="129">
        <f t="shared" si="12"/>
        <v>0</v>
      </c>
    </row>
    <row r="59" spans="1:29" ht="15.75">
      <c r="A59" s="251"/>
      <c r="B59" s="106" t="s">
        <v>14</v>
      </c>
      <c r="C59" s="139">
        <v>35359392.109999835</v>
      </c>
      <c r="D59" s="140">
        <v>35359400</v>
      </c>
      <c r="E59" s="172">
        <f t="shared" si="0"/>
        <v>-7.8900001645088196</v>
      </c>
      <c r="F59" s="136">
        <v>943358.65999999992</v>
      </c>
      <c r="G59" s="136" t="s">
        <v>695</v>
      </c>
      <c r="H59" s="178">
        <f t="shared" si="1"/>
        <v>-0.34000000008381903</v>
      </c>
      <c r="I59" s="139">
        <v>54542.32</v>
      </c>
      <c r="J59" s="140" t="s">
        <v>1094</v>
      </c>
      <c r="K59" s="172">
        <f t="shared" si="2"/>
        <v>1.9999999996798579E-2</v>
      </c>
      <c r="L59" s="136">
        <v>7387.07</v>
      </c>
      <c r="M59" s="136" t="s">
        <v>1095</v>
      </c>
      <c r="N59" s="178">
        <f t="shared" si="3"/>
        <v>0</v>
      </c>
      <c r="O59" s="139">
        <v>219630.95</v>
      </c>
      <c r="P59" s="140" t="s">
        <v>696</v>
      </c>
      <c r="Q59" s="172">
        <f t="shared" si="4"/>
        <v>-4.9999999988358468E-2</v>
      </c>
      <c r="R59" s="136">
        <v>34243557.749999836</v>
      </c>
      <c r="S59" s="20">
        <v>34243600</v>
      </c>
      <c r="T59" s="93">
        <f t="shared" si="21"/>
        <v>-42.250000163912773</v>
      </c>
      <c r="U59" s="205">
        <f t="shared" si="6"/>
        <v>1</v>
      </c>
      <c r="W59" s="87" t="s">
        <v>14</v>
      </c>
      <c r="X59" s="122">
        <f t="shared" si="7"/>
        <v>0</v>
      </c>
      <c r="Y59" s="122">
        <f t="shared" si="8"/>
        <v>0</v>
      </c>
      <c r="Z59" s="122">
        <f t="shared" si="9"/>
        <v>0</v>
      </c>
      <c r="AA59" s="122">
        <f t="shared" si="10"/>
        <v>0</v>
      </c>
      <c r="AB59" s="122">
        <f t="shared" si="11"/>
        <v>0</v>
      </c>
      <c r="AC59" s="129">
        <f t="shared" si="12"/>
        <v>0</v>
      </c>
    </row>
    <row r="60" spans="1:29" ht="15.75">
      <c r="A60" s="251"/>
      <c r="B60" s="160" t="s">
        <v>15</v>
      </c>
      <c r="C60" s="139">
        <v>88267126.949999556</v>
      </c>
      <c r="D60" s="140">
        <v>88267100</v>
      </c>
      <c r="E60" s="172">
        <f t="shared" si="0"/>
        <v>26.949999555945396</v>
      </c>
      <c r="F60" s="136">
        <v>959074.07000000065</v>
      </c>
      <c r="G60" s="136" t="s">
        <v>697</v>
      </c>
      <c r="H60" s="178">
        <f t="shared" si="1"/>
        <v>7.0000000647269189E-2</v>
      </c>
      <c r="I60" s="139">
        <v>182344.1</v>
      </c>
      <c r="J60" s="140" t="s">
        <v>1096</v>
      </c>
      <c r="K60" s="172">
        <f t="shared" si="2"/>
        <v>0.10000000000582077</v>
      </c>
      <c r="L60" s="136">
        <v>53660.89</v>
      </c>
      <c r="M60" s="136" t="s">
        <v>1097</v>
      </c>
      <c r="N60" s="178">
        <f t="shared" si="3"/>
        <v>-1.0000000002037268E-2</v>
      </c>
      <c r="O60" s="139">
        <v>540091.89</v>
      </c>
      <c r="P60" s="140" t="s">
        <v>698</v>
      </c>
      <c r="Q60" s="172">
        <f t="shared" si="4"/>
        <v>-0.10999999998603016</v>
      </c>
      <c r="R60" s="136">
        <v>86896644.199999556</v>
      </c>
      <c r="S60" s="20">
        <v>86896700</v>
      </c>
      <c r="T60" s="93">
        <f t="shared" si="21"/>
        <v>-55.800000444054604</v>
      </c>
      <c r="U60" s="205">
        <f t="shared" si="6"/>
        <v>1</v>
      </c>
      <c r="W60" s="86" t="s">
        <v>15</v>
      </c>
      <c r="X60" s="122">
        <f t="shared" si="7"/>
        <v>0</v>
      </c>
      <c r="Y60" s="122">
        <f t="shared" si="8"/>
        <v>0</v>
      </c>
      <c r="Z60" s="122">
        <f t="shared" si="9"/>
        <v>0</v>
      </c>
      <c r="AA60" s="122">
        <f t="shared" si="10"/>
        <v>0</v>
      </c>
      <c r="AB60" s="122">
        <f t="shared" si="11"/>
        <v>0</v>
      </c>
      <c r="AC60" s="129">
        <f t="shared" si="12"/>
        <v>0</v>
      </c>
    </row>
    <row r="61" spans="1:29" ht="15.75">
      <c r="A61" s="251"/>
      <c r="B61" s="160" t="s">
        <v>16</v>
      </c>
      <c r="C61" s="139">
        <v>70612820.299998641</v>
      </c>
      <c r="D61" s="140">
        <v>70612800</v>
      </c>
      <c r="E61" s="172">
        <f t="shared" si="0"/>
        <v>20.299998641014099</v>
      </c>
      <c r="F61" s="136">
        <v>1000525.9000000004</v>
      </c>
      <c r="G61" s="136" t="s">
        <v>699</v>
      </c>
      <c r="H61" s="178">
        <f t="shared" si="1"/>
        <v>-4.099999999627471</v>
      </c>
      <c r="I61" s="139">
        <v>29187.3</v>
      </c>
      <c r="J61" s="140" t="s">
        <v>1098</v>
      </c>
      <c r="K61" s="172">
        <f t="shared" si="2"/>
        <v>0</v>
      </c>
      <c r="L61" s="136">
        <v>4567.5</v>
      </c>
      <c r="M61" s="136" t="s">
        <v>1099</v>
      </c>
      <c r="N61" s="178">
        <f t="shared" si="3"/>
        <v>0</v>
      </c>
      <c r="O61" s="139">
        <v>511733.63</v>
      </c>
      <c r="P61" s="140" t="s">
        <v>700</v>
      </c>
      <c r="Q61" s="172">
        <f t="shared" si="4"/>
        <v>-0.36999999999534339</v>
      </c>
      <c r="R61" s="136">
        <v>72178666.669998661</v>
      </c>
      <c r="S61" s="20">
        <v>72178700</v>
      </c>
      <c r="T61" s="93">
        <f t="shared" si="21"/>
        <v>-33.330001339316368</v>
      </c>
      <c r="U61" s="205">
        <f t="shared" si="6"/>
        <v>1</v>
      </c>
      <c r="W61" s="86" t="s">
        <v>16</v>
      </c>
      <c r="X61" s="122">
        <f t="shared" si="7"/>
        <v>0</v>
      </c>
      <c r="Y61" s="122">
        <f t="shared" si="8"/>
        <v>0</v>
      </c>
      <c r="Z61" s="122">
        <f t="shared" si="9"/>
        <v>0</v>
      </c>
      <c r="AA61" s="122">
        <f t="shared" si="10"/>
        <v>0</v>
      </c>
      <c r="AB61" s="122">
        <f t="shared" si="11"/>
        <v>0</v>
      </c>
      <c r="AC61" s="129">
        <f t="shared" si="12"/>
        <v>0</v>
      </c>
    </row>
    <row r="62" spans="1:29" ht="15.75">
      <c r="A62" s="251"/>
      <c r="B62" s="160" t="s">
        <v>17</v>
      </c>
      <c r="C62" s="139">
        <v>49554910.139996596</v>
      </c>
      <c r="D62" s="140">
        <v>49554900</v>
      </c>
      <c r="E62" s="172">
        <f t="shared" si="0"/>
        <v>10.139996595680714</v>
      </c>
      <c r="F62" s="136">
        <v>1426310.2500000007</v>
      </c>
      <c r="G62" s="136" t="s">
        <v>701</v>
      </c>
      <c r="H62" s="178">
        <f t="shared" si="1"/>
        <v>0.25000000069849193</v>
      </c>
      <c r="I62" s="139">
        <v>191436.93999999997</v>
      </c>
      <c r="J62" s="140" t="s">
        <v>1100</v>
      </c>
      <c r="K62" s="172">
        <f t="shared" si="2"/>
        <v>-6.0000000026775524E-2</v>
      </c>
      <c r="L62" s="136">
        <v>5418.75</v>
      </c>
      <c r="M62" s="136" t="s">
        <v>1101</v>
      </c>
      <c r="N62" s="178">
        <f t="shared" si="3"/>
        <v>0</v>
      </c>
      <c r="O62" s="139">
        <v>441530.35999999993</v>
      </c>
      <c r="P62" s="140" t="s">
        <v>702</v>
      </c>
      <c r="Q62" s="172">
        <f t="shared" si="4"/>
        <v>0.3599999999278225</v>
      </c>
      <c r="R62" s="136">
        <v>60180520.419996589</v>
      </c>
      <c r="S62" s="20">
        <v>60180500</v>
      </c>
      <c r="T62" s="93">
        <f t="shared" si="21"/>
        <v>20.419996589422226</v>
      </c>
      <c r="U62" s="205">
        <f t="shared" si="6"/>
        <v>1</v>
      </c>
      <c r="W62" s="86" t="s">
        <v>17</v>
      </c>
      <c r="X62" s="122">
        <f t="shared" si="7"/>
        <v>0</v>
      </c>
      <c r="Y62" s="122">
        <f t="shared" si="8"/>
        <v>0</v>
      </c>
      <c r="Z62" s="122">
        <f t="shared" si="9"/>
        <v>0</v>
      </c>
      <c r="AA62" s="122">
        <f t="shared" si="10"/>
        <v>0</v>
      </c>
      <c r="AB62" s="122">
        <f t="shared" si="11"/>
        <v>0</v>
      </c>
      <c r="AC62" s="129">
        <f t="shared" si="12"/>
        <v>0</v>
      </c>
    </row>
    <row r="63" spans="1:29" ht="15.75">
      <c r="A63" s="251"/>
      <c r="B63" s="160" t="s">
        <v>18</v>
      </c>
      <c r="C63" s="139">
        <v>16213058.819999466</v>
      </c>
      <c r="D63" s="140">
        <v>16213110</v>
      </c>
      <c r="E63" s="172">
        <f t="shared" si="0"/>
        <v>-51.180000534281135</v>
      </c>
      <c r="F63" s="136">
        <v>597840.35000000021</v>
      </c>
      <c r="G63" s="136" t="s">
        <v>703</v>
      </c>
      <c r="H63" s="178">
        <f t="shared" si="1"/>
        <v>0.35000000020954758</v>
      </c>
      <c r="I63" s="139">
        <v>4354.26</v>
      </c>
      <c r="J63" s="140" t="s">
        <v>1102</v>
      </c>
      <c r="K63" s="172">
        <f t="shared" si="2"/>
        <v>0</v>
      </c>
      <c r="L63" s="136">
        <v>530.14</v>
      </c>
      <c r="M63" s="136" t="s">
        <v>1103</v>
      </c>
      <c r="N63" s="178">
        <f t="shared" si="3"/>
        <v>0</v>
      </c>
      <c r="O63" s="139">
        <v>98266.290000000008</v>
      </c>
      <c r="P63" s="140" t="s">
        <v>704</v>
      </c>
      <c r="Q63" s="172">
        <f t="shared" si="4"/>
        <v>0.29000000000814907</v>
      </c>
      <c r="R63" s="136">
        <v>15520776.299999461</v>
      </c>
      <c r="S63" s="20">
        <v>15520740</v>
      </c>
      <c r="T63" s="93">
        <f t="shared" si="21"/>
        <v>36.299999460577965</v>
      </c>
      <c r="U63" s="205">
        <f t="shared" si="6"/>
        <v>1</v>
      </c>
      <c r="W63" s="86" t="s">
        <v>18</v>
      </c>
      <c r="X63" s="122">
        <f t="shared" si="7"/>
        <v>0</v>
      </c>
      <c r="Y63" s="122">
        <f t="shared" si="8"/>
        <v>0</v>
      </c>
      <c r="Z63" s="122">
        <f t="shared" si="9"/>
        <v>0</v>
      </c>
      <c r="AA63" s="122">
        <f t="shared" si="10"/>
        <v>0</v>
      </c>
      <c r="AB63" s="122">
        <f t="shared" si="11"/>
        <v>0</v>
      </c>
      <c r="AC63" s="129">
        <f t="shared" si="12"/>
        <v>0</v>
      </c>
    </row>
    <row r="64" spans="1:29" ht="15.75">
      <c r="A64" s="252"/>
      <c r="B64" s="161" t="s">
        <v>19</v>
      </c>
      <c r="C64" s="139">
        <v>71177054.039999068</v>
      </c>
      <c r="D64" s="140">
        <v>71177000</v>
      </c>
      <c r="E64" s="172">
        <f t="shared" si="0"/>
        <v>54.039999067783356</v>
      </c>
      <c r="F64" s="136">
        <v>1636513.7800000007</v>
      </c>
      <c r="G64" s="136" t="s">
        <v>705</v>
      </c>
      <c r="H64" s="178">
        <f t="shared" si="1"/>
        <v>3.7800000007264316</v>
      </c>
      <c r="I64" s="139">
        <v>32281.030000000002</v>
      </c>
      <c r="J64" s="140" t="s">
        <v>1104</v>
      </c>
      <c r="K64" s="172">
        <f t="shared" si="2"/>
        <v>3.0000000002473826E-2</v>
      </c>
      <c r="L64" s="136">
        <v>1673.1999999999998</v>
      </c>
      <c r="M64" s="136" t="s">
        <v>1105</v>
      </c>
      <c r="N64" s="178">
        <f t="shared" si="3"/>
        <v>0</v>
      </c>
      <c r="O64" s="139">
        <v>551430.06999999972</v>
      </c>
      <c r="P64" s="140" t="s">
        <v>706</v>
      </c>
      <c r="Q64" s="172">
        <f t="shared" si="4"/>
        <v>6.9999999715946615E-2</v>
      </c>
      <c r="R64" s="136">
        <v>69019718.019999057</v>
      </c>
      <c r="S64" s="20">
        <v>69019700</v>
      </c>
      <c r="T64" s="93">
        <f t="shared" si="21"/>
        <v>18.01999905705452</v>
      </c>
      <c r="U64" s="206">
        <f t="shared" si="6"/>
        <v>1</v>
      </c>
      <c r="W64" s="88" t="s">
        <v>19</v>
      </c>
      <c r="X64" s="122">
        <f t="shared" si="7"/>
        <v>0</v>
      </c>
      <c r="Y64" s="122">
        <f t="shared" si="8"/>
        <v>0</v>
      </c>
      <c r="Z64" s="122">
        <f t="shared" si="9"/>
        <v>0</v>
      </c>
      <c r="AA64" s="122">
        <f t="shared" si="10"/>
        <v>0</v>
      </c>
      <c r="AB64" s="122">
        <f t="shared" si="11"/>
        <v>0</v>
      </c>
      <c r="AC64" s="129">
        <f t="shared" si="12"/>
        <v>0</v>
      </c>
    </row>
    <row r="65" spans="1:29" ht="15" customHeight="1">
      <c r="A65" s="250">
        <v>42410</v>
      </c>
      <c r="B65" s="159" t="s">
        <v>12</v>
      </c>
      <c r="C65" s="137">
        <v>30299490.270000093</v>
      </c>
      <c r="D65" s="138">
        <v>30299530</v>
      </c>
      <c r="E65" s="171">
        <f t="shared" ref="E65:E80" si="22">C65-D65</f>
        <v>-39.729999907314777</v>
      </c>
      <c r="F65" s="138">
        <v>408052.79999999987</v>
      </c>
      <c r="G65" s="138" t="s">
        <v>707</v>
      </c>
      <c r="H65" s="175">
        <f t="shared" ref="H65:H120" si="23">F65-G65</f>
        <v>-0.20000000012805685</v>
      </c>
      <c r="I65" s="137">
        <v>65215.380000000005</v>
      </c>
      <c r="J65" s="138" t="s">
        <v>1106</v>
      </c>
      <c r="K65" s="171">
        <f t="shared" ref="K65:K120" si="24">I65-J65</f>
        <v>37192.980000000003</v>
      </c>
      <c r="L65" s="138">
        <v>4514.8100000000004</v>
      </c>
      <c r="M65" s="138" t="s">
        <v>52</v>
      </c>
      <c r="N65" s="175">
        <f t="shared" ref="N65:N120" si="25">L65-M65</f>
        <v>4514.8100000000004</v>
      </c>
      <c r="O65" s="137">
        <v>130415.57</v>
      </c>
      <c r="P65" s="138" t="s">
        <v>708</v>
      </c>
      <c r="Q65" s="171">
        <f t="shared" ref="Q65:Q120" si="26">O65-P65</f>
        <v>-0.42999999999301508</v>
      </c>
      <c r="R65" s="138">
        <v>29821722.470000092</v>
      </c>
      <c r="S65" s="90">
        <v>29821690</v>
      </c>
      <c r="T65" s="91">
        <f>R65-S65</f>
        <v>32.470000091940165</v>
      </c>
      <c r="U65" s="204">
        <f t="shared" si="6"/>
        <v>1</v>
      </c>
      <c r="W65" s="85" t="s">
        <v>12</v>
      </c>
      <c r="X65" s="117">
        <f t="shared" si="7"/>
        <v>0</v>
      </c>
      <c r="Y65" s="118">
        <f t="shared" si="8"/>
        <v>0</v>
      </c>
      <c r="Z65" s="118">
        <f t="shared" si="9"/>
        <v>1</v>
      </c>
      <c r="AA65" s="118">
        <f t="shared" si="10"/>
        <v>1</v>
      </c>
      <c r="AB65" s="118">
        <f t="shared" si="11"/>
        <v>0</v>
      </c>
      <c r="AC65" s="131">
        <f t="shared" si="12"/>
        <v>0</v>
      </c>
    </row>
    <row r="66" spans="1:29" ht="15.75">
      <c r="A66" s="251"/>
      <c r="B66" s="160" t="s">
        <v>13</v>
      </c>
      <c r="C66" s="139">
        <v>68810949.789996803</v>
      </c>
      <c r="D66" s="140">
        <v>70241300</v>
      </c>
      <c r="E66" s="172">
        <f t="shared" si="22"/>
        <v>-1430350.2100031972</v>
      </c>
      <c r="F66" s="140">
        <v>1014590.8300000004</v>
      </c>
      <c r="G66" s="140" t="s">
        <v>709</v>
      </c>
      <c r="H66" s="176">
        <f t="shared" si="23"/>
        <v>0.83000000042375177</v>
      </c>
      <c r="I66" s="139">
        <v>95882.09</v>
      </c>
      <c r="J66" s="140" t="s">
        <v>1107</v>
      </c>
      <c r="K66" s="172">
        <f t="shared" si="24"/>
        <v>-1.0000000009313226E-2</v>
      </c>
      <c r="L66" s="140">
        <v>8160.7999999999993</v>
      </c>
      <c r="M66" s="140" t="s">
        <v>1108</v>
      </c>
      <c r="N66" s="176">
        <f t="shared" si="25"/>
        <v>0</v>
      </c>
      <c r="O66" s="139">
        <v>587863.18999999983</v>
      </c>
      <c r="P66" s="140" t="s">
        <v>710</v>
      </c>
      <c r="Q66" s="172">
        <f t="shared" si="26"/>
        <v>0.18999999982770532</v>
      </c>
      <c r="R66" s="140">
        <v>67296217.059996799</v>
      </c>
      <c r="S66" s="20">
        <v>67296200</v>
      </c>
      <c r="T66" s="93">
        <f t="shared" ref="T66:T72" si="27">R66-S66</f>
        <v>17.059996798634529</v>
      </c>
      <c r="U66" s="205">
        <f t="shared" si="6"/>
        <v>1</v>
      </c>
      <c r="W66" s="86" t="s">
        <v>13</v>
      </c>
      <c r="X66" s="121">
        <f t="shared" ref="X66:X120" si="28">+IF(AND(C66&lt;&gt;0,D66&lt;&gt;0,OR(E66&gt;100,E66&lt;-100)),1,0)</f>
        <v>1</v>
      </c>
      <c r="Y66" s="122">
        <f t="shared" ref="Y66:Y120" si="29">+IF(AND(F66&lt;&gt;0,G66&lt;&gt;0,OR(H66&gt;100,H66&lt;-100)),1,0)</f>
        <v>0</v>
      </c>
      <c r="Z66" s="122">
        <f t="shared" ref="Z66:Z120" si="30">+IF(AND(I66&lt;&gt;0,J66&lt;&gt;0,OR(K66&gt;100,K66&lt;-100)),1,0)</f>
        <v>0</v>
      </c>
      <c r="AA66" s="122">
        <f t="shared" ref="AA66:AA120" si="31">+IF(AND(L66&lt;&gt;0,M66&lt;&gt;0,OR(N66&gt;100,N66&lt;-100)),1,0)</f>
        <v>0</v>
      </c>
      <c r="AB66" s="122">
        <f t="shared" ref="AB66:AB120" si="32">+IF(AND(O66&lt;&gt;0,P66&lt;&gt;0,OR(Q66&gt;100,Q66&lt;-100)),1,0)</f>
        <v>0</v>
      </c>
      <c r="AC66" s="129">
        <f t="shared" ref="AC66:AC120" si="33">+IF(AND(R66&lt;&gt;0,S66&lt;&gt;0,OR(T66&gt;100,T66&lt;-100)),1,0)</f>
        <v>0</v>
      </c>
    </row>
    <row r="67" spans="1:29" ht="15.75">
      <c r="A67" s="251"/>
      <c r="B67" s="106" t="s">
        <v>14</v>
      </c>
      <c r="C67" s="139">
        <v>34243557.749999836</v>
      </c>
      <c r="D67" s="140">
        <v>34243600</v>
      </c>
      <c r="E67" s="172">
        <f t="shared" si="22"/>
        <v>-42.250000163912773</v>
      </c>
      <c r="F67" s="140">
        <v>781825.99000000057</v>
      </c>
      <c r="G67" s="140" t="s">
        <v>711</v>
      </c>
      <c r="H67" s="176">
        <f t="shared" si="23"/>
        <v>-7800.0099999994272</v>
      </c>
      <c r="I67" s="139">
        <v>42888.94</v>
      </c>
      <c r="J67" s="140" t="s">
        <v>1109</v>
      </c>
      <c r="K67" s="172">
        <f t="shared" si="24"/>
        <v>0.44000000000232831</v>
      </c>
      <c r="L67" s="140">
        <v>3919.05</v>
      </c>
      <c r="M67" s="140" t="s">
        <v>1110</v>
      </c>
      <c r="N67" s="176">
        <f t="shared" si="25"/>
        <v>0</v>
      </c>
      <c r="O67" s="139">
        <v>211918.47</v>
      </c>
      <c r="P67" s="140" t="s">
        <v>712</v>
      </c>
      <c r="Q67" s="172">
        <f t="shared" si="26"/>
        <v>0.47000000000116415</v>
      </c>
      <c r="R67" s="140">
        <v>33288783.17999984</v>
      </c>
      <c r="S67" s="20">
        <v>33288700</v>
      </c>
      <c r="T67" s="93">
        <f t="shared" si="27"/>
        <v>83.179999839514494</v>
      </c>
      <c r="U67" s="205">
        <f t="shared" si="6"/>
        <v>1</v>
      </c>
      <c r="W67" s="87" t="s">
        <v>14</v>
      </c>
      <c r="X67" s="121">
        <f t="shared" si="28"/>
        <v>0</v>
      </c>
      <c r="Y67" s="122">
        <f t="shared" si="29"/>
        <v>1</v>
      </c>
      <c r="Z67" s="122">
        <f t="shared" si="30"/>
        <v>0</v>
      </c>
      <c r="AA67" s="122">
        <f t="shared" si="31"/>
        <v>0</v>
      </c>
      <c r="AB67" s="122">
        <f t="shared" si="32"/>
        <v>0</v>
      </c>
      <c r="AC67" s="129">
        <f t="shared" si="33"/>
        <v>0</v>
      </c>
    </row>
    <row r="68" spans="1:29" ht="15.75">
      <c r="A68" s="251"/>
      <c r="B68" s="160" t="s">
        <v>15</v>
      </c>
      <c r="C68" s="139">
        <v>86896644.199999556</v>
      </c>
      <c r="D68" s="140">
        <v>86896700</v>
      </c>
      <c r="E68" s="172">
        <f t="shared" si="22"/>
        <v>-55.800000444054604</v>
      </c>
      <c r="F68" s="140">
        <v>801500.98</v>
      </c>
      <c r="G68" s="140" t="s">
        <v>713</v>
      </c>
      <c r="H68" s="176">
        <f t="shared" si="23"/>
        <v>-2.0000000018626451E-2</v>
      </c>
      <c r="I68" s="139">
        <v>40812.39</v>
      </c>
      <c r="J68" s="140" t="s">
        <v>1111</v>
      </c>
      <c r="K68" s="172">
        <f t="shared" si="24"/>
        <v>-1.0000000002037268E-2</v>
      </c>
      <c r="L68" s="140">
        <v>22632.600000000002</v>
      </c>
      <c r="M68" s="140" t="s">
        <v>1112</v>
      </c>
      <c r="N68" s="176">
        <f t="shared" si="25"/>
        <v>0</v>
      </c>
      <c r="O68" s="139">
        <v>471593.24999999994</v>
      </c>
      <c r="P68" s="140" t="s">
        <v>714</v>
      </c>
      <c r="Q68" s="172">
        <f t="shared" si="26"/>
        <v>0.24999999994179234</v>
      </c>
      <c r="R68" s="140">
        <v>85641729.759999573</v>
      </c>
      <c r="S68" s="20">
        <v>85641700</v>
      </c>
      <c r="T68" s="93">
        <f t="shared" si="27"/>
        <v>29.759999573230743</v>
      </c>
      <c r="U68" s="205">
        <f t="shared" si="6"/>
        <v>1</v>
      </c>
      <c r="W68" s="86" t="s">
        <v>15</v>
      </c>
      <c r="X68" s="121">
        <f t="shared" si="28"/>
        <v>0</v>
      </c>
      <c r="Y68" s="122">
        <f t="shared" si="29"/>
        <v>0</v>
      </c>
      <c r="Z68" s="122">
        <f t="shared" si="30"/>
        <v>0</v>
      </c>
      <c r="AA68" s="122">
        <f t="shared" si="31"/>
        <v>0</v>
      </c>
      <c r="AB68" s="122">
        <f t="shared" si="32"/>
        <v>0</v>
      </c>
      <c r="AC68" s="129">
        <f t="shared" si="33"/>
        <v>0</v>
      </c>
    </row>
    <row r="69" spans="1:29" ht="15.75">
      <c r="A69" s="251"/>
      <c r="B69" s="160" t="s">
        <v>16</v>
      </c>
      <c r="C69" s="139">
        <v>72178666.669998661</v>
      </c>
      <c r="D69" s="140"/>
      <c r="E69" s="172">
        <f t="shared" si="22"/>
        <v>72178666.669998661</v>
      </c>
      <c r="F69" s="140">
        <v>1078191.7100000004</v>
      </c>
      <c r="G69" s="140"/>
      <c r="H69" s="176">
        <f t="shared" si="23"/>
        <v>1078191.7100000004</v>
      </c>
      <c r="I69" s="139">
        <v>18132.180000000008</v>
      </c>
      <c r="J69" s="140"/>
      <c r="K69" s="172">
        <f t="shared" si="24"/>
        <v>18132.180000000008</v>
      </c>
      <c r="L69" s="140">
        <v>4450.93</v>
      </c>
      <c r="M69" s="140"/>
      <c r="N69" s="176">
        <f t="shared" si="25"/>
        <v>4450.93</v>
      </c>
      <c r="O69" s="139">
        <v>785065.39</v>
      </c>
      <c r="P69" s="140"/>
      <c r="Q69" s="172">
        <f t="shared" si="26"/>
        <v>785065.39</v>
      </c>
      <c r="R69" s="140">
        <v>70329090.819998667</v>
      </c>
      <c r="S69" s="20"/>
      <c r="T69" s="93">
        <f t="shared" si="27"/>
        <v>70329090.819998667</v>
      </c>
      <c r="U69" s="205">
        <f t="shared" si="6"/>
        <v>0</v>
      </c>
      <c r="W69" s="86" t="s">
        <v>16</v>
      </c>
      <c r="X69" s="121">
        <f t="shared" si="28"/>
        <v>0</v>
      </c>
      <c r="Y69" s="122">
        <f t="shared" si="29"/>
        <v>0</v>
      </c>
      <c r="Z69" s="122">
        <f t="shared" si="30"/>
        <v>0</v>
      </c>
      <c r="AA69" s="122">
        <f t="shared" si="31"/>
        <v>0</v>
      </c>
      <c r="AB69" s="122">
        <f t="shared" si="32"/>
        <v>0</v>
      </c>
      <c r="AC69" s="129">
        <f t="shared" si="33"/>
        <v>0</v>
      </c>
    </row>
    <row r="70" spans="1:29" ht="15.75">
      <c r="A70" s="251"/>
      <c r="B70" s="160" t="s">
        <v>17</v>
      </c>
      <c r="C70" s="139">
        <v>60180520.419996589</v>
      </c>
      <c r="D70" s="140"/>
      <c r="E70" s="172">
        <f t="shared" si="22"/>
        <v>60180520.419996589</v>
      </c>
      <c r="F70" s="140">
        <v>1037138.39</v>
      </c>
      <c r="G70" s="140"/>
      <c r="H70" s="176">
        <f t="shared" si="23"/>
        <v>1037138.39</v>
      </c>
      <c r="I70" s="139">
        <v>72975.92</v>
      </c>
      <c r="J70" s="140"/>
      <c r="K70" s="172">
        <f t="shared" si="24"/>
        <v>72975.92</v>
      </c>
      <c r="L70" s="140">
        <v>4649.83</v>
      </c>
      <c r="M70" s="140"/>
      <c r="N70" s="176">
        <f t="shared" si="25"/>
        <v>4649.83</v>
      </c>
      <c r="O70" s="139">
        <v>427626.5</v>
      </c>
      <c r="P70" s="140"/>
      <c r="Q70" s="172">
        <f t="shared" si="26"/>
        <v>427626.5</v>
      </c>
      <c r="R70" s="140">
        <v>58784081.619996585</v>
      </c>
      <c r="S70" s="20"/>
      <c r="T70" s="93">
        <f t="shared" si="27"/>
        <v>58784081.619996585</v>
      </c>
      <c r="U70" s="205">
        <f t="shared" si="6"/>
        <v>0</v>
      </c>
      <c r="W70" s="86" t="s">
        <v>17</v>
      </c>
      <c r="X70" s="121">
        <f t="shared" si="28"/>
        <v>0</v>
      </c>
      <c r="Y70" s="122">
        <f t="shared" si="29"/>
        <v>0</v>
      </c>
      <c r="Z70" s="122">
        <f t="shared" si="30"/>
        <v>0</v>
      </c>
      <c r="AA70" s="122">
        <f t="shared" si="31"/>
        <v>0</v>
      </c>
      <c r="AB70" s="122">
        <f t="shared" si="32"/>
        <v>0</v>
      </c>
      <c r="AC70" s="129">
        <f t="shared" si="33"/>
        <v>0</v>
      </c>
    </row>
    <row r="71" spans="1:29" ht="15.75">
      <c r="A71" s="251"/>
      <c r="B71" s="160" t="s">
        <v>18</v>
      </c>
      <c r="C71" s="139">
        <v>15520776.299999461</v>
      </c>
      <c r="D71" s="140">
        <v>15520740</v>
      </c>
      <c r="E71" s="172">
        <f t="shared" si="22"/>
        <v>36.299999460577965</v>
      </c>
      <c r="F71" s="140">
        <v>478857.29000000004</v>
      </c>
      <c r="G71" s="140" t="s">
        <v>715</v>
      </c>
      <c r="H71" s="176">
        <f t="shared" si="23"/>
        <v>0.2900000000372529</v>
      </c>
      <c r="I71" s="139">
        <v>6644.37</v>
      </c>
      <c r="J71" s="140" t="s">
        <v>1113</v>
      </c>
      <c r="K71" s="172">
        <f t="shared" si="24"/>
        <v>0</v>
      </c>
      <c r="L71" s="140">
        <v>653.77</v>
      </c>
      <c r="M71" s="140" t="s">
        <v>1114</v>
      </c>
      <c r="N71" s="176">
        <f t="shared" si="25"/>
        <v>0.76999999999998181</v>
      </c>
      <c r="O71" s="139">
        <v>77619.740000000005</v>
      </c>
      <c r="P71" s="140" t="s">
        <v>716</v>
      </c>
      <c r="Q71" s="172">
        <f t="shared" si="26"/>
        <v>0.74000000000523869</v>
      </c>
      <c r="R71" s="140">
        <v>14970289.869999461</v>
      </c>
      <c r="S71" s="20">
        <v>14970280</v>
      </c>
      <c r="T71" s="93">
        <f t="shared" si="27"/>
        <v>9.869999460875988</v>
      </c>
      <c r="U71" s="205">
        <f t="shared" si="6"/>
        <v>1</v>
      </c>
      <c r="W71" s="86" t="s">
        <v>18</v>
      </c>
      <c r="X71" s="121">
        <f t="shared" si="28"/>
        <v>0</v>
      </c>
      <c r="Y71" s="122">
        <f t="shared" si="29"/>
        <v>0</v>
      </c>
      <c r="Z71" s="122">
        <f t="shared" si="30"/>
        <v>0</v>
      </c>
      <c r="AA71" s="122">
        <f t="shared" si="31"/>
        <v>0</v>
      </c>
      <c r="AB71" s="122">
        <f t="shared" si="32"/>
        <v>0</v>
      </c>
      <c r="AC71" s="129">
        <f t="shared" si="33"/>
        <v>0</v>
      </c>
    </row>
    <row r="72" spans="1:29" ht="15.75">
      <c r="A72" s="252"/>
      <c r="B72" s="161" t="s">
        <v>19</v>
      </c>
      <c r="C72" s="141">
        <v>69019718.019999057</v>
      </c>
      <c r="D72" s="142">
        <v>69019700</v>
      </c>
      <c r="E72" s="173">
        <f t="shared" si="22"/>
        <v>18.01999905705452</v>
      </c>
      <c r="F72" s="142">
        <v>1584069.4800000004</v>
      </c>
      <c r="G72" s="142" t="s">
        <v>717</v>
      </c>
      <c r="H72" s="177">
        <f t="shared" si="23"/>
        <v>-0.51999999955296516</v>
      </c>
      <c r="I72" s="141">
        <v>337306.37</v>
      </c>
      <c r="J72" s="142" t="s">
        <v>1115</v>
      </c>
      <c r="K72" s="173">
        <f t="shared" si="24"/>
        <v>0.36999999999534339</v>
      </c>
      <c r="L72" s="142">
        <v>25862.04</v>
      </c>
      <c r="M72" s="142" t="s">
        <v>1116</v>
      </c>
      <c r="N72" s="177">
        <f t="shared" si="25"/>
        <v>4.0000000000873115E-2</v>
      </c>
      <c r="O72" s="141">
        <v>558486.44000000018</v>
      </c>
      <c r="P72" s="142" t="s">
        <v>718</v>
      </c>
      <c r="Q72" s="173">
        <f t="shared" si="26"/>
        <v>0.44000000017695129</v>
      </c>
      <c r="R72" s="142">
        <v>67188606.429999053</v>
      </c>
      <c r="S72" s="95">
        <v>67188600</v>
      </c>
      <c r="T72" s="96">
        <f t="shared" si="27"/>
        <v>6.429999053478241</v>
      </c>
      <c r="U72" s="206">
        <f t="shared" si="6"/>
        <v>1</v>
      </c>
      <c r="W72" s="88" t="s">
        <v>19</v>
      </c>
      <c r="X72" s="125">
        <f t="shared" si="28"/>
        <v>0</v>
      </c>
      <c r="Y72" s="126">
        <f t="shared" si="29"/>
        <v>0</v>
      </c>
      <c r="Z72" s="126">
        <f t="shared" si="30"/>
        <v>0</v>
      </c>
      <c r="AA72" s="126">
        <f t="shared" si="31"/>
        <v>0</v>
      </c>
      <c r="AB72" s="126">
        <f t="shared" si="32"/>
        <v>0</v>
      </c>
      <c r="AC72" s="132">
        <f t="shared" si="33"/>
        <v>0</v>
      </c>
    </row>
    <row r="73" spans="1:29" ht="15" customHeight="1">
      <c r="A73" s="250">
        <v>42411</v>
      </c>
      <c r="B73" s="159" t="s">
        <v>12</v>
      </c>
      <c r="C73" s="139">
        <v>29821722.470000092</v>
      </c>
      <c r="D73" s="140">
        <v>29821690</v>
      </c>
      <c r="E73" s="172">
        <f t="shared" si="22"/>
        <v>32.470000091940165</v>
      </c>
      <c r="F73" s="136">
        <v>352051.23000000016</v>
      </c>
      <c r="G73" s="136" t="s">
        <v>719</v>
      </c>
      <c r="H73" s="178">
        <f t="shared" si="23"/>
        <v>0.23000000015599653</v>
      </c>
      <c r="I73" s="139">
        <v>65235.47</v>
      </c>
      <c r="J73" s="140" t="s">
        <v>1117</v>
      </c>
      <c r="K73" s="172">
        <f t="shared" si="24"/>
        <v>-2.9999999998835847E-2</v>
      </c>
      <c r="L73" s="136">
        <v>13281.470000000001</v>
      </c>
      <c r="M73" s="136" t="s">
        <v>1118</v>
      </c>
      <c r="N73" s="178">
        <f t="shared" si="25"/>
        <v>-2.9999999998835847E-2</v>
      </c>
      <c r="O73" s="139">
        <v>127217.91</v>
      </c>
      <c r="P73" s="140" t="s">
        <v>720</v>
      </c>
      <c r="Q73" s="172">
        <f t="shared" si="26"/>
        <v>-8.999999999650754E-2</v>
      </c>
      <c r="R73" s="136">
        <v>29394407.330000088</v>
      </c>
      <c r="S73" s="6">
        <v>29394400</v>
      </c>
      <c r="T73" s="93">
        <f>R73-S73</f>
        <v>7.3300000876188278</v>
      </c>
      <c r="U73" s="204">
        <f t="shared" si="6"/>
        <v>1</v>
      </c>
      <c r="W73" s="85" t="s">
        <v>12</v>
      </c>
      <c r="X73" s="122">
        <f t="shared" si="28"/>
        <v>0</v>
      </c>
      <c r="Y73" s="122">
        <f t="shared" si="29"/>
        <v>0</v>
      </c>
      <c r="Z73" s="122">
        <f t="shared" si="30"/>
        <v>0</v>
      </c>
      <c r="AA73" s="122">
        <f t="shared" si="31"/>
        <v>0</v>
      </c>
      <c r="AB73" s="122">
        <f t="shared" si="32"/>
        <v>0</v>
      </c>
      <c r="AC73" s="129">
        <f t="shared" si="33"/>
        <v>0</v>
      </c>
    </row>
    <row r="74" spans="1:29" ht="15.75">
      <c r="A74" s="251"/>
      <c r="B74" s="160" t="s">
        <v>13</v>
      </c>
      <c r="C74" s="139">
        <v>67296217.059996799</v>
      </c>
      <c r="D74" s="140">
        <v>67296200</v>
      </c>
      <c r="E74" s="172">
        <f t="shared" si="22"/>
        <v>17.059996798634529</v>
      </c>
      <c r="F74" s="136">
        <v>1025012.2799999994</v>
      </c>
      <c r="G74" s="136" t="s">
        <v>721</v>
      </c>
      <c r="H74" s="178">
        <f t="shared" si="23"/>
        <v>2.2799999994458631</v>
      </c>
      <c r="I74" s="139">
        <v>225440.66999999995</v>
      </c>
      <c r="J74" s="140" t="s">
        <v>1119</v>
      </c>
      <c r="K74" s="172">
        <f t="shared" si="24"/>
        <v>-0.33000000004540198</v>
      </c>
      <c r="L74" s="136">
        <v>54682.549999999988</v>
      </c>
      <c r="M74" s="136" t="s">
        <v>1120</v>
      </c>
      <c r="N74" s="178">
        <f t="shared" si="25"/>
        <v>-5.0000000010186341E-2</v>
      </c>
      <c r="O74" s="139">
        <v>621292.30999999994</v>
      </c>
      <c r="P74" s="140" t="s">
        <v>722</v>
      </c>
      <c r="Q74" s="172">
        <f t="shared" si="26"/>
        <v>0.30999999993946403</v>
      </c>
      <c r="R74" s="136">
        <v>65820670.5899968</v>
      </c>
      <c r="S74" s="6">
        <v>65820700</v>
      </c>
      <c r="T74" s="93">
        <f t="shared" ref="T74:T80" si="34">R74-S74</f>
        <v>-29.410003200173378</v>
      </c>
      <c r="U74" s="205">
        <f t="shared" ref="U74:U137" si="35">IF(D74=0,0,1)</f>
        <v>1</v>
      </c>
      <c r="W74" s="86" t="s">
        <v>13</v>
      </c>
      <c r="X74" s="122">
        <f t="shared" si="28"/>
        <v>0</v>
      </c>
      <c r="Y74" s="122">
        <f t="shared" si="29"/>
        <v>0</v>
      </c>
      <c r="Z74" s="122">
        <f t="shared" si="30"/>
        <v>0</v>
      </c>
      <c r="AA74" s="122">
        <f t="shared" si="31"/>
        <v>0</v>
      </c>
      <c r="AB74" s="122">
        <f t="shared" si="32"/>
        <v>0</v>
      </c>
      <c r="AC74" s="129">
        <f t="shared" si="33"/>
        <v>0</v>
      </c>
    </row>
    <row r="75" spans="1:29" ht="15.75">
      <c r="A75" s="251"/>
      <c r="B75" s="106" t="s">
        <v>14</v>
      </c>
      <c r="C75" s="139">
        <v>33288783.17999984</v>
      </c>
      <c r="D75" s="140"/>
      <c r="E75" s="172">
        <f t="shared" si="22"/>
        <v>33288783.17999984</v>
      </c>
      <c r="F75" s="136">
        <v>739377.22999999975</v>
      </c>
      <c r="G75" s="136"/>
      <c r="H75" s="178">
        <f t="shared" si="23"/>
        <v>739377.22999999975</v>
      </c>
      <c r="I75" s="139">
        <v>7000</v>
      </c>
      <c r="J75" s="140"/>
      <c r="K75" s="172">
        <f t="shared" si="24"/>
        <v>7000</v>
      </c>
      <c r="L75" s="136">
        <v>0</v>
      </c>
      <c r="M75" s="136"/>
      <c r="N75" s="178">
        <f t="shared" si="25"/>
        <v>0</v>
      </c>
      <c r="O75" s="139">
        <v>310785.62</v>
      </c>
      <c r="P75" s="140"/>
      <c r="Q75" s="172">
        <f t="shared" si="26"/>
        <v>310785.62</v>
      </c>
      <c r="R75" s="136">
        <v>32245620.329999842</v>
      </c>
      <c r="S75" s="6"/>
      <c r="T75" s="93">
        <f t="shared" si="34"/>
        <v>32245620.329999842</v>
      </c>
      <c r="U75" s="205">
        <f t="shared" si="35"/>
        <v>0</v>
      </c>
      <c r="W75" s="87" t="s">
        <v>14</v>
      </c>
      <c r="X75" s="122">
        <f t="shared" si="28"/>
        <v>0</v>
      </c>
      <c r="Y75" s="122">
        <f t="shared" si="29"/>
        <v>0</v>
      </c>
      <c r="Z75" s="122">
        <f t="shared" si="30"/>
        <v>0</v>
      </c>
      <c r="AA75" s="122">
        <f t="shared" si="31"/>
        <v>0</v>
      </c>
      <c r="AB75" s="122">
        <f t="shared" si="32"/>
        <v>0</v>
      </c>
      <c r="AC75" s="129">
        <f t="shared" si="33"/>
        <v>0</v>
      </c>
    </row>
    <row r="76" spans="1:29" ht="15.75">
      <c r="A76" s="251"/>
      <c r="B76" s="160" t="s">
        <v>15</v>
      </c>
      <c r="C76" s="139">
        <v>85641729.759999573</v>
      </c>
      <c r="D76" s="140">
        <v>85641700</v>
      </c>
      <c r="E76" s="172">
        <f t="shared" si="22"/>
        <v>29.759999573230743</v>
      </c>
      <c r="F76" s="136">
        <v>734100.50999999989</v>
      </c>
      <c r="G76" s="136" t="s">
        <v>723</v>
      </c>
      <c r="H76" s="178">
        <f t="shared" si="23"/>
        <v>-0.4900000001071021</v>
      </c>
      <c r="I76" s="139">
        <v>100461.48</v>
      </c>
      <c r="J76" s="140" t="s">
        <v>1121</v>
      </c>
      <c r="K76" s="172">
        <f t="shared" si="24"/>
        <v>0.47999999999592546</v>
      </c>
      <c r="L76" s="136">
        <v>21398.38</v>
      </c>
      <c r="M76" s="136" t="s">
        <v>1122</v>
      </c>
      <c r="N76" s="178">
        <f t="shared" si="25"/>
        <v>-2.0000000000436557E-2</v>
      </c>
      <c r="O76" s="139">
        <v>375226.78999999992</v>
      </c>
      <c r="P76" s="140" t="s">
        <v>724</v>
      </c>
      <c r="Q76" s="172">
        <f t="shared" si="26"/>
        <v>-0.21000000007916242</v>
      </c>
      <c r="R76" s="136">
        <v>84611465.55999957</v>
      </c>
      <c r="S76" s="6">
        <v>0</v>
      </c>
      <c r="T76" s="93">
        <f t="shared" si="34"/>
        <v>84611465.55999957</v>
      </c>
      <c r="U76" s="205">
        <f t="shared" si="35"/>
        <v>1</v>
      </c>
      <c r="W76" s="86" t="s">
        <v>15</v>
      </c>
      <c r="X76" s="122">
        <f t="shared" si="28"/>
        <v>0</v>
      </c>
      <c r="Y76" s="122">
        <f t="shared" si="29"/>
        <v>0</v>
      </c>
      <c r="Z76" s="122">
        <f t="shared" si="30"/>
        <v>0</v>
      </c>
      <c r="AA76" s="122">
        <f t="shared" si="31"/>
        <v>0</v>
      </c>
      <c r="AB76" s="122">
        <f t="shared" si="32"/>
        <v>0</v>
      </c>
      <c r="AC76" s="129">
        <f t="shared" si="33"/>
        <v>0</v>
      </c>
    </row>
    <row r="77" spans="1:29" ht="15.75">
      <c r="A77" s="251"/>
      <c r="B77" s="160" t="s">
        <v>16</v>
      </c>
      <c r="C77" s="139">
        <v>70329090.819998667</v>
      </c>
      <c r="D77" s="140">
        <v>70329100</v>
      </c>
      <c r="E77" s="172">
        <f t="shared" si="22"/>
        <v>-9.1800013333559036</v>
      </c>
      <c r="F77" s="136">
        <v>1942106.81</v>
      </c>
      <c r="G77" s="136" t="s">
        <v>725</v>
      </c>
      <c r="H77" s="178">
        <f t="shared" si="23"/>
        <v>-3.1899999999441206</v>
      </c>
      <c r="I77" s="139">
        <v>56114.74</v>
      </c>
      <c r="J77" s="140" t="s">
        <v>1123</v>
      </c>
      <c r="K77" s="172">
        <f t="shared" si="24"/>
        <v>4.0000000000873115E-2</v>
      </c>
      <c r="L77" s="136">
        <v>14658.41</v>
      </c>
      <c r="M77" s="136" t="s">
        <v>1124</v>
      </c>
      <c r="N77" s="178">
        <f t="shared" si="25"/>
        <v>1.0000000000218279E-2</v>
      </c>
      <c r="O77" s="139">
        <v>365843.18</v>
      </c>
      <c r="P77" s="140" t="s">
        <v>726</v>
      </c>
      <c r="Q77" s="172">
        <f t="shared" si="26"/>
        <v>0.17999999999301508</v>
      </c>
      <c r="R77" s="136">
        <v>68062597.159998655</v>
      </c>
      <c r="S77" s="6">
        <v>68062600</v>
      </c>
      <c r="T77" s="93">
        <f t="shared" si="34"/>
        <v>-2.8400013446807861</v>
      </c>
      <c r="U77" s="205">
        <f t="shared" si="35"/>
        <v>1</v>
      </c>
      <c r="W77" s="86" t="s">
        <v>16</v>
      </c>
      <c r="X77" s="122">
        <f t="shared" si="28"/>
        <v>0</v>
      </c>
      <c r="Y77" s="122">
        <f t="shared" si="29"/>
        <v>0</v>
      </c>
      <c r="Z77" s="122">
        <f t="shared" si="30"/>
        <v>0</v>
      </c>
      <c r="AA77" s="122">
        <f t="shared" si="31"/>
        <v>0</v>
      </c>
      <c r="AB77" s="122">
        <f t="shared" si="32"/>
        <v>0</v>
      </c>
      <c r="AC77" s="129">
        <f t="shared" si="33"/>
        <v>0</v>
      </c>
    </row>
    <row r="78" spans="1:29" ht="15.75">
      <c r="A78" s="251"/>
      <c r="B78" s="160" t="s">
        <v>17</v>
      </c>
      <c r="C78" s="139">
        <v>58784081.619996585</v>
      </c>
      <c r="D78" s="140">
        <v>58784100</v>
      </c>
      <c r="E78" s="172">
        <f t="shared" si="22"/>
        <v>-18.380003415048122</v>
      </c>
      <c r="F78" s="136">
        <v>1116197.1199999996</v>
      </c>
      <c r="G78" s="136" t="s">
        <v>727</v>
      </c>
      <c r="H78" s="178">
        <f t="shared" si="23"/>
        <v>-2.8800000003539026</v>
      </c>
      <c r="I78" s="139">
        <v>100605.12</v>
      </c>
      <c r="J78" s="140" t="s">
        <v>1125</v>
      </c>
      <c r="K78" s="172">
        <f t="shared" si="24"/>
        <v>0.11999999999534339</v>
      </c>
      <c r="L78" s="136">
        <v>2001.98</v>
      </c>
      <c r="M78" s="136" t="s">
        <v>1126</v>
      </c>
      <c r="N78" s="178">
        <f t="shared" si="25"/>
        <v>0</v>
      </c>
      <c r="O78" s="139">
        <v>155213.07</v>
      </c>
      <c r="P78" s="140" t="s">
        <v>728</v>
      </c>
      <c r="Q78" s="172">
        <f t="shared" si="26"/>
        <v>7.0000000006984919E-2</v>
      </c>
      <c r="R78" s="136">
        <v>57611274.569996588</v>
      </c>
      <c r="S78" s="6">
        <v>57611300</v>
      </c>
      <c r="T78" s="93">
        <f t="shared" si="34"/>
        <v>-25.43000341206789</v>
      </c>
      <c r="U78" s="205">
        <f t="shared" si="35"/>
        <v>1</v>
      </c>
      <c r="W78" s="86" t="s">
        <v>17</v>
      </c>
      <c r="X78" s="122">
        <f t="shared" si="28"/>
        <v>0</v>
      </c>
      <c r="Y78" s="122">
        <f t="shared" si="29"/>
        <v>0</v>
      </c>
      <c r="Z78" s="122">
        <f t="shared" si="30"/>
        <v>0</v>
      </c>
      <c r="AA78" s="122">
        <f t="shared" si="31"/>
        <v>0</v>
      </c>
      <c r="AB78" s="122">
        <f t="shared" si="32"/>
        <v>0</v>
      </c>
      <c r="AC78" s="129">
        <f t="shared" si="33"/>
        <v>0</v>
      </c>
    </row>
    <row r="79" spans="1:29" ht="15.75">
      <c r="A79" s="251"/>
      <c r="B79" s="160" t="s">
        <v>18</v>
      </c>
      <c r="C79" s="139">
        <v>14970289.869999461</v>
      </c>
      <c r="D79" s="140">
        <v>14970280</v>
      </c>
      <c r="E79" s="172">
        <f t="shared" si="22"/>
        <v>9.869999460875988</v>
      </c>
      <c r="F79" s="136">
        <v>665736.59</v>
      </c>
      <c r="G79" s="136" t="s">
        <v>729</v>
      </c>
      <c r="H79" s="178">
        <f t="shared" si="23"/>
        <v>0.58999999996740371</v>
      </c>
      <c r="I79" s="139">
        <v>68045.17</v>
      </c>
      <c r="J79" s="140" t="s">
        <v>1127</v>
      </c>
      <c r="K79" s="172">
        <f t="shared" si="24"/>
        <v>-2.9999999998835847E-2</v>
      </c>
      <c r="L79" s="136">
        <v>8638.08</v>
      </c>
      <c r="M79" s="136" t="s">
        <v>1128</v>
      </c>
      <c r="N79" s="178">
        <f t="shared" si="25"/>
        <v>0</v>
      </c>
      <c r="O79" s="139">
        <v>60226.17</v>
      </c>
      <c r="P79" s="140" t="s">
        <v>730</v>
      </c>
      <c r="Q79" s="172">
        <f t="shared" si="26"/>
        <v>0.16999999999825377</v>
      </c>
      <c r="R79" s="136">
        <v>14303734.199999461</v>
      </c>
      <c r="S79" s="6">
        <v>14303710</v>
      </c>
      <c r="T79" s="93">
        <f t="shared" si="34"/>
        <v>24.199999460950494</v>
      </c>
      <c r="U79" s="205">
        <f t="shared" si="35"/>
        <v>1</v>
      </c>
      <c r="W79" s="86" t="s">
        <v>18</v>
      </c>
      <c r="X79" s="122">
        <f t="shared" si="28"/>
        <v>0</v>
      </c>
      <c r="Y79" s="122">
        <f t="shared" si="29"/>
        <v>0</v>
      </c>
      <c r="Z79" s="122">
        <f t="shared" si="30"/>
        <v>0</v>
      </c>
      <c r="AA79" s="122">
        <f t="shared" si="31"/>
        <v>0</v>
      </c>
      <c r="AB79" s="122">
        <f t="shared" si="32"/>
        <v>0</v>
      </c>
      <c r="AC79" s="129">
        <f t="shared" si="33"/>
        <v>0</v>
      </c>
    </row>
    <row r="80" spans="1:29" ht="15.75">
      <c r="A80" s="252"/>
      <c r="B80" s="161" t="s">
        <v>19</v>
      </c>
      <c r="C80" s="139">
        <v>67188606.429999053</v>
      </c>
      <c r="D80" s="140">
        <v>67188600</v>
      </c>
      <c r="E80" s="172">
        <f t="shared" si="22"/>
        <v>6.429999053478241</v>
      </c>
      <c r="F80" s="136">
        <v>1741913.53</v>
      </c>
      <c r="G80" s="136" t="s">
        <v>731</v>
      </c>
      <c r="H80" s="178">
        <f t="shared" si="23"/>
        <v>3.5300000000279397</v>
      </c>
      <c r="I80" s="139">
        <v>264278.02</v>
      </c>
      <c r="J80" s="140" t="s">
        <v>1129</v>
      </c>
      <c r="K80" s="172">
        <f t="shared" si="24"/>
        <v>2.0000000018626451E-2</v>
      </c>
      <c r="L80" s="136">
        <v>27207.4</v>
      </c>
      <c r="M80" s="136" t="s">
        <v>1130</v>
      </c>
      <c r="N80" s="178">
        <f t="shared" si="25"/>
        <v>0</v>
      </c>
      <c r="O80" s="139">
        <v>764687.54000000027</v>
      </c>
      <c r="P80" s="140" t="s">
        <v>732</v>
      </c>
      <c r="Q80" s="172">
        <f t="shared" si="26"/>
        <v>-0.45999999972991645</v>
      </c>
      <c r="R80" s="136">
        <v>64919075.979999058</v>
      </c>
      <c r="S80" s="6">
        <v>64919100</v>
      </c>
      <c r="T80" s="93">
        <f t="shared" si="34"/>
        <v>-24.020000942051411</v>
      </c>
      <c r="U80" s="206">
        <f t="shared" si="35"/>
        <v>1</v>
      </c>
      <c r="W80" s="88" t="s">
        <v>19</v>
      </c>
      <c r="X80" s="122">
        <f t="shared" si="28"/>
        <v>0</v>
      </c>
      <c r="Y80" s="122">
        <f t="shared" si="29"/>
        <v>0</v>
      </c>
      <c r="Z80" s="122">
        <f t="shared" si="30"/>
        <v>0</v>
      </c>
      <c r="AA80" s="122">
        <f t="shared" si="31"/>
        <v>0</v>
      </c>
      <c r="AB80" s="122">
        <f t="shared" si="32"/>
        <v>0</v>
      </c>
      <c r="AC80" s="129">
        <f t="shared" si="33"/>
        <v>0</v>
      </c>
    </row>
    <row r="81" spans="1:29" ht="15" customHeight="1">
      <c r="A81" s="250">
        <v>42414</v>
      </c>
      <c r="B81" s="159" t="s">
        <v>12</v>
      </c>
      <c r="C81" s="137">
        <v>29394407.330000088</v>
      </c>
      <c r="D81" s="138">
        <v>29394400</v>
      </c>
      <c r="E81" s="171">
        <f t="shared" ref="E81:E129" si="36">C81-D81</f>
        <v>7.3300000876188278</v>
      </c>
      <c r="F81" s="138">
        <v>626088.44999999984</v>
      </c>
      <c r="G81" s="138" t="s">
        <v>733</v>
      </c>
      <c r="H81" s="175">
        <f t="shared" si="23"/>
        <v>0.44999999983701855</v>
      </c>
      <c r="I81" s="137">
        <v>60244.86</v>
      </c>
      <c r="J81" s="138" t="s">
        <v>1131</v>
      </c>
      <c r="K81" s="171">
        <f t="shared" si="24"/>
        <v>-4.0000000000873115E-2</v>
      </c>
      <c r="L81" s="138">
        <v>5478.64</v>
      </c>
      <c r="M81" s="138" t="s">
        <v>1132</v>
      </c>
      <c r="N81" s="175">
        <f t="shared" si="25"/>
        <v>0</v>
      </c>
      <c r="O81" s="137">
        <v>148085.82</v>
      </c>
      <c r="P81" s="138" t="s">
        <v>734</v>
      </c>
      <c r="Q81" s="171">
        <f t="shared" si="26"/>
        <v>-0.17999999999301508</v>
      </c>
      <c r="R81" s="138">
        <v>28674999.280000091</v>
      </c>
      <c r="S81" s="90">
        <v>28674950</v>
      </c>
      <c r="T81" s="91">
        <f>R81-S81</f>
        <v>49.28000009059906</v>
      </c>
      <c r="U81" s="204">
        <f t="shared" si="35"/>
        <v>1</v>
      </c>
      <c r="W81" s="85" t="s">
        <v>12</v>
      </c>
      <c r="X81" s="121">
        <f t="shared" si="28"/>
        <v>0</v>
      </c>
      <c r="Y81" s="122">
        <f t="shared" si="29"/>
        <v>0</v>
      </c>
      <c r="Z81" s="122">
        <f t="shared" si="30"/>
        <v>0</v>
      </c>
      <c r="AA81" s="122">
        <f t="shared" si="31"/>
        <v>0</v>
      </c>
      <c r="AB81" s="122">
        <f t="shared" si="32"/>
        <v>0</v>
      </c>
      <c r="AC81" s="129">
        <f t="shared" si="33"/>
        <v>0</v>
      </c>
    </row>
    <row r="82" spans="1:29" ht="15.75">
      <c r="A82" s="251"/>
      <c r="B82" s="160" t="s">
        <v>13</v>
      </c>
      <c r="C82" s="139">
        <v>65820670.5899968</v>
      </c>
      <c r="D82" s="140">
        <v>65820700</v>
      </c>
      <c r="E82" s="172">
        <f t="shared" si="36"/>
        <v>-29.410003200173378</v>
      </c>
      <c r="F82" s="140">
        <v>1784863.4500000011</v>
      </c>
      <c r="G82" s="140" t="s">
        <v>735</v>
      </c>
      <c r="H82" s="176">
        <f t="shared" si="23"/>
        <v>3.4500000011175871</v>
      </c>
      <c r="I82" s="139">
        <v>131669.29999999999</v>
      </c>
      <c r="J82" s="140" t="s">
        <v>1133</v>
      </c>
      <c r="K82" s="172">
        <f t="shared" si="24"/>
        <v>0.29999999998835847</v>
      </c>
      <c r="L82" s="140">
        <v>27185.55</v>
      </c>
      <c r="M82" s="140" t="s">
        <v>1134</v>
      </c>
      <c r="N82" s="176">
        <f t="shared" si="25"/>
        <v>26.950000000000728</v>
      </c>
      <c r="O82" s="139">
        <v>831894.07000000007</v>
      </c>
      <c r="P82" s="140" t="s">
        <v>736</v>
      </c>
      <c r="Q82" s="172">
        <f t="shared" si="26"/>
        <v>7.000000006519258E-2</v>
      </c>
      <c r="R82" s="140">
        <v>63308396.819996774</v>
      </c>
      <c r="S82" s="20">
        <v>63308400</v>
      </c>
      <c r="T82" s="93">
        <f t="shared" ref="T82:T88" si="37">R82-S82</f>
        <v>-3.1800032258033752</v>
      </c>
      <c r="U82" s="205">
        <f t="shared" si="35"/>
        <v>1</v>
      </c>
      <c r="W82" s="86" t="s">
        <v>13</v>
      </c>
      <c r="X82" s="121">
        <f t="shared" si="28"/>
        <v>0</v>
      </c>
      <c r="Y82" s="122">
        <f t="shared" si="29"/>
        <v>0</v>
      </c>
      <c r="Z82" s="122">
        <f t="shared" si="30"/>
        <v>0</v>
      </c>
      <c r="AA82" s="122">
        <f t="shared" si="31"/>
        <v>0</v>
      </c>
      <c r="AB82" s="122">
        <f t="shared" si="32"/>
        <v>0</v>
      </c>
      <c r="AC82" s="129">
        <f t="shared" si="33"/>
        <v>0</v>
      </c>
    </row>
    <row r="83" spans="1:29" ht="15.75">
      <c r="A83" s="251"/>
      <c r="B83" s="106" t="s">
        <v>14</v>
      </c>
      <c r="C83" s="139">
        <v>32245620.329999842</v>
      </c>
      <c r="D83" s="140">
        <v>32245600</v>
      </c>
      <c r="E83" s="172">
        <f t="shared" si="36"/>
        <v>20.329999841749668</v>
      </c>
      <c r="F83" s="140">
        <v>1520538.3000000003</v>
      </c>
      <c r="G83" s="140" t="s">
        <v>737</v>
      </c>
      <c r="H83" s="176">
        <f t="shared" si="23"/>
        <v>-15271.699999999721</v>
      </c>
      <c r="I83" s="139">
        <v>20078.5</v>
      </c>
      <c r="J83" s="140" t="s">
        <v>52</v>
      </c>
      <c r="K83" s="172">
        <f t="shared" si="24"/>
        <v>20078.5</v>
      </c>
      <c r="L83" s="140">
        <v>15000</v>
      </c>
      <c r="M83" s="140" t="s">
        <v>52</v>
      </c>
      <c r="N83" s="176">
        <f t="shared" si="25"/>
        <v>15000</v>
      </c>
      <c r="O83" s="139">
        <v>554788.44000000006</v>
      </c>
      <c r="P83" s="140" t="s">
        <v>738</v>
      </c>
      <c r="Q83" s="172">
        <f t="shared" si="26"/>
        <v>1318.4400000000605</v>
      </c>
      <c r="R83" s="140">
        <v>30175372.08999984</v>
      </c>
      <c r="S83" s="20">
        <v>30175400</v>
      </c>
      <c r="T83" s="93">
        <f t="shared" si="37"/>
        <v>-27.910000160336494</v>
      </c>
      <c r="U83" s="205">
        <f t="shared" si="35"/>
        <v>1</v>
      </c>
      <c r="W83" s="87" t="s">
        <v>14</v>
      </c>
      <c r="X83" s="121">
        <f t="shared" si="28"/>
        <v>0</v>
      </c>
      <c r="Y83" s="122">
        <f t="shared" si="29"/>
        <v>1</v>
      </c>
      <c r="Z83" s="122">
        <f t="shared" si="30"/>
        <v>1</v>
      </c>
      <c r="AA83" s="122">
        <f t="shared" si="31"/>
        <v>1</v>
      </c>
      <c r="AB83" s="122">
        <f t="shared" si="32"/>
        <v>1</v>
      </c>
      <c r="AC83" s="129">
        <f t="shared" si="33"/>
        <v>0</v>
      </c>
    </row>
    <row r="84" spans="1:29" ht="15.75">
      <c r="A84" s="251"/>
      <c r="B84" s="160" t="s">
        <v>15</v>
      </c>
      <c r="C84" s="139">
        <v>84611465.55999957</v>
      </c>
      <c r="D84" s="140">
        <v>84611500</v>
      </c>
      <c r="E84" s="172">
        <f t="shared" si="36"/>
        <v>-34.440000429749489</v>
      </c>
      <c r="F84" s="140">
        <v>1247529.3199999998</v>
      </c>
      <c r="G84" s="140" t="s">
        <v>739</v>
      </c>
      <c r="H84" s="176">
        <f t="shared" si="23"/>
        <v>-0.68000000016763806</v>
      </c>
      <c r="I84" s="139">
        <v>47116.73</v>
      </c>
      <c r="J84" s="140" t="s">
        <v>1135</v>
      </c>
      <c r="K84" s="172">
        <f t="shared" si="24"/>
        <v>3.0000000006111804E-2</v>
      </c>
      <c r="L84" s="140">
        <v>12572.630000000001</v>
      </c>
      <c r="M84" s="140" t="s">
        <v>1136</v>
      </c>
      <c r="N84" s="176">
        <f t="shared" si="25"/>
        <v>3.0000000000654836E-2</v>
      </c>
      <c r="O84" s="139">
        <v>537370.44999999972</v>
      </c>
      <c r="P84" s="140" t="s">
        <v>740</v>
      </c>
      <c r="Q84" s="172">
        <f t="shared" si="26"/>
        <v>0.44999999972060323</v>
      </c>
      <c r="R84" s="140">
        <v>82861109.889999568</v>
      </c>
      <c r="S84" s="20">
        <v>82866296</v>
      </c>
      <c r="T84" s="93">
        <f t="shared" si="37"/>
        <v>-5186.1100004315376</v>
      </c>
      <c r="U84" s="205">
        <f t="shared" si="35"/>
        <v>1</v>
      </c>
      <c r="W84" s="86" t="s">
        <v>15</v>
      </c>
      <c r="X84" s="121">
        <f t="shared" si="28"/>
        <v>0</v>
      </c>
      <c r="Y84" s="122">
        <f t="shared" si="29"/>
        <v>0</v>
      </c>
      <c r="Z84" s="122">
        <f t="shared" si="30"/>
        <v>0</v>
      </c>
      <c r="AA84" s="122">
        <f t="shared" si="31"/>
        <v>0</v>
      </c>
      <c r="AB84" s="122">
        <f t="shared" si="32"/>
        <v>0</v>
      </c>
      <c r="AC84" s="129">
        <f t="shared" si="33"/>
        <v>1</v>
      </c>
    </row>
    <row r="85" spans="1:29" ht="15.75">
      <c r="A85" s="251"/>
      <c r="B85" s="160" t="s">
        <v>16</v>
      </c>
      <c r="C85" s="139">
        <v>68062597.159998655</v>
      </c>
      <c r="D85" s="140">
        <v>68062600</v>
      </c>
      <c r="E85" s="172">
        <f t="shared" si="36"/>
        <v>-2.8400013446807861</v>
      </c>
      <c r="F85" s="140">
        <v>1740269.870000001</v>
      </c>
      <c r="G85" s="140" t="s">
        <v>741</v>
      </c>
      <c r="H85" s="176">
        <f t="shared" si="23"/>
        <v>-0.12999999895691872</v>
      </c>
      <c r="I85" s="139">
        <v>167479.35000000006</v>
      </c>
      <c r="J85" s="140" t="s">
        <v>1137</v>
      </c>
      <c r="K85" s="172">
        <f t="shared" si="24"/>
        <v>0.35000000006402843</v>
      </c>
      <c r="L85" s="140">
        <v>16006.17</v>
      </c>
      <c r="M85" s="140" t="s">
        <v>1138</v>
      </c>
      <c r="N85" s="176">
        <f t="shared" si="25"/>
        <v>-3.0000000000654836E-2</v>
      </c>
      <c r="O85" s="139">
        <v>725222.98</v>
      </c>
      <c r="P85" s="140" t="s">
        <v>742</v>
      </c>
      <c r="Q85" s="172">
        <f t="shared" si="26"/>
        <v>-2.0000000018626451E-2</v>
      </c>
      <c r="R85" s="140">
        <v>65748577.489998654</v>
      </c>
      <c r="S85" s="20">
        <v>65748600</v>
      </c>
      <c r="T85" s="93">
        <f t="shared" si="37"/>
        <v>-22.510001346468925</v>
      </c>
      <c r="U85" s="205">
        <f t="shared" si="35"/>
        <v>1</v>
      </c>
      <c r="W85" s="86" t="s">
        <v>16</v>
      </c>
      <c r="X85" s="121">
        <f t="shared" si="28"/>
        <v>0</v>
      </c>
      <c r="Y85" s="122">
        <f t="shared" si="29"/>
        <v>0</v>
      </c>
      <c r="Z85" s="122">
        <f t="shared" si="30"/>
        <v>0</v>
      </c>
      <c r="AA85" s="122">
        <f t="shared" si="31"/>
        <v>0</v>
      </c>
      <c r="AB85" s="122">
        <f t="shared" si="32"/>
        <v>0</v>
      </c>
      <c r="AC85" s="129">
        <f t="shared" si="33"/>
        <v>0</v>
      </c>
    </row>
    <row r="86" spans="1:29" ht="15.75">
      <c r="A86" s="251"/>
      <c r="B86" s="160" t="s">
        <v>17</v>
      </c>
      <c r="C86" s="139">
        <v>57611274.569996588</v>
      </c>
      <c r="D86" s="140"/>
      <c r="E86" s="172">
        <f t="shared" si="36"/>
        <v>57611274.569996588</v>
      </c>
      <c r="F86" s="140">
        <v>1954226.3500000006</v>
      </c>
      <c r="G86" s="140"/>
      <c r="H86" s="176">
        <f t="shared" si="23"/>
        <v>1954226.3500000006</v>
      </c>
      <c r="I86" s="139">
        <v>66692.33</v>
      </c>
      <c r="J86" s="140"/>
      <c r="K86" s="172">
        <f t="shared" si="24"/>
        <v>66692.33</v>
      </c>
      <c r="L86" s="140">
        <v>3927.82</v>
      </c>
      <c r="M86" s="140"/>
      <c r="N86" s="176">
        <f t="shared" si="25"/>
        <v>3927.82</v>
      </c>
      <c r="O86" s="139">
        <v>653454.46</v>
      </c>
      <c r="P86" s="140"/>
      <c r="Q86" s="172">
        <f t="shared" si="26"/>
        <v>653454.46</v>
      </c>
      <c r="R86" s="140">
        <v>55066358.269996583</v>
      </c>
      <c r="S86" s="20"/>
      <c r="T86" s="93">
        <f t="shared" si="37"/>
        <v>55066358.269996583</v>
      </c>
      <c r="U86" s="205">
        <f t="shared" si="35"/>
        <v>0</v>
      </c>
      <c r="W86" s="86" t="s">
        <v>17</v>
      </c>
      <c r="X86" s="121">
        <f t="shared" si="28"/>
        <v>0</v>
      </c>
      <c r="Y86" s="122">
        <f t="shared" si="29"/>
        <v>0</v>
      </c>
      <c r="Z86" s="122">
        <f t="shared" si="30"/>
        <v>0</v>
      </c>
      <c r="AA86" s="122">
        <f t="shared" si="31"/>
        <v>0</v>
      </c>
      <c r="AB86" s="122">
        <f t="shared" si="32"/>
        <v>0</v>
      </c>
      <c r="AC86" s="129">
        <f t="shared" si="33"/>
        <v>0</v>
      </c>
    </row>
    <row r="87" spans="1:29" ht="15.75">
      <c r="A87" s="251"/>
      <c r="B87" s="160" t="s">
        <v>18</v>
      </c>
      <c r="C87" s="139">
        <v>14303734.199999461</v>
      </c>
      <c r="D87" s="140">
        <v>14303710</v>
      </c>
      <c r="E87" s="172">
        <f t="shared" si="36"/>
        <v>24.199999460950494</v>
      </c>
      <c r="F87" s="140">
        <v>1169184.8200000003</v>
      </c>
      <c r="G87" s="140" t="s">
        <v>743</v>
      </c>
      <c r="H87" s="176">
        <f t="shared" si="23"/>
        <v>4.8200000002980232</v>
      </c>
      <c r="I87" s="139">
        <v>17303.27</v>
      </c>
      <c r="J87" s="140" t="s">
        <v>1139</v>
      </c>
      <c r="K87" s="172">
        <f t="shared" si="24"/>
        <v>-2.9999999998835847E-2</v>
      </c>
      <c r="L87" s="140">
        <v>2117.7800000000002</v>
      </c>
      <c r="M87" s="140" t="s">
        <v>1140</v>
      </c>
      <c r="N87" s="176">
        <f t="shared" si="25"/>
        <v>0</v>
      </c>
      <c r="O87" s="139">
        <v>155212.12999999998</v>
      </c>
      <c r="P87" s="140" t="s">
        <v>744</v>
      </c>
      <c r="Q87" s="172">
        <f t="shared" si="26"/>
        <v>0.12999999997555278</v>
      </c>
      <c r="R87" s="140">
        <v>12994522.739999462</v>
      </c>
      <c r="S87" s="20">
        <v>12994520</v>
      </c>
      <c r="T87" s="93">
        <f t="shared" si="37"/>
        <v>2.7399994619190693</v>
      </c>
      <c r="U87" s="205">
        <f t="shared" si="35"/>
        <v>1</v>
      </c>
      <c r="W87" s="86" t="s">
        <v>18</v>
      </c>
      <c r="X87" s="121">
        <f t="shared" si="28"/>
        <v>0</v>
      </c>
      <c r="Y87" s="122">
        <f t="shared" si="29"/>
        <v>0</v>
      </c>
      <c r="Z87" s="122">
        <f t="shared" si="30"/>
        <v>0</v>
      </c>
      <c r="AA87" s="122">
        <f t="shared" si="31"/>
        <v>0</v>
      </c>
      <c r="AB87" s="122">
        <f t="shared" si="32"/>
        <v>0</v>
      </c>
      <c r="AC87" s="129">
        <f t="shared" si="33"/>
        <v>0</v>
      </c>
    </row>
    <row r="88" spans="1:29" ht="15.75">
      <c r="A88" s="252"/>
      <c r="B88" s="161" t="s">
        <v>19</v>
      </c>
      <c r="C88" s="141">
        <v>64919075.979999058</v>
      </c>
      <c r="D88" s="142">
        <v>64919100</v>
      </c>
      <c r="E88" s="173">
        <f t="shared" si="36"/>
        <v>-24.020000942051411</v>
      </c>
      <c r="F88" s="142">
        <v>2047465.5200000007</v>
      </c>
      <c r="G88" s="142" t="s">
        <v>745</v>
      </c>
      <c r="H88" s="177">
        <f t="shared" si="23"/>
        <v>-4.4799999992828816</v>
      </c>
      <c r="I88" s="141">
        <v>85155.7</v>
      </c>
      <c r="J88" s="142" t="s">
        <v>1141</v>
      </c>
      <c r="K88" s="173">
        <f t="shared" si="24"/>
        <v>0</v>
      </c>
      <c r="L88" s="142">
        <v>22681.200000000008</v>
      </c>
      <c r="M88" s="142" t="s">
        <v>1142</v>
      </c>
      <c r="N88" s="177">
        <f t="shared" si="25"/>
        <v>0</v>
      </c>
      <c r="O88" s="141">
        <v>1463328.71</v>
      </c>
      <c r="P88" s="142" t="s">
        <v>746</v>
      </c>
      <c r="Q88" s="173">
        <f t="shared" si="26"/>
        <v>-1.2900000000372529</v>
      </c>
      <c r="R88" s="142">
        <v>61470756.249999069</v>
      </c>
      <c r="S88" s="95">
        <v>61470800</v>
      </c>
      <c r="T88" s="96">
        <f t="shared" si="37"/>
        <v>-43.750000931322575</v>
      </c>
      <c r="U88" s="206">
        <f t="shared" si="35"/>
        <v>1</v>
      </c>
      <c r="W88" s="88" t="s">
        <v>19</v>
      </c>
      <c r="X88" s="125">
        <f t="shared" si="28"/>
        <v>0</v>
      </c>
      <c r="Y88" s="126">
        <f t="shared" si="29"/>
        <v>0</v>
      </c>
      <c r="Z88" s="126">
        <f t="shared" si="30"/>
        <v>0</v>
      </c>
      <c r="AA88" s="126">
        <f t="shared" si="31"/>
        <v>0</v>
      </c>
      <c r="AB88" s="126">
        <f t="shared" si="32"/>
        <v>0</v>
      </c>
      <c r="AC88" s="132">
        <f t="shared" si="33"/>
        <v>0</v>
      </c>
    </row>
    <row r="89" spans="1:29" ht="15" customHeight="1">
      <c r="A89" s="250">
        <v>42415</v>
      </c>
      <c r="B89" s="159" t="s">
        <v>12</v>
      </c>
      <c r="C89" s="137">
        <v>28674999.280000091</v>
      </c>
      <c r="D89" s="138">
        <v>28674950</v>
      </c>
      <c r="E89" s="171">
        <f t="shared" si="36"/>
        <v>49.28000009059906</v>
      </c>
      <c r="F89" s="138">
        <v>240885.95</v>
      </c>
      <c r="G89" s="138" t="s">
        <v>747</v>
      </c>
      <c r="H89" s="175">
        <f t="shared" si="23"/>
        <v>-4.9999999988358468E-2</v>
      </c>
      <c r="I89" s="137">
        <v>63139.83</v>
      </c>
      <c r="J89" s="138" t="s">
        <v>1143</v>
      </c>
      <c r="K89" s="171">
        <f t="shared" si="24"/>
        <v>2.9999999998835847E-2</v>
      </c>
      <c r="L89" s="138">
        <v>14092.69</v>
      </c>
      <c r="M89" s="138" t="s">
        <v>1144</v>
      </c>
      <c r="N89" s="175">
        <f t="shared" si="25"/>
        <v>-1.0000000000218279E-2</v>
      </c>
      <c r="O89" s="137">
        <v>102265.25</v>
      </c>
      <c r="P89" s="138" t="s">
        <v>748</v>
      </c>
      <c r="Q89" s="171">
        <f t="shared" si="26"/>
        <v>0.25</v>
      </c>
      <c r="R89" s="138">
        <v>28380895.220000096</v>
      </c>
      <c r="S89" s="90">
        <v>28380860</v>
      </c>
      <c r="T89" s="91">
        <f>R89-S89</f>
        <v>35.220000095665455</v>
      </c>
      <c r="U89" s="204">
        <f t="shared" si="35"/>
        <v>1</v>
      </c>
      <c r="W89" s="85" t="s">
        <v>12</v>
      </c>
      <c r="X89" s="122">
        <f t="shared" si="28"/>
        <v>0</v>
      </c>
      <c r="Y89" s="122">
        <f t="shared" si="29"/>
        <v>0</v>
      </c>
      <c r="Z89" s="122">
        <f t="shared" si="30"/>
        <v>0</v>
      </c>
      <c r="AA89" s="122">
        <f t="shared" si="31"/>
        <v>0</v>
      </c>
      <c r="AB89" s="122">
        <f t="shared" si="32"/>
        <v>0</v>
      </c>
      <c r="AC89" s="129">
        <f t="shared" si="33"/>
        <v>0</v>
      </c>
    </row>
    <row r="90" spans="1:29" ht="15.75">
      <c r="A90" s="251"/>
      <c r="B90" s="160" t="s">
        <v>13</v>
      </c>
      <c r="C90" s="139">
        <v>63308396.819996774</v>
      </c>
      <c r="D90" s="140">
        <v>63308400</v>
      </c>
      <c r="E90" s="172">
        <f t="shared" si="36"/>
        <v>-3.1800032258033752</v>
      </c>
      <c r="F90" s="140">
        <v>1654478.8700000006</v>
      </c>
      <c r="G90" s="140" t="s">
        <v>749</v>
      </c>
      <c r="H90" s="176">
        <f t="shared" si="23"/>
        <v>-1.12999999942258</v>
      </c>
      <c r="I90" s="139">
        <v>203060.78</v>
      </c>
      <c r="J90" s="140" t="s">
        <v>1145</v>
      </c>
      <c r="K90" s="172">
        <f t="shared" si="24"/>
        <v>-0.22000000000116415</v>
      </c>
      <c r="L90" s="140">
        <v>15223.44</v>
      </c>
      <c r="M90" s="140" t="s">
        <v>1146</v>
      </c>
      <c r="N90" s="176">
        <f t="shared" si="25"/>
        <v>-9.9599999999991269</v>
      </c>
      <c r="O90" s="139">
        <v>493057.39999999991</v>
      </c>
      <c r="P90" s="140" t="s">
        <v>750</v>
      </c>
      <c r="Q90" s="172">
        <f t="shared" si="26"/>
        <v>0.39999999990686774</v>
      </c>
      <c r="R90" s="140">
        <v>61348697.889996774</v>
      </c>
      <c r="S90" s="20">
        <v>61348700</v>
      </c>
      <c r="T90" s="93">
        <f t="shared" ref="T90:T96" si="38">R90-S90</f>
        <v>-2.110003225505352</v>
      </c>
      <c r="U90" s="205">
        <f t="shared" si="35"/>
        <v>1</v>
      </c>
      <c r="W90" s="86" t="s">
        <v>13</v>
      </c>
      <c r="X90" s="122">
        <f t="shared" si="28"/>
        <v>0</v>
      </c>
      <c r="Y90" s="122">
        <f t="shared" si="29"/>
        <v>0</v>
      </c>
      <c r="Z90" s="122">
        <f t="shared" si="30"/>
        <v>0</v>
      </c>
      <c r="AA90" s="122">
        <f t="shared" si="31"/>
        <v>0</v>
      </c>
      <c r="AB90" s="122">
        <f t="shared" si="32"/>
        <v>0</v>
      </c>
      <c r="AC90" s="129">
        <f t="shared" si="33"/>
        <v>0</v>
      </c>
    </row>
    <row r="91" spans="1:29" ht="15.75">
      <c r="A91" s="251"/>
      <c r="B91" s="106" t="s">
        <v>14</v>
      </c>
      <c r="C91" s="139">
        <v>30175372.08999984</v>
      </c>
      <c r="D91" s="140">
        <v>30175400</v>
      </c>
      <c r="E91" s="172">
        <f t="shared" si="36"/>
        <v>-27.910000160336494</v>
      </c>
      <c r="F91" s="140">
        <v>638646.62</v>
      </c>
      <c r="G91" s="140" t="s">
        <v>751</v>
      </c>
      <c r="H91" s="176">
        <f t="shared" si="23"/>
        <v>-0.38000000000465661</v>
      </c>
      <c r="I91" s="139">
        <v>103383.00999999998</v>
      </c>
      <c r="J91" s="140" t="s">
        <v>1147</v>
      </c>
      <c r="K91" s="172">
        <f t="shared" si="24"/>
        <v>9.9999999802093953E-3</v>
      </c>
      <c r="L91" s="140">
        <v>13623.94</v>
      </c>
      <c r="M91" s="140" t="s">
        <v>1148</v>
      </c>
      <c r="N91" s="176">
        <f t="shared" si="25"/>
        <v>4.0000000000873115E-2</v>
      </c>
      <c r="O91" s="139">
        <v>367255.92</v>
      </c>
      <c r="P91" s="140" t="s">
        <v>752</v>
      </c>
      <c r="Q91" s="172">
        <f t="shared" si="26"/>
        <v>-8.0000000016298145E-2</v>
      </c>
      <c r="R91" s="140">
        <v>29259228.619999837</v>
      </c>
      <c r="S91" s="20">
        <v>29259200</v>
      </c>
      <c r="T91" s="93">
        <f t="shared" si="38"/>
        <v>28.619999837130308</v>
      </c>
      <c r="U91" s="205">
        <f t="shared" si="35"/>
        <v>1</v>
      </c>
      <c r="W91" s="87" t="s">
        <v>14</v>
      </c>
      <c r="X91" s="122">
        <f t="shared" si="28"/>
        <v>0</v>
      </c>
      <c r="Y91" s="122">
        <f t="shared" si="29"/>
        <v>0</v>
      </c>
      <c r="Z91" s="122">
        <f t="shared" si="30"/>
        <v>0</v>
      </c>
      <c r="AA91" s="122">
        <f t="shared" si="31"/>
        <v>0</v>
      </c>
      <c r="AB91" s="122">
        <f t="shared" si="32"/>
        <v>0</v>
      </c>
      <c r="AC91" s="129">
        <f t="shared" si="33"/>
        <v>0</v>
      </c>
    </row>
    <row r="92" spans="1:29" ht="15.75">
      <c r="A92" s="251"/>
      <c r="B92" s="160" t="s">
        <v>15</v>
      </c>
      <c r="C92" s="139">
        <v>82861109.889999568</v>
      </c>
      <c r="D92" s="140">
        <v>82866296</v>
      </c>
      <c r="E92" s="172">
        <f t="shared" si="36"/>
        <v>-5186.1100004315376</v>
      </c>
      <c r="F92" s="140">
        <v>837492.1600000005</v>
      </c>
      <c r="G92" s="140" t="s">
        <v>753</v>
      </c>
      <c r="H92" s="176">
        <f t="shared" si="23"/>
        <v>6995.1600000004983</v>
      </c>
      <c r="I92" s="139">
        <v>154946.50000000006</v>
      </c>
      <c r="J92" s="140" t="s">
        <v>1149</v>
      </c>
      <c r="K92" s="172">
        <f t="shared" si="24"/>
        <v>-0.49999999994179234</v>
      </c>
      <c r="L92" s="140">
        <v>210186.32</v>
      </c>
      <c r="M92" s="140" t="s">
        <v>1150</v>
      </c>
      <c r="N92" s="176">
        <f t="shared" si="25"/>
        <v>0.32000000000698492</v>
      </c>
      <c r="O92" s="139">
        <v>405969.65000000008</v>
      </c>
      <c r="P92" s="140" t="s">
        <v>754</v>
      </c>
      <c r="Q92" s="172">
        <f t="shared" si="26"/>
        <v>-0.34999999991850927</v>
      </c>
      <c r="R92" s="140">
        <v>81562408.259999573</v>
      </c>
      <c r="S92" s="20">
        <v>81562496</v>
      </c>
      <c r="T92" s="93">
        <f t="shared" si="38"/>
        <v>-87.740000426769257</v>
      </c>
      <c r="U92" s="205">
        <f t="shared" si="35"/>
        <v>1</v>
      </c>
      <c r="W92" s="86" t="s">
        <v>15</v>
      </c>
      <c r="X92" s="122">
        <f t="shared" si="28"/>
        <v>1</v>
      </c>
      <c r="Y92" s="122">
        <f t="shared" si="29"/>
        <v>1</v>
      </c>
      <c r="Z92" s="122">
        <f t="shared" si="30"/>
        <v>0</v>
      </c>
      <c r="AA92" s="122">
        <f t="shared" si="31"/>
        <v>0</v>
      </c>
      <c r="AB92" s="122">
        <f t="shared" si="32"/>
        <v>0</v>
      </c>
      <c r="AC92" s="129">
        <f t="shared" si="33"/>
        <v>0</v>
      </c>
    </row>
    <row r="93" spans="1:29" ht="15.75">
      <c r="A93" s="251"/>
      <c r="B93" s="160" t="s">
        <v>16</v>
      </c>
      <c r="C93" s="139">
        <v>65748577.489998654</v>
      </c>
      <c r="D93" s="140">
        <v>65748600</v>
      </c>
      <c r="E93" s="172">
        <f t="shared" si="36"/>
        <v>-22.510001346468925</v>
      </c>
      <c r="F93" s="140">
        <v>1009752.7200000002</v>
      </c>
      <c r="G93" s="140" t="s">
        <v>755</v>
      </c>
      <c r="H93" s="176">
        <f t="shared" si="23"/>
        <v>2.720000000204891</v>
      </c>
      <c r="I93" s="139">
        <v>16002.87</v>
      </c>
      <c r="J93" s="140" t="s">
        <v>1151</v>
      </c>
      <c r="K93" s="172">
        <f t="shared" si="24"/>
        <v>-2.9999999998835847E-2</v>
      </c>
      <c r="L93" s="140">
        <v>610.16</v>
      </c>
      <c r="M93" s="140" t="s">
        <v>1152</v>
      </c>
      <c r="N93" s="176">
        <f t="shared" si="25"/>
        <v>0</v>
      </c>
      <c r="O93" s="139">
        <v>580772.82999999996</v>
      </c>
      <c r="P93" s="140" t="s">
        <v>756</v>
      </c>
      <c r="Q93" s="172">
        <f t="shared" si="26"/>
        <v>-0.17000000004190952</v>
      </c>
      <c r="R93" s="140">
        <v>64173444.649998657</v>
      </c>
      <c r="S93" s="20">
        <v>64173400</v>
      </c>
      <c r="T93" s="93">
        <f t="shared" si="38"/>
        <v>44.649998657405376</v>
      </c>
      <c r="U93" s="205">
        <f t="shared" si="35"/>
        <v>1</v>
      </c>
      <c r="W93" s="86" t="s">
        <v>16</v>
      </c>
      <c r="X93" s="122">
        <f t="shared" si="28"/>
        <v>0</v>
      </c>
      <c r="Y93" s="122">
        <f t="shared" si="29"/>
        <v>0</v>
      </c>
      <c r="Z93" s="122">
        <f t="shared" si="30"/>
        <v>0</v>
      </c>
      <c r="AA93" s="122">
        <f t="shared" si="31"/>
        <v>0</v>
      </c>
      <c r="AB93" s="122">
        <f t="shared" si="32"/>
        <v>0</v>
      </c>
      <c r="AC93" s="129">
        <f t="shared" si="33"/>
        <v>0</v>
      </c>
    </row>
    <row r="94" spans="1:29" ht="15.75">
      <c r="A94" s="251"/>
      <c r="B94" s="160" t="s">
        <v>17</v>
      </c>
      <c r="C94" s="139">
        <v>55066358.269996583</v>
      </c>
      <c r="D94" s="140">
        <v>55066300</v>
      </c>
      <c r="E94" s="172">
        <f t="shared" si="36"/>
        <v>58.269996583461761</v>
      </c>
      <c r="F94" s="140">
        <v>1221031.94</v>
      </c>
      <c r="G94" s="140" t="s">
        <v>757</v>
      </c>
      <c r="H94" s="176">
        <f t="shared" si="23"/>
        <v>1.9399999999441206</v>
      </c>
      <c r="I94" s="139">
        <v>90575.27</v>
      </c>
      <c r="J94" s="140" t="s">
        <v>1153</v>
      </c>
      <c r="K94" s="172">
        <f t="shared" si="24"/>
        <v>-2.9999999998835847E-2</v>
      </c>
      <c r="L94" s="140">
        <v>2210.71</v>
      </c>
      <c r="M94" s="140" t="s">
        <v>1154</v>
      </c>
      <c r="N94" s="176">
        <f t="shared" si="25"/>
        <v>0</v>
      </c>
      <c r="O94" s="139">
        <v>412368.72000000009</v>
      </c>
      <c r="P94" s="140" t="s">
        <v>758</v>
      </c>
      <c r="Q94" s="172">
        <f t="shared" si="26"/>
        <v>-0.27999999991152436</v>
      </c>
      <c r="R94" s="140">
        <v>53521322.169996589</v>
      </c>
      <c r="S94" s="20">
        <v>53521300</v>
      </c>
      <c r="T94" s="93">
        <f t="shared" si="38"/>
        <v>22.169996589422226</v>
      </c>
      <c r="U94" s="205">
        <f t="shared" si="35"/>
        <v>1</v>
      </c>
      <c r="W94" s="86" t="s">
        <v>17</v>
      </c>
      <c r="X94" s="122">
        <f t="shared" si="28"/>
        <v>0</v>
      </c>
      <c r="Y94" s="122">
        <f t="shared" si="29"/>
        <v>0</v>
      </c>
      <c r="Z94" s="122">
        <f t="shared" si="30"/>
        <v>0</v>
      </c>
      <c r="AA94" s="122">
        <f t="shared" si="31"/>
        <v>0</v>
      </c>
      <c r="AB94" s="122">
        <f t="shared" si="32"/>
        <v>0</v>
      </c>
      <c r="AC94" s="129">
        <f t="shared" si="33"/>
        <v>0</v>
      </c>
    </row>
    <row r="95" spans="1:29" ht="15.75">
      <c r="A95" s="251"/>
      <c r="B95" s="160" t="s">
        <v>18</v>
      </c>
      <c r="C95" s="139">
        <v>12994522.739999462</v>
      </c>
      <c r="D95" s="140">
        <v>9004520</v>
      </c>
      <c r="E95" s="172">
        <f t="shared" si="36"/>
        <v>3990002.7399994619</v>
      </c>
      <c r="F95" s="140">
        <v>535667.12</v>
      </c>
      <c r="G95" s="140" t="s">
        <v>759</v>
      </c>
      <c r="H95" s="176">
        <f t="shared" si="23"/>
        <v>0.11999999999534339</v>
      </c>
      <c r="I95" s="139">
        <v>14002.419999999998</v>
      </c>
      <c r="J95" s="140" t="s">
        <v>1155</v>
      </c>
      <c r="K95" s="172">
        <f t="shared" si="24"/>
        <v>1.9999999998617568E-2</v>
      </c>
      <c r="L95" s="140">
        <v>2601.9799999999996</v>
      </c>
      <c r="M95" s="140" t="s">
        <v>1156</v>
      </c>
      <c r="N95" s="176">
        <f t="shared" si="25"/>
        <v>0</v>
      </c>
      <c r="O95" s="139">
        <v>116922.09999999998</v>
      </c>
      <c r="P95" s="140" t="s">
        <v>760</v>
      </c>
      <c r="Q95" s="172">
        <f t="shared" si="26"/>
        <v>9.9999999976716936E-2</v>
      </c>
      <c r="R95" s="140">
        <v>12353333.959999461</v>
      </c>
      <c r="S95" s="20">
        <v>12353330</v>
      </c>
      <c r="T95" s="93">
        <f t="shared" si="38"/>
        <v>3.9599994607269764</v>
      </c>
      <c r="U95" s="205">
        <f t="shared" si="35"/>
        <v>1</v>
      </c>
      <c r="W95" s="86" t="s">
        <v>18</v>
      </c>
      <c r="X95" s="122">
        <f t="shared" si="28"/>
        <v>1</v>
      </c>
      <c r="Y95" s="122">
        <f t="shared" si="29"/>
        <v>0</v>
      </c>
      <c r="Z95" s="122">
        <f t="shared" si="30"/>
        <v>0</v>
      </c>
      <c r="AA95" s="122">
        <f t="shared" si="31"/>
        <v>0</v>
      </c>
      <c r="AB95" s="122">
        <f t="shared" si="32"/>
        <v>0</v>
      </c>
      <c r="AC95" s="129">
        <f t="shared" si="33"/>
        <v>0</v>
      </c>
    </row>
    <row r="96" spans="1:29" ht="15.75">
      <c r="A96" s="252"/>
      <c r="B96" s="161" t="s">
        <v>19</v>
      </c>
      <c r="C96" s="141">
        <v>61470756.249999069</v>
      </c>
      <c r="D96" s="142">
        <v>61470800</v>
      </c>
      <c r="E96" s="173">
        <f t="shared" si="36"/>
        <v>-43.750000931322575</v>
      </c>
      <c r="F96" s="142">
        <v>955136.50000000035</v>
      </c>
      <c r="G96" s="142" t="s">
        <v>761</v>
      </c>
      <c r="H96" s="177">
        <f t="shared" si="23"/>
        <v>-0.49999999965075403</v>
      </c>
      <c r="I96" s="141">
        <v>33766.89</v>
      </c>
      <c r="J96" s="142" t="s">
        <v>1157</v>
      </c>
      <c r="K96" s="173">
        <f t="shared" si="24"/>
        <v>-1.0000000002037268E-2</v>
      </c>
      <c r="L96" s="142">
        <v>5956.2</v>
      </c>
      <c r="M96" s="142" t="s">
        <v>1158</v>
      </c>
      <c r="N96" s="177">
        <f t="shared" si="25"/>
        <v>0</v>
      </c>
      <c r="O96" s="141">
        <v>565106.32000000018</v>
      </c>
      <c r="P96" s="142" t="s">
        <v>762</v>
      </c>
      <c r="Q96" s="173">
        <f t="shared" si="26"/>
        <v>0.3200000001816079</v>
      </c>
      <c r="R96" s="142">
        <v>59978324.119999066</v>
      </c>
      <c r="S96" s="95">
        <v>59978300</v>
      </c>
      <c r="T96" s="96">
        <f t="shared" si="38"/>
        <v>24.119999065995216</v>
      </c>
      <c r="U96" s="206">
        <f t="shared" si="35"/>
        <v>1</v>
      </c>
      <c r="W96" s="88" t="s">
        <v>19</v>
      </c>
      <c r="X96" s="122">
        <f t="shared" si="28"/>
        <v>0</v>
      </c>
      <c r="Y96" s="122">
        <f t="shared" si="29"/>
        <v>0</v>
      </c>
      <c r="Z96" s="122">
        <f t="shared" si="30"/>
        <v>0</v>
      </c>
      <c r="AA96" s="122">
        <f t="shared" si="31"/>
        <v>0</v>
      </c>
      <c r="AB96" s="122">
        <f t="shared" si="32"/>
        <v>0</v>
      </c>
      <c r="AC96" s="129">
        <f t="shared" si="33"/>
        <v>0</v>
      </c>
    </row>
    <row r="97" spans="1:29" ht="15" customHeight="1">
      <c r="A97" s="250">
        <v>42416</v>
      </c>
      <c r="B97" s="159" t="s">
        <v>12</v>
      </c>
      <c r="C97" s="139">
        <v>28380895.220000096</v>
      </c>
      <c r="D97" s="140">
        <v>28380860</v>
      </c>
      <c r="E97" s="172">
        <f t="shared" si="36"/>
        <v>35.220000095665455</v>
      </c>
      <c r="F97" s="136">
        <v>385900.32</v>
      </c>
      <c r="G97" s="136" t="s">
        <v>763</v>
      </c>
      <c r="H97" s="178">
        <f t="shared" si="23"/>
        <v>0.32000000000698492</v>
      </c>
      <c r="I97" s="139">
        <v>32815.46</v>
      </c>
      <c r="J97" s="140" t="s">
        <v>1159</v>
      </c>
      <c r="K97" s="172">
        <f t="shared" si="24"/>
        <v>-4.0000000000873115E-2</v>
      </c>
      <c r="L97" s="136">
        <v>18563.519999999997</v>
      </c>
      <c r="M97" s="136" t="s">
        <v>1160</v>
      </c>
      <c r="N97" s="178">
        <f t="shared" si="25"/>
        <v>1.9999999996798579E-2</v>
      </c>
      <c r="O97" s="139">
        <v>80980.41</v>
      </c>
      <c r="P97" s="140" t="s">
        <v>764</v>
      </c>
      <c r="Q97" s="172">
        <f t="shared" si="26"/>
        <v>1.0000000009313226E-2</v>
      </c>
      <c r="R97" s="136">
        <v>30483392.740000095</v>
      </c>
      <c r="S97" s="166">
        <v>30483380</v>
      </c>
      <c r="T97" s="93">
        <f>R97-S97</f>
        <v>12.74000009521842</v>
      </c>
      <c r="U97" s="204">
        <f t="shared" si="35"/>
        <v>1</v>
      </c>
      <c r="W97" s="85" t="s">
        <v>12</v>
      </c>
      <c r="X97" s="117">
        <f t="shared" si="28"/>
        <v>0</v>
      </c>
      <c r="Y97" s="118">
        <f t="shared" si="29"/>
        <v>0</v>
      </c>
      <c r="Z97" s="118">
        <f t="shared" si="30"/>
        <v>0</v>
      </c>
      <c r="AA97" s="118">
        <f t="shared" si="31"/>
        <v>0</v>
      </c>
      <c r="AB97" s="118">
        <f t="shared" si="32"/>
        <v>0</v>
      </c>
      <c r="AC97" s="131">
        <f t="shared" si="33"/>
        <v>0</v>
      </c>
    </row>
    <row r="98" spans="1:29" ht="15.75">
      <c r="A98" s="251"/>
      <c r="B98" s="160" t="s">
        <v>13</v>
      </c>
      <c r="C98" s="139">
        <v>61348697.889996774</v>
      </c>
      <c r="D98" s="140">
        <v>61348700</v>
      </c>
      <c r="E98" s="172">
        <f t="shared" si="36"/>
        <v>-2.110003225505352</v>
      </c>
      <c r="F98" s="136">
        <v>1057789.19</v>
      </c>
      <c r="G98" s="136" t="s">
        <v>765</v>
      </c>
      <c r="H98" s="178">
        <f t="shared" si="23"/>
        <v>-0.81000000005587935</v>
      </c>
      <c r="I98" s="139">
        <v>90740.089999999982</v>
      </c>
      <c r="J98" s="140" t="s">
        <v>1161</v>
      </c>
      <c r="K98" s="172">
        <f t="shared" si="24"/>
        <v>-1.0000000023865141E-2</v>
      </c>
      <c r="L98" s="136">
        <v>5410.9000000000005</v>
      </c>
      <c r="M98" s="136" t="s">
        <v>1162</v>
      </c>
      <c r="N98" s="178">
        <f t="shared" si="25"/>
        <v>0</v>
      </c>
      <c r="O98" s="139">
        <v>288592.7900000001</v>
      </c>
      <c r="P98" s="140" t="s">
        <v>766</v>
      </c>
      <c r="Q98" s="172">
        <f t="shared" si="26"/>
        <v>-0.20999999990453944</v>
      </c>
      <c r="R98" s="136">
        <v>60087645.099996775</v>
      </c>
      <c r="S98" s="20">
        <v>60087600</v>
      </c>
      <c r="T98" s="93">
        <f t="shared" ref="T98:T104" si="39">R98-S98</f>
        <v>45.099996775388718</v>
      </c>
      <c r="U98" s="205">
        <f t="shared" si="35"/>
        <v>1</v>
      </c>
      <c r="W98" s="86" t="s">
        <v>13</v>
      </c>
      <c r="X98" s="121">
        <f t="shared" si="28"/>
        <v>0</v>
      </c>
      <c r="Y98" s="122">
        <f t="shared" si="29"/>
        <v>0</v>
      </c>
      <c r="Z98" s="122">
        <f t="shared" si="30"/>
        <v>0</v>
      </c>
      <c r="AA98" s="122">
        <f t="shared" si="31"/>
        <v>0</v>
      </c>
      <c r="AB98" s="122">
        <f t="shared" si="32"/>
        <v>0</v>
      </c>
      <c r="AC98" s="129">
        <f t="shared" si="33"/>
        <v>0</v>
      </c>
    </row>
    <row r="99" spans="1:29" ht="15.75">
      <c r="A99" s="251"/>
      <c r="B99" s="106" t="s">
        <v>14</v>
      </c>
      <c r="C99" s="139">
        <v>29259228.619999837</v>
      </c>
      <c r="D99" s="140">
        <v>29259200</v>
      </c>
      <c r="E99" s="172">
        <f t="shared" si="36"/>
        <v>28.619999837130308</v>
      </c>
      <c r="F99" s="136">
        <v>666015.26000000047</v>
      </c>
      <c r="G99" s="136" t="s">
        <v>767</v>
      </c>
      <c r="H99" s="178">
        <f t="shared" si="23"/>
        <v>0.26000000047497451</v>
      </c>
      <c r="I99" s="139">
        <v>24286.850000000002</v>
      </c>
      <c r="J99" s="140" t="s">
        <v>1163</v>
      </c>
      <c r="K99" s="172">
        <f t="shared" si="24"/>
        <v>5.0000000002910383E-2</v>
      </c>
      <c r="L99" s="136">
        <v>773.65</v>
      </c>
      <c r="M99" s="136" t="s">
        <v>1164</v>
      </c>
      <c r="N99" s="178">
        <f t="shared" si="25"/>
        <v>0</v>
      </c>
      <c r="O99" s="139">
        <v>201405.94999999995</v>
      </c>
      <c r="P99" s="140" t="s">
        <v>768</v>
      </c>
      <c r="Q99" s="172">
        <f t="shared" si="26"/>
        <v>-5.0000000046566129E-2</v>
      </c>
      <c r="R99" s="136">
        <v>28415320.609999839</v>
      </c>
      <c r="S99" s="20">
        <v>28415370</v>
      </c>
      <c r="T99" s="93">
        <f t="shared" si="39"/>
        <v>-49.390000160783529</v>
      </c>
      <c r="U99" s="205">
        <f t="shared" si="35"/>
        <v>1</v>
      </c>
      <c r="W99" s="87" t="s">
        <v>14</v>
      </c>
      <c r="X99" s="121">
        <f t="shared" si="28"/>
        <v>0</v>
      </c>
      <c r="Y99" s="122">
        <f t="shared" si="29"/>
        <v>0</v>
      </c>
      <c r="Z99" s="122">
        <f t="shared" si="30"/>
        <v>0</v>
      </c>
      <c r="AA99" s="122">
        <f t="shared" si="31"/>
        <v>0</v>
      </c>
      <c r="AB99" s="122">
        <f t="shared" si="32"/>
        <v>0</v>
      </c>
      <c r="AC99" s="129">
        <f t="shared" si="33"/>
        <v>0</v>
      </c>
    </row>
    <row r="100" spans="1:29" ht="15.75">
      <c r="A100" s="251"/>
      <c r="B100" s="160" t="s">
        <v>15</v>
      </c>
      <c r="C100" s="139">
        <v>81562408.259999573</v>
      </c>
      <c r="D100" s="140">
        <v>81562496</v>
      </c>
      <c r="E100" s="172">
        <f t="shared" si="36"/>
        <v>-87.740000426769257</v>
      </c>
      <c r="F100" s="136">
        <v>864232.95000000007</v>
      </c>
      <c r="G100" s="136" t="s">
        <v>769</v>
      </c>
      <c r="H100" s="178">
        <f t="shared" si="23"/>
        <v>-4.9999999930150807E-2</v>
      </c>
      <c r="I100" s="139">
        <v>130685.06</v>
      </c>
      <c r="J100" s="140" t="s">
        <v>1165</v>
      </c>
      <c r="K100" s="172">
        <f t="shared" si="24"/>
        <v>5.9999999997671694E-2</v>
      </c>
      <c r="L100" s="136">
        <v>97219.07</v>
      </c>
      <c r="M100" s="136" t="s">
        <v>1166</v>
      </c>
      <c r="N100" s="178">
        <f t="shared" si="25"/>
        <v>-2.9999999998835847E-2</v>
      </c>
      <c r="O100" s="139">
        <v>230034.86000000002</v>
      </c>
      <c r="P100" s="140" t="s">
        <v>770</v>
      </c>
      <c r="Q100" s="172">
        <f t="shared" si="26"/>
        <v>-0.13999999998486601</v>
      </c>
      <c r="R100" s="136">
        <v>80501606.439999565</v>
      </c>
      <c r="S100" s="20">
        <v>80501600</v>
      </c>
      <c r="T100" s="93">
        <f t="shared" si="39"/>
        <v>6.4399995654821396</v>
      </c>
      <c r="U100" s="205">
        <f t="shared" si="35"/>
        <v>1</v>
      </c>
      <c r="W100" s="86" t="s">
        <v>15</v>
      </c>
      <c r="X100" s="121">
        <f t="shared" si="28"/>
        <v>0</v>
      </c>
      <c r="Y100" s="122">
        <f t="shared" si="29"/>
        <v>0</v>
      </c>
      <c r="Z100" s="122">
        <f t="shared" si="30"/>
        <v>0</v>
      </c>
      <c r="AA100" s="122">
        <f t="shared" si="31"/>
        <v>0</v>
      </c>
      <c r="AB100" s="122">
        <f t="shared" si="32"/>
        <v>0</v>
      </c>
      <c r="AC100" s="129">
        <f t="shared" si="33"/>
        <v>0</v>
      </c>
    </row>
    <row r="101" spans="1:29" ht="15.75">
      <c r="A101" s="251"/>
      <c r="B101" s="160" t="s">
        <v>16</v>
      </c>
      <c r="C101" s="139">
        <v>64173444.649998657</v>
      </c>
      <c r="D101" s="140">
        <v>64173400</v>
      </c>
      <c r="E101" s="172">
        <f t="shared" si="36"/>
        <v>44.649998657405376</v>
      </c>
      <c r="F101" s="136">
        <v>922502.36999999988</v>
      </c>
      <c r="G101" s="136" t="s">
        <v>771</v>
      </c>
      <c r="H101" s="178">
        <f t="shared" si="23"/>
        <v>0.36999999987892807</v>
      </c>
      <c r="I101" s="139">
        <v>68178.36</v>
      </c>
      <c r="J101" s="140" t="s">
        <v>1167</v>
      </c>
      <c r="K101" s="172">
        <f t="shared" si="24"/>
        <v>-3.9999999993597157E-2</v>
      </c>
      <c r="L101" s="136">
        <v>604.34</v>
      </c>
      <c r="M101" s="136" t="s">
        <v>1168</v>
      </c>
      <c r="N101" s="178">
        <f t="shared" si="25"/>
        <v>0</v>
      </c>
      <c r="O101" s="139">
        <v>386745.28</v>
      </c>
      <c r="P101" s="140" t="s">
        <v>772</v>
      </c>
      <c r="Q101" s="172">
        <f t="shared" si="26"/>
        <v>0.28000000002793968</v>
      </c>
      <c r="R101" s="136">
        <v>62931771.019998655</v>
      </c>
      <c r="S101" s="20">
        <v>62931740</v>
      </c>
      <c r="T101" s="93">
        <f t="shared" si="39"/>
        <v>31.019998654723167</v>
      </c>
      <c r="U101" s="205">
        <f t="shared" si="35"/>
        <v>1</v>
      </c>
      <c r="W101" s="86" t="s">
        <v>16</v>
      </c>
      <c r="X101" s="121">
        <f t="shared" si="28"/>
        <v>0</v>
      </c>
      <c r="Y101" s="122">
        <f t="shared" si="29"/>
        <v>0</v>
      </c>
      <c r="Z101" s="122">
        <f t="shared" si="30"/>
        <v>0</v>
      </c>
      <c r="AA101" s="122">
        <f t="shared" si="31"/>
        <v>0</v>
      </c>
      <c r="AB101" s="122">
        <f t="shared" si="32"/>
        <v>0</v>
      </c>
      <c r="AC101" s="129">
        <f t="shared" si="33"/>
        <v>0</v>
      </c>
    </row>
    <row r="102" spans="1:29" ht="15.75">
      <c r="A102" s="251"/>
      <c r="B102" s="160" t="s">
        <v>17</v>
      </c>
      <c r="C102" s="139">
        <v>53521322.169996589</v>
      </c>
      <c r="D102" s="140">
        <v>53521300</v>
      </c>
      <c r="E102" s="172">
        <f t="shared" si="36"/>
        <v>22.169996589422226</v>
      </c>
      <c r="F102" s="136">
        <v>1881775.5300000007</v>
      </c>
      <c r="G102" s="136" t="s">
        <v>773</v>
      </c>
      <c r="H102" s="178">
        <f t="shared" si="23"/>
        <v>-4.4699999992735684</v>
      </c>
      <c r="I102" s="139">
        <v>239557.94999999995</v>
      </c>
      <c r="J102" s="140" t="s">
        <v>1169</v>
      </c>
      <c r="K102" s="172">
        <f t="shared" si="24"/>
        <v>-5.0000000046566129E-2</v>
      </c>
      <c r="L102" s="136">
        <v>118087.36</v>
      </c>
      <c r="M102" s="136" t="s">
        <v>1170</v>
      </c>
      <c r="N102" s="178">
        <f t="shared" si="25"/>
        <v>0.36000000000058208</v>
      </c>
      <c r="O102" s="139">
        <v>343523.72000000003</v>
      </c>
      <c r="P102" s="140" t="s">
        <v>774</v>
      </c>
      <c r="Q102" s="172">
        <f t="shared" si="26"/>
        <v>-0.27999999996973202</v>
      </c>
      <c r="R102" s="136">
        <v>51417493.509996586</v>
      </c>
      <c r="S102" s="20">
        <v>51417500</v>
      </c>
      <c r="T102" s="93">
        <f t="shared" si="39"/>
        <v>-6.490003414452076</v>
      </c>
      <c r="U102" s="205">
        <f t="shared" si="35"/>
        <v>1</v>
      </c>
      <c r="W102" s="86" t="s">
        <v>17</v>
      </c>
      <c r="X102" s="121">
        <f t="shared" si="28"/>
        <v>0</v>
      </c>
      <c r="Y102" s="122">
        <f t="shared" si="29"/>
        <v>0</v>
      </c>
      <c r="Z102" s="122">
        <f t="shared" si="30"/>
        <v>0</v>
      </c>
      <c r="AA102" s="122">
        <f t="shared" si="31"/>
        <v>0</v>
      </c>
      <c r="AB102" s="122">
        <f t="shared" si="32"/>
        <v>0</v>
      </c>
      <c r="AC102" s="129">
        <f t="shared" si="33"/>
        <v>0</v>
      </c>
    </row>
    <row r="103" spans="1:29" ht="15.75">
      <c r="A103" s="251"/>
      <c r="B103" s="160" t="s">
        <v>18</v>
      </c>
      <c r="C103" s="139">
        <v>12353333.959999461</v>
      </c>
      <c r="D103" s="140">
        <v>12353330</v>
      </c>
      <c r="E103" s="172">
        <f t="shared" si="36"/>
        <v>3.9599994607269764</v>
      </c>
      <c r="F103" s="136">
        <v>490661.08</v>
      </c>
      <c r="G103" s="136" t="s">
        <v>775</v>
      </c>
      <c r="H103" s="178">
        <f t="shared" si="23"/>
        <v>8.0000000016298145E-2</v>
      </c>
      <c r="I103" s="139">
        <v>31384.569999999996</v>
      </c>
      <c r="J103" s="140" t="s">
        <v>1171</v>
      </c>
      <c r="K103" s="172">
        <f t="shared" si="24"/>
        <v>-3.0000000002473826E-2</v>
      </c>
      <c r="L103" s="136">
        <v>26999.15</v>
      </c>
      <c r="M103" s="136" t="s">
        <v>1172</v>
      </c>
      <c r="N103" s="178">
        <f t="shared" si="25"/>
        <v>0.15000000000145519</v>
      </c>
      <c r="O103" s="139">
        <v>37864.700000000004</v>
      </c>
      <c r="P103" s="140" t="s">
        <v>776</v>
      </c>
      <c r="Q103" s="172">
        <f t="shared" si="26"/>
        <v>0.70000000000436557</v>
      </c>
      <c r="R103" s="136">
        <v>13021181.689999461</v>
      </c>
      <c r="S103" s="20">
        <v>13021180</v>
      </c>
      <c r="T103" s="93">
        <f t="shared" si="39"/>
        <v>1.6899994611740112</v>
      </c>
      <c r="U103" s="205">
        <f t="shared" si="35"/>
        <v>1</v>
      </c>
      <c r="W103" s="86" t="s">
        <v>18</v>
      </c>
      <c r="X103" s="121">
        <f t="shared" si="28"/>
        <v>0</v>
      </c>
      <c r="Y103" s="122">
        <f t="shared" si="29"/>
        <v>0</v>
      </c>
      <c r="Z103" s="122">
        <f t="shared" si="30"/>
        <v>0</v>
      </c>
      <c r="AA103" s="122">
        <f t="shared" si="31"/>
        <v>0</v>
      </c>
      <c r="AB103" s="122">
        <f t="shared" si="32"/>
        <v>0</v>
      </c>
      <c r="AC103" s="129">
        <f t="shared" si="33"/>
        <v>0</v>
      </c>
    </row>
    <row r="104" spans="1:29" ht="15.75">
      <c r="A104" s="252"/>
      <c r="B104" s="161" t="s">
        <v>19</v>
      </c>
      <c r="C104" s="139">
        <v>59978324.119999066</v>
      </c>
      <c r="D104" s="140">
        <v>59978300</v>
      </c>
      <c r="E104" s="172">
        <f t="shared" si="36"/>
        <v>24.119999065995216</v>
      </c>
      <c r="F104" s="136">
        <v>1477564.21</v>
      </c>
      <c r="G104" s="136" t="s">
        <v>777</v>
      </c>
      <c r="H104" s="178">
        <f t="shared" si="23"/>
        <v>4.2099999999627471</v>
      </c>
      <c r="I104" s="139">
        <v>141035.25999999998</v>
      </c>
      <c r="J104" s="140" t="s">
        <v>1173</v>
      </c>
      <c r="K104" s="172">
        <f t="shared" si="24"/>
        <v>0.2599999999802094</v>
      </c>
      <c r="L104" s="136">
        <v>9721.07</v>
      </c>
      <c r="M104" s="136" t="s">
        <v>1174</v>
      </c>
      <c r="N104" s="178">
        <f t="shared" si="25"/>
        <v>0</v>
      </c>
      <c r="O104" s="139">
        <v>498468.50000000023</v>
      </c>
      <c r="P104" s="140" t="s">
        <v>778</v>
      </c>
      <c r="Q104" s="172">
        <f t="shared" si="26"/>
        <v>-0.49999999976716936</v>
      </c>
      <c r="R104" s="136">
        <v>71975617.32999903</v>
      </c>
      <c r="S104" s="20">
        <v>71975600</v>
      </c>
      <c r="T104" s="93">
        <f t="shared" si="39"/>
        <v>17.329999029636383</v>
      </c>
      <c r="U104" s="206">
        <f t="shared" si="35"/>
        <v>1</v>
      </c>
      <c r="W104" s="88" t="s">
        <v>19</v>
      </c>
      <c r="X104" s="125">
        <f t="shared" si="28"/>
        <v>0</v>
      </c>
      <c r="Y104" s="126">
        <f t="shared" si="29"/>
        <v>0</v>
      </c>
      <c r="Z104" s="126">
        <f t="shared" si="30"/>
        <v>0</v>
      </c>
      <c r="AA104" s="126">
        <f t="shared" si="31"/>
        <v>0</v>
      </c>
      <c r="AB104" s="126">
        <f t="shared" si="32"/>
        <v>0</v>
      </c>
      <c r="AC104" s="132">
        <f t="shared" si="33"/>
        <v>0</v>
      </c>
    </row>
    <row r="105" spans="1:29" ht="15" customHeight="1">
      <c r="A105" s="250">
        <v>42417</v>
      </c>
      <c r="B105" s="159" t="s">
        <v>12</v>
      </c>
      <c r="C105" s="137">
        <v>30483392.740000095</v>
      </c>
      <c r="D105" s="138">
        <v>30483380</v>
      </c>
      <c r="E105" s="171">
        <f t="shared" si="36"/>
        <v>12.74000009521842</v>
      </c>
      <c r="F105" s="138">
        <v>440015.56999999995</v>
      </c>
      <c r="G105" s="138" t="s">
        <v>779</v>
      </c>
      <c r="H105" s="175">
        <f t="shared" si="23"/>
        <v>-0.43000000005122274</v>
      </c>
      <c r="I105" s="137">
        <v>39701.24</v>
      </c>
      <c r="J105" s="138" t="s">
        <v>1175</v>
      </c>
      <c r="K105" s="171">
        <f t="shared" si="24"/>
        <v>4.0000000000873115E-2</v>
      </c>
      <c r="L105" s="138">
        <v>4219</v>
      </c>
      <c r="M105" s="138" t="s">
        <v>1176</v>
      </c>
      <c r="N105" s="175">
        <f t="shared" si="25"/>
        <v>0</v>
      </c>
      <c r="O105" s="137">
        <v>32178.55</v>
      </c>
      <c r="P105" s="138" t="s">
        <v>780</v>
      </c>
      <c r="Q105" s="171">
        <f t="shared" si="26"/>
        <v>-4.9999999999272404E-2</v>
      </c>
      <c r="R105" s="138">
        <v>30046680.860000096</v>
      </c>
      <c r="S105" s="90">
        <v>30046710</v>
      </c>
      <c r="T105" s="91">
        <f>R105-S105</f>
        <v>-29.139999903738499</v>
      </c>
      <c r="U105" s="204">
        <f t="shared" si="35"/>
        <v>1</v>
      </c>
      <c r="W105" s="85" t="s">
        <v>12</v>
      </c>
      <c r="X105" s="117">
        <f t="shared" si="28"/>
        <v>0</v>
      </c>
      <c r="Y105" s="118">
        <f t="shared" si="29"/>
        <v>0</v>
      </c>
      <c r="Z105" s="118">
        <f t="shared" si="30"/>
        <v>0</v>
      </c>
      <c r="AA105" s="118">
        <f t="shared" si="31"/>
        <v>0</v>
      </c>
      <c r="AB105" s="118">
        <f t="shared" si="32"/>
        <v>0</v>
      </c>
      <c r="AC105" s="131">
        <f t="shared" si="33"/>
        <v>0</v>
      </c>
    </row>
    <row r="106" spans="1:29" ht="15.75">
      <c r="A106" s="251"/>
      <c r="B106" s="160" t="s">
        <v>13</v>
      </c>
      <c r="C106" s="139">
        <v>60087645.099996775</v>
      </c>
      <c r="D106" s="140">
        <v>60087600</v>
      </c>
      <c r="E106" s="172">
        <f t="shared" si="36"/>
        <v>45.099996775388718</v>
      </c>
      <c r="F106" s="140">
        <v>1114311.5899999996</v>
      </c>
      <c r="G106" s="140" t="s">
        <v>781</v>
      </c>
      <c r="H106" s="176">
        <f t="shared" si="23"/>
        <v>1.5899999996181577</v>
      </c>
      <c r="I106" s="139">
        <v>167881.24</v>
      </c>
      <c r="J106" s="140" t="s">
        <v>1177</v>
      </c>
      <c r="K106" s="172">
        <f t="shared" si="24"/>
        <v>0.23999999999068677</v>
      </c>
      <c r="L106" s="140">
        <v>3617.4500000000003</v>
      </c>
      <c r="M106" s="140" t="s">
        <v>1178</v>
      </c>
      <c r="N106" s="176">
        <f t="shared" si="25"/>
        <v>0</v>
      </c>
      <c r="O106" s="139">
        <v>448880.96999999991</v>
      </c>
      <c r="P106" s="140" t="s">
        <v>782</v>
      </c>
      <c r="Q106" s="172">
        <f t="shared" si="26"/>
        <v>-3.0000000086147338E-2</v>
      </c>
      <c r="R106" s="140">
        <v>69484934.719996735</v>
      </c>
      <c r="S106" s="20">
        <v>64484900</v>
      </c>
      <c r="T106" s="93">
        <f t="shared" ref="T106:T112" si="40">R106-S106</f>
        <v>5000034.7199967355</v>
      </c>
      <c r="U106" s="205">
        <f t="shared" si="35"/>
        <v>1</v>
      </c>
      <c r="W106" s="86" t="s">
        <v>13</v>
      </c>
      <c r="X106" s="121">
        <f t="shared" si="28"/>
        <v>0</v>
      </c>
      <c r="Y106" s="122">
        <f t="shared" si="29"/>
        <v>0</v>
      </c>
      <c r="Z106" s="122">
        <f t="shared" si="30"/>
        <v>0</v>
      </c>
      <c r="AA106" s="122">
        <f t="shared" si="31"/>
        <v>0</v>
      </c>
      <c r="AB106" s="122">
        <f t="shared" si="32"/>
        <v>0</v>
      </c>
      <c r="AC106" s="129">
        <f t="shared" si="33"/>
        <v>1</v>
      </c>
    </row>
    <row r="107" spans="1:29" ht="15.75">
      <c r="A107" s="251"/>
      <c r="B107" s="106" t="s">
        <v>14</v>
      </c>
      <c r="C107" s="139">
        <v>28415320.609999839</v>
      </c>
      <c r="D107" s="140">
        <v>28415370</v>
      </c>
      <c r="E107" s="172">
        <f t="shared" si="36"/>
        <v>-49.390000160783529</v>
      </c>
      <c r="F107" s="140">
        <v>1006918.1900000003</v>
      </c>
      <c r="G107" s="140" t="s">
        <v>783</v>
      </c>
      <c r="H107" s="176">
        <f t="shared" si="23"/>
        <v>-23821.809999999707</v>
      </c>
      <c r="I107" s="139">
        <v>23289.259999999995</v>
      </c>
      <c r="J107" s="140" t="s">
        <v>1179</v>
      </c>
      <c r="K107" s="172">
        <f t="shared" si="24"/>
        <v>-4.0000000004511094E-2</v>
      </c>
      <c r="L107" s="140">
        <v>193.51</v>
      </c>
      <c r="M107" s="140" t="s">
        <v>1180</v>
      </c>
      <c r="N107" s="176">
        <f t="shared" si="25"/>
        <v>0</v>
      </c>
      <c r="O107" s="139">
        <v>244315.23999999996</v>
      </c>
      <c r="P107" s="140" t="s">
        <v>784</v>
      </c>
      <c r="Q107" s="172">
        <f t="shared" si="26"/>
        <v>0.23999999996158294</v>
      </c>
      <c r="R107" s="140">
        <v>27187182.929999828</v>
      </c>
      <c r="S107" s="20">
        <v>27187170</v>
      </c>
      <c r="T107" s="93">
        <f t="shared" si="40"/>
        <v>12.929999828338623</v>
      </c>
      <c r="U107" s="205">
        <f t="shared" si="35"/>
        <v>1</v>
      </c>
      <c r="W107" s="87" t="s">
        <v>14</v>
      </c>
      <c r="X107" s="121">
        <f t="shared" si="28"/>
        <v>0</v>
      </c>
      <c r="Y107" s="122">
        <f t="shared" si="29"/>
        <v>1</v>
      </c>
      <c r="Z107" s="122">
        <f t="shared" si="30"/>
        <v>0</v>
      </c>
      <c r="AA107" s="122">
        <f t="shared" si="31"/>
        <v>0</v>
      </c>
      <c r="AB107" s="122">
        <f t="shared" si="32"/>
        <v>0</v>
      </c>
      <c r="AC107" s="129">
        <f t="shared" si="33"/>
        <v>0</v>
      </c>
    </row>
    <row r="108" spans="1:29" ht="15.75">
      <c r="A108" s="251"/>
      <c r="B108" s="160" t="s">
        <v>15</v>
      </c>
      <c r="C108" s="139">
        <v>80501606.439999565</v>
      </c>
      <c r="D108" s="140">
        <v>80501600</v>
      </c>
      <c r="E108" s="172">
        <f t="shared" si="36"/>
        <v>6.4399995654821396</v>
      </c>
      <c r="F108" s="140">
        <v>616983.51000000013</v>
      </c>
      <c r="G108" s="140" t="s">
        <v>785</v>
      </c>
      <c r="H108" s="176">
        <f t="shared" si="23"/>
        <v>-0.48999999987427145</v>
      </c>
      <c r="I108" s="139">
        <v>105716.72</v>
      </c>
      <c r="J108" s="140" t="s">
        <v>1181</v>
      </c>
      <c r="K108" s="172">
        <f t="shared" si="24"/>
        <v>-0.27999999999883585</v>
      </c>
      <c r="L108" s="140">
        <v>568112.34</v>
      </c>
      <c r="M108" s="140" t="s">
        <v>1182</v>
      </c>
      <c r="N108" s="176">
        <f t="shared" si="25"/>
        <v>0.33999999996740371</v>
      </c>
      <c r="O108" s="139">
        <v>231906.87</v>
      </c>
      <c r="P108" s="140" t="s">
        <v>786</v>
      </c>
      <c r="Q108" s="172">
        <f t="shared" si="26"/>
        <v>-0.13000000000465661</v>
      </c>
      <c r="R108" s="140">
        <v>84467444.639999539</v>
      </c>
      <c r="S108" s="20">
        <v>84467900</v>
      </c>
      <c r="T108" s="93">
        <f t="shared" si="40"/>
        <v>-455.36000046133995</v>
      </c>
      <c r="U108" s="205">
        <f t="shared" si="35"/>
        <v>1</v>
      </c>
      <c r="W108" s="86" t="s">
        <v>15</v>
      </c>
      <c r="X108" s="121">
        <f t="shared" si="28"/>
        <v>0</v>
      </c>
      <c r="Y108" s="122">
        <f t="shared" si="29"/>
        <v>0</v>
      </c>
      <c r="Z108" s="122">
        <f t="shared" si="30"/>
        <v>0</v>
      </c>
      <c r="AA108" s="122">
        <f t="shared" si="31"/>
        <v>0</v>
      </c>
      <c r="AB108" s="122">
        <f t="shared" si="32"/>
        <v>0</v>
      </c>
      <c r="AC108" s="129">
        <f t="shared" si="33"/>
        <v>1</v>
      </c>
    </row>
    <row r="109" spans="1:29" ht="15.75">
      <c r="A109" s="251"/>
      <c r="B109" s="160" t="s">
        <v>16</v>
      </c>
      <c r="C109" s="139">
        <v>62931771.019998655</v>
      </c>
      <c r="D109" s="140">
        <v>62931740</v>
      </c>
      <c r="E109" s="172">
        <f t="shared" si="36"/>
        <v>31.019998654723167</v>
      </c>
      <c r="F109" s="140">
        <v>1180616.2500000007</v>
      </c>
      <c r="G109" s="140" t="s">
        <v>787</v>
      </c>
      <c r="H109" s="176">
        <f t="shared" si="23"/>
        <v>-3.7499999993015081</v>
      </c>
      <c r="I109" s="139">
        <v>142579.59</v>
      </c>
      <c r="J109" s="140" t="s">
        <v>1183</v>
      </c>
      <c r="K109" s="172">
        <f t="shared" si="24"/>
        <v>-949320.41</v>
      </c>
      <c r="L109" s="140">
        <v>9892.9999999999982</v>
      </c>
      <c r="M109" s="140" t="s">
        <v>1184</v>
      </c>
      <c r="N109" s="176">
        <f t="shared" si="25"/>
        <v>0</v>
      </c>
      <c r="O109" s="139">
        <v>377844.11</v>
      </c>
      <c r="P109" s="140" t="s">
        <v>788</v>
      </c>
      <c r="Q109" s="172">
        <f t="shared" si="26"/>
        <v>0.10999999998603016</v>
      </c>
      <c r="R109" s="140">
        <v>61505997.249998659</v>
      </c>
      <c r="S109" s="20">
        <v>61506020</v>
      </c>
      <c r="T109" s="93">
        <f t="shared" si="40"/>
        <v>-22.750001341104507</v>
      </c>
      <c r="U109" s="205">
        <f t="shared" si="35"/>
        <v>1</v>
      </c>
      <c r="W109" s="86" t="s">
        <v>16</v>
      </c>
      <c r="X109" s="121">
        <f t="shared" si="28"/>
        <v>0</v>
      </c>
      <c r="Y109" s="122">
        <f t="shared" si="29"/>
        <v>0</v>
      </c>
      <c r="Z109" s="122">
        <f t="shared" si="30"/>
        <v>1</v>
      </c>
      <c r="AA109" s="122">
        <f t="shared" si="31"/>
        <v>0</v>
      </c>
      <c r="AB109" s="122">
        <f t="shared" si="32"/>
        <v>0</v>
      </c>
      <c r="AC109" s="129">
        <f t="shared" si="33"/>
        <v>0</v>
      </c>
    </row>
    <row r="110" spans="1:29" ht="15.75">
      <c r="A110" s="251"/>
      <c r="B110" s="160" t="s">
        <v>17</v>
      </c>
      <c r="C110" s="139">
        <v>51417493.509996586</v>
      </c>
      <c r="D110" s="140">
        <v>51417500</v>
      </c>
      <c r="E110" s="172">
        <f t="shared" si="36"/>
        <v>-6.490003414452076</v>
      </c>
      <c r="F110" s="140">
        <v>1734707.0999999994</v>
      </c>
      <c r="G110" s="140" t="s">
        <v>789</v>
      </c>
      <c r="H110" s="176">
        <f t="shared" si="23"/>
        <v>-2.9000000006053597</v>
      </c>
      <c r="I110" s="139">
        <v>97215.85</v>
      </c>
      <c r="J110" s="140" t="s">
        <v>1185</v>
      </c>
      <c r="K110" s="172">
        <f t="shared" si="24"/>
        <v>-4.9999999988358468E-2</v>
      </c>
      <c r="L110" s="140">
        <v>9561.81</v>
      </c>
      <c r="M110" s="140" t="s">
        <v>1186</v>
      </c>
      <c r="N110" s="176">
        <f t="shared" si="25"/>
        <v>0</v>
      </c>
      <c r="O110" s="139">
        <v>504525.3</v>
      </c>
      <c r="P110" s="140" t="s">
        <v>790</v>
      </c>
      <c r="Q110" s="172">
        <f t="shared" si="26"/>
        <v>0.29999999998835847</v>
      </c>
      <c r="R110" s="140">
        <v>56544550.409996569</v>
      </c>
      <c r="S110" s="20">
        <v>56544600</v>
      </c>
      <c r="T110" s="93">
        <f t="shared" si="40"/>
        <v>-49.590003430843353</v>
      </c>
      <c r="U110" s="205">
        <f t="shared" si="35"/>
        <v>1</v>
      </c>
      <c r="W110" s="86" t="s">
        <v>17</v>
      </c>
      <c r="X110" s="121">
        <f t="shared" si="28"/>
        <v>0</v>
      </c>
      <c r="Y110" s="122">
        <f t="shared" si="29"/>
        <v>0</v>
      </c>
      <c r="Z110" s="122">
        <f t="shared" si="30"/>
        <v>0</v>
      </c>
      <c r="AA110" s="122">
        <f t="shared" si="31"/>
        <v>0</v>
      </c>
      <c r="AB110" s="122">
        <f t="shared" si="32"/>
        <v>0</v>
      </c>
      <c r="AC110" s="129">
        <f t="shared" si="33"/>
        <v>0</v>
      </c>
    </row>
    <row r="111" spans="1:29" ht="15.75">
      <c r="A111" s="251"/>
      <c r="B111" s="160" t="s">
        <v>18</v>
      </c>
      <c r="C111" s="139">
        <v>13021181.689999461</v>
      </c>
      <c r="D111" s="140">
        <v>13021180</v>
      </c>
      <c r="E111" s="172">
        <f t="shared" si="36"/>
        <v>1.6899994611740112</v>
      </c>
      <c r="F111" s="140">
        <v>708955.99000000034</v>
      </c>
      <c r="G111" s="140" t="s">
        <v>791</v>
      </c>
      <c r="H111" s="176">
        <f t="shared" si="23"/>
        <v>-1000.0099999996601</v>
      </c>
      <c r="I111" s="139">
        <v>27615.260000000002</v>
      </c>
      <c r="J111" s="140" t="s">
        <v>1187</v>
      </c>
      <c r="K111" s="172">
        <f t="shared" si="24"/>
        <v>-3.9999999997235136E-2</v>
      </c>
      <c r="L111" s="140">
        <v>496.38</v>
      </c>
      <c r="M111" s="140" t="s">
        <v>1188</v>
      </c>
      <c r="N111" s="176">
        <f t="shared" si="25"/>
        <v>0.37999999999999545</v>
      </c>
      <c r="O111" s="139">
        <v>67399.009999999995</v>
      </c>
      <c r="P111" s="140" t="s">
        <v>792</v>
      </c>
      <c r="Q111" s="172">
        <f t="shared" si="26"/>
        <v>9.9999999947613105E-3</v>
      </c>
      <c r="R111" s="140">
        <v>12271945.569999462</v>
      </c>
      <c r="S111" s="20">
        <v>12271940</v>
      </c>
      <c r="T111" s="93">
        <f t="shared" si="40"/>
        <v>5.5699994619935751</v>
      </c>
      <c r="U111" s="205">
        <f t="shared" si="35"/>
        <v>1</v>
      </c>
      <c r="W111" s="86" t="s">
        <v>18</v>
      </c>
      <c r="X111" s="121">
        <f t="shared" si="28"/>
        <v>0</v>
      </c>
      <c r="Y111" s="122">
        <f t="shared" si="29"/>
        <v>1</v>
      </c>
      <c r="Z111" s="122">
        <f t="shared" si="30"/>
        <v>0</v>
      </c>
      <c r="AA111" s="122">
        <f t="shared" si="31"/>
        <v>0</v>
      </c>
      <c r="AB111" s="122">
        <f t="shared" si="32"/>
        <v>0</v>
      </c>
      <c r="AC111" s="129">
        <f t="shared" si="33"/>
        <v>0</v>
      </c>
    </row>
    <row r="112" spans="1:29" ht="15.75">
      <c r="A112" s="252"/>
      <c r="B112" s="161" t="s">
        <v>19</v>
      </c>
      <c r="C112" s="141">
        <v>71975617.32999903</v>
      </c>
      <c r="D112" s="142">
        <v>59978300</v>
      </c>
      <c r="E112" s="173">
        <f t="shared" si="36"/>
        <v>11997317.32999903</v>
      </c>
      <c r="F112" s="142">
        <v>1481247.1199999996</v>
      </c>
      <c r="G112" s="142" t="s">
        <v>793</v>
      </c>
      <c r="H112" s="177">
        <f t="shared" si="23"/>
        <v>-2.8800000003539026</v>
      </c>
      <c r="I112" s="141">
        <v>51569.120000000003</v>
      </c>
      <c r="J112" s="142" t="s">
        <v>1189</v>
      </c>
      <c r="K112" s="173">
        <f t="shared" si="24"/>
        <v>39357.020000000004</v>
      </c>
      <c r="L112" s="142">
        <v>12212.06</v>
      </c>
      <c r="M112" s="142" t="s">
        <v>1190</v>
      </c>
      <c r="N112" s="177">
        <f t="shared" si="25"/>
        <v>-39357.040000000001</v>
      </c>
      <c r="O112" s="141">
        <v>648779.34</v>
      </c>
      <c r="P112" s="142" t="s">
        <v>794</v>
      </c>
      <c r="Q112" s="173">
        <f t="shared" si="26"/>
        <v>0.33999999996740371</v>
      </c>
      <c r="R112" s="142">
        <v>69884947.929999024</v>
      </c>
      <c r="S112" s="95">
        <v>69885000</v>
      </c>
      <c r="T112" s="96">
        <f t="shared" si="40"/>
        <v>-52.070000976324081</v>
      </c>
      <c r="U112" s="206">
        <f t="shared" si="35"/>
        <v>1</v>
      </c>
      <c r="W112" s="88" t="s">
        <v>19</v>
      </c>
      <c r="X112" s="125">
        <f t="shared" si="28"/>
        <v>1</v>
      </c>
      <c r="Y112" s="126">
        <f t="shared" si="29"/>
        <v>0</v>
      </c>
      <c r="Z112" s="126">
        <f t="shared" si="30"/>
        <v>1</v>
      </c>
      <c r="AA112" s="126">
        <f t="shared" si="31"/>
        <v>1</v>
      </c>
      <c r="AB112" s="126">
        <f t="shared" si="32"/>
        <v>0</v>
      </c>
      <c r="AC112" s="132">
        <f t="shared" si="33"/>
        <v>0</v>
      </c>
    </row>
    <row r="113" spans="1:29" ht="15" customHeight="1">
      <c r="A113" s="250">
        <v>42418</v>
      </c>
      <c r="B113" s="159" t="s">
        <v>12</v>
      </c>
      <c r="C113" s="139">
        <v>30046680.860000096</v>
      </c>
      <c r="D113" s="140"/>
      <c r="E113" s="172">
        <f t="shared" si="36"/>
        <v>30046680.860000096</v>
      </c>
      <c r="F113" s="136">
        <v>328391.15000000002</v>
      </c>
      <c r="G113" s="136"/>
      <c r="H113" s="178">
        <f t="shared" si="23"/>
        <v>328391.15000000002</v>
      </c>
      <c r="I113" s="139">
        <v>62602.840000000004</v>
      </c>
      <c r="J113" s="140"/>
      <c r="K113" s="172">
        <f t="shared" si="24"/>
        <v>62602.840000000004</v>
      </c>
      <c r="L113" s="136">
        <v>84487.069999999978</v>
      </c>
      <c r="M113" s="136"/>
      <c r="N113" s="178">
        <f t="shared" si="25"/>
        <v>84487.069999999978</v>
      </c>
      <c r="O113" s="139">
        <v>51678.37</v>
      </c>
      <c r="P113" s="140"/>
      <c r="Q113" s="172">
        <f t="shared" si="26"/>
        <v>51678.37</v>
      </c>
      <c r="R113" s="136">
        <v>31307540.710000101</v>
      </c>
      <c r="S113" s="20"/>
      <c r="T113" s="93">
        <f>R113-S113</f>
        <v>31307540.710000101</v>
      </c>
      <c r="U113" s="204">
        <f t="shared" si="35"/>
        <v>0</v>
      </c>
      <c r="W113" s="85" t="s">
        <v>12</v>
      </c>
      <c r="X113" s="117">
        <f t="shared" si="28"/>
        <v>0</v>
      </c>
      <c r="Y113" s="118">
        <f t="shared" si="29"/>
        <v>0</v>
      </c>
      <c r="Z113" s="118">
        <f t="shared" si="30"/>
        <v>0</v>
      </c>
      <c r="AA113" s="118">
        <f t="shared" si="31"/>
        <v>0</v>
      </c>
      <c r="AB113" s="118">
        <f t="shared" si="32"/>
        <v>0</v>
      </c>
      <c r="AC113" s="131">
        <f t="shared" si="33"/>
        <v>0</v>
      </c>
    </row>
    <row r="114" spans="1:29" ht="15.75">
      <c r="A114" s="251"/>
      <c r="B114" s="160" t="s">
        <v>13</v>
      </c>
      <c r="C114" s="139">
        <v>69484934.719996735</v>
      </c>
      <c r="D114" s="140">
        <v>69484900</v>
      </c>
      <c r="E114" s="172">
        <f t="shared" si="36"/>
        <v>34.719996735453606</v>
      </c>
      <c r="F114" s="136">
        <v>1198694.8399999996</v>
      </c>
      <c r="G114" s="136" t="s">
        <v>795</v>
      </c>
      <c r="H114" s="178">
        <f t="shared" si="23"/>
        <v>4.8399999996181577</v>
      </c>
      <c r="I114" s="139">
        <v>111323.73</v>
      </c>
      <c r="J114" s="140" t="s">
        <v>1191</v>
      </c>
      <c r="K114" s="172">
        <f t="shared" si="24"/>
        <v>-0.27000000000407454</v>
      </c>
      <c r="L114" s="136">
        <v>19841.45</v>
      </c>
      <c r="M114" s="136" t="s">
        <v>1192</v>
      </c>
      <c r="N114" s="178">
        <f t="shared" si="25"/>
        <v>4.9999999999272404E-2</v>
      </c>
      <c r="O114" s="139">
        <v>709605.97</v>
      </c>
      <c r="P114" s="140" t="s">
        <v>796</v>
      </c>
      <c r="Q114" s="172">
        <f t="shared" si="26"/>
        <v>-3.0000000027939677E-2</v>
      </c>
      <c r="R114" s="136">
        <v>67668116.189996734</v>
      </c>
      <c r="S114" s="20">
        <v>67668200</v>
      </c>
      <c r="T114" s="93">
        <f t="shared" ref="T114:T120" si="41">R114-S114</f>
        <v>-83.810003265738487</v>
      </c>
      <c r="U114" s="205">
        <f t="shared" si="35"/>
        <v>1</v>
      </c>
      <c r="W114" s="86" t="s">
        <v>13</v>
      </c>
      <c r="X114" s="121">
        <f t="shared" si="28"/>
        <v>0</v>
      </c>
      <c r="Y114" s="122">
        <f t="shared" si="29"/>
        <v>0</v>
      </c>
      <c r="Z114" s="122">
        <f t="shared" si="30"/>
        <v>0</v>
      </c>
      <c r="AA114" s="122">
        <f t="shared" si="31"/>
        <v>0</v>
      </c>
      <c r="AB114" s="122">
        <f t="shared" si="32"/>
        <v>0</v>
      </c>
      <c r="AC114" s="129">
        <f t="shared" si="33"/>
        <v>0</v>
      </c>
    </row>
    <row r="115" spans="1:29" ht="15.75">
      <c r="A115" s="251"/>
      <c r="B115" s="106" t="s">
        <v>14</v>
      </c>
      <c r="C115" s="139">
        <v>27187182.929999828</v>
      </c>
      <c r="D115" s="140">
        <v>27187170</v>
      </c>
      <c r="E115" s="172">
        <f t="shared" si="36"/>
        <v>12.929999828338623</v>
      </c>
      <c r="F115" s="136">
        <v>752155.85</v>
      </c>
      <c r="G115" s="136" t="s">
        <v>797</v>
      </c>
      <c r="H115" s="178">
        <f t="shared" si="23"/>
        <v>-0.15000000002328306</v>
      </c>
      <c r="I115" s="139">
        <v>141046.24</v>
      </c>
      <c r="J115" s="140" t="s">
        <v>1193</v>
      </c>
      <c r="K115" s="172">
        <f t="shared" si="24"/>
        <v>0.23999999999068677</v>
      </c>
      <c r="L115" s="136">
        <v>17573.650000000001</v>
      </c>
      <c r="M115" s="136" t="s">
        <v>1194</v>
      </c>
      <c r="N115" s="178">
        <f t="shared" si="25"/>
        <v>-4.9999999999272404E-2</v>
      </c>
      <c r="O115" s="139">
        <v>293009.37</v>
      </c>
      <c r="P115" s="140" t="s">
        <v>798</v>
      </c>
      <c r="Q115" s="172">
        <f t="shared" si="26"/>
        <v>0.36999999999534339</v>
      </c>
      <c r="R115" s="136">
        <v>37733809.559999816</v>
      </c>
      <c r="S115" s="20">
        <v>37733800</v>
      </c>
      <c r="T115" s="93">
        <f t="shared" si="41"/>
        <v>9.5599998161196709</v>
      </c>
      <c r="U115" s="205">
        <f t="shared" si="35"/>
        <v>1</v>
      </c>
      <c r="W115" s="87" t="s">
        <v>14</v>
      </c>
      <c r="X115" s="121">
        <f t="shared" si="28"/>
        <v>0</v>
      </c>
      <c r="Y115" s="122">
        <f t="shared" si="29"/>
        <v>0</v>
      </c>
      <c r="Z115" s="122">
        <f t="shared" si="30"/>
        <v>0</v>
      </c>
      <c r="AA115" s="122">
        <f t="shared" si="31"/>
        <v>0</v>
      </c>
      <c r="AB115" s="122">
        <f t="shared" si="32"/>
        <v>0</v>
      </c>
      <c r="AC115" s="129">
        <f t="shared" si="33"/>
        <v>0</v>
      </c>
    </row>
    <row r="116" spans="1:29" ht="15.75">
      <c r="A116" s="251"/>
      <c r="B116" s="160" t="s">
        <v>15</v>
      </c>
      <c r="C116" s="139">
        <v>84467444.639999539</v>
      </c>
      <c r="D116" s="140">
        <v>0</v>
      </c>
      <c r="E116" s="172">
        <f t="shared" si="36"/>
        <v>84467444.639999539</v>
      </c>
      <c r="F116" s="136">
        <v>426633.24</v>
      </c>
      <c r="G116" s="136"/>
      <c r="H116" s="178">
        <f t="shared" si="23"/>
        <v>426633.24</v>
      </c>
      <c r="I116" s="139">
        <v>55689.82</v>
      </c>
      <c r="J116" s="140"/>
      <c r="K116" s="172">
        <f t="shared" si="24"/>
        <v>55689.82</v>
      </c>
      <c r="L116" s="136">
        <v>24003.32</v>
      </c>
      <c r="M116" s="136"/>
      <c r="N116" s="178">
        <f t="shared" si="25"/>
        <v>24003.32</v>
      </c>
      <c r="O116" s="139">
        <v>231823.06</v>
      </c>
      <c r="P116" s="140"/>
      <c r="Q116" s="172">
        <f t="shared" si="26"/>
        <v>231823.06</v>
      </c>
      <c r="R116" s="136">
        <v>86720874.149999529</v>
      </c>
      <c r="S116" s="20">
        <v>0</v>
      </c>
      <c r="T116" s="93">
        <f t="shared" si="41"/>
        <v>86720874.149999529</v>
      </c>
      <c r="U116" s="205">
        <f t="shared" si="35"/>
        <v>0</v>
      </c>
      <c r="W116" s="86" t="s">
        <v>15</v>
      </c>
      <c r="X116" s="121">
        <f t="shared" si="28"/>
        <v>0</v>
      </c>
      <c r="Y116" s="122">
        <f t="shared" si="29"/>
        <v>0</v>
      </c>
      <c r="Z116" s="122">
        <f t="shared" si="30"/>
        <v>0</v>
      </c>
      <c r="AA116" s="122">
        <f t="shared" si="31"/>
        <v>0</v>
      </c>
      <c r="AB116" s="122">
        <f t="shared" si="32"/>
        <v>0</v>
      </c>
      <c r="AC116" s="129">
        <f t="shared" si="33"/>
        <v>0</v>
      </c>
    </row>
    <row r="117" spans="1:29" ht="15.75">
      <c r="A117" s="251"/>
      <c r="B117" s="160" t="s">
        <v>16</v>
      </c>
      <c r="C117" s="139">
        <v>61505997.249998659</v>
      </c>
      <c r="D117" s="140">
        <v>61506020</v>
      </c>
      <c r="E117" s="172">
        <f t="shared" si="36"/>
        <v>-22.750001341104507</v>
      </c>
      <c r="F117" s="136">
        <v>877642.50000000047</v>
      </c>
      <c r="G117" s="136" t="s">
        <v>799</v>
      </c>
      <c r="H117" s="178">
        <f t="shared" si="23"/>
        <v>-0.49999999953433871</v>
      </c>
      <c r="I117" s="139">
        <v>12564.91</v>
      </c>
      <c r="J117" s="140" t="s">
        <v>1195</v>
      </c>
      <c r="K117" s="172">
        <f t="shared" si="24"/>
        <v>1.0000000000218279E-2</v>
      </c>
      <c r="L117" s="136">
        <v>826.93000000000006</v>
      </c>
      <c r="M117" s="136" t="s">
        <v>1196</v>
      </c>
      <c r="N117" s="178">
        <f t="shared" si="25"/>
        <v>0</v>
      </c>
      <c r="O117" s="139">
        <v>549595.39</v>
      </c>
      <c r="P117" s="140" t="s">
        <v>800</v>
      </c>
      <c r="Q117" s="172">
        <f t="shared" si="26"/>
        <v>0.39000000001396984</v>
      </c>
      <c r="R117" s="136">
        <v>62142715.009998664</v>
      </c>
      <c r="S117" s="20">
        <v>62142680</v>
      </c>
      <c r="T117" s="93">
        <f t="shared" si="41"/>
        <v>35.009998664259911</v>
      </c>
      <c r="U117" s="205">
        <f t="shared" si="35"/>
        <v>1</v>
      </c>
      <c r="W117" s="86" t="s">
        <v>16</v>
      </c>
      <c r="X117" s="121">
        <f t="shared" si="28"/>
        <v>0</v>
      </c>
      <c r="Y117" s="122">
        <f t="shared" si="29"/>
        <v>0</v>
      </c>
      <c r="Z117" s="122">
        <f t="shared" si="30"/>
        <v>0</v>
      </c>
      <c r="AA117" s="122">
        <f t="shared" si="31"/>
        <v>0</v>
      </c>
      <c r="AB117" s="122">
        <f t="shared" si="32"/>
        <v>0</v>
      </c>
      <c r="AC117" s="129">
        <f t="shared" si="33"/>
        <v>0</v>
      </c>
    </row>
    <row r="118" spans="1:29" ht="15.75">
      <c r="A118" s="251"/>
      <c r="B118" s="160" t="s">
        <v>17</v>
      </c>
      <c r="C118" s="139">
        <v>56544550.409996569</v>
      </c>
      <c r="D118" s="140">
        <v>56544600</v>
      </c>
      <c r="E118" s="172">
        <f t="shared" si="36"/>
        <v>-49.590003430843353</v>
      </c>
      <c r="F118" s="136">
        <v>1467653.72</v>
      </c>
      <c r="G118" s="136" t="s">
        <v>801</v>
      </c>
      <c r="H118" s="178">
        <f t="shared" si="23"/>
        <v>3.7199999999720603</v>
      </c>
      <c r="I118" s="139">
        <v>237563.61999999997</v>
      </c>
      <c r="J118" s="140" t="s">
        <v>1197</v>
      </c>
      <c r="K118" s="172">
        <f t="shared" si="24"/>
        <v>-0.38000000003376044</v>
      </c>
      <c r="L118" s="136">
        <v>10409.77</v>
      </c>
      <c r="M118" s="136" t="s">
        <v>1198</v>
      </c>
      <c r="N118" s="178">
        <f t="shared" si="25"/>
        <v>-2.9999999998835847E-2</v>
      </c>
      <c r="O118" s="139">
        <v>348381.57000000007</v>
      </c>
      <c r="P118" s="140" t="s">
        <v>802</v>
      </c>
      <c r="Q118" s="172">
        <f t="shared" si="26"/>
        <v>-0.42999999993480742</v>
      </c>
      <c r="R118" s="136">
        <v>54955668.969996572</v>
      </c>
      <c r="S118" s="20">
        <v>54955700</v>
      </c>
      <c r="T118" s="93">
        <f t="shared" si="41"/>
        <v>-31.030003428459167</v>
      </c>
      <c r="U118" s="205">
        <f t="shared" si="35"/>
        <v>1</v>
      </c>
      <c r="W118" s="86" t="s">
        <v>17</v>
      </c>
      <c r="X118" s="121">
        <f t="shared" si="28"/>
        <v>0</v>
      </c>
      <c r="Y118" s="122">
        <f t="shared" si="29"/>
        <v>0</v>
      </c>
      <c r="Z118" s="122">
        <f t="shared" si="30"/>
        <v>0</v>
      </c>
      <c r="AA118" s="122">
        <f t="shared" si="31"/>
        <v>0</v>
      </c>
      <c r="AB118" s="122">
        <f t="shared" si="32"/>
        <v>0</v>
      </c>
      <c r="AC118" s="129">
        <f t="shared" si="33"/>
        <v>0</v>
      </c>
    </row>
    <row r="119" spans="1:29" ht="15.75">
      <c r="A119" s="251"/>
      <c r="B119" s="160" t="s">
        <v>18</v>
      </c>
      <c r="C119" s="139">
        <v>12271945.569999462</v>
      </c>
      <c r="D119" s="140">
        <v>12271940</v>
      </c>
      <c r="E119" s="172">
        <f t="shared" si="36"/>
        <v>5.5699994619935751</v>
      </c>
      <c r="F119" s="136">
        <v>356736.88</v>
      </c>
      <c r="G119" s="136" t="s">
        <v>803</v>
      </c>
      <c r="H119" s="178">
        <f t="shared" si="23"/>
        <v>-0.11999999999534339</v>
      </c>
      <c r="I119" s="139">
        <v>38522.25</v>
      </c>
      <c r="J119" s="140" t="s">
        <v>1199</v>
      </c>
      <c r="K119" s="172">
        <f t="shared" si="24"/>
        <v>-5.0000000002910383E-2</v>
      </c>
      <c r="L119" s="136">
        <v>15314.32</v>
      </c>
      <c r="M119" s="136" t="s">
        <v>1200</v>
      </c>
      <c r="N119" s="178">
        <f t="shared" si="25"/>
        <v>0.31999999999970896</v>
      </c>
      <c r="O119" s="139">
        <v>126228.57</v>
      </c>
      <c r="P119" s="140" t="s">
        <v>804</v>
      </c>
      <c r="Q119" s="172">
        <f t="shared" si="26"/>
        <v>0.57000000000698492</v>
      </c>
      <c r="R119" s="136">
        <v>15263371.959999461</v>
      </c>
      <c r="S119" s="20">
        <v>15263370</v>
      </c>
      <c r="T119" s="93">
        <f t="shared" si="41"/>
        <v>1.9599994607269764</v>
      </c>
      <c r="U119" s="205">
        <f t="shared" si="35"/>
        <v>1</v>
      </c>
      <c r="W119" s="86" t="s">
        <v>18</v>
      </c>
      <c r="X119" s="121">
        <f t="shared" si="28"/>
        <v>0</v>
      </c>
      <c r="Y119" s="122">
        <f t="shared" si="29"/>
        <v>0</v>
      </c>
      <c r="Z119" s="122">
        <f t="shared" si="30"/>
        <v>0</v>
      </c>
      <c r="AA119" s="122">
        <f t="shared" si="31"/>
        <v>0</v>
      </c>
      <c r="AB119" s="122">
        <f t="shared" si="32"/>
        <v>0</v>
      </c>
      <c r="AC119" s="129">
        <f t="shared" si="33"/>
        <v>0</v>
      </c>
    </row>
    <row r="120" spans="1:29" ht="15.75">
      <c r="A120" s="252"/>
      <c r="B120" s="160" t="s">
        <v>19</v>
      </c>
      <c r="C120" s="139">
        <v>69884947.929999024</v>
      </c>
      <c r="D120" s="140">
        <v>69885000</v>
      </c>
      <c r="E120" s="172">
        <f t="shared" si="36"/>
        <v>-52.070000976324081</v>
      </c>
      <c r="F120" s="136">
        <v>1263039.5100000002</v>
      </c>
      <c r="G120" s="136" t="s">
        <v>805</v>
      </c>
      <c r="H120" s="178">
        <f t="shared" si="23"/>
        <v>-0.48999999975785613</v>
      </c>
      <c r="I120" s="139">
        <v>150040.01</v>
      </c>
      <c r="J120" s="140"/>
      <c r="K120" s="172">
        <f t="shared" si="24"/>
        <v>150040.01</v>
      </c>
      <c r="L120" s="136">
        <v>10404.31</v>
      </c>
      <c r="M120" s="136"/>
      <c r="N120" s="178">
        <f t="shared" si="25"/>
        <v>10404.31</v>
      </c>
      <c r="O120" s="139">
        <v>760914.09</v>
      </c>
      <c r="P120" s="140" t="s">
        <v>806</v>
      </c>
      <c r="Q120" s="172">
        <f t="shared" si="26"/>
        <v>8.999999996740371E-2</v>
      </c>
      <c r="R120" s="136">
        <v>83266038.609999031</v>
      </c>
      <c r="S120" s="20">
        <v>83266000</v>
      </c>
      <c r="T120" s="93">
        <f t="shared" si="41"/>
        <v>38.609999030828476</v>
      </c>
      <c r="U120" s="206">
        <f t="shared" si="35"/>
        <v>1</v>
      </c>
      <c r="W120" s="88" t="s">
        <v>19</v>
      </c>
      <c r="X120" s="125">
        <f t="shared" si="28"/>
        <v>0</v>
      </c>
      <c r="Y120" s="126">
        <f t="shared" si="29"/>
        <v>0</v>
      </c>
      <c r="Z120" s="126">
        <f t="shared" si="30"/>
        <v>0</v>
      </c>
      <c r="AA120" s="126">
        <f t="shared" si="31"/>
        <v>0</v>
      </c>
      <c r="AB120" s="126">
        <f t="shared" si="32"/>
        <v>0</v>
      </c>
      <c r="AC120" s="132">
        <f t="shared" si="33"/>
        <v>0</v>
      </c>
    </row>
    <row r="121" spans="1:29" ht="15" customHeight="1">
      <c r="A121" s="250">
        <v>42421</v>
      </c>
      <c r="B121" s="159" t="s">
        <v>12</v>
      </c>
      <c r="C121" s="137">
        <v>31307540.710000101</v>
      </c>
      <c r="D121" s="138">
        <v>31307500</v>
      </c>
      <c r="E121" s="171">
        <f t="shared" si="36"/>
        <v>40.710000101476908</v>
      </c>
      <c r="F121" s="138">
        <v>628002.14</v>
      </c>
      <c r="G121" s="138" t="s">
        <v>807</v>
      </c>
      <c r="H121" s="175">
        <f t="shared" ref="H121:H168" si="42">F121-G121</f>
        <v>0.14000000001396984</v>
      </c>
      <c r="I121" s="137">
        <v>87719.22</v>
      </c>
      <c r="J121" s="138" t="s">
        <v>1201</v>
      </c>
      <c r="K121" s="171">
        <f t="shared" ref="K121:K168" si="43">I121-J121</f>
        <v>2.0000000004074536E-2</v>
      </c>
      <c r="L121" s="138">
        <v>8671.25</v>
      </c>
      <c r="M121" s="138" t="s">
        <v>1202</v>
      </c>
      <c r="N121" s="175">
        <f t="shared" ref="N121:N168" si="44">L121-M121</f>
        <v>0</v>
      </c>
      <c r="O121" s="137">
        <v>134480.91000000003</v>
      </c>
      <c r="P121" s="138" t="s">
        <v>808</v>
      </c>
      <c r="Q121" s="171">
        <f t="shared" ref="Q121:Q168" si="45">O121-P121</f>
        <v>-8.999999996740371E-2</v>
      </c>
      <c r="R121" s="138">
        <v>33887519.790000103</v>
      </c>
      <c r="S121" s="90">
        <v>33887550</v>
      </c>
      <c r="T121" s="91">
        <f>R121-S121</f>
        <v>-30.209999896585941</v>
      </c>
      <c r="U121" s="204">
        <f t="shared" si="35"/>
        <v>1</v>
      </c>
      <c r="W121" s="85" t="s">
        <v>12</v>
      </c>
      <c r="X121" s="117">
        <f t="shared" ref="X121:X169" si="46">+IF(AND(C121&lt;&gt;0,D121&lt;&gt;0,OR(E121&gt;100,E121&lt;-100)),1,0)</f>
        <v>0</v>
      </c>
      <c r="Y121" s="118">
        <f t="shared" ref="Y121:Y169" si="47">+IF(AND(F121&lt;&gt;0,G121&lt;&gt;0,OR(H121&gt;100,H121&lt;-100)),1,0)</f>
        <v>0</v>
      </c>
      <c r="Z121" s="118">
        <f t="shared" ref="Z121:Z169" si="48">+IF(AND(I121&lt;&gt;0,J121&lt;&gt;0,OR(K121&gt;100,K121&lt;-100)),1,0)</f>
        <v>0</v>
      </c>
      <c r="AA121" s="118">
        <f t="shared" ref="AA121:AA169" si="49">+IF(AND(L121&lt;&gt;0,M121&lt;&gt;0,OR(N121&gt;100,N121&lt;-100)),1,0)</f>
        <v>0</v>
      </c>
      <c r="AB121" s="118">
        <f t="shared" ref="AB121:AB169" si="50">+IF(AND(O121&lt;&gt;0,P121&lt;&gt;0,OR(Q121&gt;100,Q121&lt;-100)),1,0)</f>
        <v>0</v>
      </c>
      <c r="AC121" s="131">
        <f t="shared" ref="AC121:AC169" si="51">+IF(AND(R121&lt;&gt;0,S121&lt;&gt;0,OR(T121&gt;100,T121&lt;-100)),1,0)</f>
        <v>0</v>
      </c>
    </row>
    <row r="122" spans="1:29" ht="15.75">
      <c r="A122" s="251"/>
      <c r="B122" s="160" t="s">
        <v>13</v>
      </c>
      <c r="C122" s="139">
        <v>67668116.189996734</v>
      </c>
      <c r="D122" s="140">
        <v>67668200</v>
      </c>
      <c r="E122" s="172">
        <f t="shared" si="36"/>
        <v>-83.810003265738487</v>
      </c>
      <c r="F122" s="140">
        <v>2037646.6499999994</v>
      </c>
      <c r="G122" s="140" t="s">
        <v>809</v>
      </c>
      <c r="H122" s="176">
        <f t="shared" si="42"/>
        <v>-3.3500000005587935</v>
      </c>
      <c r="I122" s="139">
        <v>163475.50000000006</v>
      </c>
      <c r="J122" s="140" t="s">
        <v>1203</v>
      </c>
      <c r="K122" s="172">
        <f t="shared" si="43"/>
        <v>-0.49999999994179234</v>
      </c>
      <c r="L122" s="140">
        <v>9816.68</v>
      </c>
      <c r="M122" s="140" t="s">
        <v>1204</v>
      </c>
      <c r="N122" s="176">
        <f t="shared" si="44"/>
        <v>1.0000000000218279E-2</v>
      </c>
      <c r="O122" s="139">
        <v>0</v>
      </c>
      <c r="P122" s="140" t="s">
        <v>52</v>
      </c>
      <c r="Q122" s="172">
        <f t="shared" si="45"/>
        <v>0</v>
      </c>
      <c r="R122" s="140">
        <v>65784128.359996744</v>
      </c>
      <c r="S122" s="20">
        <v>65784200</v>
      </c>
      <c r="T122" s="93">
        <f t="shared" ref="T122:T128" si="52">R122-S122</f>
        <v>-71.640003256499767</v>
      </c>
      <c r="U122" s="205">
        <f t="shared" si="35"/>
        <v>1</v>
      </c>
      <c r="W122" s="86" t="s">
        <v>13</v>
      </c>
      <c r="X122" s="121">
        <f t="shared" si="46"/>
        <v>0</v>
      </c>
      <c r="Y122" s="122">
        <f t="shared" si="47"/>
        <v>0</v>
      </c>
      <c r="Z122" s="122">
        <f t="shared" si="48"/>
        <v>0</v>
      </c>
      <c r="AA122" s="122">
        <f t="shared" si="49"/>
        <v>0</v>
      </c>
      <c r="AB122" s="122">
        <f t="shared" si="50"/>
        <v>0</v>
      </c>
      <c r="AC122" s="129">
        <f t="shared" si="51"/>
        <v>0</v>
      </c>
    </row>
    <row r="123" spans="1:29" ht="15.75">
      <c r="A123" s="251"/>
      <c r="B123" s="106" t="s">
        <v>14</v>
      </c>
      <c r="C123" s="139">
        <v>37733809.559999816</v>
      </c>
      <c r="D123" s="140">
        <v>37733800</v>
      </c>
      <c r="E123" s="172">
        <f t="shared" si="36"/>
        <v>9.5599998161196709</v>
      </c>
      <c r="F123" s="140">
        <v>1457038.1700000006</v>
      </c>
      <c r="G123" s="140" t="s">
        <v>810</v>
      </c>
      <c r="H123" s="176">
        <f t="shared" si="42"/>
        <v>-14481.829999999376</v>
      </c>
      <c r="I123" s="139">
        <v>266828.32</v>
      </c>
      <c r="J123" s="140" t="s">
        <v>1205</v>
      </c>
      <c r="K123" s="172">
        <f t="shared" si="43"/>
        <v>0.32000000000698492</v>
      </c>
      <c r="L123" s="140">
        <v>8312.89</v>
      </c>
      <c r="M123" s="140" t="s">
        <v>1206</v>
      </c>
      <c r="N123" s="176">
        <f t="shared" si="44"/>
        <v>0</v>
      </c>
      <c r="O123" s="139">
        <v>365828.24</v>
      </c>
      <c r="P123" s="140" t="s">
        <v>811</v>
      </c>
      <c r="Q123" s="172">
        <f t="shared" si="45"/>
        <v>0.23999999999068677</v>
      </c>
      <c r="R123" s="140">
        <v>36169458.579999819</v>
      </c>
      <c r="S123" s="20">
        <v>36169500</v>
      </c>
      <c r="T123" s="93">
        <f t="shared" si="52"/>
        <v>-41.420000180602074</v>
      </c>
      <c r="U123" s="205">
        <f t="shared" si="35"/>
        <v>1</v>
      </c>
      <c r="W123" s="87" t="s">
        <v>14</v>
      </c>
      <c r="X123" s="121">
        <f t="shared" si="46"/>
        <v>0</v>
      </c>
      <c r="Y123" s="122">
        <f t="shared" si="47"/>
        <v>1</v>
      </c>
      <c r="Z123" s="122">
        <f t="shared" si="48"/>
        <v>0</v>
      </c>
      <c r="AA123" s="122">
        <f t="shared" si="49"/>
        <v>0</v>
      </c>
      <c r="AB123" s="122">
        <f t="shared" si="50"/>
        <v>0</v>
      </c>
      <c r="AC123" s="129">
        <f t="shared" si="51"/>
        <v>0</v>
      </c>
    </row>
    <row r="124" spans="1:29" ht="15.75">
      <c r="A124" s="251"/>
      <c r="B124" s="160" t="s">
        <v>15</v>
      </c>
      <c r="C124" s="139">
        <v>86720874.149999529</v>
      </c>
      <c r="D124" s="140">
        <v>0</v>
      </c>
      <c r="E124" s="172">
        <f t="shared" si="36"/>
        <v>86720874.149999529</v>
      </c>
      <c r="F124" s="140">
        <v>1569335.0500000007</v>
      </c>
      <c r="G124" s="140"/>
      <c r="H124" s="176">
        <f t="shared" si="42"/>
        <v>1569335.0500000007</v>
      </c>
      <c r="I124" s="139">
        <v>88160.499999999985</v>
      </c>
      <c r="J124" s="140"/>
      <c r="K124" s="172">
        <f t="shared" si="43"/>
        <v>88160.499999999985</v>
      </c>
      <c r="L124" s="140">
        <v>17096.580000000002</v>
      </c>
      <c r="M124" s="140"/>
      <c r="N124" s="176">
        <f t="shared" si="44"/>
        <v>17096.580000000002</v>
      </c>
      <c r="O124" s="139">
        <v>341313.72000000003</v>
      </c>
      <c r="P124" s="140"/>
      <c r="Q124" s="172">
        <f t="shared" si="45"/>
        <v>341313.72000000003</v>
      </c>
      <c r="R124" s="140">
        <v>88863040.339999527</v>
      </c>
      <c r="S124" s="20">
        <v>0</v>
      </c>
      <c r="T124" s="93">
        <f t="shared" si="52"/>
        <v>88863040.339999527</v>
      </c>
      <c r="U124" s="205">
        <f t="shared" si="35"/>
        <v>0</v>
      </c>
      <c r="W124" s="86" t="s">
        <v>15</v>
      </c>
      <c r="X124" s="121">
        <f t="shared" si="46"/>
        <v>0</v>
      </c>
      <c r="Y124" s="122">
        <f t="shared" si="47"/>
        <v>0</v>
      </c>
      <c r="Z124" s="122">
        <f t="shared" si="48"/>
        <v>0</v>
      </c>
      <c r="AA124" s="122">
        <f t="shared" si="49"/>
        <v>0</v>
      </c>
      <c r="AB124" s="122">
        <f t="shared" si="50"/>
        <v>0</v>
      </c>
      <c r="AC124" s="129">
        <f t="shared" si="51"/>
        <v>0</v>
      </c>
    </row>
    <row r="125" spans="1:29" ht="15.75">
      <c r="A125" s="251"/>
      <c r="B125" s="160" t="s">
        <v>16</v>
      </c>
      <c r="C125" s="139">
        <v>62142715.009998664</v>
      </c>
      <c r="D125" s="140">
        <v>62142680</v>
      </c>
      <c r="E125" s="172">
        <f t="shared" si="36"/>
        <v>35.009998664259911</v>
      </c>
      <c r="F125" s="140">
        <v>1299166.3299999994</v>
      </c>
      <c r="G125" s="140" t="s">
        <v>812</v>
      </c>
      <c r="H125" s="176">
        <f t="shared" si="42"/>
        <v>-3.6700000006239861</v>
      </c>
      <c r="I125" s="139">
        <v>263620.20000000013</v>
      </c>
      <c r="J125" s="140" t="s">
        <v>1207</v>
      </c>
      <c r="K125" s="172">
        <f t="shared" si="43"/>
        <v>0.20000000012805685</v>
      </c>
      <c r="L125" s="140">
        <v>1017387.3000000005</v>
      </c>
      <c r="M125" s="140" t="s">
        <v>1208</v>
      </c>
      <c r="N125" s="176">
        <f t="shared" si="44"/>
        <v>-2.6999999994877726</v>
      </c>
      <c r="O125" s="139">
        <v>506161.86000000016</v>
      </c>
      <c r="P125" s="140" t="s">
        <v>813</v>
      </c>
      <c r="Q125" s="172">
        <f t="shared" si="45"/>
        <v>-0.13999999983934686</v>
      </c>
      <c r="R125" s="140">
        <v>61893636.249998644</v>
      </c>
      <c r="S125" s="20">
        <v>61893670</v>
      </c>
      <c r="T125" s="93">
        <f t="shared" si="52"/>
        <v>-33.750001356005669</v>
      </c>
      <c r="U125" s="205">
        <f t="shared" si="35"/>
        <v>1</v>
      </c>
      <c r="W125" s="86" t="s">
        <v>16</v>
      </c>
      <c r="X125" s="121">
        <f t="shared" si="46"/>
        <v>0</v>
      </c>
      <c r="Y125" s="122">
        <f t="shared" si="47"/>
        <v>0</v>
      </c>
      <c r="Z125" s="122">
        <f t="shared" si="48"/>
        <v>0</v>
      </c>
      <c r="AA125" s="122">
        <f t="shared" si="49"/>
        <v>0</v>
      </c>
      <c r="AB125" s="122">
        <f t="shared" si="50"/>
        <v>0</v>
      </c>
      <c r="AC125" s="129">
        <f t="shared" si="51"/>
        <v>0</v>
      </c>
    </row>
    <row r="126" spans="1:29" ht="15.75">
      <c r="A126" s="251"/>
      <c r="B126" s="160" t="s">
        <v>17</v>
      </c>
      <c r="C126" s="139">
        <v>54955668.969996572</v>
      </c>
      <c r="D126" s="140">
        <v>0</v>
      </c>
      <c r="E126" s="172">
        <f t="shared" si="36"/>
        <v>54955668.969996572</v>
      </c>
      <c r="F126" s="140">
        <v>2121717.5700000012</v>
      </c>
      <c r="G126" s="140"/>
      <c r="H126" s="176">
        <f t="shared" si="42"/>
        <v>2121717.5700000012</v>
      </c>
      <c r="I126" s="139">
        <v>172639.28999999998</v>
      </c>
      <c r="J126" s="140"/>
      <c r="K126" s="172">
        <f t="shared" si="43"/>
        <v>172639.28999999998</v>
      </c>
      <c r="L126" s="140">
        <v>11747.81</v>
      </c>
      <c r="M126" s="140"/>
      <c r="N126" s="176">
        <f t="shared" si="44"/>
        <v>11747.81</v>
      </c>
      <c r="O126" s="139">
        <v>921135.2000000003</v>
      </c>
      <c r="P126" s="140"/>
      <c r="Q126" s="172">
        <f t="shared" si="45"/>
        <v>921135.2000000003</v>
      </c>
      <c r="R126" s="140">
        <v>52073707.679996565</v>
      </c>
      <c r="S126" s="20">
        <v>0</v>
      </c>
      <c r="T126" s="93">
        <f t="shared" si="52"/>
        <v>52073707.679996565</v>
      </c>
      <c r="U126" s="205">
        <f t="shared" si="35"/>
        <v>0</v>
      </c>
      <c r="W126" s="86" t="s">
        <v>17</v>
      </c>
      <c r="X126" s="121">
        <f t="shared" si="46"/>
        <v>0</v>
      </c>
      <c r="Y126" s="122">
        <f t="shared" si="47"/>
        <v>0</v>
      </c>
      <c r="Z126" s="122">
        <f t="shared" si="48"/>
        <v>0</v>
      </c>
      <c r="AA126" s="122">
        <f t="shared" si="49"/>
        <v>0</v>
      </c>
      <c r="AB126" s="122">
        <f t="shared" si="50"/>
        <v>0</v>
      </c>
      <c r="AC126" s="129">
        <f t="shared" si="51"/>
        <v>0</v>
      </c>
    </row>
    <row r="127" spans="1:29" ht="15.75">
      <c r="A127" s="251"/>
      <c r="B127" s="160" t="s">
        <v>18</v>
      </c>
      <c r="C127" s="139">
        <v>15263371.959999461</v>
      </c>
      <c r="D127" s="140">
        <v>15263370</v>
      </c>
      <c r="E127" s="172">
        <f t="shared" si="36"/>
        <v>1.9599994607269764</v>
      </c>
      <c r="F127" s="140">
        <v>1099872.9800000002</v>
      </c>
      <c r="G127" s="140" t="s">
        <v>814</v>
      </c>
      <c r="H127" s="176">
        <f t="shared" si="42"/>
        <v>2.9800000002142042</v>
      </c>
      <c r="I127" s="139">
        <v>116922.75</v>
      </c>
      <c r="J127" s="140" t="s">
        <v>1209</v>
      </c>
      <c r="K127" s="172">
        <f t="shared" si="43"/>
        <v>-0.25</v>
      </c>
      <c r="L127" s="140">
        <v>6446.77</v>
      </c>
      <c r="M127" s="140" t="s">
        <v>1210</v>
      </c>
      <c r="N127" s="176">
        <f t="shared" si="44"/>
        <v>0</v>
      </c>
      <c r="O127" s="139">
        <v>126663.95999999998</v>
      </c>
      <c r="P127" s="140" t="s">
        <v>815</v>
      </c>
      <c r="Q127" s="172">
        <f t="shared" si="45"/>
        <v>-4.0000000022700988E-2</v>
      </c>
      <c r="R127" s="140">
        <v>14147310.999999456</v>
      </c>
      <c r="S127" s="20">
        <v>14147310</v>
      </c>
      <c r="T127" s="93">
        <f t="shared" si="52"/>
        <v>0.99999945610761642</v>
      </c>
      <c r="U127" s="205">
        <f t="shared" si="35"/>
        <v>1</v>
      </c>
      <c r="W127" s="86" t="s">
        <v>18</v>
      </c>
      <c r="X127" s="121">
        <f t="shared" si="46"/>
        <v>0</v>
      </c>
      <c r="Y127" s="122">
        <f t="shared" si="47"/>
        <v>0</v>
      </c>
      <c r="Z127" s="122">
        <f t="shared" si="48"/>
        <v>0</v>
      </c>
      <c r="AA127" s="122">
        <f t="shared" si="49"/>
        <v>0</v>
      </c>
      <c r="AB127" s="122">
        <f t="shared" si="50"/>
        <v>0</v>
      </c>
      <c r="AC127" s="129">
        <f t="shared" si="51"/>
        <v>0</v>
      </c>
    </row>
    <row r="128" spans="1:29" ht="15.75">
      <c r="A128" s="252"/>
      <c r="B128" s="161" t="s">
        <v>19</v>
      </c>
      <c r="C128" s="141">
        <v>83266038.609999031</v>
      </c>
      <c r="D128" s="142">
        <v>83266000</v>
      </c>
      <c r="E128" s="173">
        <f t="shared" si="36"/>
        <v>38.609999030828476</v>
      </c>
      <c r="F128" s="142">
        <v>2289010.6400000011</v>
      </c>
      <c r="G128" s="142" t="s">
        <v>816</v>
      </c>
      <c r="H128" s="177">
        <f t="shared" si="42"/>
        <v>0.64000000106170774</v>
      </c>
      <c r="I128" s="141">
        <v>298601.1700000001</v>
      </c>
      <c r="J128" s="142" t="s">
        <v>1211</v>
      </c>
      <c r="K128" s="173">
        <f t="shared" si="43"/>
        <v>0.17000000010011718</v>
      </c>
      <c r="L128" s="142">
        <v>40962.149999999994</v>
      </c>
      <c r="M128" s="142" t="s">
        <v>1212</v>
      </c>
      <c r="N128" s="177">
        <f t="shared" si="44"/>
        <v>0.14999999999417923</v>
      </c>
      <c r="O128" s="141">
        <v>1555826.0000000002</v>
      </c>
      <c r="P128" s="142" t="s">
        <v>817</v>
      </c>
      <c r="Q128" s="173">
        <f t="shared" si="45"/>
        <v>-3.9999999997671694</v>
      </c>
      <c r="R128" s="142">
        <v>79678840.989999041</v>
      </c>
      <c r="S128" s="95">
        <v>79678800</v>
      </c>
      <c r="T128" s="96">
        <f t="shared" si="52"/>
        <v>40.989999040961266</v>
      </c>
      <c r="U128" s="206">
        <f t="shared" si="35"/>
        <v>1</v>
      </c>
      <c r="W128" s="88" t="s">
        <v>19</v>
      </c>
      <c r="X128" s="125">
        <f t="shared" si="46"/>
        <v>0</v>
      </c>
      <c r="Y128" s="126">
        <f t="shared" si="47"/>
        <v>0</v>
      </c>
      <c r="Z128" s="126">
        <f t="shared" si="48"/>
        <v>0</v>
      </c>
      <c r="AA128" s="126">
        <f t="shared" si="49"/>
        <v>0</v>
      </c>
      <c r="AB128" s="126">
        <f t="shared" si="50"/>
        <v>0</v>
      </c>
      <c r="AC128" s="132">
        <f t="shared" si="51"/>
        <v>0</v>
      </c>
    </row>
    <row r="129" spans="1:29" ht="15" customHeight="1">
      <c r="A129" s="250">
        <v>42422</v>
      </c>
      <c r="B129" s="159" t="s">
        <v>12</v>
      </c>
      <c r="C129" s="137">
        <v>33887519.790000103</v>
      </c>
      <c r="D129" s="138">
        <v>33887550</v>
      </c>
      <c r="E129" s="171">
        <f t="shared" si="36"/>
        <v>-30.209999896585941</v>
      </c>
      <c r="F129" s="138">
        <v>408719.49000000011</v>
      </c>
      <c r="G129" s="138" t="s">
        <v>818</v>
      </c>
      <c r="H129" s="175">
        <f t="shared" si="42"/>
        <v>-0.5099999998928979</v>
      </c>
      <c r="I129" s="137">
        <v>38103.67</v>
      </c>
      <c r="J129" s="138" t="s">
        <v>1213</v>
      </c>
      <c r="K129" s="171">
        <f t="shared" si="43"/>
        <v>-2.9999999998835847E-2</v>
      </c>
      <c r="L129" s="138">
        <v>4894.3599999999997</v>
      </c>
      <c r="M129" s="138" t="s">
        <v>819</v>
      </c>
      <c r="N129" s="175">
        <f t="shared" si="44"/>
        <v>0</v>
      </c>
      <c r="O129" s="137">
        <v>73396.89999999998</v>
      </c>
      <c r="P129" s="138" t="s">
        <v>819</v>
      </c>
      <c r="Q129" s="171">
        <f t="shared" si="45"/>
        <v>68502.539999999979</v>
      </c>
      <c r="R129" s="138">
        <v>33438612.710000105</v>
      </c>
      <c r="S129" s="90">
        <v>33438590</v>
      </c>
      <c r="T129" s="91">
        <f>R129-S129</f>
        <v>22.710000105202198</v>
      </c>
      <c r="U129" s="204">
        <f t="shared" si="35"/>
        <v>1</v>
      </c>
      <c r="W129" s="85" t="s">
        <v>12</v>
      </c>
      <c r="X129" s="121">
        <f t="shared" si="46"/>
        <v>0</v>
      </c>
      <c r="Y129" s="122">
        <f t="shared" si="47"/>
        <v>0</v>
      </c>
      <c r="Z129" s="122">
        <f t="shared" si="48"/>
        <v>0</v>
      </c>
      <c r="AA129" s="122">
        <f t="shared" si="49"/>
        <v>0</v>
      </c>
      <c r="AB129" s="122">
        <f t="shared" si="50"/>
        <v>1</v>
      </c>
      <c r="AC129" s="129">
        <f t="shared" si="51"/>
        <v>0</v>
      </c>
    </row>
    <row r="130" spans="1:29" ht="15.75">
      <c r="A130" s="251"/>
      <c r="B130" s="160" t="s">
        <v>13</v>
      </c>
      <c r="C130" s="139">
        <v>65784128.359996744</v>
      </c>
      <c r="D130" s="140">
        <v>65784200</v>
      </c>
      <c r="E130" s="172">
        <f t="shared" ref="E130:E176" si="53">C130-D130</f>
        <v>-71.640003256499767</v>
      </c>
      <c r="F130" s="140">
        <v>1900857.9200000006</v>
      </c>
      <c r="G130" s="140" t="s">
        <v>820</v>
      </c>
      <c r="H130" s="176">
        <f t="shared" si="42"/>
        <v>-2.0799999993760139</v>
      </c>
      <c r="I130" s="139">
        <v>244861.17</v>
      </c>
      <c r="J130" s="140" t="s">
        <v>1214</v>
      </c>
      <c r="K130" s="172">
        <f t="shared" si="43"/>
        <v>0.17000000001280569</v>
      </c>
      <c r="L130" s="140">
        <v>21733.93</v>
      </c>
      <c r="M130" s="140" t="s">
        <v>1215</v>
      </c>
      <c r="N130" s="176">
        <f t="shared" si="44"/>
        <v>2.9999999998835847E-2</v>
      </c>
      <c r="O130" s="139">
        <v>1039715.9200000002</v>
      </c>
      <c r="P130" s="140" t="s">
        <v>821</v>
      </c>
      <c r="Q130" s="172">
        <f t="shared" si="45"/>
        <v>-4.0799999998416752</v>
      </c>
      <c r="R130" s="140">
        <v>74920972.349996716</v>
      </c>
      <c r="S130" s="20">
        <v>74921000</v>
      </c>
      <c r="T130" s="93">
        <f t="shared" ref="T130:T136" si="54">R130-S130</f>
        <v>-27.650003284215927</v>
      </c>
      <c r="U130" s="205">
        <f t="shared" si="35"/>
        <v>1</v>
      </c>
      <c r="W130" s="86" t="s">
        <v>13</v>
      </c>
      <c r="X130" s="121">
        <f t="shared" si="46"/>
        <v>0</v>
      </c>
      <c r="Y130" s="122">
        <f t="shared" si="47"/>
        <v>0</v>
      </c>
      <c r="Z130" s="122">
        <f t="shared" si="48"/>
        <v>0</v>
      </c>
      <c r="AA130" s="122">
        <f t="shared" si="49"/>
        <v>0</v>
      </c>
      <c r="AB130" s="122">
        <f t="shared" si="50"/>
        <v>0</v>
      </c>
      <c r="AC130" s="129">
        <f t="shared" si="51"/>
        <v>0</v>
      </c>
    </row>
    <row r="131" spans="1:29" ht="15.75">
      <c r="A131" s="251"/>
      <c r="B131" s="106" t="s">
        <v>14</v>
      </c>
      <c r="C131" s="139">
        <v>36169458.579999819</v>
      </c>
      <c r="D131" s="140">
        <v>36169500</v>
      </c>
      <c r="E131" s="172">
        <f t="shared" si="53"/>
        <v>-41.420000180602074</v>
      </c>
      <c r="F131" s="140">
        <v>1181140.1700000011</v>
      </c>
      <c r="G131" s="140" t="s">
        <v>822</v>
      </c>
      <c r="H131" s="176">
        <f t="shared" si="42"/>
        <v>-11569.82999999891</v>
      </c>
      <c r="I131" s="139">
        <v>38484.57</v>
      </c>
      <c r="J131" s="140" t="s">
        <v>1216</v>
      </c>
      <c r="K131" s="172">
        <f t="shared" si="43"/>
        <v>-2.9999999998835847E-2</v>
      </c>
      <c r="L131" s="140">
        <v>11025.65</v>
      </c>
      <c r="M131" s="140" t="s">
        <v>1217</v>
      </c>
      <c r="N131" s="176">
        <f t="shared" si="44"/>
        <v>-5.0000000001091394E-2</v>
      </c>
      <c r="O131" s="139">
        <v>240508.84999999998</v>
      </c>
      <c r="P131" s="140" t="s">
        <v>823</v>
      </c>
      <c r="Q131" s="172">
        <f t="shared" si="45"/>
        <v>-0.15000000002328306</v>
      </c>
      <c r="R131" s="140">
        <v>38828613.349999823</v>
      </c>
      <c r="S131" s="20">
        <v>38828600</v>
      </c>
      <c r="T131" s="93">
        <f t="shared" si="54"/>
        <v>13.349999822676182</v>
      </c>
      <c r="U131" s="205">
        <f t="shared" si="35"/>
        <v>1</v>
      </c>
      <c r="W131" s="87" t="s">
        <v>14</v>
      </c>
      <c r="X131" s="121">
        <f t="shared" si="46"/>
        <v>0</v>
      </c>
      <c r="Y131" s="122">
        <f t="shared" si="47"/>
        <v>1</v>
      </c>
      <c r="Z131" s="122">
        <f t="shared" si="48"/>
        <v>0</v>
      </c>
      <c r="AA131" s="122">
        <f t="shared" si="49"/>
        <v>0</v>
      </c>
      <c r="AB131" s="122">
        <f t="shared" si="50"/>
        <v>0</v>
      </c>
      <c r="AC131" s="129">
        <f t="shared" si="51"/>
        <v>0</v>
      </c>
    </row>
    <row r="132" spans="1:29" ht="15.75">
      <c r="A132" s="251"/>
      <c r="B132" s="160" t="s">
        <v>15</v>
      </c>
      <c r="C132" s="139">
        <v>88863040.339999527</v>
      </c>
      <c r="D132" s="140"/>
      <c r="E132" s="172">
        <f t="shared" si="53"/>
        <v>88863040.339999527</v>
      </c>
      <c r="F132" s="140">
        <v>1075073.73</v>
      </c>
      <c r="G132" s="140"/>
      <c r="H132" s="176">
        <f t="shared" si="42"/>
        <v>1075073.73</v>
      </c>
      <c r="I132" s="139">
        <v>172949.86000000002</v>
      </c>
      <c r="J132" s="140"/>
      <c r="K132" s="172">
        <f t="shared" si="43"/>
        <v>172949.86000000002</v>
      </c>
      <c r="L132" s="140">
        <v>150225.15</v>
      </c>
      <c r="M132" s="140"/>
      <c r="N132" s="176">
        <f t="shared" si="44"/>
        <v>150225.15</v>
      </c>
      <c r="O132" s="139">
        <v>190232.31</v>
      </c>
      <c r="P132" s="140"/>
      <c r="Q132" s="172">
        <f t="shared" si="45"/>
        <v>190232.31</v>
      </c>
      <c r="R132" s="140">
        <v>92222464.999999508</v>
      </c>
      <c r="S132" s="20"/>
      <c r="T132" s="93">
        <f t="shared" si="54"/>
        <v>92222464.999999508</v>
      </c>
      <c r="U132" s="205">
        <f t="shared" si="35"/>
        <v>0</v>
      </c>
      <c r="W132" s="86" t="s">
        <v>15</v>
      </c>
      <c r="X132" s="121">
        <f t="shared" si="46"/>
        <v>0</v>
      </c>
      <c r="Y132" s="122">
        <f t="shared" si="47"/>
        <v>0</v>
      </c>
      <c r="Z132" s="122">
        <f t="shared" si="48"/>
        <v>0</v>
      </c>
      <c r="AA132" s="122">
        <f t="shared" si="49"/>
        <v>0</v>
      </c>
      <c r="AB132" s="122">
        <f t="shared" si="50"/>
        <v>0</v>
      </c>
      <c r="AC132" s="129">
        <f t="shared" si="51"/>
        <v>0</v>
      </c>
    </row>
    <row r="133" spans="1:29" ht="15.75">
      <c r="A133" s="251"/>
      <c r="B133" s="160" t="s">
        <v>16</v>
      </c>
      <c r="C133" s="139">
        <v>61893636.249998644</v>
      </c>
      <c r="D133" s="140">
        <v>61893670</v>
      </c>
      <c r="E133" s="172">
        <f t="shared" si="53"/>
        <v>-33.750001356005669</v>
      </c>
      <c r="F133" s="140">
        <v>1149932.3299999996</v>
      </c>
      <c r="G133" s="140" t="s">
        <v>824</v>
      </c>
      <c r="H133" s="176">
        <f t="shared" si="42"/>
        <v>2.3299999996088445</v>
      </c>
      <c r="I133" s="139">
        <v>25978.959999999999</v>
      </c>
      <c r="J133" s="140" t="s">
        <v>1218</v>
      </c>
      <c r="K133" s="172">
        <f t="shared" si="43"/>
        <v>-4.0000000000873115E-2</v>
      </c>
      <c r="L133" s="140">
        <v>1502.6899999999998</v>
      </c>
      <c r="M133" s="140" t="s">
        <v>1219</v>
      </c>
      <c r="N133" s="176">
        <f t="shared" si="44"/>
        <v>0</v>
      </c>
      <c r="O133" s="139">
        <v>342576.08</v>
      </c>
      <c r="P133" s="140" t="s">
        <v>825</v>
      </c>
      <c r="Q133" s="172">
        <f t="shared" si="45"/>
        <v>3871.0800000000163</v>
      </c>
      <c r="R133" s="140">
        <v>64177591.619998634</v>
      </c>
      <c r="S133" s="20">
        <v>64181430</v>
      </c>
      <c r="T133" s="93">
        <f t="shared" si="54"/>
        <v>-3838.3800013661385</v>
      </c>
      <c r="U133" s="205">
        <f t="shared" si="35"/>
        <v>1</v>
      </c>
      <c r="W133" s="86" t="s">
        <v>16</v>
      </c>
      <c r="X133" s="121">
        <f t="shared" si="46"/>
        <v>0</v>
      </c>
      <c r="Y133" s="122">
        <f t="shared" si="47"/>
        <v>0</v>
      </c>
      <c r="Z133" s="122">
        <f t="shared" si="48"/>
        <v>0</v>
      </c>
      <c r="AA133" s="122">
        <f t="shared" si="49"/>
        <v>0</v>
      </c>
      <c r="AB133" s="122">
        <f t="shared" si="50"/>
        <v>1</v>
      </c>
      <c r="AC133" s="129">
        <f t="shared" si="51"/>
        <v>1</v>
      </c>
    </row>
    <row r="134" spans="1:29" ht="15.75">
      <c r="A134" s="251"/>
      <c r="B134" s="160" t="s">
        <v>17</v>
      </c>
      <c r="C134" s="139">
        <v>52073707.679996565</v>
      </c>
      <c r="D134" s="140">
        <v>52073700</v>
      </c>
      <c r="E134" s="172">
        <f t="shared" si="53"/>
        <v>7.6799965649843216</v>
      </c>
      <c r="F134" s="140">
        <v>1893103.8300000005</v>
      </c>
      <c r="G134" s="140" t="s">
        <v>826</v>
      </c>
      <c r="H134" s="176">
        <f t="shared" si="42"/>
        <v>-17296.16999999946</v>
      </c>
      <c r="I134" s="139">
        <v>110240.61</v>
      </c>
      <c r="J134" s="140" t="s">
        <v>1220</v>
      </c>
      <c r="K134" s="172">
        <f t="shared" si="43"/>
        <v>-0.38999999999941792</v>
      </c>
      <c r="L134" s="140">
        <v>14347.29</v>
      </c>
      <c r="M134" s="140" t="s">
        <v>1221</v>
      </c>
      <c r="N134" s="176">
        <f t="shared" si="44"/>
        <v>-9.9999999983992893E-3</v>
      </c>
      <c r="O134" s="139">
        <v>637226.7200000002</v>
      </c>
      <c r="P134" s="140" t="s">
        <v>827</v>
      </c>
      <c r="Q134" s="172">
        <f t="shared" si="45"/>
        <v>-0.27999999979510903</v>
      </c>
      <c r="R134" s="140">
        <v>66115269.989996552</v>
      </c>
      <c r="S134" s="20">
        <v>66115300</v>
      </c>
      <c r="T134" s="93">
        <f t="shared" si="54"/>
        <v>-30.010003447532654</v>
      </c>
      <c r="U134" s="205">
        <f t="shared" si="35"/>
        <v>1</v>
      </c>
      <c r="W134" s="86" t="s">
        <v>17</v>
      </c>
      <c r="X134" s="121">
        <f t="shared" si="46"/>
        <v>0</v>
      </c>
      <c r="Y134" s="122">
        <f t="shared" si="47"/>
        <v>1</v>
      </c>
      <c r="Z134" s="122">
        <f t="shared" si="48"/>
        <v>0</v>
      </c>
      <c r="AA134" s="122">
        <f t="shared" si="49"/>
        <v>0</v>
      </c>
      <c r="AB134" s="122">
        <f t="shared" si="50"/>
        <v>0</v>
      </c>
      <c r="AC134" s="129">
        <f t="shared" si="51"/>
        <v>0</v>
      </c>
    </row>
    <row r="135" spans="1:29" ht="15.75">
      <c r="A135" s="251"/>
      <c r="B135" s="160" t="s">
        <v>18</v>
      </c>
      <c r="C135" s="139">
        <v>14147310.999999456</v>
      </c>
      <c r="D135" s="140">
        <v>14147310</v>
      </c>
      <c r="E135" s="172">
        <f t="shared" si="53"/>
        <v>0.99999945610761642</v>
      </c>
      <c r="F135" s="140">
        <v>927682.1400000006</v>
      </c>
      <c r="G135" s="140" t="s">
        <v>828</v>
      </c>
      <c r="H135" s="176">
        <f t="shared" si="42"/>
        <v>0.14000000059604645</v>
      </c>
      <c r="I135" s="139">
        <v>0</v>
      </c>
      <c r="J135" s="140" t="s">
        <v>52</v>
      </c>
      <c r="K135" s="172">
        <f t="shared" si="43"/>
        <v>0</v>
      </c>
      <c r="L135" s="140">
        <v>0</v>
      </c>
      <c r="M135" s="140" t="s">
        <v>52</v>
      </c>
      <c r="N135" s="176">
        <f t="shared" si="44"/>
        <v>0</v>
      </c>
      <c r="O135" s="139">
        <v>301261.07000000007</v>
      </c>
      <c r="P135" s="140" t="s">
        <v>829</v>
      </c>
      <c r="Q135" s="172">
        <f t="shared" si="45"/>
        <v>300960.07000000007</v>
      </c>
      <c r="R135" s="140">
        <v>12918367.789999457</v>
      </c>
      <c r="S135" s="20">
        <v>12918360</v>
      </c>
      <c r="T135" s="93">
        <f t="shared" si="54"/>
        <v>7.7899994570761919</v>
      </c>
      <c r="U135" s="205">
        <f t="shared" si="35"/>
        <v>1</v>
      </c>
      <c r="W135" s="86" t="s">
        <v>18</v>
      </c>
      <c r="X135" s="121">
        <f t="shared" si="46"/>
        <v>0</v>
      </c>
      <c r="Y135" s="122">
        <f t="shared" si="47"/>
        <v>0</v>
      </c>
      <c r="Z135" s="122">
        <f t="shared" si="48"/>
        <v>0</v>
      </c>
      <c r="AA135" s="122">
        <f t="shared" si="49"/>
        <v>0</v>
      </c>
      <c r="AB135" s="122">
        <f t="shared" si="50"/>
        <v>1</v>
      </c>
      <c r="AC135" s="129">
        <f t="shared" si="51"/>
        <v>0</v>
      </c>
    </row>
    <row r="136" spans="1:29" ht="15.75">
      <c r="A136" s="252"/>
      <c r="B136" s="161" t="s">
        <v>19</v>
      </c>
      <c r="C136" s="141">
        <v>79678840.989999041</v>
      </c>
      <c r="D136" s="142">
        <v>79678800</v>
      </c>
      <c r="E136" s="173">
        <f t="shared" si="53"/>
        <v>40.989999040961266</v>
      </c>
      <c r="F136" s="142">
        <v>2277186.5500000007</v>
      </c>
      <c r="G136" s="142" t="s">
        <v>830</v>
      </c>
      <c r="H136" s="177">
        <f t="shared" si="42"/>
        <v>-3.4499999992549419</v>
      </c>
      <c r="I136" s="141">
        <v>178167.91999999995</v>
      </c>
      <c r="J136" s="142" t="s">
        <v>1222</v>
      </c>
      <c r="K136" s="173">
        <f t="shared" si="43"/>
        <v>-8.0000000045401976E-2</v>
      </c>
      <c r="L136" s="142">
        <v>74329.69</v>
      </c>
      <c r="M136" s="142" t="s">
        <v>1223</v>
      </c>
      <c r="N136" s="177">
        <f t="shared" si="44"/>
        <v>-9.9999999947613105E-3</v>
      </c>
      <c r="O136" s="141">
        <v>802445.58000000007</v>
      </c>
      <c r="P136" s="142" t="s">
        <v>831</v>
      </c>
      <c r="Q136" s="173">
        <f t="shared" si="45"/>
        <v>-0.41999999992549419</v>
      </c>
      <c r="R136" s="142">
        <v>89223157.429999009</v>
      </c>
      <c r="S136" s="95">
        <v>89223200</v>
      </c>
      <c r="T136" s="96">
        <f t="shared" si="54"/>
        <v>-42.570000991225243</v>
      </c>
      <c r="U136" s="206">
        <f t="shared" si="35"/>
        <v>1</v>
      </c>
      <c r="W136" s="88" t="s">
        <v>19</v>
      </c>
      <c r="X136" s="125">
        <f t="shared" si="46"/>
        <v>0</v>
      </c>
      <c r="Y136" s="126">
        <f t="shared" si="47"/>
        <v>0</v>
      </c>
      <c r="Z136" s="126">
        <f t="shared" si="48"/>
        <v>0</v>
      </c>
      <c r="AA136" s="126">
        <f t="shared" si="49"/>
        <v>0</v>
      </c>
      <c r="AB136" s="126">
        <f t="shared" si="50"/>
        <v>0</v>
      </c>
      <c r="AC136" s="132">
        <f t="shared" si="51"/>
        <v>0</v>
      </c>
    </row>
    <row r="137" spans="1:29" ht="15" customHeight="1">
      <c r="A137" s="250">
        <v>42423</v>
      </c>
      <c r="B137" s="159" t="s">
        <v>12</v>
      </c>
      <c r="C137" s="137">
        <v>33438612.710000105</v>
      </c>
      <c r="D137" s="138">
        <v>33438590</v>
      </c>
      <c r="E137" s="171">
        <f t="shared" si="53"/>
        <v>22.710000105202198</v>
      </c>
      <c r="F137" s="136">
        <v>652261.27000000014</v>
      </c>
      <c r="G137" s="136" t="s">
        <v>832</v>
      </c>
      <c r="H137" s="178">
        <f t="shared" si="42"/>
        <v>0.27000000013504177</v>
      </c>
      <c r="I137" s="137">
        <v>97099.81</v>
      </c>
      <c r="J137" s="138" t="s">
        <v>1224</v>
      </c>
      <c r="K137" s="171">
        <f t="shared" si="43"/>
        <v>9.9999999947613105E-3</v>
      </c>
      <c r="L137" s="136">
        <v>8988.27</v>
      </c>
      <c r="M137" s="136" t="s">
        <v>1225</v>
      </c>
      <c r="N137" s="178">
        <f t="shared" si="44"/>
        <v>0</v>
      </c>
      <c r="O137" s="137">
        <v>93317.50999999998</v>
      </c>
      <c r="P137" s="138" t="s">
        <v>833</v>
      </c>
      <c r="Q137" s="171">
        <f t="shared" si="45"/>
        <v>9.9999999802093953E-3</v>
      </c>
      <c r="R137" s="137">
        <v>35407784.490000106</v>
      </c>
      <c r="S137" s="90">
        <v>35407800</v>
      </c>
      <c r="T137" s="91">
        <f>R137-S137</f>
        <v>-15.509999893605709</v>
      </c>
      <c r="U137" s="202">
        <f t="shared" si="35"/>
        <v>1</v>
      </c>
      <c r="W137" s="85" t="s">
        <v>12</v>
      </c>
      <c r="X137" s="117">
        <f t="shared" si="46"/>
        <v>0</v>
      </c>
      <c r="Y137" s="118">
        <f t="shared" si="47"/>
        <v>0</v>
      </c>
      <c r="Z137" s="118">
        <f t="shared" si="48"/>
        <v>0</v>
      </c>
      <c r="AA137" s="118">
        <f t="shared" si="49"/>
        <v>0</v>
      </c>
      <c r="AB137" s="118">
        <f t="shared" si="50"/>
        <v>0</v>
      </c>
      <c r="AC137" s="131">
        <f t="shared" si="51"/>
        <v>0</v>
      </c>
    </row>
    <row r="138" spans="1:29" ht="15.75">
      <c r="A138" s="251"/>
      <c r="B138" s="160" t="s">
        <v>13</v>
      </c>
      <c r="C138" s="139">
        <v>74920972.349996716</v>
      </c>
      <c r="D138" s="140">
        <v>74921000</v>
      </c>
      <c r="E138" s="172">
        <f t="shared" si="53"/>
        <v>-27.650003284215927</v>
      </c>
      <c r="F138" s="136">
        <v>1328131.6200000003</v>
      </c>
      <c r="G138" s="136" t="s">
        <v>834</v>
      </c>
      <c r="H138" s="178">
        <f t="shared" si="42"/>
        <v>1.6200000003445894</v>
      </c>
      <c r="I138" s="139">
        <v>206918.16</v>
      </c>
      <c r="J138" s="140" t="s">
        <v>1226</v>
      </c>
      <c r="K138" s="172">
        <f t="shared" si="43"/>
        <v>0.16000000000349246</v>
      </c>
      <c r="L138" s="136">
        <v>12338.43</v>
      </c>
      <c r="M138" s="136" t="s">
        <v>1227</v>
      </c>
      <c r="N138" s="178">
        <f t="shared" si="44"/>
        <v>3.0000000000654836E-2</v>
      </c>
      <c r="O138" s="139">
        <v>605763.54999999993</v>
      </c>
      <c r="P138" s="140" t="s">
        <v>835</v>
      </c>
      <c r="Q138" s="172">
        <f t="shared" si="45"/>
        <v>-0.45000000006984919</v>
      </c>
      <c r="R138" s="139">
        <v>73181656.909996718</v>
      </c>
      <c r="S138" s="20">
        <v>73181700</v>
      </c>
      <c r="T138" s="93">
        <f t="shared" ref="T138:T144" si="55">R138-S138</f>
        <v>-43.090003281831741</v>
      </c>
      <c r="U138" s="202">
        <f t="shared" ref="U138:U176" si="56">IF(D138=0,0,1)</f>
        <v>1</v>
      </c>
      <c r="W138" s="86" t="s">
        <v>13</v>
      </c>
      <c r="X138" s="121">
        <f t="shared" si="46"/>
        <v>0</v>
      </c>
      <c r="Y138" s="122">
        <f t="shared" si="47"/>
        <v>0</v>
      </c>
      <c r="Z138" s="122">
        <f t="shared" si="48"/>
        <v>0</v>
      </c>
      <c r="AA138" s="122">
        <f t="shared" si="49"/>
        <v>0</v>
      </c>
      <c r="AB138" s="122">
        <f t="shared" si="50"/>
        <v>0</v>
      </c>
      <c r="AC138" s="129">
        <f t="shared" si="51"/>
        <v>0</v>
      </c>
    </row>
    <row r="139" spans="1:29" ht="15.75">
      <c r="A139" s="251"/>
      <c r="B139" s="106" t="s">
        <v>14</v>
      </c>
      <c r="C139" s="139">
        <v>38828613.349999823</v>
      </c>
      <c r="D139" s="140">
        <v>38828600</v>
      </c>
      <c r="E139" s="172">
        <f t="shared" si="53"/>
        <v>13.349999822676182</v>
      </c>
      <c r="F139" s="136">
        <v>1364195.8499999996</v>
      </c>
      <c r="G139" s="136" t="s">
        <v>836</v>
      </c>
      <c r="H139" s="178">
        <f t="shared" si="42"/>
        <v>-13814.150000000373</v>
      </c>
      <c r="I139" s="139">
        <v>165329.04000000007</v>
      </c>
      <c r="J139" s="140" t="s">
        <v>1228</v>
      </c>
      <c r="K139" s="172">
        <f t="shared" si="43"/>
        <v>5000.0400000000664</v>
      </c>
      <c r="L139" s="136">
        <v>21721.98</v>
      </c>
      <c r="M139" s="136" t="s">
        <v>1229</v>
      </c>
      <c r="N139" s="178">
        <f t="shared" si="44"/>
        <v>-2.0000000000436557E-2</v>
      </c>
      <c r="O139" s="139">
        <v>200407.59</v>
      </c>
      <c r="P139" s="140" t="s">
        <v>837</v>
      </c>
      <c r="Q139" s="172">
        <f t="shared" si="45"/>
        <v>-0.41000000000349246</v>
      </c>
      <c r="R139" s="139">
        <v>37407616.969999827</v>
      </c>
      <c r="S139" s="20">
        <v>37407600</v>
      </c>
      <c r="T139" s="93">
        <f t="shared" si="55"/>
        <v>16.969999827444553</v>
      </c>
      <c r="U139" s="202">
        <f t="shared" si="56"/>
        <v>1</v>
      </c>
      <c r="W139" s="87" t="s">
        <v>14</v>
      </c>
      <c r="X139" s="121">
        <f t="shared" si="46"/>
        <v>0</v>
      </c>
      <c r="Y139" s="122">
        <f t="shared" si="47"/>
        <v>1</v>
      </c>
      <c r="Z139" s="122">
        <f t="shared" si="48"/>
        <v>1</v>
      </c>
      <c r="AA139" s="122">
        <f t="shared" si="49"/>
        <v>0</v>
      </c>
      <c r="AB139" s="122">
        <f t="shared" si="50"/>
        <v>0</v>
      </c>
      <c r="AC139" s="129">
        <f t="shared" si="51"/>
        <v>0</v>
      </c>
    </row>
    <row r="140" spans="1:29" ht="15.75">
      <c r="A140" s="251"/>
      <c r="B140" s="160" t="s">
        <v>15</v>
      </c>
      <c r="C140" s="139">
        <v>92222464.999999508</v>
      </c>
      <c r="D140" s="140">
        <v>0</v>
      </c>
      <c r="E140" s="172">
        <f t="shared" si="53"/>
        <v>92222464.999999508</v>
      </c>
      <c r="F140" s="136">
        <v>1160413.409999999</v>
      </c>
      <c r="G140" s="136"/>
      <c r="H140" s="178">
        <f t="shared" si="42"/>
        <v>1160413.409999999</v>
      </c>
      <c r="I140" s="139">
        <v>108160.72</v>
      </c>
      <c r="J140" s="140"/>
      <c r="K140" s="172">
        <f t="shared" si="43"/>
        <v>108160.72</v>
      </c>
      <c r="L140" s="136">
        <v>8676.8900000000012</v>
      </c>
      <c r="M140" s="136"/>
      <c r="N140" s="178">
        <f t="shared" si="44"/>
        <v>8676.8900000000012</v>
      </c>
      <c r="O140" s="139">
        <v>213211.57</v>
      </c>
      <c r="P140" s="140"/>
      <c r="Q140" s="172">
        <f t="shared" si="45"/>
        <v>213211.57</v>
      </c>
      <c r="R140" s="139">
        <v>90948323.849999502</v>
      </c>
      <c r="S140" s="20">
        <v>0</v>
      </c>
      <c r="T140" s="93">
        <f t="shared" si="55"/>
        <v>90948323.849999502</v>
      </c>
      <c r="U140" s="202">
        <f t="shared" si="56"/>
        <v>0</v>
      </c>
      <c r="W140" s="86" t="s">
        <v>15</v>
      </c>
      <c r="X140" s="121">
        <f t="shared" si="46"/>
        <v>0</v>
      </c>
      <c r="Y140" s="122">
        <f t="shared" si="47"/>
        <v>0</v>
      </c>
      <c r="Z140" s="122">
        <f t="shared" si="48"/>
        <v>0</v>
      </c>
      <c r="AA140" s="122">
        <f t="shared" si="49"/>
        <v>0</v>
      </c>
      <c r="AB140" s="122">
        <f t="shared" si="50"/>
        <v>0</v>
      </c>
      <c r="AC140" s="129">
        <f t="shared" si="51"/>
        <v>0</v>
      </c>
    </row>
    <row r="141" spans="1:29" ht="15.75">
      <c r="A141" s="251"/>
      <c r="B141" s="160" t="s">
        <v>16</v>
      </c>
      <c r="C141" s="139">
        <v>64177591.619998634</v>
      </c>
      <c r="D141" s="140">
        <v>64177630</v>
      </c>
      <c r="E141" s="172">
        <f t="shared" si="53"/>
        <v>-38.380001366138458</v>
      </c>
      <c r="F141" s="136">
        <v>1401530.21</v>
      </c>
      <c r="G141" s="136" t="s">
        <v>838</v>
      </c>
      <c r="H141" s="178">
        <f t="shared" si="42"/>
        <v>0.2099999999627471</v>
      </c>
      <c r="I141" s="139">
        <v>81422.140000000029</v>
      </c>
      <c r="J141" s="140" t="s">
        <v>1230</v>
      </c>
      <c r="K141" s="172">
        <f t="shared" si="43"/>
        <v>4.0000000022700988E-2</v>
      </c>
      <c r="L141" s="136">
        <v>5010.2</v>
      </c>
      <c r="M141" s="136" t="s">
        <v>1231</v>
      </c>
      <c r="N141" s="178">
        <f t="shared" si="44"/>
        <v>0</v>
      </c>
      <c r="O141" s="139">
        <v>589766.05000000005</v>
      </c>
      <c r="P141" s="140" t="s">
        <v>839</v>
      </c>
      <c r="Q141" s="172">
        <f t="shared" si="45"/>
        <v>5.0000000046566129E-2</v>
      </c>
      <c r="R141" s="139">
        <v>67242641.039998621</v>
      </c>
      <c r="S141" s="20">
        <v>67242600</v>
      </c>
      <c r="T141" s="93">
        <f t="shared" si="55"/>
        <v>41.03999862074852</v>
      </c>
      <c r="U141" s="202">
        <f t="shared" si="56"/>
        <v>1</v>
      </c>
      <c r="W141" s="86" t="s">
        <v>16</v>
      </c>
      <c r="X141" s="121">
        <f t="shared" si="46"/>
        <v>0</v>
      </c>
      <c r="Y141" s="122">
        <f t="shared" si="47"/>
        <v>0</v>
      </c>
      <c r="Z141" s="122">
        <f t="shared" si="48"/>
        <v>0</v>
      </c>
      <c r="AA141" s="122">
        <f t="shared" si="49"/>
        <v>0</v>
      </c>
      <c r="AB141" s="122">
        <f t="shared" si="50"/>
        <v>0</v>
      </c>
      <c r="AC141" s="129">
        <f t="shared" si="51"/>
        <v>0</v>
      </c>
    </row>
    <row r="142" spans="1:29" ht="15.75">
      <c r="A142" s="251"/>
      <c r="B142" s="160" t="s">
        <v>17</v>
      </c>
      <c r="C142" s="139">
        <v>66115269.989996552</v>
      </c>
      <c r="D142" s="140">
        <v>66115300</v>
      </c>
      <c r="E142" s="172">
        <f t="shared" si="53"/>
        <v>-30.010003447532654</v>
      </c>
      <c r="F142" s="136">
        <v>1630200.5600000003</v>
      </c>
      <c r="G142" s="136" t="s">
        <v>840</v>
      </c>
      <c r="H142" s="178">
        <f t="shared" si="42"/>
        <v>0.56000000028871</v>
      </c>
      <c r="I142" s="139">
        <v>64041.349999999991</v>
      </c>
      <c r="J142" s="140" t="s">
        <v>1232</v>
      </c>
      <c r="K142" s="172">
        <f t="shared" si="43"/>
        <v>-5.0000000010186341E-2</v>
      </c>
      <c r="L142" s="136">
        <v>192288.62</v>
      </c>
      <c r="M142" s="136" t="s">
        <v>1233</v>
      </c>
      <c r="N142" s="178">
        <f t="shared" si="44"/>
        <v>-0.38000000000465661</v>
      </c>
      <c r="O142" s="139">
        <v>785188.87</v>
      </c>
      <c r="P142" s="140" t="s">
        <v>841</v>
      </c>
      <c r="Q142" s="172">
        <f t="shared" si="45"/>
        <v>-0.13000000000465661</v>
      </c>
      <c r="R142" s="139">
        <v>63571633.289996549</v>
      </c>
      <c r="S142" s="20">
        <v>63571600</v>
      </c>
      <c r="T142" s="93">
        <f t="shared" si="55"/>
        <v>33.289996549487114</v>
      </c>
      <c r="U142" s="202">
        <f t="shared" si="56"/>
        <v>1</v>
      </c>
      <c r="W142" s="86" t="s">
        <v>17</v>
      </c>
      <c r="X142" s="121">
        <f t="shared" si="46"/>
        <v>0</v>
      </c>
      <c r="Y142" s="122">
        <f t="shared" si="47"/>
        <v>0</v>
      </c>
      <c r="Z142" s="122">
        <f t="shared" si="48"/>
        <v>0</v>
      </c>
      <c r="AA142" s="122">
        <f t="shared" si="49"/>
        <v>0</v>
      </c>
      <c r="AB142" s="122">
        <f t="shared" si="50"/>
        <v>0</v>
      </c>
      <c r="AC142" s="129">
        <f t="shared" si="51"/>
        <v>0</v>
      </c>
    </row>
    <row r="143" spans="1:29" ht="15.75">
      <c r="A143" s="251"/>
      <c r="B143" s="160" t="s">
        <v>18</v>
      </c>
      <c r="C143" s="139">
        <v>12918367.789999457</v>
      </c>
      <c r="D143" s="140">
        <v>12918360</v>
      </c>
      <c r="E143" s="172">
        <f t="shared" si="53"/>
        <v>7.7899994570761919</v>
      </c>
      <c r="F143" s="136">
        <v>662079.88</v>
      </c>
      <c r="G143" s="136" t="s">
        <v>842</v>
      </c>
      <c r="H143" s="178">
        <f t="shared" si="42"/>
        <v>-0.11999999999534339</v>
      </c>
      <c r="I143" s="139">
        <v>22152.62</v>
      </c>
      <c r="J143" s="140" t="s">
        <v>1234</v>
      </c>
      <c r="K143" s="172">
        <f t="shared" si="43"/>
        <v>2.0000000000436557E-2</v>
      </c>
      <c r="L143" s="136">
        <v>333.71</v>
      </c>
      <c r="M143" s="136" t="s">
        <v>1235</v>
      </c>
      <c r="N143" s="178">
        <f t="shared" si="44"/>
        <v>0</v>
      </c>
      <c r="O143" s="139">
        <v>118212.63</v>
      </c>
      <c r="P143" s="140" t="s">
        <v>843</v>
      </c>
      <c r="Q143" s="172">
        <f t="shared" si="45"/>
        <v>0.63000000000465661</v>
      </c>
      <c r="R143" s="139">
        <v>12159894.189999457</v>
      </c>
      <c r="S143" s="20">
        <v>12159900</v>
      </c>
      <c r="T143" s="93">
        <f t="shared" si="55"/>
        <v>-5.8100005425512791</v>
      </c>
      <c r="U143" s="202">
        <f t="shared" si="56"/>
        <v>1</v>
      </c>
      <c r="W143" s="86" t="s">
        <v>18</v>
      </c>
      <c r="X143" s="121">
        <f t="shared" si="46"/>
        <v>0</v>
      </c>
      <c r="Y143" s="122">
        <f t="shared" si="47"/>
        <v>0</v>
      </c>
      <c r="Z143" s="122">
        <f t="shared" si="48"/>
        <v>0</v>
      </c>
      <c r="AA143" s="122">
        <f t="shared" si="49"/>
        <v>0</v>
      </c>
      <c r="AB143" s="122">
        <f t="shared" si="50"/>
        <v>0</v>
      </c>
      <c r="AC143" s="129">
        <f t="shared" si="51"/>
        <v>0</v>
      </c>
    </row>
    <row r="144" spans="1:29" ht="15.75">
      <c r="A144" s="252"/>
      <c r="B144" s="161" t="s">
        <v>19</v>
      </c>
      <c r="C144" s="139">
        <v>89223157.429999009</v>
      </c>
      <c r="D144" s="140"/>
      <c r="E144" s="172">
        <f t="shared" si="53"/>
        <v>89223157.429999009</v>
      </c>
      <c r="F144" s="136">
        <v>3255045.2999999989</v>
      </c>
      <c r="G144" s="136"/>
      <c r="H144" s="178">
        <f t="shared" si="42"/>
        <v>3255045.2999999989</v>
      </c>
      <c r="I144" s="139">
        <v>111137.33</v>
      </c>
      <c r="J144" s="140" t="s">
        <v>1236</v>
      </c>
      <c r="K144" s="172">
        <f t="shared" si="43"/>
        <v>0.33000000000174623</v>
      </c>
      <c r="L144" s="136">
        <v>17940.189999999999</v>
      </c>
      <c r="M144" s="136" t="s">
        <v>1237</v>
      </c>
      <c r="N144" s="178">
        <f t="shared" si="44"/>
        <v>-1.0000000002037268E-2</v>
      </c>
      <c r="O144" s="139">
        <v>1092189.1499999999</v>
      </c>
      <c r="P144" s="140"/>
      <c r="Q144" s="172">
        <f t="shared" si="45"/>
        <v>1092189.1499999999</v>
      </c>
      <c r="R144" s="141">
        <v>84969120.119999036</v>
      </c>
      <c r="S144" s="95"/>
      <c r="T144" s="96">
        <f t="shared" si="55"/>
        <v>84969120.119999036</v>
      </c>
      <c r="U144" s="203">
        <f t="shared" si="56"/>
        <v>0</v>
      </c>
      <c r="W144" s="88" t="s">
        <v>19</v>
      </c>
      <c r="X144" s="125">
        <f t="shared" si="46"/>
        <v>0</v>
      </c>
      <c r="Y144" s="126">
        <f t="shared" si="47"/>
        <v>0</v>
      </c>
      <c r="Z144" s="126">
        <f t="shared" si="48"/>
        <v>0</v>
      </c>
      <c r="AA144" s="126">
        <f t="shared" si="49"/>
        <v>0</v>
      </c>
      <c r="AB144" s="126">
        <f t="shared" si="50"/>
        <v>0</v>
      </c>
      <c r="AC144" s="132">
        <f t="shared" si="51"/>
        <v>0</v>
      </c>
    </row>
    <row r="145" spans="1:29" ht="15" customHeight="1">
      <c r="A145" s="250">
        <v>42424</v>
      </c>
      <c r="B145" s="159" t="s">
        <v>12</v>
      </c>
      <c r="C145" s="137">
        <v>35407784.490000106</v>
      </c>
      <c r="D145" s="138">
        <v>35407800</v>
      </c>
      <c r="E145" s="171">
        <f t="shared" si="53"/>
        <v>-15.509999893605709</v>
      </c>
      <c r="F145" s="138">
        <v>833391.09000000032</v>
      </c>
      <c r="G145" s="138" t="s">
        <v>844</v>
      </c>
      <c r="H145" s="175">
        <f t="shared" si="42"/>
        <v>9.0000000316649675E-2</v>
      </c>
      <c r="I145" s="137">
        <v>198099.23</v>
      </c>
      <c r="J145" s="138" t="s">
        <v>1238</v>
      </c>
      <c r="K145" s="171">
        <f t="shared" si="43"/>
        <v>0.23000000001047738</v>
      </c>
      <c r="L145" s="138">
        <v>27846.27</v>
      </c>
      <c r="M145" s="138" t="s">
        <v>1239</v>
      </c>
      <c r="N145" s="175">
        <f t="shared" si="44"/>
        <v>-2.9999999998835847E-2</v>
      </c>
      <c r="O145" s="137">
        <v>255787.87</v>
      </c>
      <c r="P145" s="138" t="s">
        <v>845</v>
      </c>
      <c r="Q145" s="171">
        <f t="shared" si="45"/>
        <v>-0.13000000000465661</v>
      </c>
      <c r="R145" s="137">
        <v>34488858.490000106</v>
      </c>
      <c r="S145" s="90">
        <v>34488800</v>
      </c>
      <c r="T145" s="91">
        <f>R145-S145</f>
        <v>58.490000106394291</v>
      </c>
      <c r="U145" s="201">
        <f t="shared" si="56"/>
        <v>1</v>
      </c>
      <c r="W145" s="85" t="s">
        <v>12</v>
      </c>
      <c r="X145" s="117">
        <f t="shared" si="46"/>
        <v>0</v>
      </c>
      <c r="Y145" s="118">
        <f t="shared" si="47"/>
        <v>0</v>
      </c>
      <c r="Z145" s="118">
        <f t="shared" si="48"/>
        <v>0</v>
      </c>
      <c r="AA145" s="118">
        <f t="shared" si="49"/>
        <v>0</v>
      </c>
      <c r="AB145" s="118">
        <f t="shared" si="50"/>
        <v>0</v>
      </c>
      <c r="AC145" s="131">
        <f t="shared" si="51"/>
        <v>0</v>
      </c>
    </row>
    <row r="146" spans="1:29" ht="15.75">
      <c r="A146" s="251"/>
      <c r="B146" s="160" t="s">
        <v>13</v>
      </c>
      <c r="C146" s="139">
        <v>73181656.909996718</v>
      </c>
      <c r="D146" s="140">
        <v>73181700</v>
      </c>
      <c r="E146" s="172">
        <f t="shared" si="53"/>
        <v>-43.090003281831741</v>
      </c>
      <c r="F146" s="140">
        <v>1474005.1800000013</v>
      </c>
      <c r="G146" s="140" t="s">
        <v>846</v>
      </c>
      <c r="H146" s="176">
        <f t="shared" si="42"/>
        <v>-4.8199999986682087</v>
      </c>
      <c r="I146" s="139">
        <v>214201.55000000002</v>
      </c>
      <c r="J146" s="140" t="s">
        <v>1240</v>
      </c>
      <c r="K146" s="172">
        <f t="shared" si="43"/>
        <v>-0.4499999999825377</v>
      </c>
      <c r="L146" s="140">
        <v>80747.759999999995</v>
      </c>
      <c r="M146" s="140" t="s">
        <v>1241</v>
      </c>
      <c r="N146" s="176">
        <f t="shared" si="44"/>
        <v>-4.0000000008149073E-2</v>
      </c>
      <c r="O146" s="139">
        <v>600190.25</v>
      </c>
      <c r="P146" s="140" t="s">
        <v>847</v>
      </c>
      <c r="Q146" s="172">
        <f t="shared" si="45"/>
        <v>0.25</v>
      </c>
      <c r="R146" s="139">
        <v>71240915.269996703</v>
      </c>
      <c r="S146" s="20">
        <v>71240900</v>
      </c>
      <c r="T146" s="93">
        <f t="shared" ref="T146:T152" si="57">R146-S146</f>
        <v>15.269996702671051</v>
      </c>
      <c r="U146" s="202">
        <f t="shared" si="56"/>
        <v>1</v>
      </c>
      <c r="W146" s="86" t="s">
        <v>13</v>
      </c>
      <c r="X146" s="121">
        <f t="shared" si="46"/>
        <v>0</v>
      </c>
      <c r="Y146" s="122">
        <f t="shared" si="47"/>
        <v>0</v>
      </c>
      <c r="Z146" s="122">
        <f t="shared" si="48"/>
        <v>0</v>
      </c>
      <c r="AA146" s="122">
        <f t="shared" si="49"/>
        <v>0</v>
      </c>
      <c r="AB146" s="122">
        <f t="shared" si="50"/>
        <v>0</v>
      </c>
      <c r="AC146" s="129">
        <f t="shared" si="51"/>
        <v>0</v>
      </c>
    </row>
    <row r="147" spans="1:29" ht="15.75">
      <c r="A147" s="251"/>
      <c r="B147" s="106" t="s">
        <v>14</v>
      </c>
      <c r="C147" s="139">
        <v>37407616.969999827</v>
      </c>
      <c r="D147" s="140">
        <v>37407600</v>
      </c>
      <c r="E147" s="172">
        <f t="shared" si="53"/>
        <v>16.969999827444553</v>
      </c>
      <c r="F147" s="140">
        <v>1326937.4900000002</v>
      </c>
      <c r="G147" s="140" t="s">
        <v>848</v>
      </c>
      <c r="H147" s="176">
        <f t="shared" si="42"/>
        <v>-2.5099999997764826</v>
      </c>
      <c r="I147" s="139">
        <v>58460.17</v>
      </c>
      <c r="J147" s="140" t="s">
        <v>1242</v>
      </c>
      <c r="K147" s="172">
        <f t="shared" si="43"/>
        <v>-2.9999999998835847E-2</v>
      </c>
      <c r="L147" s="140">
        <v>3181.15</v>
      </c>
      <c r="M147" s="140" t="s">
        <v>1243</v>
      </c>
      <c r="N147" s="176">
        <f t="shared" si="44"/>
        <v>0</v>
      </c>
      <c r="O147" s="139">
        <v>376391.01</v>
      </c>
      <c r="P147" s="140" t="s">
        <v>849</v>
      </c>
      <c r="Q147" s="172">
        <f t="shared" si="45"/>
        <v>1.0000000009313226E-2</v>
      </c>
      <c r="R147" s="139">
        <v>39453777.339999832</v>
      </c>
      <c r="S147" s="20">
        <v>39453800</v>
      </c>
      <c r="T147" s="93">
        <f t="shared" si="57"/>
        <v>-22.660000167787075</v>
      </c>
      <c r="U147" s="202">
        <f t="shared" si="56"/>
        <v>1</v>
      </c>
      <c r="W147" s="87" t="s">
        <v>14</v>
      </c>
      <c r="X147" s="121">
        <f t="shared" si="46"/>
        <v>0</v>
      </c>
      <c r="Y147" s="122">
        <f t="shared" si="47"/>
        <v>0</v>
      </c>
      <c r="Z147" s="122">
        <f t="shared" si="48"/>
        <v>0</v>
      </c>
      <c r="AA147" s="122">
        <f t="shared" si="49"/>
        <v>0</v>
      </c>
      <c r="AB147" s="122">
        <f t="shared" si="50"/>
        <v>0</v>
      </c>
      <c r="AC147" s="129">
        <f t="shared" si="51"/>
        <v>0</v>
      </c>
    </row>
    <row r="148" spans="1:29" ht="15.75">
      <c r="A148" s="251"/>
      <c r="B148" s="160" t="s">
        <v>15</v>
      </c>
      <c r="C148" s="139">
        <v>90948323.849999502</v>
      </c>
      <c r="D148" s="140"/>
      <c r="E148" s="172">
        <f t="shared" si="53"/>
        <v>90948323.849999502</v>
      </c>
      <c r="F148" s="140">
        <v>746809.44000000006</v>
      </c>
      <c r="G148" s="140"/>
      <c r="H148" s="176">
        <f t="shared" si="42"/>
        <v>746809.44000000006</v>
      </c>
      <c r="I148" s="139">
        <v>56387.25</v>
      </c>
      <c r="J148" s="140"/>
      <c r="K148" s="172">
        <f t="shared" si="43"/>
        <v>56387.25</v>
      </c>
      <c r="L148" s="140">
        <v>7107.28</v>
      </c>
      <c r="M148" s="140"/>
      <c r="N148" s="176">
        <f t="shared" si="44"/>
        <v>7107.28</v>
      </c>
      <c r="O148" s="139">
        <v>283847.32</v>
      </c>
      <c r="P148" s="140"/>
      <c r="Q148" s="172">
        <f t="shared" si="45"/>
        <v>283847.32</v>
      </c>
      <c r="R148" s="139">
        <v>91437363.16999951</v>
      </c>
      <c r="S148" s="20"/>
      <c r="T148" s="93">
        <f t="shared" si="57"/>
        <v>91437363.16999951</v>
      </c>
      <c r="U148" s="202">
        <f t="shared" si="56"/>
        <v>0</v>
      </c>
      <c r="W148" s="86" t="s">
        <v>15</v>
      </c>
      <c r="X148" s="121">
        <f t="shared" si="46"/>
        <v>0</v>
      </c>
      <c r="Y148" s="122">
        <f t="shared" si="47"/>
        <v>0</v>
      </c>
      <c r="Z148" s="122">
        <f t="shared" si="48"/>
        <v>0</v>
      </c>
      <c r="AA148" s="122">
        <f t="shared" si="49"/>
        <v>0</v>
      </c>
      <c r="AB148" s="122">
        <f t="shared" si="50"/>
        <v>0</v>
      </c>
      <c r="AC148" s="129">
        <f t="shared" si="51"/>
        <v>0</v>
      </c>
    </row>
    <row r="149" spans="1:29" ht="15.75">
      <c r="A149" s="251"/>
      <c r="B149" s="160" t="s">
        <v>16</v>
      </c>
      <c r="C149" s="139">
        <v>67242641.039998621</v>
      </c>
      <c r="D149" s="140">
        <v>67242600</v>
      </c>
      <c r="E149" s="172">
        <f t="shared" si="53"/>
        <v>41.03999862074852</v>
      </c>
      <c r="F149" s="140">
        <v>1011064.4800000003</v>
      </c>
      <c r="G149" s="140" t="s">
        <v>850</v>
      </c>
      <c r="H149" s="176">
        <f t="shared" si="42"/>
        <v>4.4800000003306195</v>
      </c>
      <c r="I149" s="139">
        <v>23653.749999999996</v>
      </c>
      <c r="J149" s="140" t="s">
        <v>1244</v>
      </c>
      <c r="K149" s="172">
        <f t="shared" si="43"/>
        <v>-5.0000000002910383E-2</v>
      </c>
      <c r="L149" s="140">
        <v>3674.79</v>
      </c>
      <c r="M149" s="140" t="s">
        <v>1245</v>
      </c>
      <c r="N149" s="176">
        <f t="shared" si="44"/>
        <v>0</v>
      </c>
      <c r="O149" s="139">
        <v>428335.84000000014</v>
      </c>
      <c r="P149" s="140" t="s">
        <v>851</v>
      </c>
      <c r="Q149" s="172">
        <f t="shared" si="45"/>
        <v>-0.15999999985797331</v>
      </c>
      <c r="R149" s="139">
        <v>68483471.429998621</v>
      </c>
      <c r="S149" s="20">
        <v>68483500</v>
      </c>
      <c r="T149" s="93">
        <f t="shared" si="57"/>
        <v>-28.570001378655434</v>
      </c>
      <c r="U149" s="202">
        <f t="shared" si="56"/>
        <v>1</v>
      </c>
      <c r="W149" s="86" t="s">
        <v>16</v>
      </c>
      <c r="X149" s="121">
        <f t="shared" si="46"/>
        <v>0</v>
      </c>
      <c r="Y149" s="122">
        <f t="shared" si="47"/>
        <v>0</v>
      </c>
      <c r="Z149" s="122">
        <f t="shared" si="48"/>
        <v>0</v>
      </c>
      <c r="AA149" s="122">
        <f t="shared" si="49"/>
        <v>0</v>
      </c>
      <c r="AB149" s="122">
        <f t="shared" si="50"/>
        <v>0</v>
      </c>
      <c r="AC149" s="129">
        <f t="shared" si="51"/>
        <v>0</v>
      </c>
    </row>
    <row r="150" spans="1:29" ht="15.75">
      <c r="A150" s="251"/>
      <c r="B150" s="160" t="s">
        <v>17</v>
      </c>
      <c r="C150" s="139">
        <v>63571633.289996549</v>
      </c>
      <c r="D150" s="140"/>
      <c r="E150" s="172">
        <f t="shared" si="53"/>
        <v>63571633.289996549</v>
      </c>
      <c r="F150" s="140">
        <v>1471645.2400000007</v>
      </c>
      <c r="G150" s="140"/>
      <c r="H150" s="176">
        <f t="shared" si="42"/>
        <v>1471645.2400000007</v>
      </c>
      <c r="I150" s="139">
        <v>122858.17999999998</v>
      </c>
      <c r="J150" s="140"/>
      <c r="K150" s="172">
        <f t="shared" si="43"/>
        <v>122858.17999999998</v>
      </c>
      <c r="L150" s="140">
        <v>11808.76</v>
      </c>
      <c r="M150" s="140"/>
      <c r="N150" s="176">
        <f t="shared" si="44"/>
        <v>11808.76</v>
      </c>
      <c r="O150" s="139">
        <v>650380.57999999996</v>
      </c>
      <c r="P150" s="140"/>
      <c r="Q150" s="172">
        <f t="shared" si="45"/>
        <v>650380.57999999996</v>
      </c>
      <c r="R150" s="139">
        <v>61560656.889996551</v>
      </c>
      <c r="S150" s="20"/>
      <c r="T150" s="93">
        <f t="shared" si="57"/>
        <v>61560656.889996551</v>
      </c>
      <c r="U150" s="202">
        <f t="shared" si="56"/>
        <v>0</v>
      </c>
      <c r="W150" s="86" t="s">
        <v>17</v>
      </c>
      <c r="X150" s="121">
        <f t="shared" si="46"/>
        <v>0</v>
      </c>
      <c r="Y150" s="122">
        <f t="shared" si="47"/>
        <v>0</v>
      </c>
      <c r="Z150" s="122">
        <f t="shared" si="48"/>
        <v>0</v>
      </c>
      <c r="AA150" s="122">
        <f t="shared" si="49"/>
        <v>0</v>
      </c>
      <c r="AB150" s="122">
        <f t="shared" si="50"/>
        <v>0</v>
      </c>
      <c r="AC150" s="129">
        <f t="shared" si="51"/>
        <v>0</v>
      </c>
    </row>
    <row r="151" spans="1:29" ht="15.75">
      <c r="A151" s="251"/>
      <c r="B151" s="160" t="s">
        <v>18</v>
      </c>
      <c r="C151" s="139">
        <v>12159894.189999457</v>
      </c>
      <c r="D151" s="140">
        <v>12159900</v>
      </c>
      <c r="E151" s="172">
        <f t="shared" si="53"/>
        <v>-5.8100005425512791</v>
      </c>
      <c r="F151" s="140">
        <v>603383.83999999973</v>
      </c>
      <c r="G151" s="140" t="s">
        <v>852</v>
      </c>
      <c r="H151" s="176">
        <f t="shared" si="42"/>
        <v>-0.16000000026542693</v>
      </c>
      <c r="I151" s="139">
        <v>13872.130000000001</v>
      </c>
      <c r="J151" s="140" t="s">
        <v>1246</v>
      </c>
      <c r="K151" s="172">
        <f t="shared" si="43"/>
        <v>3.0000000000654836E-2</v>
      </c>
      <c r="L151" s="140">
        <v>1178.1399999999999</v>
      </c>
      <c r="M151" s="140" t="s">
        <v>1247</v>
      </c>
      <c r="N151" s="176">
        <f t="shared" si="44"/>
        <v>0</v>
      </c>
      <c r="O151" s="139">
        <v>127581.54000000001</v>
      </c>
      <c r="P151" s="140" t="s">
        <v>853</v>
      </c>
      <c r="Q151" s="172">
        <f t="shared" si="45"/>
        <v>0.54000000000814907</v>
      </c>
      <c r="R151" s="139">
        <v>11441622.799999459</v>
      </c>
      <c r="S151" s="20">
        <v>11441620</v>
      </c>
      <c r="T151" s="93">
        <f t="shared" si="57"/>
        <v>2.7999994587153196</v>
      </c>
      <c r="U151" s="202">
        <f t="shared" si="56"/>
        <v>1</v>
      </c>
      <c r="W151" s="86" t="s">
        <v>18</v>
      </c>
      <c r="X151" s="121">
        <f t="shared" si="46"/>
        <v>0</v>
      </c>
      <c r="Y151" s="122">
        <f t="shared" si="47"/>
        <v>0</v>
      </c>
      <c r="Z151" s="122">
        <f t="shared" si="48"/>
        <v>0</v>
      </c>
      <c r="AA151" s="122">
        <f t="shared" si="49"/>
        <v>0</v>
      </c>
      <c r="AB151" s="122">
        <f t="shared" si="50"/>
        <v>0</v>
      </c>
      <c r="AC151" s="129">
        <f t="shared" si="51"/>
        <v>0</v>
      </c>
    </row>
    <row r="152" spans="1:29" ht="15.75">
      <c r="A152" s="252"/>
      <c r="B152" s="161" t="s">
        <v>19</v>
      </c>
      <c r="C152" s="141">
        <v>84969120.119999036</v>
      </c>
      <c r="D152" s="142">
        <v>84969200</v>
      </c>
      <c r="E152" s="173">
        <f t="shared" si="53"/>
        <v>-79.880000963807106</v>
      </c>
      <c r="F152" s="142">
        <v>2433178.5499999989</v>
      </c>
      <c r="G152" s="142" t="s">
        <v>854</v>
      </c>
      <c r="H152" s="177">
        <f t="shared" si="42"/>
        <v>-1.4500000011175871</v>
      </c>
      <c r="I152" s="141">
        <v>307902.33</v>
      </c>
      <c r="J152" s="142" t="s">
        <v>1248</v>
      </c>
      <c r="K152" s="173">
        <f t="shared" si="43"/>
        <v>0.33000000001629815</v>
      </c>
      <c r="L152" s="142">
        <v>29462.75</v>
      </c>
      <c r="M152" s="142" t="s">
        <v>1249</v>
      </c>
      <c r="N152" s="177">
        <f t="shared" si="44"/>
        <v>-4.9999999999272404E-2</v>
      </c>
      <c r="O152" s="141">
        <v>1485298.0199999998</v>
      </c>
      <c r="P152" s="142" t="s">
        <v>855</v>
      </c>
      <c r="Q152" s="173">
        <f t="shared" si="45"/>
        <v>-1.9800000002142042</v>
      </c>
      <c r="R152" s="141">
        <v>81329083.129999027</v>
      </c>
      <c r="S152" s="95">
        <v>81329100</v>
      </c>
      <c r="T152" s="96">
        <f t="shared" si="57"/>
        <v>-16.870000973343849</v>
      </c>
      <c r="U152" s="203">
        <f t="shared" si="56"/>
        <v>1</v>
      </c>
      <c r="W152" s="88" t="s">
        <v>19</v>
      </c>
      <c r="X152" s="125">
        <f t="shared" si="46"/>
        <v>0</v>
      </c>
      <c r="Y152" s="126">
        <f t="shared" si="47"/>
        <v>0</v>
      </c>
      <c r="Z152" s="126">
        <f t="shared" si="48"/>
        <v>0</v>
      </c>
      <c r="AA152" s="126">
        <f t="shared" si="49"/>
        <v>0</v>
      </c>
      <c r="AB152" s="126">
        <f t="shared" si="50"/>
        <v>0</v>
      </c>
      <c r="AC152" s="132">
        <f t="shared" si="51"/>
        <v>0</v>
      </c>
    </row>
    <row r="153" spans="1:29" ht="15" customHeight="1">
      <c r="A153" s="250">
        <v>42425</v>
      </c>
      <c r="B153" s="159" t="s">
        <v>12</v>
      </c>
      <c r="C153" s="137">
        <v>34488858.490000106</v>
      </c>
      <c r="D153" s="138">
        <v>34488800</v>
      </c>
      <c r="E153" s="171">
        <f t="shared" si="53"/>
        <v>58.490000106394291</v>
      </c>
      <c r="F153" s="138">
        <v>463270.94000000024</v>
      </c>
      <c r="G153" s="138" t="s">
        <v>856</v>
      </c>
      <c r="H153" s="175">
        <f t="shared" si="42"/>
        <v>-5.999999976484105E-2</v>
      </c>
      <c r="I153" s="137">
        <v>51090.51</v>
      </c>
      <c r="J153" s="138" t="s">
        <v>1250</v>
      </c>
      <c r="K153" s="171">
        <f t="shared" si="43"/>
        <v>1.0000000002037268E-2</v>
      </c>
      <c r="L153" s="138">
        <v>7544.1299999999992</v>
      </c>
      <c r="M153" s="138" t="s">
        <v>1251</v>
      </c>
      <c r="N153" s="175">
        <f t="shared" si="44"/>
        <v>0</v>
      </c>
      <c r="O153" s="137">
        <v>333940.87999999983</v>
      </c>
      <c r="P153" s="138" t="s">
        <v>857</v>
      </c>
      <c r="Q153" s="171">
        <f t="shared" si="45"/>
        <v>-0.12000000016996637</v>
      </c>
      <c r="R153" s="137">
        <v>35401226.320000105</v>
      </c>
      <c r="S153" s="90">
        <v>35401200</v>
      </c>
      <c r="T153" s="91">
        <f>R153-S153</f>
        <v>26.320000104606152</v>
      </c>
      <c r="U153" s="201">
        <f t="shared" si="56"/>
        <v>1</v>
      </c>
      <c r="W153" s="85" t="s">
        <v>12</v>
      </c>
      <c r="X153" s="117">
        <f t="shared" si="46"/>
        <v>0</v>
      </c>
      <c r="Y153" s="118">
        <f t="shared" si="47"/>
        <v>0</v>
      </c>
      <c r="Z153" s="118">
        <f t="shared" si="48"/>
        <v>0</v>
      </c>
      <c r="AA153" s="118">
        <f t="shared" si="49"/>
        <v>0</v>
      </c>
      <c r="AB153" s="118">
        <f t="shared" si="50"/>
        <v>0</v>
      </c>
      <c r="AC153" s="131">
        <f t="shared" si="51"/>
        <v>0</v>
      </c>
    </row>
    <row r="154" spans="1:29" ht="15.75">
      <c r="A154" s="251"/>
      <c r="B154" s="160" t="s">
        <v>13</v>
      </c>
      <c r="C154" s="139">
        <v>71240915.269996703</v>
      </c>
      <c r="D154" s="140">
        <v>71240900</v>
      </c>
      <c r="E154" s="172">
        <f t="shared" si="53"/>
        <v>15.269996702671051</v>
      </c>
      <c r="F154" s="140">
        <v>820579.89000000036</v>
      </c>
      <c r="G154" s="140" t="s">
        <v>858</v>
      </c>
      <c r="H154" s="176">
        <f t="shared" si="42"/>
        <v>-0.1099999996367842</v>
      </c>
      <c r="I154" s="139">
        <v>197405.43</v>
      </c>
      <c r="J154" s="140" t="s">
        <v>1252</v>
      </c>
      <c r="K154" s="172">
        <f t="shared" si="43"/>
        <v>0.42999999999301508</v>
      </c>
      <c r="L154" s="140">
        <v>5954.25</v>
      </c>
      <c r="M154" s="140" t="s">
        <v>1253</v>
      </c>
      <c r="N154" s="176">
        <f t="shared" si="44"/>
        <v>0</v>
      </c>
      <c r="O154" s="139">
        <v>628096.37</v>
      </c>
      <c r="P154" s="140" t="s">
        <v>859</v>
      </c>
      <c r="Q154" s="172">
        <f t="shared" si="45"/>
        <v>0.36999999999534339</v>
      </c>
      <c r="R154" s="139">
        <v>76734115.029996678</v>
      </c>
      <c r="S154" s="20">
        <v>76734100</v>
      </c>
      <c r="T154" s="93">
        <f t="shared" ref="T154:T160" si="58">R154-S154</f>
        <v>15.029996678233147</v>
      </c>
      <c r="U154" s="202">
        <f t="shared" si="56"/>
        <v>1</v>
      </c>
      <c r="W154" s="86" t="s">
        <v>13</v>
      </c>
      <c r="X154" s="121">
        <f t="shared" si="46"/>
        <v>0</v>
      </c>
      <c r="Y154" s="122">
        <f t="shared" si="47"/>
        <v>0</v>
      </c>
      <c r="Z154" s="122">
        <f t="shared" si="48"/>
        <v>0</v>
      </c>
      <c r="AA154" s="122">
        <f t="shared" si="49"/>
        <v>0</v>
      </c>
      <c r="AB154" s="122">
        <f t="shared" si="50"/>
        <v>0</v>
      </c>
      <c r="AC154" s="129">
        <f t="shared" si="51"/>
        <v>0</v>
      </c>
    </row>
    <row r="155" spans="1:29" ht="15.75">
      <c r="A155" s="251"/>
      <c r="B155" s="106" t="s">
        <v>14</v>
      </c>
      <c r="C155" s="139">
        <v>39453777.339999832</v>
      </c>
      <c r="D155" s="140">
        <v>39453800</v>
      </c>
      <c r="E155" s="172">
        <f t="shared" si="53"/>
        <v>-22.660000167787075</v>
      </c>
      <c r="F155" s="140">
        <v>1125397.9300000004</v>
      </c>
      <c r="G155" s="140" t="s">
        <v>860</v>
      </c>
      <c r="H155" s="176">
        <f t="shared" si="42"/>
        <v>-2.0699999995995313</v>
      </c>
      <c r="I155" s="139">
        <v>102055.33</v>
      </c>
      <c r="J155" s="140" t="s">
        <v>1254</v>
      </c>
      <c r="K155" s="172">
        <f t="shared" si="43"/>
        <v>3345.4300000000076</v>
      </c>
      <c r="L155" s="140">
        <v>57243.92</v>
      </c>
      <c r="M155" s="140" t="s">
        <v>1255</v>
      </c>
      <c r="N155" s="176">
        <f t="shared" si="44"/>
        <v>1.9999999996798579E-2</v>
      </c>
      <c r="O155" s="139">
        <v>512591.63999999984</v>
      </c>
      <c r="P155" s="140" t="s">
        <v>861</v>
      </c>
      <c r="Q155" s="172">
        <f t="shared" si="45"/>
        <v>-0.36000000016065314</v>
      </c>
      <c r="R155" s="139">
        <v>37860599.179999821</v>
      </c>
      <c r="S155" s="20">
        <v>37860600</v>
      </c>
      <c r="T155" s="93">
        <f t="shared" si="58"/>
        <v>-0.82000017911195755</v>
      </c>
      <c r="U155" s="202">
        <f t="shared" si="56"/>
        <v>1</v>
      </c>
      <c r="W155" s="87" t="s">
        <v>14</v>
      </c>
      <c r="X155" s="121">
        <f t="shared" si="46"/>
        <v>0</v>
      </c>
      <c r="Y155" s="122">
        <f t="shared" si="47"/>
        <v>0</v>
      </c>
      <c r="Z155" s="122">
        <f t="shared" si="48"/>
        <v>1</v>
      </c>
      <c r="AA155" s="122">
        <f t="shared" si="49"/>
        <v>0</v>
      </c>
      <c r="AB155" s="122">
        <f t="shared" si="50"/>
        <v>0</v>
      </c>
      <c r="AC155" s="129">
        <f t="shared" si="51"/>
        <v>0</v>
      </c>
    </row>
    <row r="156" spans="1:29" ht="15.75">
      <c r="A156" s="251"/>
      <c r="B156" s="160" t="s">
        <v>15</v>
      </c>
      <c r="C156" s="139">
        <v>91437363.16999951</v>
      </c>
      <c r="D156" s="140"/>
      <c r="E156" s="172">
        <f t="shared" si="53"/>
        <v>91437363.16999951</v>
      </c>
      <c r="F156" s="140">
        <v>770569.11</v>
      </c>
      <c r="G156" s="140"/>
      <c r="H156" s="176">
        <f t="shared" si="42"/>
        <v>770569.11</v>
      </c>
      <c r="I156" s="139">
        <v>49343.799999999988</v>
      </c>
      <c r="J156" s="140"/>
      <c r="K156" s="172">
        <f t="shared" si="43"/>
        <v>49343.799999999988</v>
      </c>
      <c r="L156" s="140">
        <v>11046</v>
      </c>
      <c r="M156" s="140"/>
      <c r="N156" s="176">
        <f t="shared" si="44"/>
        <v>11046</v>
      </c>
      <c r="O156" s="139">
        <v>251503.79</v>
      </c>
      <c r="P156" s="140"/>
      <c r="Q156" s="172">
        <f t="shared" si="45"/>
        <v>251503.79</v>
      </c>
      <c r="R156" s="139">
        <v>90453588.069999501</v>
      </c>
      <c r="S156" s="20"/>
      <c r="T156" s="93">
        <f t="shared" si="58"/>
        <v>90453588.069999501</v>
      </c>
      <c r="U156" s="202">
        <f t="shared" si="56"/>
        <v>0</v>
      </c>
      <c r="W156" s="86" t="s">
        <v>15</v>
      </c>
      <c r="X156" s="121">
        <f t="shared" si="46"/>
        <v>0</v>
      </c>
      <c r="Y156" s="122">
        <f t="shared" si="47"/>
        <v>0</v>
      </c>
      <c r="Z156" s="122">
        <f t="shared" si="48"/>
        <v>0</v>
      </c>
      <c r="AA156" s="122">
        <f t="shared" si="49"/>
        <v>0</v>
      </c>
      <c r="AB156" s="122">
        <f t="shared" si="50"/>
        <v>0</v>
      </c>
      <c r="AC156" s="129">
        <f t="shared" si="51"/>
        <v>0</v>
      </c>
    </row>
    <row r="157" spans="1:29" ht="15.75">
      <c r="A157" s="251"/>
      <c r="B157" s="160" t="s">
        <v>16</v>
      </c>
      <c r="C157" s="139">
        <v>68483471.429998621</v>
      </c>
      <c r="D157" s="140">
        <v>68483500</v>
      </c>
      <c r="E157" s="172">
        <f t="shared" si="53"/>
        <v>-28.570001378655434</v>
      </c>
      <c r="F157" s="140">
        <v>1602768.8100000003</v>
      </c>
      <c r="G157" s="140" t="s">
        <v>862</v>
      </c>
      <c r="H157" s="176">
        <f t="shared" si="42"/>
        <v>1601474.6300000004</v>
      </c>
      <c r="I157" s="139">
        <v>47488.26</v>
      </c>
      <c r="J157" s="140" t="s">
        <v>1256</v>
      </c>
      <c r="K157" s="172">
        <f t="shared" si="43"/>
        <v>-4.0000000000873115E-2</v>
      </c>
      <c r="L157" s="140">
        <v>11608.26</v>
      </c>
      <c r="M157" s="140" t="s">
        <v>1257</v>
      </c>
      <c r="N157" s="176">
        <f t="shared" si="44"/>
        <v>-3.9999999999054126E-2</v>
      </c>
      <c r="O157" s="139">
        <v>648579.67000000004</v>
      </c>
      <c r="P157" s="140" t="s">
        <v>863</v>
      </c>
      <c r="Q157" s="172">
        <f t="shared" si="45"/>
        <v>-0.32999999995809048</v>
      </c>
      <c r="R157" s="139">
        <v>66268002.949998617</v>
      </c>
      <c r="S157" s="20">
        <v>66268100</v>
      </c>
      <c r="T157" s="93">
        <f t="shared" si="58"/>
        <v>-97.050001382827759</v>
      </c>
      <c r="U157" s="202">
        <f t="shared" si="56"/>
        <v>1</v>
      </c>
      <c r="W157" s="86" t="s">
        <v>16</v>
      </c>
      <c r="X157" s="121">
        <f t="shared" si="46"/>
        <v>0</v>
      </c>
      <c r="Y157" s="122">
        <f t="shared" si="47"/>
        <v>1</v>
      </c>
      <c r="Z157" s="122">
        <f t="shared" si="48"/>
        <v>0</v>
      </c>
      <c r="AA157" s="122">
        <f t="shared" si="49"/>
        <v>0</v>
      </c>
      <c r="AB157" s="122">
        <f t="shared" si="50"/>
        <v>0</v>
      </c>
      <c r="AC157" s="129">
        <f t="shared" si="51"/>
        <v>0</v>
      </c>
    </row>
    <row r="158" spans="1:29" ht="15.75">
      <c r="A158" s="251"/>
      <c r="B158" s="160" t="s">
        <v>17</v>
      </c>
      <c r="C158" s="139">
        <v>61560656.889996551</v>
      </c>
      <c r="D158" s="140">
        <v>61560700</v>
      </c>
      <c r="E158" s="172">
        <f t="shared" si="53"/>
        <v>-43.11000344902277</v>
      </c>
      <c r="F158" s="140">
        <v>1482247.2000000004</v>
      </c>
      <c r="G158" s="140" t="s">
        <v>864</v>
      </c>
      <c r="H158" s="176">
        <f t="shared" si="42"/>
        <v>-2.7999999995809048</v>
      </c>
      <c r="I158" s="139">
        <v>205624.32000000001</v>
      </c>
      <c r="J158" s="140" t="s">
        <v>1258</v>
      </c>
      <c r="K158" s="172">
        <f t="shared" si="43"/>
        <v>0.32000000000698492</v>
      </c>
      <c r="L158" s="140">
        <v>2937.19</v>
      </c>
      <c r="M158" s="140" t="s">
        <v>1259</v>
      </c>
      <c r="N158" s="176">
        <f t="shared" si="44"/>
        <v>0</v>
      </c>
      <c r="O158" s="139">
        <v>940777.70000000007</v>
      </c>
      <c r="P158" s="140" t="s">
        <v>865</v>
      </c>
      <c r="Q158" s="172">
        <f t="shared" si="45"/>
        <v>0.70000000006984919</v>
      </c>
      <c r="R158" s="139">
        <v>59340319.119996548</v>
      </c>
      <c r="S158" s="20">
        <v>59340400</v>
      </c>
      <c r="T158" s="93">
        <f t="shared" si="58"/>
        <v>-80.880003452301025</v>
      </c>
      <c r="U158" s="202">
        <f t="shared" si="56"/>
        <v>1</v>
      </c>
      <c r="W158" s="86" t="s">
        <v>17</v>
      </c>
      <c r="X158" s="121">
        <f t="shared" si="46"/>
        <v>0</v>
      </c>
      <c r="Y158" s="122">
        <f t="shared" si="47"/>
        <v>0</v>
      </c>
      <c r="Z158" s="122">
        <f t="shared" si="48"/>
        <v>0</v>
      </c>
      <c r="AA158" s="122">
        <f t="shared" si="49"/>
        <v>0</v>
      </c>
      <c r="AB158" s="122">
        <f t="shared" si="50"/>
        <v>0</v>
      </c>
      <c r="AC158" s="129">
        <f t="shared" si="51"/>
        <v>0</v>
      </c>
    </row>
    <row r="159" spans="1:29" ht="15.75">
      <c r="A159" s="251"/>
      <c r="B159" s="160" t="s">
        <v>18</v>
      </c>
      <c r="C159" s="139">
        <v>11441622.799999459</v>
      </c>
      <c r="D159" s="140">
        <v>11441620</v>
      </c>
      <c r="E159" s="172">
        <f t="shared" si="53"/>
        <v>2.7999994587153196</v>
      </c>
      <c r="F159" s="140">
        <v>447656.65000000008</v>
      </c>
      <c r="G159" s="140" t="s">
        <v>866</v>
      </c>
      <c r="H159" s="176">
        <f t="shared" si="42"/>
        <v>-0.34999999991850927</v>
      </c>
      <c r="I159" s="139">
        <v>27224.560000000001</v>
      </c>
      <c r="J159" s="140" t="s">
        <v>1260</v>
      </c>
      <c r="K159" s="172">
        <f t="shared" si="43"/>
        <v>-3.9999999997235136E-2</v>
      </c>
      <c r="L159" s="140">
        <v>786.80000000000007</v>
      </c>
      <c r="M159" s="140" t="s">
        <v>1261</v>
      </c>
      <c r="N159" s="176">
        <f t="shared" si="44"/>
        <v>0</v>
      </c>
      <c r="O159" s="139">
        <v>96834.92</v>
      </c>
      <c r="P159" s="140" t="s">
        <v>867</v>
      </c>
      <c r="Q159" s="172">
        <f t="shared" si="45"/>
        <v>0.91999999999825377</v>
      </c>
      <c r="R159" s="139">
        <v>10923568.989999458</v>
      </c>
      <c r="S159" s="20">
        <v>10923570</v>
      </c>
      <c r="T159" s="93">
        <f t="shared" si="58"/>
        <v>-1.010000541806221</v>
      </c>
      <c r="U159" s="202">
        <f t="shared" si="56"/>
        <v>1</v>
      </c>
      <c r="W159" s="86" t="s">
        <v>18</v>
      </c>
      <c r="X159" s="121">
        <f t="shared" si="46"/>
        <v>0</v>
      </c>
      <c r="Y159" s="122">
        <f t="shared" si="47"/>
        <v>0</v>
      </c>
      <c r="Z159" s="122">
        <f t="shared" si="48"/>
        <v>0</v>
      </c>
      <c r="AA159" s="122">
        <f t="shared" si="49"/>
        <v>0</v>
      </c>
      <c r="AB159" s="122">
        <f t="shared" si="50"/>
        <v>0</v>
      </c>
      <c r="AC159" s="129">
        <f t="shared" si="51"/>
        <v>0</v>
      </c>
    </row>
    <row r="160" spans="1:29" ht="15.75">
      <c r="A160" s="252"/>
      <c r="B160" s="161" t="s">
        <v>19</v>
      </c>
      <c r="C160" s="141">
        <v>81329083.129999027</v>
      </c>
      <c r="D160" s="142">
        <v>81329100</v>
      </c>
      <c r="E160" s="173">
        <f t="shared" si="53"/>
        <v>-16.870000973343849</v>
      </c>
      <c r="F160" s="142">
        <v>1949383.6300000013</v>
      </c>
      <c r="G160" s="142" t="s">
        <v>868</v>
      </c>
      <c r="H160" s="177">
        <f t="shared" si="42"/>
        <v>3.6300000012852252</v>
      </c>
      <c r="I160" s="141">
        <v>114713.25000000006</v>
      </c>
      <c r="J160" s="142" t="s">
        <v>1262</v>
      </c>
      <c r="K160" s="173">
        <f t="shared" si="43"/>
        <v>0.25000000005820766</v>
      </c>
      <c r="L160" s="142">
        <v>15337.03</v>
      </c>
      <c r="M160" s="142" t="s">
        <v>1263</v>
      </c>
      <c r="N160" s="177">
        <f t="shared" si="44"/>
        <v>3.0000000000654836E-2</v>
      </c>
      <c r="O160" s="141">
        <v>1251559.9999999995</v>
      </c>
      <c r="P160" s="142" t="s">
        <v>869</v>
      </c>
      <c r="Q160" s="173">
        <f t="shared" si="45"/>
        <v>0</v>
      </c>
      <c r="R160" s="141">
        <v>85952805.529999003</v>
      </c>
      <c r="S160" s="95">
        <v>85952800</v>
      </c>
      <c r="T160" s="96">
        <f t="shared" si="58"/>
        <v>5.5299990028142929</v>
      </c>
      <c r="U160" s="203">
        <f t="shared" si="56"/>
        <v>1</v>
      </c>
      <c r="W160" s="88" t="s">
        <v>19</v>
      </c>
      <c r="X160" s="125">
        <f t="shared" si="46"/>
        <v>0</v>
      </c>
      <c r="Y160" s="126">
        <f t="shared" si="47"/>
        <v>0</v>
      </c>
      <c r="Z160" s="126">
        <f t="shared" si="48"/>
        <v>0</v>
      </c>
      <c r="AA160" s="126">
        <f t="shared" si="49"/>
        <v>0</v>
      </c>
      <c r="AB160" s="126">
        <f t="shared" si="50"/>
        <v>0</v>
      </c>
      <c r="AC160" s="132">
        <f t="shared" si="51"/>
        <v>0</v>
      </c>
    </row>
    <row r="161" spans="1:29" ht="15" customHeight="1">
      <c r="A161" s="250">
        <v>42428</v>
      </c>
      <c r="B161" s="159" t="s">
        <v>12</v>
      </c>
      <c r="C161" s="137">
        <v>35401226.320000105</v>
      </c>
      <c r="D161" s="138">
        <v>35401200</v>
      </c>
      <c r="E161" s="171">
        <f t="shared" si="53"/>
        <v>26.320000104606152</v>
      </c>
      <c r="F161" s="138">
        <v>760216.84000000032</v>
      </c>
      <c r="G161" s="138" t="s">
        <v>870</v>
      </c>
      <c r="H161" s="175">
        <f t="shared" si="42"/>
        <v>-0.15999999968335032</v>
      </c>
      <c r="I161" s="137">
        <v>116279.37999999999</v>
      </c>
      <c r="J161" s="138" t="s">
        <v>1264</v>
      </c>
      <c r="K161" s="171">
        <f t="shared" si="43"/>
        <v>0.3799999999901047</v>
      </c>
      <c r="L161" s="138">
        <v>24946.379999999997</v>
      </c>
      <c r="M161" s="138" t="s">
        <v>1265</v>
      </c>
      <c r="N161" s="175">
        <f t="shared" si="44"/>
        <v>-2.0000000004074536E-2</v>
      </c>
      <c r="O161" s="137">
        <v>537850.53</v>
      </c>
      <c r="P161" s="138" t="s">
        <v>871</v>
      </c>
      <c r="Q161" s="171">
        <f t="shared" si="45"/>
        <v>-0.46999999997206032</v>
      </c>
      <c r="R161" s="137">
        <v>34194491.950000107</v>
      </c>
      <c r="S161" s="90">
        <v>34194500</v>
      </c>
      <c r="T161" s="91">
        <f>R161-S161</f>
        <v>-8.0499998927116394</v>
      </c>
      <c r="U161" s="201">
        <f t="shared" si="56"/>
        <v>1</v>
      </c>
      <c r="W161" s="85" t="s">
        <v>12</v>
      </c>
      <c r="X161" s="117">
        <f t="shared" si="46"/>
        <v>0</v>
      </c>
      <c r="Y161" s="118">
        <f t="shared" si="47"/>
        <v>0</v>
      </c>
      <c r="Z161" s="118">
        <f t="shared" si="48"/>
        <v>0</v>
      </c>
      <c r="AA161" s="118">
        <f t="shared" si="49"/>
        <v>0</v>
      </c>
      <c r="AB161" s="118">
        <f t="shared" si="50"/>
        <v>0</v>
      </c>
      <c r="AC161" s="131">
        <f t="shared" si="51"/>
        <v>0</v>
      </c>
    </row>
    <row r="162" spans="1:29" ht="15.75">
      <c r="A162" s="251"/>
      <c r="B162" s="160" t="s">
        <v>13</v>
      </c>
      <c r="C162" s="139">
        <v>76734115.029996678</v>
      </c>
      <c r="D162" s="140">
        <v>76734100</v>
      </c>
      <c r="E162" s="172">
        <f t="shared" si="53"/>
        <v>15.029996678233147</v>
      </c>
      <c r="F162" s="140">
        <v>1445311.7800000007</v>
      </c>
      <c r="G162" s="140" t="s">
        <v>872</v>
      </c>
      <c r="H162" s="176">
        <f t="shared" si="42"/>
        <v>1.7800000007264316</v>
      </c>
      <c r="I162" s="139">
        <v>506333.46</v>
      </c>
      <c r="J162" s="140" t="s">
        <v>1266</v>
      </c>
      <c r="K162" s="172">
        <f t="shared" si="43"/>
        <v>0.46000000002095476</v>
      </c>
      <c r="L162" s="140">
        <v>806973.88</v>
      </c>
      <c r="M162" s="140" t="s">
        <v>1267</v>
      </c>
      <c r="N162" s="176">
        <f t="shared" si="44"/>
        <v>-0.11999999999534339</v>
      </c>
      <c r="O162" s="139">
        <v>1098463.01</v>
      </c>
      <c r="P162" s="140" t="s">
        <v>873</v>
      </c>
      <c r="Q162" s="172">
        <f t="shared" si="45"/>
        <v>3.0100000000093132</v>
      </c>
      <c r="R162" s="139">
        <v>73889699.819996685</v>
      </c>
      <c r="S162" s="20">
        <v>73889700</v>
      </c>
      <c r="T162" s="93">
        <f t="shared" ref="T162:T168" si="59">R162-S162</f>
        <v>-0.18000331521034241</v>
      </c>
      <c r="U162" s="202">
        <f t="shared" si="56"/>
        <v>1</v>
      </c>
      <c r="W162" s="86" t="s">
        <v>13</v>
      </c>
      <c r="X162" s="121">
        <f t="shared" si="46"/>
        <v>0</v>
      </c>
      <c r="Y162" s="122">
        <f t="shared" si="47"/>
        <v>0</v>
      </c>
      <c r="Z162" s="122">
        <f t="shared" si="48"/>
        <v>0</v>
      </c>
      <c r="AA162" s="122">
        <f t="shared" si="49"/>
        <v>0</v>
      </c>
      <c r="AB162" s="122">
        <f t="shared" si="50"/>
        <v>0</v>
      </c>
      <c r="AC162" s="129">
        <f t="shared" si="51"/>
        <v>0</v>
      </c>
    </row>
    <row r="163" spans="1:29" ht="15.75">
      <c r="A163" s="251"/>
      <c r="B163" s="106" t="s">
        <v>14</v>
      </c>
      <c r="C163" s="139">
        <v>37860599.179999821</v>
      </c>
      <c r="D163" s="140">
        <v>37860600</v>
      </c>
      <c r="E163" s="172">
        <f t="shared" si="53"/>
        <v>-0.82000017911195755</v>
      </c>
      <c r="F163" s="140">
        <v>1750650.3200000005</v>
      </c>
      <c r="G163" s="140" t="s">
        <v>874</v>
      </c>
      <c r="H163" s="176">
        <f t="shared" si="42"/>
        <v>0.32000000053085387</v>
      </c>
      <c r="I163" s="139">
        <v>87396.160000000003</v>
      </c>
      <c r="J163" s="140" t="s">
        <v>1268</v>
      </c>
      <c r="K163" s="172">
        <f t="shared" si="43"/>
        <v>-3.9999999993597157E-2</v>
      </c>
      <c r="L163" s="140">
        <v>20988.820000000011</v>
      </c>
      <c r="M163" s="140" t="s">
        <v>1269</v>
      </c>
      <c r="N163" s="176">
        <f t="shared" si="44"/>
        <v>2.0000000011350494E-2</v>
      </c>
      <c r="O163" s="139">
        <v>685035.86999999976</v>
      </c>
      <c r="P163" s="140" t="s">
        <v>875</v>
      </c>
      <c r="Q163" s="172">
        <f t="shared" si="45"/>
        <v>-0.13000000023748726</v>
      </c>
      <c r="R163" s="139">
        <v>37834551.829999827</v>
      </c>
      <c r="S163" s="20">
        <v>37834500</v>
      </c>
      <c r="T163" s="93">
        <f t="shared" si="59"/>
        <v>51.829999826848507</v>
      </c>
      <c r="U163" s="202">
        <f t="shared" si="56"/>
        <v>1</v>
      </c>
      <c r="W163" s="87" t="s">
        <v>14</v>
      </c>
      <c r="X163" s="121">
        <f t="shared" si="46"/>
        <v>0</v>
      </c>
      <c r="Y163" s="122">
        <f t="shared" si="47"/>
        <v>0</v>
      </c>
      <c r="Z163" s="122">
        <f t="shared" si="48"/>
        <v>0</v>
      </c>
      <c r="AA163" s="122">
        <f t="shared" si="49"/>
        <v>0</v>
      </c>
      <c r="AB163" s="122">
        <f t="shared" si="50"/>
        <v>0</v>
      </c>
      <c r="AC163" s="129">
        <f t="shared" si="51"/>
        <v>0</v>
      </c>
    </row>
    <row r="164" spans="1:29" ht="15.75">
      <c r="A164" s="251"/>
      <c r="B164" s="160" t="s">
        <v>15</v>
      </c>
      <c r="C164" s="139">
        <v>90453588.069999501</v>
      </c>
      <c r="D164" s="140"/>
      <c r="E164" s="172">
        <f t="shared" si="53"/>
        <v>90453588.069999501</v>
      </c>
      <c r="F164" s="140">
        <v>2208557.2700000019</v>
      </c>
      <c r="G164" s="140"/>
      <c r="H164" s="176">
        <f t="shared" si="42"/>
        <v>2208557.2700000019</v>
      </c>
      <c r="I164" s="139">
        <v>189479</v>
      </c>
      <c r="J164" s="140"/>
      <c r="K164" s="172">
        <f t="shared" si="43"/>
        <v>189479</v>
      </c>
      <c r="L164" s="140">
        <v>63522.189999999995</v>
      </c>
      <c r="M164" s="140"/>
      <c r="N164" s="176">
        <f t="shared" si="44"/>
        <v>63522.189999999995</v>
      </c>
      <c r="O164" s="139">
        <v>437578.58</v>
      </c>
      <c r="P164" s="140"/>
      <c r="Q164" s="172">
        <f t="shared" si="45"/>
        <v>437578.58</v>
      </c>
      <c r="R164" s="139">
        <v>91808524.009999499</v>
      </c>
      <c r="S164" s="20"/>
      <c r="T164" s="93">
        <f t="shared" si="59"/>
        <v>91808524.009999499</v>
      </c>
      <c r="U164" s="202">
        <f t="shared" si="56"/>
        <v>0</v>
      </c>
      <c r="W164" s="86" t="s">
        <v>15</v>
      </c>
      <c r="X164" s="121">
        <f t="shared" si="46"/>
        <v>0</v>
      </c>
      <c r="Y164" s="122">
        <f t="shared" si="47"/>
        <v>0</v>
      </c>
      <c r="Z164" s="122">
        <f t="shared" si="48"/>
        <v>0</v>
      </c>
      <c r="AA164" s="122">
        <f t="shared" si="49"/>
        <v>0</v>
      </c>
      <c r="AB164" s="122">
        <f t="shared" si="50"/>
        <v>0</v>
      </c>
      <c r="AC164" s="129">
        <f t="shared" si="51"/>
        <v>0</v>
      </c>
    </row>
    <row r="165" spans="1:29" ht="15.75">
      <c r="A165" s="251"/>
      <c r="B165" s="160" t="s">
        <v>16</v>
      </c>
      <c r="C165" s="139">
        <v>66268002.949998617</v>
      </c>
      <c r="D165" s="140">
        <v>66268100</v>
      </c>
      <c r="E165" s="172">
        <f t="shared" si="53"/>
        <v>-97.050001382827759</v>
      </c>
      <c r="F165" s="140">
        <v>1363960.8</v>
      </c>
      <c r="G165" s="140" t="s">
        <v>876</v>
      </c>
      <c r="H165" s="176">
        <f t="shared" si="42"/>
        <v>0.80000000004656613</v>
      </c>
      <c r="I165" s="139">
        <v>198712.32999999996</v>
      </c>
      <c r="J165" s="140" t="s">
        <v>1270</v>
      </c>
      <c r="K165" s="172">
        <f t="shared" si="43"/>
        <v>0.32999999995809048</v>
      </c>
      <c r="L165" s="140">
        <v>22094.57</v>
      </c>
      <c r="M165" s="140" t="s">
        <v>1271</v>
      </c>
      <c r="N165" s="176">
        <f t="shared" si="44"/>
        <v>-2.9999999998835847E-2</v>
      </c>
      <c r="O165" s="139">
        <v>847417.75999999989</v>
      </c>
      <c r="P165" s="140" t="s">
        <v>877</v>
      </c>
      <c r="Q165" s="172">
        <f t="shared" si="45"/>
        <v>-0.2400000001071021</v>
      </c>
      <c r="R165" s="139">
        <v>64233242.14999862</v>
      </c>
      <c r="S165" s="20">
        <v>64233300</v>
      </c>
      <c r="T165" s="93">
        <f t="shared" si="59"/>
        <v>-57.850001379847527</v>
      </c>
      <c r="U165" s="202">
        <f t="shared" si="56"/>
        <v>1</v>
      </c>
      <c r="W165" s="86" t="s">
        <v>16</v>
      </c>
      <c r="X165" s="121">
        <f t="shared" si="46"/>
        <v>0</v>
      </c>
      <c r="Y165" s="122">
        <f t="shared" si="47"/>
        <v>0</v>
      </c>
      <c r="Z165" s="122">
        <f t="shared" si="48"/>
        <v>0</v>
      </c>
      <c r="AA165" s="122">
        <f t="shared" si="49"/>
        <v>0</v>
      </c>
      <c r="AB165" s="122">
        <f t="shared" si="50"/>
        <v>0</v>
      </c>
      <c r="AC165" s="129">
        <f t="shared" si="51"/>
        <v>0</v>
      </c>
    </row>
    <row r="166" spans="1:29" ht="15.75">
      <c r="A166" s="251"/>
      <c r="B166" s="160" t="s">
        <v>17</v>
      </c>
      <c r="C166" s="139">
        <v>59340319.119996548</v>
      </c>
      <c r="D166" s="140">
        <v>59340400</v>
      </c>
      <c r="E166" s="172">
        <f t="shared" si="53"/>
        <v>-80.880003452301025</v>
      </c>
      <c r="F166" s="140">
        <v>2396798.5300000007</v>
      </c>
      <c r="G166" s="140" t="s">
        <v>878</v>
      </c>
      <c r="H166" s="176">
        <f t="shared" si="42"/>
        <v>-1.4699999992735684</v>
      </c>
      <c r="I166" s="139">
        <v>99401.37</v>
      </c>
      <c r="J166" s="140" t="s">
        <v>1272</v>
      </c>
      <c r="K166" s="172">
        <f t="shared" si="43"/>
        <v>-2.9999999998835847E-2</v>
      </c>
      <c r="L166" s="140">
        <v>8373.0400000000009</v>
      </c>
      <c r="M166" s="140" t="s">
        <v>1273</v>
      </c>
      <c r="N166" s="176">
        <f t="shared" si="44"/>
        <v>0</v>
      </c>
      <c r="O166" s="139">
        <v>1031813.9400000001</v>
      </c>
      <c r="P166" s="140" t="s">
        <v>879</v>
      </c>
      <c r="Q166" s="172">
        <f t="shared" si="45"/>
        <v>3.940000000060536</v>
      </c>
      <c r="R166" s="139">
        <v>56002734.979996547</v>
      </c>
      <c r="S166" s="20">
        <v>56002700</v>
      </c>
      <c r="T166" s="93">
        <f t="shared" si="59"/>
        <v>34.979996547102928</v>
      </c>
      <c r="U166" s="202">
        <f t="shared" si="56"/>
        <v>1</v>
      </c>
      <c r="W166" s="86" t="s">
        <v>17</v>
      </c>
      <c r="X166" s="121">
        <f t="shared" si="46"/>
        <v>0</v>
      </c>
      <c r="Y166" s="122">
        <f t="shared" si="47"/>
        <v>0</v>
      </c>
      <c r="Z166" s="122">
        <f t="shared" si="48"/>
        <v>0</v>
      </c>
      <c r="AA166" s="122">
        <f t="shared" si="49"/>
        <v>0</v>
      </c>
      <c r="AB166" s="122">
        <f t="shared" si="50"/>
        <v>0</v>
      </c>
      <c r="AC166" s="129">
        <f t="shared" si="51"/>
        <v>0</v>
      </c>
    </row>
    <row r="167" spans="1:29" ht="15.75">
      <c r="A167" s="251"/>
      <c r="B167" s="160" t="s">
        <v>18</v>
      </c>
      <c r="C167" s="139">
        <v>10923568.989999458</v>
      </c>
      <c r="D167" s="140">
        <v>10923570</v>
      </c>
      <c r="E167" s="172">
        <f t="shared" si="53"/>
        <v>-1.010000541806221</v>
      </c>
      <c r="F167" s="140">
        <v>401777.64000000013</v>
      </c>
      <c r="G167" s="140" t="s">
        <v>880</v>
      </c>
      <c r="H167" s="176">
        <f t="shared" si="42"/>
        <v>-0.35999999986961484</v>
      </c>
      <c r="I167" s="139">
        <v>16254.54</v>
      </c>
      <c r="J167" s="140" t="s">
        <v>1274</v>
      </c>
      <c r="K167" s="172">
        <f t="shared" si="43"/>
        <v>4.0000000000873115E-2</v>
      </c>
      <c r="L167" s="140">
        <v>4641.68</v>
      </c>
      <c r="M167" s="140" t="s">
        <v>1275</v>
      </c>
      <c r="N167" s="176">
        <f t="shared" si="44"/>
        <v>0</v>
      </c>
      <c r="O167" s="139">
        <v>140874.36000000002</v>
      </c>
      <c r="P167" s="140" t="s">
        <v>881</v>
      </c>
      <c r="Q167" s="172">
        <f t="shared" si="45"/>
        <v>0.36000000001513399</v>
      </c>
      <c r="R167" s="139">
        <v>10392529.849999459</v>
      </c>
      <c r="S167" s="20">
        <v>10392530</v>
      </c>
      <c r="T167" s="93">
        <f t="shared" si="59"/>
        <v>-0.15000054053962231</v>
      </c>
      <c r="U167" s="202">
        <f t="shared" si="56"/>
        <v>1</v>
      </c>
      <c r="W167" s="86" t="s">
        <v>18</v>
      </c>
      <c r="X167" s="121">
        <f t="shared" si="46"/>
        <v>0</v>
      </c>
      <c r="Y167" s="122">
        <f t="shared" si="47"/>
        <v>0</v>
      </c>
      <c r="Z167" s="122">
        <f t="shared" si="48"/>
        <v>0</v>
      </c>
      <c r="AA167" s="122">
        <f t="shared" si="49"/>
        <v>0</v>
      </c>
      <c r="AB167" s="122">
        <f t="shared" si="50"/>
        <v>0</v>
      </c>
      <c r="AC167" s="129">
        <f t="shared" si="51"/>
        <v>0</v>
      </c>
    </row>
    <row r="168" spans="1:29" ht="15.75">
      <c r="A168" s="252"/>
      <c r="B168" s="161" t="s">
        <v>19</v>
      </c>
      <c r="C168" s="141">
        <v>85952805.529999003</v>
      </c>
      <c r="D168" s="142">
        <v>85952800</v>
      </c>
      <c r="E168" s="173">
        <f t="shared" si="53"/>
        <v>5.5299990028142929</v>
      </c>
      <c r="F168" s="142">
        <v>3997896.7100000023</v>
      </c>
      <c r="G168" s="142" t="s">
        <v>882</v>
      </c>
      <c r="H168" s="177">
        <f t="shared" si="42"/>
        <v>-3.2899999977089465</v>
      </c>
      <c r="I168" s="141">
        <v>186302.62</v>
      </c>
      <c r="J168" s="142" t="s">
        <v>1276</v>
      </c>
      <c r="K168" s="173">
        <f t="shared" si="43"/>
        <v>5271.6199999999953</v>
      </c>
      <c r="L168" s="142">
        <v>62477.43</v>
      </c>
      <c r="M168" s="142" t="s">
        <v>1277</v>
      </c>
      <c r="N168" s="177">
        <f t="shared" si="44"/>
        <v>2.9999999998835847E-2</v>
      </c>
      <c r="O168" s="141">
        <v>1412084.5</v>
      </c>
      <c r="P168" s="142" t="s">
        <v>883</v>
      </c>
      <c r="Q168" s="173">
        <f t="shared" si="45"/>
        <v>4.5</v>
      </c>
      <c r="R168" s="141">
        <v>80666649.509999007</v>
      </c>
      <c r="S168" s="95">
        <v>80666700</v>
      </c>
      <c r="T168" s="96">
        <f t="shared" si="59"/>
        <v>-50.490000993013382</v>
      </c>
      <c r="U168" s="203">
        <f t="shared" si="56"/>
        <v>1</v>
      </c>
      <c r="W168" s="88" t="s">
        <v>19</v>
      </c>
      <c r="X168" s="125">
        <f t="shared" si="46"/>
        <v>0</v>
      </c>
      <c r="Y168" s="126">
        <f t="shared" si="47"/>
        <v>0</v>
      </c>
      <c r="Z168" s="126">
        <f t="shared" si="48"/>
        <v>1</v>
      </c>
      <c r="AA168" s="126">
        <f t="shared" si="49"/>
        <v>0</v>
      </c>
      <c r="AB168" s="126">
        <f t="shared" si="50"/>
        <v>0</v>
      </c>
      <c r="AC168" s="132">
        <f t="shared" si="51"/>
        <v>0</v>
      </c>
    </row>
    <row r="169" spans="1:29" ht="15" customHeight="1">
      <c r="A169" s="250">
        <v>42429</v>
      </c>
      <c r="B169" s="159" t="s">
        <v>12</v>
      </c>
      <c r="C169" s="137">
        <v>34194491.950000107</v>
      </c>
      <c r="D169" s="138">
        <v>34194500</v>
      </c>
      <c r="E169" s="171">
        <f t="shared" si="53"/>
        <v>-8.0499998927116394</v>
      </c>
      <c r="F169" s="138">
        <v>647231.95000000019</v>
      </c>
      <c r="G169" s="138" t="s">
        <v>884</v>
      </c>
      <c r="H169" s="175">
        <f t="shared" ref="H169:H176" si="60">F169-G169</f>
        <v>-4.9999999813735485E-2</v>
      </c>
      <c r="I169" s="137">
        <v>77825.23</v>
      </c>
      <c r="J169" s="138" t="s">
        <v>1278</v>
      </c>
      <c r="K169" s="171">
        <f t="shared" ref="K169:K176" si="61">I169-J169</f>
        <v>2.9999999998835847E-2</v>
      </c>
      <c r="L169" s="138">
        <v>184711.46999999997</v>
      </c>
      <c r="M169" s="138" t="s">
        <v>1279</v>
      </c>
      <c r="N169" s="175">
        <f t="shared" ref="N169:N176" si="62">L169-M169</f>
        <v>0.46999999997206032</v>
      </c>
      <c r="O169" s="137">
        <v>177017.47</v>
      </c>
      <c r="P169" s="138" t="s">
        <v>885</v>
      </c>
      <c r="Q169" s="171">
        <f t="shared" ref="Q169:Q176" si="63">O169-P169</f>
        <v>0.47000000000116415</v>
      </c>
      <c r="R169" s="137">
        <v>35730951.870000109</v>
      </c>
      <c r="S169" s="90">
        <v>35730900</v>
      </c>
      <c r="T169" s="91">
        <f>R169-S169</f>
        <v>51.8700001090765</v>
      </c>
      <c r="U169" s="201">
        <f t="shared" si="56"/>
        <v>1</v>
      </c>
      <c r="W169" s="85" t="s">
        <v>12</v>
      </c>
      <c r="X169" s="121">
        <f t="shared" si="46"/>
        <v>0</v>
      </c>
      <c r="Y169" s="122">
        <f t="shared" si="47"/>
        <v>0</v>
      </c>
      <c r="Z169" s="122">
        <f t="shared" si="48"/>
        <v>0</v>
      </c>
      <c r="AA169" s="122">
        <f t="shared" si="49"/>
        <v>0</v>
      </c>
      <c r="AB169" s="122">
        <f t="shared" si="50"/>
        <v>0</v>
      </c>
      <c r="AC169" s="129">
        <f t="shared" si="51"/>
        <v>0</v>
      </c>
    </row>
    <row r="170" spans="1:29" ht="15.75">
      <c r="A170" s="251"/>
      <c r="B170" s="160" t="s">
        <v>13</v>
      </c>
      <c r="C170" s="139">
        <v>73889699.819996685</v>
      </c>
      <c r="D170" s="140">
        <v>73889700</v>
      </c>
      <c r="E170" s="172">
        <f t="shared" si="53"/>
        <v>-0.18000331521034241</v>
      </c>
      <c r="F170" s="140">
        <v>369939.06</v>
      </c>
      <c r="G170" s="140" t="s">
        <v>886</v>
      </c>
      <c r="H170" s="176">
        <f t="shared" si="60"/>
        <v>5.9999999997671694E-2</v>
      </c>
      <c r="I170" s="139">
        <v>109551.91</v>
      </c>
      <c r="J170" s="140" t="s">
        <v>1280</v>
      </c>
      <c r="K170" s="172">
        <f t="shared" si="61"/>
        <v>-8.999999999650754E-2</v>
      </c>
      <c r="L170" s="140">
        <v>36081.54</v>
      </c>
      <c r="M170" s="140" t="s">
        <v>1281</v>
      </c>
      <c r="N170" s="176">
        <f t="shared" si="62"/>
        <v>4.0000000000873115E-2</v>
      </c>
      <c r="O170" s="139">
        <v>437320.03000000014</v>
      </c>
      <c r="P170" s="140" t="s">
        <v>887</v>
      </c>
      <c r="Q170" s="172">
        <f t="shared" si="63"/>
        <v>3.0000000144354999E-2</v>
      </c>
      <c r="R170" s="139">
        <v>78682949.979996681</v>
      </c>
      <c r="S170" s="20">
        <v>78682900</v>
      </c>
      <c r="T170" s="93">
        <f t="shared" ref="T170:T176" si="64">R170-S170</f>
        <v>49.979996681213379</v>
      </c>
      <c r="U170" s="202">
        <f t="shared" si="56"/>
        <v>1</v>
      </c>
      <c r="W170" s="86" t="s">
        <v>13</v>
      </c>
      <c r="X170" s="121">
        <f t="shared" ref="X170:X176" si="65">+IF(AND(C170&lt;&gt;0,D170&lt;&gt;0,OR(E170&gt;100,E170&lt;-100)),1,0)</f>
        <v>0</v>
      </c>
      <c r="Y170" s="122">
        <f t="shared" ref="Y170:Y176" si="66">+IF(AND(F170&lt;&gt;0,G170&lt;&gt;0,OR(H170&gt;100,H170&lt;-100)),1,0)</f>
        <v>0</v>
      </c>
      <c r="Z170" s="122">
        <f t="shared" ref="Z170:Z176" si="67">+IF(AND(I170&lt;&gt;0,J170&lt;&gt;0,OR(K170&gt;100,K170&lt;-100)),1,0)</f>
        <v>0</v>
      </c>
      <c r="AA170" s="122">
        <f t="shared" ref="AA170:AA176" si="68">+IF(AND(L170&lt;&gt;0,M170&lt;&gt;0,OR(N170&gt;100,N170&lt;-100)),1,0)</f>
        <v>0</v>
      </c>
      <c r="AB170" s="122">
        <f t="shared" ref="AB170:AB176" si="69">+IF(AND(O170&lt;&gt;0,P170&lt;&gt;0,OR(Q170&gt;100,Q170&lt;-100)),1,0)</f>
        <v>0</v>
      </c>
      <c r="AC170" s="129">
        <f t="shared" ref="AC170:AC176" si="70">+IF(AND(R170&lt;&gt;0,S170&lt;&gt;0,OR(T170&gt;100,T170&lt;-100)),1,0)</f>
        <v>0</v>
      </c>
    </row>
    <row r="171" spans="1:29" ht="15.75">
      <c r="A171" s="251"/>
      <c r="B171" s="106" t="s">
        <v>14</v>
      </c>
      <c r="C171" s="139">
        <v>37834551.829999827</v>
      </c>
      <c r="D171" s="140"/>
      <c r="E171" s="172">
        <f t="shared" si="53"/>
        <v>37834551.829999827</v>
      </c>
      <c r="F171" s="140">
        <v>716812.75</v>
      </c>
      <c r="G171" s="140"/>
      <c r="H171" s="176">
        <f t="shared" si="60"/>
        <v>716812.75</v>
      </c>
      <c r="I171" s="139">
        <v>76191.25</v>
      </c>
      <c r="J171" s="140" t="s">
        <v>1282</v>
      </c>
      <c r="K171" s="172">
        <f t="shared" si="61"/>
        <v>-5.0000000002910383E-2</v>
      </c>
      <c r="L171" s="140">
        <v>89297.900000000009</v>
      </c>
      <c r="M171" s="140" t="s">
        <v>1283</v>
      </c>
      <c r="N171" s="176">
        <f t="shared" si="62"/>
        <v>0</v>
      </c>
      <c r="O171" s="139">
        <v>366952.68</v>
      </c>
      <c r="P171" s="140"/>
      <c r="Q171" s="172">
        <f t="shared" si="63"/>
        <v>366952.68</v>
      </c>
      <c r="R171" s="139">
        <v>36737679.749999829</v>
      </c>
      <c r="S171" s="20"/>
      <c r="T171" s="93">
        <f t="shared" si="64"/>
        <v>36737679.749999829</v>
      </c>
      <c r="U171" s="202">
        <f t="shared" si="56"/>
        <v>0</v>
      </c>
      <c r="W171" s="87" t="s">
        <v>14</v>
      </c>
      <c r="X171" s="121">
        <f t="shared" si="65"/>
        <v>0</v>
      </c>
      <c r="Y171" s="122">
        <f t="shared" si="66"/>
        <v>0</v>
      </c>
      <c r="Z171" s="122">
        <f t="shared" si="67"/>
        <v>0</v>
      </c>
      <c r="AA171" s="122">
        <f t="shared" si="68"/>
        <v>0</v>
      </c>
      <c r="AB171" s="122">
        <f t="shared" si="69"/>
        <v>0</v>
      </c>
      <c r="AC171" s="129">
        <f t="shared" si="70"/>
        <v>0</v>
      </c>
    </row>
    <row r="172" spans="1:29" ht="15.75">
      <c r="A172" s="251"/>
      <c r="B172" s="160" t="s">
        <v>15</v>
      </c>
      <c r="C172" s="139">
        <v>91808524.009999499</v>
      </c>
      <c r="D172" s="140"/>
      <c r="E172" s="172">
        <f t="shared" si="53"/>
        <v>91808524.009999499</v>
      </c>
      <c r="F172" s="140">
        <v>1422352.09</v>
      </c>
      <c r="G172" s="140"/>
      <c r="H172" s="176">
        <f t="shared" si="60"/>
        <v>1422352.09</v>
      </c>
      <c r="I172" s="139">
        <v>383812.16000000003</v>
      </c>
      <c r="J172" s="140"/>
      <c r="K172" s="172">
        <f t="shared" si="61"/>
        <v>383812.16000000003</v>
      </c>
      <c r="L172" s="140">
        <v>51113.579999999994</v>
      </c>
      <c r="M172" s="140"/>
      <c r="N172" s="176">
        <f t="shared" si="62"/>
        <v>51113.579999999994</v>
      </c>
      <c r="O172" s="139">
        <v>426064.01</v>
      </c>
      <c r="P172" s="140"/>
      <c r="Q172" s="172">
        <f t="shared" si="63"/>
        <v>426064.01</v>
      </c>
      <c r="R172" s="139">
        <v>90292806.489999503</v>
      </c>
      <c r="S172" s="20"/>
      <c r="T172" s="93">
        <f t="shared" si="64"/>
        <v>90292806.489999503</v>
      </c>
      <c r="U172" s="202">
        <f t="shared" si="56"/>
        <v>0</v>
      </c>
      <c r="W172" s="86" t="s">
        <v>15</v>
      </c>
      <c r="X172" s="121">
        <f t="shared" si="65"/>
        <v>0</v>
      </c>
      <c r="Y172" s="122">
        <f t="shared" si="66"/>
        <v>0</v>
      </c>
      <c r="Z172" s="122">
        <f t="shared" si="67"/>
        <v>0</v>
      </c>
      <c r="AA172" s="122">
        <f t="shared" si="68"/>
        <v>0</v>
      </c>
      <c r="AB172" s="122">
        <f t="shared" si="69"/>
        <v>0</v>
      </c>
      <c r="AC172" s="129">
        <f t="shared" si="70"/>
        <v>0</v>
      </c>
    </row>
    <row r="173" spans="1:29" ht="15.75">
      <c r="A173" s="251"/>
      <c r="B173" s="160" t="s">
        <v>16</v>
      </c>
      <c r="C173" s="139">
        <v>64233242.14999862</v>
      </c>
      <c r="D173" s="140">
        <v>64233300</v>
      </c>
      <c r="E173" s="172">
        <f t="shared" si="53"/>
        <v>-57.850001379847527</v>
      </c>
      <c r="F173" s="140">
        <v>725640.53000000049</v>
      </c>
      <c r="G173" s="140" t="s">
        <v>888</v>
      </c>
      <c r="H173" s="176">
        <f t="shared" si="60"/>
        <v>-0.46999999950639904</v>
      </c>
      <c r="I173" s="139">
        <v>122375.96</v>
      </c>
      <c r="J173" s="140" t="s">
        <v>1284</v>
      </c>
      <c r="K173" s="172">
        <f t="shared" si="61"/>
        <v>-3.9999999993597157E-2</v>
      </c>
      <c r="L173" s="140">
        <v>729013.08</v>
      </c>
      <c r="M173" s="140" t="s">
        <v>1285</v>
      </c>
      <c r="N173" s="176">
        <f t="shared" si="62"/>
        <v>7.9999999958090484E-2</v>
      </c>
      <c r="O173" s="139">
        <v>495135.75</v>
      </c>
      <c r="P173" s="140" t="s">
        <v>889</v>
      </c>
      <c r="Q173" s="172">
        <f t="shared" si="63"/>
        <v>-0.25</v>
      </c>
      <c r="R173" s="139">
        <v>67376946.209998593</v>
      </c>
      <c r="S173" s="20">
        <v>67376900</v>
      </c>
      <c r="T173" s="93">
        <f t="shared" si="64"/>
        <v>46.209998592734337</v>
      </c>
      <c r="U173" s="202">
        <f t="shared" si="56"/>
        <v>1</v>
      </c>
      <c r="W173" s="86" t="s">
        <v>16</v>
      </c>
      <c r="X173" s="121">
        <f t="shared" si="65"/>
        <v>0</v>
      </c>
      <c r="Y173" s="122">
        <f t="shared" si="66"/>
        <v>0</v>
      </c>
      <c r="Z173" s="122">
        <f t="shared" si="67"/>
        <v>0</v>
      </c>
      <c r="AA173" s="122">
        <f t="shared" si="68"/>
        <v>0</v>
      </c>
      <c r="AB173" s="122">
        <f t="shared" si="69"/>
        <v>0</v>
      </c>
      <c r="AC173" s="129">
        <f t="shared" si="70"/>
        <v>0</v>
      </c>
    </row>
    <row r="174" spans="1:29" ht="15.75">
      <c r="A174" s="251"/>
      <c r="B174" s="160" t="s">
        <v>17</v>
      </c>
      <c r="C174" s="139">
        <v>56002734.979996547</v>
      </c>
      <c r="D174" s="140"/>
      <c r="E174" s="172">
        <f t="shared" si="53"/>
        <v>56002734.979996547</v>
      </c>
      <c r="F174" s="140">
        <v>1388338.7700000009</v>
      </c>
      <c r="G174" s="140"/>
      <c r="H174" s="176">
        <f t="shared" si="60"/>
        <v>1388338.7700000009</v>
      </c>
      <c r="I174" s="139">
        <v>144907.93</v>
      </c>
      <c r="J174" s="140"/>
      <c r="K174" s="172">
        <f t="shared" si="61"/>
        <v>144907.93</v>
      </c>
      <c r="L174" s="140">
        <v>833386.89</v>
      </c>
      <c r="M174" s="140"/>
      <c r="N174" s="176">
        <f t="shared" si="62"/>
        <v>833386.89</v>
      </c>
      <c r="O174" s="139">
        <v>528950.82000000007</v>
      </c>
      <c r="P174" s="140"/>
      <c r="Q174" s="172">
        <f t="shared" si="63"/>
        <v>528950.82000000007</v>
      </c>
      <c r="R174" s="139">
        <v>58827925.259996533</v>
      </c>
      <c r="S174" s="20"/>
      <c r="T174" s="93">
        <f t="shared" si="64"/>
        <v>58827925.259996533</v>
      </c>
      <c r="U174" s="202">
        <f t="shared" si="56"/>
        <v>0</v>
      </c>
      <c r="W174" s="86" t="s">
        <v>17</v>
      </c>
      <c r="X174" s="121">
        <f t="shared" si="65"/>
        <v>0</v>
      </c>
      <c r="Y174" s="122">
        <f t="shared" si="66"/>
        <v>0</v>
      </c>
      <c r="Z174" s="122">
        <f t="shared" si="67"/>
        <v>0</v>
      </c>
      <c r="AA174" s="122">
        <f t="shared" si="68"/>
        <v>0</v>
      </c>
      <c r="AB174" s="122">
        <f t="shared" si="69"/>
        <v>0</v>
      </c>
      <c r="AC174" s="129">
        <f t="shared" si="70"/>
        <v>0</v>
      </c>
    </row>
    <row r="175" spans="1:29" ht="15.75">
      <c r="A175" s="251"/>
      <c r="B175" s="160" t="s">
        <v>18</v>
      </c>
      <c r="C175" s="139">
        <v>10392529.849999459</v>
      </c>
      <c r="D175" s="140"/>
      <c r="E175" s="172">
        <f t="shared" si="53"/>
        <v>10392529.849999459</v>
      </c>
      <c r="F175" s="140">
        <v>316045.61</v>
      </c>
      <c r="G175" s="140"/>
      <c r="H175" s="176">
        <f t="shared" si="60"/>
        <v>316045.61</v>
      </c>
      <c r="I175" s="139">
        <v>18335.239999999998</v>
      </c>
      <c r="J175" s="140"/>
      <c r="K175" s="172">
        <f t="shared" si="61"/>
        <v>18335.239999999998</v>
      </c>
      <c r="L175" s="140">
        <v>41465.56</v>
      </c>
      <c r="M175" s="140"/>
      <c r="N175" s="176">
        <f t="shared" si="62"/>
        <v>41465.56</v>
      </c>
      <c r="O175" s="139">
        <v>201614.03</v>
      </c>
      <c r="P175" s="140"/>
      <c r="Q175" s="172">
        <f t="shared" si="63"/>
        <v>201614.03</v>
      </c>
      <c r="R175" s="139">
        <v>11993211.459999461</v>
      </c>
      <c r="S175" s="20"/>
      <c r="T175" s="93">
        <f t="shared" si="64"/>
        <v>11993211.459999461</v>
      </c>
      <c r="U175" s="202">
        <f t="shared" si="56"/>
        <v>0</v>
      </c>
      <c r="W175" s="86" t="s">
        <v>18</v>
      </c>
      <c r="X175" s="121">
        <f t="shared" si="65"/>
        <v>0</v>
      </c>
      <c r="Y175" s="122">
        <f t="shared" si="66"/>
        <v>0</v>
      </c>
      <c r="Z175" s="122">
        <f t="shared" si="67"/>
        <v>0</v>
      </c>
      <c r="AA175" s="122">
        <f t="shared" si="68"/>
        <v>0</v>
      </c>
      <c r="AB175" s="122">
        <f t="shared" si="69"/>
        <v>0</v>
      </c>
      <c r="AC175" s="129">
        <f t="shared" si="70"/>
        <v>0</v>
      </c>
    </row>
    <row r="176" spans="1:29" ht="15.75">
      <c r="A176" s="252"/>
      <c r="B176" s="161" t="s">
        <v>19</v>
      </c>
      <c r="C176" s="141">
        <v>80666649.509999007</v>
      </c>
      <c r="D176" s="142"/>
      <c r="E176" s="173">
        <f t="shared" si="53"/>
        <v>80666649.509999007</v>
      </c>
      <c r="F176" s="142">
        <v>2414364.9100000011</v>
      </c>
      <c r="G176" s="142"/>
      <c r="H176" s="177">
        <f t="shared" si="60"/>
        <v>2414364.9100000011</v>
      </c>
      <c r="I176" s="141">
        <v>345361.10000000003</v>
      </c>
      <c r="J176" s="142"/>
      <c r="K176" s="173">
        <f t="shared" si="61"/>
        <v>345361.10000000003</v>
      </c>
      <c r="L176" s="142">
        <v>982513.73999999987</v>
      </c>
      <c r="M176" s="142"/>
      <c r="N176" s="177">
        <f t="shared" si="62"/>
        <v>982513.73999999987</v>
      </c>
      <c r="O176" s="141">
        <v>1077661.7699999993</v>
      </c>
      <c r="P176" s="142"/>
      <c r="Q176" s="173">
        <f t="shared" si="63"/>
        <v>1077661.7699999993</v>
      </c>
      <c r="R176" s="141">
        <v>76537470.189999014</v>
      </c>
      <c r="S176" s="95"/>
      <c r="T176" s="96">
        <f t="shared" si="64"/>
        <v>76537470.189999014</v>
      </c>
      <c r="U176" s="203">
        <f t="shared" si="56"/>
        <v>0</v>
      </c>
      <c r="W176" s="88" t="s">
        <v>19</v>
      </c>
      <c r="X176" s="125">
        <f t="shared" si="65"/>
        <v>0</v>
      </c>
      <c r="Y176" s="126">
        <f t="shared" si="66"/>
        <v>0</v>
      </c>
      <c r="Z176" s="126">
        <f t="shared" si="67"/>
        <v>0</v>
      </c>
      <c r="AA176" s="126">
        <f t="shared" si="68"/>
        <v>0</v>
      </c>
      <c r="AB176" s="126">
        <f t="shared" si="69"/>
        <v>0</v>
      </c>
      <c r="AC176" s="132">
        <f t="shared" si="70"/>
        <v>0</v>
      </c>
    </row>
    <row r="177" spans="21:29" ht="15.75">
      <c r="U177" s="200"/>
    </row>
    <row r="178" spans="21:29">
      <c r="U178" s="199" t="s">
        <v>1573</v>
      </c>
      <c r="X178" s="85" t="s">
        <v>22</v>
      </c>
      <c r="Y178" s="85" t="s">
        <v>23</v>
      </c>
      <c r="Z178" s="111" t="s">
        <v>24</v>
      </c>
      <c r="AA178" s="85" t="s">
        <v>25</v>
      </c>
      <c r="AB178" s="85" t="s">
        <v>26</v>
      </c>
      <c r="AC178" s="85" t="s">
        <v>27</v>
      </c>
    </row>
    <row r="179" spans="21:29" ht="15.75">
      <c r="U179" s="204">
        <f>U9+U17+U25+U33+U41+U49+U57+U65+U73+U81+U89+U97+U105+U113+U121+U129+U137+U145+U153+U161+U169</f>
        <v>19</v>
      </c>
      <c r="W179" s="85" t="s">
        <v>12</v>
      </c>
      <c r="X179" s="181">
        <f>X9+X17+X25+X33+X41+X49+X57+X65+X73+X81+X89+X97+X105+X113+X121+X129+X137+X145+X153+X161+X169</f>
        <v>0</v>
      </c>
      <c r="Y179" s="182">
        <f t="shared" ref="Y179:AC179" si="71">Y9+Y17+Y25+Y33+Y41+Y49+Y57+Y65+Y73+Y81+Y89+Y97+Y105+Y113+Y121+Y129+Y137+Y145+Y153+Y161+Y169</f>
        <v>0</v>
      </c>
      <c r="Z179" s="182">
        <f t="shared" si="71"/>
        <v>1</v>
      </c>
      <c r="AA179" s="183">
        <f t="shared" si="71"/>
        <v>1</v>
      </c>
      <c r="AB179" s="183">
        <f t="shared" si="71"/>
        <v>1</v>
      </c>
      <c r="AC179" s="184">
        <f t="shared" si="71"/>
        <v>0</v>
      </c>
    </row>
    <row r="180" spans="21:29" ht="15.75">
      <c r="U180" s="205">
        <f t="shared" ref="U180:U186" si="72">U10+U18+U26+U34+U42+U50+U58+U66+U74+U82+U90+U98+U106+U114+U122+U130+U138+U146+U154+U162+U170</f>
        <v>21</v>
      </c>
      <c r="W180" s="86" t="s">
        <v>13</v>
      </c>
      <c r="X180" s="185">
        <f t="shared" ref="X180:AC180" si="73">X10+X18+X26+X34+X42+X50+X58+X66+X74+X82+X90+X98+X106+X114+X122+X130+X138+X146+X154+X162+X170</f>
        <v>1</v>
      </c>
      <c r="Y180" s="186">
        <f t="shared" si="73"/>
        <v>0</v>
      </c>
      <c r="Z180" s="186">
        <f t="shared" si="73"/>
        <v>2</v>
      </c>
      <c r="AA180" s="187">
        <f t="shared" si="73"/>
        <v>1</v>
      </c>
      <c r="AB180" s="187">
        <f t="shared" si="73"/>
        <v>0</v>
      </c>
      <c r="AC180" s="188">
        <f t="shared" si="73"/>
        <v>1</v>
      </c>
    </row>
    <row r="181" spans="21:29" ht="15.75">
      <c r="U181" s="205">
        <f t="shared" si="72"/>
        <v>19</v>
      </c>
      <c r="W181" s="87" t="s">
        <v>14</v>
      </c>
      <c r="X181" s="185">
        <f t="shared" ref="X181:AC181" si="74">X11+X19+X27+X35+X43+X51+X59+X67+X75+X83+X91+X99+X107+X115+X123+X131+X139+X147+X155+X163+X171</f>
        <v>1</v>
      </c>
      <c r="Y181" s="186">
        <f t="shared" si="74"/>
        <v>9</v>
      </c>
      <c r="Z181" s="186">
        <f t="shared" si="74"/>
        <v>4</v>
      </c>
      <c r="AA181" s="187">
        <f t="shared" si="74"/>
        <v>2</v>
      </c>
      <c r="AB181" s="187">
        <f t="shared" si="74"/>
        <v>1</v>
      </c>
      <c r="AC181" s="188">
        <f t="shared" si="74"/>
        <v>1</v>
      </c>
    </row>
    <row r="182" spans="21:29" ht="15.75">
      <c r="U182" s="205">
        <f t="shared" si="72"/>
        <v>13</v>
      </c>
      <c r="W182" s="86" t="s">
        <v>15</v>
      </c>
      <c r="X182" s="185">
        <f t="shared" ref="X182:AC182" si="75">X12+X20+X28+X36+X44+X52+X60+X68+X76+X84+X92+X100+X108+X116+X124+X132+X140+X148+X156+X164+X172</f>
        <v>4</v>
      </c>
      <c r="Y182" s="186">
        <f t="shared" si="75"/>
        <v>2</v>
      </c>
      <c r="Z182" s="186">
        <f t="shared" si="75"/>
        <v>1</v>
      </c>
      <c r="AA182" s="187">
        <f t="shared" si="75"/>
        <v>0</v>
      </c>
      <c r="AB182" s="187">
        <f t="shared" si="75"/>
        <v>0</v>
      </c>
      <c r="AC182" s="188">
        <f t="shared" si="75"/>
        <v>3</v>
      </c>
    </row>
    <row r="183" spans="21:29" ht="15.75">
      <c r="U183" s="205">
        <f t="shared" si="72"/>
        <v>20</v>
      </c>
      <c r="W183" s="86" t="s">
        <v>16</v>
      </c>
      <c r="X183" s="185">
        <f t="shared" ref="X183:AC183" si="76">X13+X21+X29+X37+X45+X53+X61+X69+X77+X85+X93+X101+X109+X117+X125+X133+X141+X149+X157+X165+X173</f>
        <v>0</v>
      </c>
      <c r="Y183" s="186">
        <f t="shared" si="76"/>
        <v>1</v>
      </c>
      <c r="Z183" s="186">
        <f t="shared" si="76"/>
        <v>2</v>
      </c>
      <c r="AA183" s="187">
        <f t="shared" si="76"/>
        <v>0</v>
      </c>
      <c r="AB183" s="187">
        <f t="shared" si="76"/>
        <v>1</v>
      </c>
      <c r="AC183" s="188">
        <f t="shared" si="76"/>
        <v>2</v>
      </c>
    </row>
    <row r="184" spans="21:29" ht="15.75">
      <c r="U184" s="205">
        <f t="shared" si="72"/>
        <v>14</v>
      </c>
      <c r="W184" s="86" t="s">
        <v>17</v>
      </c>
      <c r="X184" s="185">
        <f t="shared" ref="X184:AC184" si="77">X14+X22+X30+X38+X46+X54+X62+X70+X78+X86+X94+X102+X110+X118+X126+X134+X142+X150+X158+X166+X174</f>
        <v>0</v>
      </c>
      <c r="Y184" s="186">
        <f t="shared" si="77"/>
        <v>1</v>
      </c>
      <c r="Z184" s="186">
        <f t="shared" si="77"/>
        <v>0</v>
      </c>
      <c r="AA184" s="187">
        <f t="shared" si="77"/>
        <v>0</v>
      </c>
      <c r="AB184" s="187">
        <f t="shared" si="77"/>
        <v>0</v>
      </c>
      <c r="AC184" s="188">
        <f t="shared" si="77"/>
        <v>0</v>
      </c>
    </row>
    <row r="185" spans="21:29" ht="15.75">
      <c r="U185" s="205">
        <f t="shared" si="72"/>
        <v>20</v>
      </c>
      <c r="W185" s="86" t="s">
        <v>18</v>
      </c>
      <c r="X185" s="185">
        <f t="shared" ref="X185:AC185" si="78">X15+X23+X31+X39+X47+X55+X63+X71+X79+X87+X95+X103+X111+X119+X127+X135+X143+X151+X159+X167+X175</f>
        <v>1</v>
      </c>
      <c r="Y185" s="186">
        <f t="shared" si="78"/>
        <v>1</v>
      </c>
      <c r="Z185" s="186">
        <f t="shared" si="78"/>
        <v>0</v>
      </c>
      <c r="AA185" s="187">
        <f t="shared" si="78"/>
        <v>0</v>
      </c>
      <c r="AB185" s="187">
        <f t="shared" si="78"/>
        <v>1</v>
      </c>
      <c r="AC185" s="188">
        <f t="shared" si="78"/>
        <v>0</v>
      </c>
    </row>
    <row r="186" spans="21:29" ht="15.75">
      <c r="U186" s="206">
        <f t="shared" si="72"/>
        <v>19</v>
      </c>
      <c r="W186" s="88" t="s">
        <v>19</v>
      </c>
      <c r="X186" s="189">
        <f t="shared" ref="X186:AC186" si="79">X16+X24+X32+X40+X48+X56+X64+X72+X80+X88+X96+X104+X112+X120+X128+X136+X144+X152+X160+X168+X176</f>
        <v>2</v>
      </c>
      <c r="Y186" s="190">
        <f t="shared" si="79"/>
        <v>0</v>
      </c>
      <c r="Z186" s="190">
        <f t="shared" si="79"/>
        <v>3</v>
      </c>
      <c r="AA186" s="191">
        <f t="shared" si="79"/>
        <v>1</v>
      </c>
      <c r="AB186" s="191">
        <f t="shared" si="79"/>
        <v>0</v>
      </c>
      <c r="AC186" s="192">
        <f t="shared" si="79"/>
        <v>1</v>
      </c>
    </row>
    <row r="187" spans="21:29" ht="15.75">
      <c r="U187" s="200"/>
    </row>
    <row r="188" spans="21:29" ht="15.75">
      <c r="U188" s="200"/>
    </row>
    <row r="189" spans="21:29" ht="15.75">
      <c r="U189" s="200"/>
    </row>
    <row r="190" spans="21:29" ht="15.75">
      <c r="U190" s="200"/>
    </row>
    <row r="191" spans="21:29" ht="15.75">
      <c r="U191" s="200"/>
    </row>
    <row r="192" spans="21:29" ht="15.75">
      <c r="U192" s="200"/>
    </row>
  </sheetData>
  <mergeCells count="29">
    <mergeCell ref="A25:A32"/>
    <mergeCell ref="B7:B8"/>
    <mergeCell ref="C7:E7"/>
    <mergeCell ref="F7:H7"/>
    <mergeCell ref="I7:K7"/>
    <mergeCell ref="O7:Q7"/>
    <mergeCell ref="R7:T7"/>
    <mergeCell ref="U7:U8"/>
    <mergeCell ref="A9:A16"/>
    <mergeCell ref="A17:A24"/>
    <mergeCell ref="L7:N7"/>
    <mergeCell ref="A105:A112"/>
    <mergeCell ref="A33:A40"/>
    <mergeCell ref="A41:A48"/>
    <mergeCell ref="A49:A56"/>
    <mergeCell ref="A57:A64"/>
    <mergeCell ref="A65:A72"/>
    <mergeCell ref="A73:A80"/>
    <mergeCell ref="A81:A88"/>
    <mergeCell ref="A89:A96"/>
    <mergeCell ref="A97:A104"/>
    <mergeCell ref="A153:A160"/>
    <mergeCell ref="A161:A168"/>
    <mergeCell ref="A169:A176"/>
    <mergeCell ref="A113:A120"/>
    <mergeCell ref="A121:A128"/>
    <mergeCell ref="A129:A136"/>
    <mergeCell ref="A137:A144"/>
    <mergeCell ref="A145:A15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2"/>
  <sheetViews>
    <sheetView zoomScale="70" zoomScaleNormal="70" workbookViewId="0">
      <selection activeCell="C9" sqref="C9"/>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20" width="13.425781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42430</v>
      </c>
      <c r="B9" s="86" t="s">
        <v>12</v>
      </c>
      <c r="C9" s="92">
        <v>35730951.859999999</v>
      </c>
      <c r="D9" s="20">
        <v>35730900</v>
      </c>
      <c r="E9" s="93">
        <f>C9-D9</f>
        <v>51.859999999403954</v>
      </c>
      <c r="F9" s="92">
        <v>609249.48</v>
      </c>
      <c r="G9" s="20" t="s">
        <v>51</v>
      </c>
      <c r="H9" s="93">
        <f>F9-G9</f>
        <v>-0.52000000001862645</v>
      </c>
      <c r="I9" s="92">
        <v>91067.07</v>
      </c>
      <c r="J9" s="20" t="s">
        <v>1286</v>
      </c>
      <c r="K9" s="93">
        <f>I9-J9</f>
        <v>-2.9999999998835847E-2</v>
      </c>
      <c r="L9" s="92">
        <v>14158.23</v>
      </c>
      <c r="M9" s="20" t="s">
        <v>1287</v>
      </c>
      <c r="N9" s="93">
        <f>L9-M9</f>
        <v>2.9999999998835847E-2</v>
      </c>
      <c r="O9" s="92">
        <v>238371.92</v>
      </c>
      <c r="P9" s="20" t="s">
        <v>205</v>
      </c>
      <c r="Q9" s="93">
        <f>O9-P9</f>
        <v>-7.9999999987194315E-2</v>
      </c>
      <c r="R9" s="89">
        <v>34960239.280000001</v>
      </c>
      <c r="S9" s="90">
        <v>34960200</v>
      </c>
      <c r="T9" s="91">
        <f>R9-S9</f>
        <v>39.280000001192093</v>
      </c>
      <c r="U9" s="208">
        <f>IF(D9=0,0,1)</f>
        <v>1</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86" t="s">
        <v>13</v>
      </c>
      <c r="C10" s="92"/>
      <c r="D10" s="20">
        <v>0</v>
      </c>
      <c r="E10" s="93">
        <f>C10-D10</f>
        <v>0</v>
      </c>
      <c r="F10" s="92"/>
      <c r="G10" s="20"/>
      <c r="H10" s="93">
        <f t="shared" ref="H10:H16" si="0">F10-G10</f>
        <v>0</v>
      </c>
      <c r="I10" s="92"/>
      <c r="J10" s="20"/>
      <c r="K10" s="93">
        <f t="shared" ref="K10:K16" si="1">I10-J10</f>
        <v>0</v>
      </c>
      <c r="L10" s="92"/>
      <c r="M10" s="20"/>
      <c r="N10" s="93">
        <f t="shared" ref="N10:N16" si="2">L10-M10</f>
        <v>0</v>
      </c>
      <c r="O10" s="92"/>
      <c r="P10" s="20"/>
      <c r="Q10" s="93">
        <f t="shared" ref="Q10:Q16" si="3">O10-P10</f>
        <v>0</v>
      </c>
      <c r="R10" s="92"/>
      <c r="S10" s="20">
        <v>0</v>
      </c>
      <c r="T10" s="93">
        <f t="shared" ref="T10:T16" si="4">R10-S10</f>
        <v>0</v>
      </c>
      <c r="U10" s="209">
        <f t="shared" ref="U10:U73" si="5">IF(D10=0,0,1)</f>
        <v>0</v>
      </c>
      <c r="W10" s="86" t="s">
        <v>13</v>
      </c>
      <c r="X10" s="121">
        <f t="shared" ref="X10:X17" si="6">+IF(AND(C10&lt;&gt;0,D10&lt;&gt;0,OR(E10&gt;100,E10&lt;-100)),1,0)</f>
        <v>0</v>
      </c>
      <c r="Y10" s="122">
        <f t="shared" ref="Y10:Y17" si="7">+IF(AND(F10&lt;&gt;0,G10&lt;&gt;0,OR(H10&gt;100,H10&lt;-100)),1,0)</f>
        <v>0</v>
      </c>
      <c r="Z10" s="122">
        <f t="shared" ref="Z10:Z17" si="8">+IF(AND(I10&lt;&gt;0,J10&lt;&gt;0,OR(K10&gt;100,K10&lt;-100)),1,0)</f>
        <v>0</v>
      </c>
      <c r="AA10" s="123">
        <f t="shared" ref="AA10:AA17" si="9">+IF(AND(L10&lt;&gt;0,M10&lt;&gt;0,OR(N10&gt;100,N10&lt;-100)),1,0)</f>
        <v>0</v>
      </c>
      <c r="AB10" s="123">
        <f t="shared" ref="AB10:AB17" si="10">+IF(AND(O10&lt;&gt;0,P10&lt;&gt;0,OR(Q10&gt;100,Q10&lt;-100)),1,0)</f>
        <v>0</v>
      </c>
      <c r="AC10" s="124">
        <f t="shared" ref="AC10:AC17" si="11">+IF(AND(R10&lt;&gt;0,S10&lt;&gt;0,OR(T10&gt;100,T10&lt;-100)),1,0)</f>
        <v>0</v>
      </c>
    </row>
    <row r="11" spans="1:29" ht="15.75">
      <c r="A11" s="251"/>
      <c r="B11" s="87" t="s">
        <v>14</v>
      </c>
      <c r="C11" s="92"/>
      <c r="D11" s="20">
        <v>36737600</v>
      </c>
      <c r="E11" s="93">
        <f t="shared" ref="E11:E16" si="12">C11-D11</f>
        <v>-36737600</v>
      </c>
      <c r="F11" s="92"/>
      <c r="G11" s="20" t="s">
        <v>52</v>
      </c>
      <c r="H11" s="93">
        <f>F11-G11</f>
        <v>0</v>
      </c>
      <c r="I11" s="92"/>
      <c r="J11" s="20" t="s">
        <v>52</v>
      </c>
      <c r="K11" s="93">
        <f t="shared" si="1"/>
        <v>0</v>
      </c>
      <c r="L11" s="92"/>
      <c r="M11" s="20" t="s">
        <v>52</v>
      </c>
      <c r="N11" s="93">
        <f t="shared" si="2"/>
        <v>0</v>
      </c>
      <c r="O11" s="92"/>
      <c r="P11" s="20" t="s">
        <v>52</v>
      </c>
      <c r="Q11" s="93">
        <f t="shared" si="3"/>
        <v>0</v>
      </c>
      <c r="R11" s="92"/>
      <c r="S11" s="20">
        <v>0</v>
      </c>
      <c r="T11" s="93">
        <f t="shared" si="4"/>
        <v>0</v>
      </c>
      <c r="U11" s="209">
        <f t="shared" si="5"/>
        <v>1</v>
      </c>
      <c r="W11" s="87" t="s">
        <v>14</v>
      </c>
      <c r="X11" s="121">
        <f t="shared" si="6"/>
        <v>0</v>
      </c>
      <c r="Y11" s="122">
        <f t="shared" si="7"/>
        <v>0</v>
      </c>
      <c r="Z11" s="122">
        <f t="shared" si="8"/>
        <v>0</v>
      </c>
      <c r="AA11" s="123">
        <f t="shared" si="9"/>
        <v>0</v>
      </c>
      <c r="AB11" s="123">
        <f t="shared" si="10"/>
        <v>0</v>
      </c>
      <c r="AC11" s="124">
        <f t="shared" si="11"/>
        <v>0</v>
      </c>
    </row>
    <row r="12" spans="1:29" ht="15.75">
      <c r="A12" s="251"/>
      <c r="B12" s="86" t="s">
        <v>15</v>
      </c>
      <c r="C12" s="92">
        <v>90292806.480000004</v>
      </c>
      <c r="D12" s="20">
        <v>0</v>
      </c>
      <c r="E12" s="93">
        <f t="shared" si="12"/>
        <v>90292806.480000004</v>
      </c>
      <c r="F12" s="92">
        <v>1024032.6</v>
      </c>
      <c r="G12" s="20"/>
      <c r="H12" s="93">
        <f t="shared" si="0"/>
        <v>1024032.6</v>
      </c>
      <c r="I12" s="92">
        <v>104827.17</v>
      </c>
      <c r="J12" s="20"/>
      <c r="K12" s="93">
        <f t="shared" si="1"/>
        <v>104827.17</v>
      </c>
      <c r="L12" s="92">
        <v>22683</v>
      </c>
      <c r="M12" s="20"/>
      <c r="N12" s="93">
        <f t="shared" si="2"/>
        <v>22683</v>
      </c>
      <c r="O12" s="92">
        <v>320624.83</v>
      </c>
      <c r="P12" s="20"/>
      <c r="Q12" s="93">
        <f t="shared" si="3"/>
        <v>320624.83</v>
      </c>
      <c r="R12" s="92">
        <v>89030293.200000003</v>
      </c>
      <c r="S12" s="20">
        <v>0</v>
      </c>
      <c r="T12" s="93">
        <f t="shared" si="4"/>
        <v>89030293.200000003</v>
      </c>
      <c r="U12" s="209">
        <f t="shared" si="5"/>
        <v>0</v>
      </c>
      <c r="W12" s="86" t="s">
        <v>15</v>
      </c>
      <c r="X12" s="121">
        <f t="shared" si="6"/>
        <v>0</v>
      </c>
      <c r="Y12" s="122">
        <f t="shared" si="7"/>
        <v>0</v>
      </c>
      <c r="Z12" s="122">
        <f t="shared" si="8"/>
        <v>0</v>
      </c>
      <c r="AA12" s="123">
        <f t="shared" si="9"/>
        <v>0</v>
      </c>
      <c r="AB12" s="123">
        <f t="shared" si="10"/>
        <v>0</v>
      </c>
      <c r="AC12" s="124">
        <f t="shared" si="11"/>
        <v>0</v>
      </c>
    </row>
    <row r="13" spans="1:29" ht="15.75">
      <c r="A13" s="251"/>
      <c r="B13" s="86" t="s">
        <v>16</v>
      </c>
      <c r="C13" s="92">
        <v>67376946.200000003</v>
      </c>
      <c r="D13" s="20">
        <v>67376900</v>
      </c>
      <c r="E13" s="93">
        <f t="shared" si="12"/>
        <v>46.200000002980232</v>
      </c>
      <c r="F13" s="92">
        <v>913145.7</v>
      </c>
      <c r="G13" s="20" t="s">
        <v>53</v>
      </c>
      <c r="H13" s="93">
        <f t="shared" si="0"/>
        <v>-0.30000000004656613</v>
      </c>
      <c r="I13" s="92">
        <v>101994.65</v>
      </c>
      <c r="J13" s="20" t="s">
        <v>1288</v>
      </c>
      <c r="K13" s="93">
        <f t="shared" si="1"/>
        <v>-0.35000000000582077</v>
      </c>
      <c r="L13" s="92">
        <v>11057.44</v>
      </c>
      <c r="M13" s="20" t="s">
        <v>1289</v>
      </c>
      <c r="N13" s="93">
        <f t="shared" si="2"/>
        <v>-5.9999999999490683E-2</v>
      </c>
      <c r="O13" s="92">
        <v>392542.58</v>
      </c>
      <c r="P13" s="20" t="s">
        <v>206</v>
      </c>
      <c r="Q13" s="93">
        <f t="shared" si="3"/>
        <v>-0.41999999998370185</v>
      </c>
      <c r="R13" s="92">
        <v>66162195.109999999</v>
      </c>
      <c r="S13" s="20">
        <v>66162200</v>
      </c>
      <c r="T13" s="93">
        <f t="shared" si="4"/>
        <v>-4.8900000005960464</v>
      </c>
      <c r="U13" s="209">
        <f t="shared" si="5"/>
        <v>1</v>
      </c>
      <c r="W13" s="86" t="s">
        <v>16</v>
      </c>
      <c r="X13" s="121">
        <f t="shared" si="6"/>
        <v>0</v>
      </c>
      <c r="Y13" s="122">
        <f t="shared" si="7"/>
        <v>0</v>
      </c>
      <c r="Z13" s="122">
        <f t="shared" si="8"/>
        <v>0</v>
      </c>
      <c r="AA13" s="123">
        <f t="shared" si="9"/>
        <v>0</v>
      </c>
      <c r="AB13" s="123">
        <f t="shared" si="10"/>
        <v>0</v>
      </c>
      <c r="AC13" s="124">
        <f t="shared" si="11"/>
        <v>0</v>
      </c>
    </row>
    <row r="14" spans="1:29" ht="15.75">
      <c r="A14" s="251"/>
      <c r="B14" s="86" t="s">
        <v>17</v>
      </c>
      <c r="C14" s="92"/>
      <c r="D14" s="20">
        <v>0</v>
      </c>
      <c r="E14" s="93">
        <f t="shared" si="12"/>
        <v>0</v>
      </c>
      <c r="F14" s="92"/>
      <c r="G14" s="20"/>
      <c r="H14" s="93">
        <f t="shared" si="0"/>
        <v>0</v>
      </c>
      <c r="I14" s="92"/>
      <c r="J14" s="20"/>
      <c r="K14" s="93">
        <f t="shared" si="1"/>
        <v>0</v>
      </c>
      <c r="L14" s="92"/>
      <c r="M14" s="20"/>
      <c r="N14" s="93">
        <f t="shared" si="2"/>
        <v>0</v>
      </c>
      <c r="O14" s="92"/>
      <c r="P14" s="20"/>
      <c r="Q14" s="93">
        <f t="shared" si="3"/>
        <v>0</v>
      </c>
      <c r="R14" s="92"/>
      <c r="S14" s="20">
        <v>0</v>
      </c>
      <c r="T14" s="93">
        <f t="shared" si="4"/>
        <v>0</v>
      </c>
      <c r="U14" s="209">
        <f t="shared" si="5"/>
        <v>0</v>
      </c>
      <c r="W14" s="86" t="s">
        <v>17</v>
      </c>
      <c r="X14" s="121">
        <f t="shared" si="6"/>
        <v>0</v>
      </c>
      <c r="Y14" s="122">
        <f t="shared" si="7"/>
        <v>0</v>
      </c>
      <c r="Z14" s="122">
        <f t="shared" si="8"/>
        <v>0</v>
      </c>
      <c r="AA14" s="123">
        <f t="shared" si="9"/>
        <v>0</v>
      </c>
      <c r="AB14" s="123">
        <f t="shared" si="10"/>
        <v>0</v>
      </c>
      <c r="AC14" s="124">
        <f t="shared" si="11"/>
        <v>0</v>
      </c>
    </row>
    <row r="15" spans="1:29" ht="15.75">
      <c r="A15" s="251"/>
      <c r="B15" s="86" t="s">
        <v>18</v>
      </c>
      <c r="C15" s="92">
        <v>11993211.449999999</v>
      </c>
      <c r="D15" s="20">
        <v>11993210</v>
      </c>
      <c r="E15" s="93">
        <f t="shared" si="12"/>
        <v>1.4499999992549419</v>
      </c>
      <c r="F15" s="92">
        <v>305262.44</v>
      </c>
      <c r="G15" s="20" t="s">
        <v>54</v>
      </c>
      <c r="H15" s="93">
        <f t="shared" si="0"/>
        <v>0.44000000000232831</v>
      </c>
      <c r="I15" s="92">
        <v>18422.009999999998</v>
      </c>
      <c r="J15" s="20" t="s">
        <v>1290</v>
      </c>
      <c r="K15" s="93">
        <f t="shared" si="1"/>
        <v>9.9999999983992893E-3</v>
      </c>
      <c r="L15" s="92">
        <v>5027.1899999999996</v>
      </c>
      <c r="M15" s="20" t="s">
        <v>1291</v>
      </c>
      <c r="N15" s="93">
        <f t="shared" si="2"/>
        <v>-1.0000000000218279E-2</v>
      </c>
      <c r="O15" s="92">
        <v>68962.61</v>
      </c>
      <c r="P15" s="20" t="s">
        <v>207</v>
      </c>
      <c r="Q15" s="93">
        <f t="shared" si="3"/>
        <v>0.61000000000058208</v>
      </c>
      <c r="R15" s="92">
        <v>11632381.199999999</v>
      </c>
      <c r="S15" s="20">
        <v>11632390</v>
      </c>
      <c r="T15" s="93">
        <f t="shared" si="4"/>
        <v>-8.8000000007450581</v>
      </c>
      <c r="U15" s="209">
        <f t="shared" si="5"/>
        <v>1</v>
      </c>
      <c r="W15" s="86" t="s">
        <v>18</v>
      </c>
      <c r="X15" s="121">
        <f t="shared" si="6"/>
        <v>0</v>
      </c>
      <c r="Y15" s="122">
        <f t="shared" si="7"/>
        <v>0</v>
      </c>
      <c r="Z15" s="122">
        <f t="shared" si="8"/>
        <v>0</v>
      </c>
      <c r="AA15" s="123">
        <f t="shared" si="9"/>
        <v>0</v>
      </c>
      <c r="AB15" s="123">
        <f t="shared" si="10"/>
        <v>0</v>
      </c>
      <c r="AC15" s="124">
        <f t="shared" si="11"/>
        <v>0</v>
      </c>
    </row>
    <row r="16" spans="1:29" ht="15.75">
      <c r="A16" s="252"/>
      <c r="B16" s="88" t="s">
        <v>19</v>
      </c>
      <c r="C16" s="94">
        <v>76537470.180000007</v>
      </c>
      <c r="D16" s="95">
        <v>402337200</v>
      </c>
      <c r="E16" s="96">
        <f t="shared" si="12"/>
        <v>-325799729.81999999</v>
      </c>
      <c r="F16" s="94">
        <v>1979586.71</v>
      </c>
      <c r="G16" s="95" t="s">
        <v>55</v>
      </c>
      <c r="H16" s="96">
        <f t="shared" si="0"/>
        <v>-3.2900000000372529</v>
      </c>
      <c r="I16" s="94">
        <v>144549.59</v>
      </c>
      <c r="J16" s="95" t="s">
        <v>1292</v>
      </c>
      <c r="K16" s="96">
        <f t="shared" si="1"/>
        <v>-0.41000000000349246</v>
      </c>
      <c r="L16" s="94">
        <v>72092.2</v>
      </c>
      <c r="M16" s="95" t="s">
        <v>1293</v>
      </c>
      <c r="N16" s="96">
        <f t="shared" si="2"/>
        <v>0</v>
      </c>
      <c r="O16" s="94">
        <v>627254.14</v>
      </c>
      <c r="P16" s="95" t="s">
        <v>208</v>
      </c>
      <c r="Q16" s="96">
        <f t="shared" si="3"/>
        <v>0.14000000001396984</v>
      </c>
      <c r="R16" s="94">
        <v>74003086.700000003</v>
      </c>
      <c r="S16" s="95">
        <v>74003100</v>
      </c>
      <c r="T16" s="96">
        <f t="shared" si="4"/>
        <v>-13.299999997019768</v>
      </c>
      <c r="U16" s="210">
        <f t="shared" si="5"/>
        <v>1</v>
      </c>
      <c r="W16" s="88" t="s">
        <v>19</v>
      </c>
      <c r="X16" s="125">
        <f t="shared" si="6"/>
        <v>1</v>
      </c>
      <c r="Y16" s="126">
        <f t="shared" si="7"/>
        <v>0</v>
      </c>
      <c r="Z16" s="126">
        <f t="shared" si="8"/>
        <v>0</v>
      </c>
      <c r="AA16" s="127">
        <f t="shared" si="9"/>
        <v>0</v>
      </c>
      <c r="AB16" s="127">
        <f t="shared" si="10"/>
        <v>0</v>
      </c>
      <c r="AC16" s="128">
        <f t="shared" si="11"/>
        <v>0</v>
      </c>
    </row>
    <row r="17" spans="1:29" ht="15.75">
      <c r="A17" s="250">
        <v>42431</v>
      </c>
      <c r="B17" s="85" t="s">
        <v>12</v>
      </c>
      <c r="C17" s="89">
        <v>35730951.859999999</v>
      </c>
      <c r="D17" s="90">
        <v>34960200</v>
      </c>
      <c r="E17" s="91">
        <f>C17-D17</f>
        <v>770751.8599999994</v>
      </c>
      <c r="F17" s="89">
        <v>790126.53</v>
      </c>
      <c r="G17" s="90" t="s">
        <v>56</v>
      </c>
      <c r="H17" s="91">
        <f>F17-G17</f>
        <v>-0.46999999997206032</v>
      </c>
      <c r="I17" s="89">
        <v>111442.71</v>
      </c>
      <c r="J17" s="90" t="s">
        <v>1294</v>
      </c>
      <c r="K17" s="91">
        <f>I17-J17</f>
        <v>-0.28999999999359716</v>
      </c>
      <c r="L17" s="89">
        <v>14775.67</v>
      </c>
      <c r="M17" s="90" t="s">
        <v>1295</v>
      </c>
      <c r="N17" s="91">
        <f>L17-M17</f>
        <v>-3.0000000000654836E-2</v>
      </c>
      <c r="O17" s="89">
        <v>314608.40000000002</v>
      </c>
      <c r="P17" s="90" t="s">
        <v>209</v>
      </c>
      <c r="Q17" s="91">
        <f>O17-P17</f>
        <v>0.40000000002328306</v>
      </c>
      <c r="R17" s="89">
        <v>35775977.25</v>
      </c>
      <c r="S17" s="90">
        <v>35775900</v>
      </c>
      <c r="T17" s="91">
        <f>R17-S17</f>
        <v>77.25</v>
      </c>
      <c r="U17" s="208">
        <f t="shared" si="5"/>
        <v>1</v>
      </c>
      <c r="W17" s="85" t="s">
        <v>12</v>
      </c>
      <c r="X17" s="122">
        <f t="shared" si="6"/>
        <v>1</v>
      </c>
      <c r="Y17" s="122">
        <f t="shared" si="7"/>
        <v>0</v>
      </c>
      <c r="Z17" s="122">
        <f t="shared" si="8"/>
        <v>0</v>
      </c>
      <c r="AA17" s="122">
        <f t="shared" si="9"/>
        <v>0</v>
      </c>
      <c r="AB17" s="123">
        <f t="shared" si="10"/>
        <v>0</v>
      </c>
      <c r="AC17" s="129">
        <f t="shared" si="11"/>
        <v>0</v>
      </c>
    </row>
    <row r="18" spans="1:29" ht="15.75">
      <c r="A18" s="251"/>
      <c r="B18" s="86" t="s">
        <v>13</v>
      </c>
      <c r="C18" s="92">
        <v>78682949.969999999</v>
      </c>
      <c r="D18" s="20">
        <v>78682900</v>
      </c>
      <c r="E18" s="93">
        <f>C18-D18</f>
        <v>49.969999998807907</v>
      </c>
      <c r="F18" s="92">
        <v>1581673.77</v>
      </c>
      <c r="G18" s="20" t="s">
        <v>57</v>
      </c>
      <c r="H18" s="93">
        <f t="shared" ref="H18:H24" si="13">F18-G18</f>
        <v>3.7700000000186265</v>
      </c>
      <c r="I18" s="92">
        <v>201222.81</v>
      </c>
      <c r="J18" s="20" t="s">
        <v>1296</v>
      </c>
      <c r="K18" s="93">
        <f t="shared" ref="K18:K24" si="14">I18-J18</f>
        <v>-0.19000000000232831</v>
      </c>
      <c r="L18" s="92">
        <v>19919.759999999998</v>
      </c>
      <c r="M18" s="20" t="s">
        <v>1297</v>
      </c>
      <c r="N18" s="93">
        <f t="shared" ref="N18:N24" si="15">L18-M18</f>
        <v>3303.3599999999969</v>
      </c>
      <c r="O18" s="92">
        <v>963374.9</v>
      </c>
      <c r="P18" s="20" t="s">
        <v>210</v>
      </c>
      <c r="Q18" s="93">
        <f t="shared" ref="Q18:Q24" si="16">O18-P18</f>
        <v>0.90000000002328306</v>
      </c>
      <c r="R18" s="92">
        <v>79432620.269999996</v>
      </c>
      <c r="S18" s="20">
        <v>79432600</v>
      </c>
      <c r="T18" s="93">
        <f t="shared" ref="T18:T24" si="17">R18-S18</f>
        <v>20.269999995827675</v>
      </c>
      <c r="U18" s="209">
        <f t="shared" si="5"/>
        <v>1</v>
      </c>
      <c r="W18" s="86" t="s">
        <v>13</v>
      </c>
      <c r="X18" s="122">
        <f t="shared" ref="X18:X72" si="18">+IF(AND(C18&lt;&gt;0,D18&lt;&gt;0,OR(E18&gt;100,E18&lt;-100)),1,0)</f>
        <v>0</v>
      </c>
      <c r="Y18" s="122">
        <f t="shared" ref="Y18:Y72" si="19">+IF(AND(F18&lt;&gt;0,G18&lt;&gt;0,OR(H18&gt;100,H18&lt;-100)),1,0)</f>
        <v>0</v>
      </c>
      <c r="Z18" s="122">
        <f t="shared" ref="Z18:Z72" si="20">+IF(AND(I18&lt;&gt;0,J18&lt;&gt;0,OR(K18&gt;100,K18&lt;-100)),1,0)</f>
        <v>0</v>
      </c>
      <c r="AA18" s="122">
        <f t="shared" ref="AA18:AA72" si="21">+IF(AND(L18&lt;&gt;0,M18&lt;&gt;0,OR(N18&gt;100,N18&lt;-100)),1,0)</f>
        <v>1</v>
      </c>
      <c r="AB18" s="123">
        <f t="shared" ref="AB18:AB72" si="22">+IF(AND(O18&lt;&gt;0,P18&lt;&gt;0,OR(Q18&gt;100,Q18&lt;-100)),1,0)</f>
        <v>0</v>
      </c>
      <c r="AC18" s="129">
        <f t="shared" ref="AC18:AC72" si="23">+IF(AND(R18&lt;&gt;0,S18&lt;&gt;0,OR(T18&gt;100,T18&lt;-100)),1,0)</f>
        <v>0</v>
      </c>
    </row>
    <row r="19" spans="1:29" ht="15.75">
      <c r="A19" s="251"/>
      <c r="B19" s="87" t="s">
        <v>14</v>
      </c>
      <c r="C19" s="92">
        <v>36737679.740000002</v>
      </c>
      <c r="D19" s="20">
        <v>36737600</v>
      </c>
      <c r="E19" s="93">
        <f t="shared" ref="E19:E24" si="24">C19-D19</f>
        <v>79.740000002086163</v>
      </c>
      <c r="F19" s="92">
        <v>1765683.04</v>
      </c>
      <c r="G19" s="20" t="s">
        <v>58</v>
      </c>
      <c r="H19" s="93">
        <f>F19-G19</f>
        <v>3.0400000000372529</v>
      </c>
      <c r="I19" s="92">
        <v>124342.38</v>
      </c>
      <c r="J19" s="20" t="s">
        <v>1298</v>
      </c>
      <c r="K19" s="93">
        <f t="shared" si="14"/>
        <v>0.38000000000465661</v>
      </c>
      <c r="L19" s="92">
        <v>20632.02</v>
      </c>
      <c r="M19" s="20" t="s">
        <v>1299</v>
      </c>
      <c r="N19" s="93">
        <f t="shared" si="15"/>
        <v>2.0000000000436557E-2</v>
      </c>
      <c r="O19" s="92">
        <v>935711.74</v>
      </c>
      <c r="P19" s="20" t="s">
        <v>52</v>
      </c>
      <c r="Q19" s="93">
        <f t="shared" si="16"/>
        <v>935711.74</v>
      </c>
      <c r="R19" s="92">
        <v>34139995.299999997</v>
      </c>
      <c r="S19" s="20">
        <v>34140000</v>
      </c>
      <c r="T19" s="93">
        <f t="shared" si="17"/>
        <v>-4.7000000029802322</v>
      </c>
      <c r="U19" s="209">
        <f t="shared" si="5"/>
        <v>1</v>
      </c>
      <c r="W19" s="87" t="s">
        <v>14</v>
      </c>
      <c r="X19" s="122">
        <f t="shared" si="18"/>
        <v>0</v>
      </c>
      <c r="Y19" s="122">
        <f t="shared" si="19"/>
        <v>0</v>
      </c>
      <c r="Z19" s="122">
        <f t="shared" si="20"/>
        <v>0</v>
      </c>
      <c r="AA19" s="122">
        <f t="shared" si="21"/>
        <v>0</v>
      </c>
      <c r="AB19" s="123">
        <f t="shared" si="22"/>
        <v>1</v>
      </c>
      <c r="AC19" s="129">
        <f t="shared" si="23"/>
        <v>0</v>
      </c>
    </row>
    <row r="20" spans="1:29" ht="15.75">
      <c r="A20" s="251"/>
      <c r="B20" s="86" t="s">
        <v>15</v>
      </c>
      <c r="C20" s="92">
        <v>89030293.200000003</v>
      </c>
      <c r="D20" s="20">
        <v>89030200</v>
      </c>
      <c r="E20" s="93">
        <f t="shared" si="24"/>
        <v>93.200000002980232</v>
      </c>
      <c r="F20" s="92">
        <v>1107733.42</v>
      </c>
      <c r="G20" s="20" t="s">
        <v>59</v>
      </c>
      <c r="H20" s="93">
        <f t="shared" si="13"/>
        <v>3.4199999999254942</v>
      </c>
      <c r="I20" s="92">
        <v>29578.94</v>
      </c>
      <c r="J20" s="20" t="s">
        <v>1300</v>
      </c>
      <c r="K20" s="93">
        <f t="shared" si="14"/>
        <v>3.9999999997235136E-2</v>
      </c>
      <c r="L20" s="92">
        <v>3278.74</v>
      </c>
      <c r="M20" s="20" t="s">
        <v>1301</v>
      </c>
      <c r="N20" s="93">
        <f t="shared" si="15"/>
        <v>-1.0000000000218279E-2</v>
      </c>
      <c r="O20" s="92">
        <v>457734.06</v>
      </c>
      <c r="P20" s="20" t="s">
        <v>211</v>
      </c>
      <c r="Q20" s="93">
        <f t="shared" si="16"/>
        <v>5.9999999997671694E-2</v>
      </c>
      <c r="R20" s="92">
        <v>90280111.890000001</v>
      </c>
      <c r="S20" s="20">
        <v>90280100</v>
      </c>
      <c r="T20" s="93">
        <f t="shared" si="17"/>
        <v>11.890000000596046</v>
      </c>
      <c r="U20" s="209">
        <f t="shared" si="5"/>
        <v>1</v>
      </c>
      <c r="W20" s="86" t="s">
        <v>15</v>
      </c>
      <c r="X20" s="122">
        <f t="shared" si="18"/>
        <v>0</v>
      </c>
      <c r="Y20" s="4">
        <f t="shared" si="19"/>
        <v>0</v>
      </c>
      <c r="Z20" s="130">
        <f t="shared" si="20"/>
        <v>0</v>
      </c>
      <c r="AA20" s="4">
        <f t="shared" si="21"/>
        <v>0</v>
      </c>
      <c r="AB20" s="123">
        <f t="shared" si="22"/>
        <v>0</v>
      </c>
      <c r="AC20" s="129">
        <f t="shared" si="23"/>
        <v>0</v>
      </c>
    </row>
    <row r="21" spans="1:29" ht="15.75">
      <c r="A21" s="251"/>
      <c r="B21" s="86" t="s">
        <v>16</v>
      </c>
      <c r="C21" s="92">
        <v>66162195.109999999</v>
      </c>
      <c r="D21" s="20">
        <v>66162200</v>
      </c>
      <c r="E21" s="93">
        <f t="shared" si="24"/>
        <v>-4.8900000005960464</v>
      </c>
      <c r="F21" s="92">
        <v>763345.56</v>
      </c>
      <c r="G21" s="20" t="s">
        <v>60</v>
      </c>
      <c r="H21" s="93">
        <f t="shared" si="13"/>
        <v>-0.43999999994412065</v>
      </c>
      <c r="I21" s="92">
        <v>126757.66</v>
      </c>
      <c r="J21" s="20" t="s">
        <v>1302</v>
      </c>
      <c r="K21" s="93">
        <f t="shared" si="14"/>
        <v>-0.33999999999650754</v>
      </c>
      <c r="L21" s="92">
        <v>27873.53</v>
      </c>
      <c r="M21" s="20" t="s">
        <v>1303</v>
      </c>
      <c r="N21" s="93">
        <f t="shared" si="15"/>
        <v>2.9999999998835847E-2</v>
      </c>
      <c r="O21" s="92">
        <v>337074.6</v>
      </c>
      <c r="P21" s="20" t="s">
        <v>212</v>
      </c>
      <c r="Q21" s="93">
        <f t="shared" si="16"/>
        <v>-0.40000000002328306</v>
      </c>
      <c r="R21" s="92">
        <v>65160659.060000002</v>
      </c>
      <c r="S21" s="20">
        <v>65160700</v>
      </c>
      <c r="T21" s="93">
        <f t="shared" si="17"/>
        <v>-40.939999997615814</v>
      </c>
      <c r="U21" s="209">
        <f t="shared" si="5"/>
        <v>1</v>
      </c>
      <c r="W21" s="86" t="s">
        <v>16</v>
      </c>
      <c r="X21" s="122">
        <f t="shared" si="18"/>
        <v>0</v>
      </c>
      <c r="Y21" s="4">
        <f t="shared" si="19"/>
        <v>0</v>
      </c>
      <c r="Z21" s="130">
        <f t="shared" si="20"/>
        <v>0</v>
      </c>
      <c r="AA21" s="4">
        <f t="shared" si="21"/>
        <v>0</v>
      </c>
      <c r="AB21" s="4">
        <f t="shared" si="22"/>
        <v>0</v>
      </c>
      <c r="AC21" s="129">
        <f t="shared" si="23"/>
        <v>0</v>
      </c>
    </row>
    <row r="22" spans="1:29" ht="15.75">
      <c r="A22" s="251"/>
      <c r="B22" s="86" t="s">
        <v>17</v>
      </c>
      <c r="C22" s="92">
        <v>58827925.25</v>
      </c>
      <c r="D22" s="20">
        <v>55682700</v>
      </c>
      <c r="E22" s="93">
        <f t="shared" si="24"/>
        <v>3145225.25</v>
      </c>
      <c r="F22" s="92">
        <v>2372233.4900000002</v>
      </c>
      <c r="G22" s="20" t="s">
        <v>61</v>
      </c>
      <c r="H22" s="93">
        <f t="shared" si="13"/>
        <v>3.4900000002235174</v>
      </c>
      <c r="I22" s="92">
        <v>241163.59</v>
      </c>
      <c r="J22" s="20" t="s">
        <v>1304</v>
      </c>
      <c r="K22" s="93">
        <f t="shared" si="14"/>
        <v>-0.41000000000349246</v>
      </c>
      <c r="L22" s="92">
        <v>7953.91</v>
      </c>
      <c r="M22" s="20" t="s">
        <v>1305</v>
      </c>
      <c r="N22" s="93">
        <f t="shared" si="15"/>
        <v>-0.61000000000058208</v>
      </c>
      <c r="O22" s="92">
        <v>1006197.67</v>
      </c>
      <c r="P22" s="20" t="s">
        <v>52</v>
      </c>
      <c r="Q22" s="93">
        <f t="shared" si="16"/>
        <v>1006197.67</v>
      </c>
      <c r="R22" s="92">
        <v>55682703.75</v>
      </c>
      <c r="S22" s="20">
        <v>55682700</v>
      </c>
      <c r="T22" s="93">
        <f t="shared" si="17"/>
        <v>3.75</v>
      </c>
      <c r="U22" s="209">
        <f t="shared" si="5"/>
        <v>1</v>
      </c>
      <c r="W22" s="86" t="s">
        <v>17</v>
      </c>
      <c r="X22" s="122">
        <f t="shared" si="18"/>
        <v>1</v>
      </c>
      <c r="Y22" s="4">
        <f t="shared" si="19"/>
        <v>0</v>
      </c>
      <c r="Z22" s="130">
        <f t="shared" si="20"/>
        <v>0</v>
      </c>
      <c r="AA22" s="4">
        <f t="shared" si="21"/>
        <v>0</v>
      </c>
      <c r="AB22" s="4">
        <f t="shared" si="22"/>
        <v>1</v>
      </c>
      <c r="AC22" s="129">
        <f t="shared" si="23"/>
        <v>0</v>
      </c>
    </row>
    <row r="23" spans="1:29" ht="15.75">
      <c r="A23" s="251"/>
      <c r="B23" s="86" t="s">
        <v>18</v>
      </c>
      <c r="C23" s="92">
        <v>11632381.199999999</v>
      </c>
      <c r="D23" s="20">
        <v>11632390</v>
      </c>
      <c r="E23" s="93">
        <f t="shared" si="24"/>
        <v>-8.8000000007450581</v>
      </c>
      <c r="F23" s="92">
        <v>464507.25</v>
      </c>
      <c r="G23" s="20" t="s">
        <v>62</v>
      </c>
      <c r="H23" s="93">
        <f t="shared" si="13"/>
        <v>0.25</v>
      </c>
      <c r="I23" s="92">
        <v>-1</v>
      </c>
      <c r="J23" s="20" t="s">
        <v>52</v>
      </c>
      <c r="K23" s="93">
        <f t="shared" si="14"/>
        <v>-1</v>
      </c>
      <c r="L23" s="92">
        <v>-1</v>
      </c>
      <c r="M23" s="20" t="s">
        <v>52</v>
      </c>
      <c r="N23" s="93">
        <f t="shared" si="15"/>
        <v>-1</v>
      </c>
      <c r="O23" s="92">
        <v>125911.1</v>
      </c>
      <c r="P23" s="20" t="s">
        <v>213</v>
      </c>
      <c r="Q23" s="93">
        <f t="shared" si="16"/>
        <v>0.10000000000582077</v>
      </c>
      <c r="R23" s="92">
        <v>11041962.83</v>
      </c>
      <c r="S23" s="20">
        <v>11041960</v>
      </c>
      <c r="T23" s="93">
        <f t="shared" si="17"/>
        <v>2.8300000000745058</v>
      </c>
      <c r="U23" s="209">
        <f t="shared" si="5"/>
        <v>1</v>
      </c>
      <c r="W23" s="86" t="s">
        <v>18</v>
      </c>
      <c r="X23" s="122">
        <f t="shared" si="18"/>
        <v>0</v>
      </c>
      <c r="Y23" s="4">
        <f t="shared" si="19"/>
        <v>0</v>
      </c>
      <c r="Z23" s="130">
        <f t="shared" si="20"/>
        <v>0</v>
      </c>
      <c r="AA23" s="4">
        <f t="shared" si="21"/>
        <v>0</v>
      </c>
      <c r="AB23" s="4">
        <f t="shared" si="22"/>
        <v>0</v>
      </c>
      <c r="AC23" s="129">
        <f t="shared" si="23"/>
        <v>0</v>
      </c>
    </row>
    <row r="24" spans="1:29" ht="15.75">
      <c r="A24" s="252"/>
      <c r="B24" s="88" t="s">
        <v>19</v>
      </c>
      <c r="C24" s="94">
        <v>74003086.700000003</v>
      </c>
      <c r="D24" s="95">
        <v>74003100</v>
      </c>
      <c r="E24" s="96">
        <f t="shared" si="24"/>
        <v>-13.299999997019768</v>
      </c>
      <c r="F24" s="94">
        <v>3166856.49</v>
      </c>
      <c r="G24" s="95" t="s">
        <v>63</v>
      </c>
      <c r="H24" s="96">
        <f t="shared" si="13"/>
        <v>-3.5099999997764826</v>
      </c>
      <c r="I24" s="94">
        <v>187261.35</v>
      </c>
      <c r="J24" s="95" t="s">
        <v>1306</v>
      </c>
      <c r="K24" s="96">
        <f t="shared" si="14"/>
        <v>0.35000000000582077</v>
      </c>
      <c r="L24" s="94">
        <v>18515.240000000002</v>
      </c>
      <c r="M24" s="95" t="s">
        <v>1307</v>
      </c>
      <c r="N24" s="96">
        <f t="shared" si="15"/>
        <v>0.24000000000160071</v>
      </c>
      <c r="O24" s="94">
        <v>782735.63</v>
      </c>
      <c r="P24" s="95" t="s">
        <v>214</v>
      </c>
      <c r="Q24" s="96">
        <f t="shared" si="16"/>
        <v>-0.36999999999534339</v>
      </c>
      <c r="R24" s="94">
        <v>70222240.670000002</v>
      </c>
      <c r="S24" s="95">
        <v>70222200</v>
      </c>
      <c r="T24" s="96">
        <f t="shared" si="17"/>
        <v>40.670000001788139</v>
      </c>
      <c r="U24" s="210">
        <f t="shared" si="5"/>
        <v>1</v>
      </c>
      <c r="W24" s="88" t="s">
        <v>19</v>
      </c>
      <c r="X24" s="122">
        <f t="shared" si="18"/>
        <v>0</v>
      </c>
      <c r="Y24" s="4">
        <f t="shared" si="19"/>
        <v>0</v>
      </c>
      <c r="Z24" s="130">
        <f t="shared" si="20"/>
        <v>0</v>
      </c>
      <c r="AA24" s="4">
        <f t="shared" si="21"/>
        <v>0</v>
      </c>
      <c r="AB24" s="4">
        <f t="shared" si="22"/>
        <v>0</v>
      </c>
      <c r="AC24" s="129">
        <f t="shared" si="23"/>
        <v>0</v>
      </c>
    </row>
    <row r="25" spans="1:29" ht="15.75">
      <c r="A25" s="250">
        <v>42432</v>
      </c>
      <c r="B25" s="85" t="s">
        <v>12</v>
      </c>
      <c r="C25" s="89">
        <v>35730951.859999999</v>
      </c>
      <c r="D25" s="90">
        <v>35775900</v>
      </c>
      <c r="E25" s="91">
        <f>C25-D25</f>
        <v>-44948.140000000596</v>
      </c>
      <c r="F25" s="89">
        <v>933809.35</v>
      </c>
      <c r="G25" s="90" t="s">
        <v>64</v>
      </c>
      <c r="H25" s="91">
        <f>F25-G25</f>
        <v>0.34999999997671694</v>
      </c>
      <c r="I25" s="89">
        <v>139404.47</v>
      </c>
      <c r="J25" s="90" t="s">
        <v>1308</v>
      </c>
      <c r="K25" s="91">
        <f>I25-J25</f>
        <v>0.47000000000116415</v>
      </c>
      <c r="L25" s="89">
        <v>10483.709999999999</v>
      </c>
      <c r="M25" s="90" t="s">
        <v>1309</v>
      </c>
      <c r="N25" s="91">
        <f>L25-M25</f>
        <v>9.9999999983992893E-3</v>
      </c>
      <c r="O25" s="89">
        <v>278608.26</v>
      </c>
      <c r="P25" s="90" t="s">
        <v>215</v>
      </c>
      <c r="Q25" s="91">
        <f>O25-P25</f>
        <v>0.26000000000931323</v>
      </c>
      <c r="R25" s="89">
        <v>34692480.380000003</v>
      </c>
      <c r="S25" s="90">
        <v>34692500</v>
      </c>
      <c r="T25" s="91">
        <f>R25-S25</f>
        <v>-19.619999997317791</v>
      </c>
      <c r="U25" s="208">
        <f t="shared" si="5"/>
        <v>1</v>
      </c>
      <c r="W25" s="85" t="s">
        <v>12</v>
      </c>
      <c r="X25" s="117">
        <f t="shared" si="18"/>
        <v>1</v>
      </c>
      <c r="Y25" s="118">
        <f t="shared" si="19"/>
        <v>0</v>
      </c>
      <c r="Z25" s="118">
        <f t="shared" si="20"/>
        <v>0</v>
      </c>
      <c r="AA25" s="118">
        <f t="shared" si="21"/>
        <v>0</v>
      </c>
      <c r="AB25" s="118">
        <f t="shared" si="22"/>
        <v>0</v>
      </c>
      <c r="AC25" s="131">
        <f t="shared" si="23"/>
        <v>0</v>
      </c>
    </row>
    <row r="26" spans="1:29" ht="15.75">
      <c r="A26" s="251"/>
      <c r="B26" s="86" t="s">
        <v>13</v>
      </c>
      <c r="C26" s="92">
        <v>79432620.269999996</v>
      </c>
      <c r="D26" s="20">
        <v>79432600</v>
      </c>
      <c r="E26" s="93">
        <f>C26-D26</f>
        <v>20.269999995827675</v>
      </c>
      <c r="F26" s="92">
        <v>925887.1</v>
      </c>
      <c r="G26" s="20" t="s">
        <v>65</v>
      </c>
      <c r="H26" s="93">
        <f t="shared" ref="H26:H32" si="25">F26-G26</f>
        <v>9.9999999976716936E-2</v>
      </c>
      <c r="I26" s="92">
        <v>53040.03</v>
      </c>
      <c r="J26" s="20" t="s">
        <v>1310</v>
      </c>
      <c r="K26" s="93">
        <f t="shared" ref="K26:K32" si="26">I26-J26</f>
        <v>2388.2299999999959</v>
      </c>
      <c r="L26" s="92">
        <v>4334.93</v>
      </c>
      <c r="M26" s="20" t="s">
        <v>1311</v>
      </c>
      <c r="N26" s="93">
        <f t="shared" ref="N26:N32" si="27">L26-M26</f>
        <v>-9.999999999308784E-3</v>
      </c>
      <c r="O26" s="92">
        <v>629726.62</v>
      </c>
      <c r="P26" s="20" t="s">
        <v>216</v>
      </c>
      <c r="Q26" s="93">
        <f t="shared" ref="Q26:Q32" si="28">O26-P26</f>
        <v>-0.38000000000465661</v>
      </c>
      <c r="R26" s="92">
        <v>81965028.670000002</v>
      </c>
      <c r="S26" s="20">
        <v>81965100</v>
      </c>
      <c r="T26" s="93">
        <f t="shared" ref="T26:T32" si="29">R26-S26</f>
        <v>-71.329999998211861</v>
      </c>
      <c r="U26" s="209">
        <f t="shared" si="5"/>
        <v>1</v>
      </c>
      <c r="W26" s="86" t="s">
        <v>13</v>
      </c>
      <c r="X26" s="121">
        <f t="shared" si="18"/>
        <v>0</v>
      </c>
      <c r="Y26" s="122">
        <f t="shared" si="19"/>
        <v>0</v>
      </c>
      <c r="Z26" s="122">
        <f t="shared" si="20"/>
        <v>1</v>
      </c>
      <c r="AA26" s="122">
        <f t="shared" si="21"/>
        <v>0</v>
      </c>
      <c r="AB26" s="122">
        <f t="shared" si="22"/>
        <v>0</v>
      </c>
      <c r="AC26" s="129">
        <f t="shared" si="23"/>
        <v>0</v>
      </c>
    </row>
    <row r="27" spans="1:29" ht="15.75">
      <c r="A27" s="251"/>
      <c r="B27" s="87" t="s">
        <v>14</v>
      </c>
      <c r="C27" s="92">
        <v>34139995.299999997</v>
      </c>
      <c r="D27" s="20">
        <v>0</v>
      </c>
      <c r="E27" s="93">
        <f t="shared" ref="E27:E32" si="30">C27-D27</f>
        <v>34139995.299999997</v>
      </c>
      <c r="F27" s="92">
        <v>1075181.81</v>
      </c>
      <c r="G27" s="20"/>
      <c r="H27" s="93">
        <f>F27-G27</f>
        <v>1075181.81</v>
      </c>
      <c r="I27" s="92">
        <v>116511.16</v>
      </c>
      <c r="J27" s="20"/>
      <c r="K27" s="93">
        <f t="shared" si="26"/>
        <v>116511.16</v>
      </c>
      <c r="L27" s="92">
        <v>77680.22</v>
      </c>
      <c r="M27" s="20"/>
      <c r="N27" s="93">
        <f t="shared" si="27"/>
        <v>77680.22</v>
      </c>
      <c r="O27" s="92">
        <v>446050.16</v>
      </c>
      <c r="P27" s="20"/>
      <c r="Q27" s="93">
        <f t="shared" si="28"/>
        <v>446050.16</v>
      </c>
      <c r="R27" s="92">
        <v>40162077.899999999</v>
      </c>
      <c r="S27" s="20">
        <v>0</v>
      </c>
      <c r="T27" s="93">
        <f t="shared" si="29"/>
        <v>40162077.899999999</v>
      </c>
      <c r="U27" s="209">
        <f t="shared" si="5"/>
        <v>0</v>
      </c>
      <c r="W27" s="87" t="s">
        <v>14</v>
      </c>
      <c r="X27" s="121">
        <f t="shared" si="18"/>
        <v>0</v>
      </c>
      <c r="Y27" s="122">
        <f t="shared" si="19"/>
        <v>0</v>
      </c>
      <c r="Z27" s="122">
        <f t="shared" si="20"/>
        <v>0</v>
      </c>
      <c r="AA27" s="122">
        <f t="shared" si="21"/>
        <v>0</v>
      </c>
      <c r="AB27" s="122">
        <f t="shared" si="22"/>
        <v>0</v>
      </c>
      <c r="AC27" s="129">
        <f t="shared" si="23"/>
        <v>0</v>
      </c>
    </row>
    <row r="28" spans="1:29" ht="15.75">
      <c r="A28" s="251"/>
      <c r="B28" s="86" t="s">
        <v>15</v>
      </c>
      <c r="C28" s="92">
        <v>90280111.890000001</v>
      </c>
      <c r="D28" s="20">
        <v>90280100</v>
      </c>
      <c r="E28" s="93">
        <f t="shared" si="30"/>
        <v>11.890000000596046</v>
      </c>
      <c r="F28" s="92">
        <v>792329.59</v>
      </c>
      <c r="G28" s="20" t="s">
        <v>66</v>
      </c>
      <c r="H28" s="93">
        <f t="shared" si="25"/>
        <v>-0.41000000003259629</v>
      </c>
      <c r="I28" s="92">
        <v>87997.69</v>
      </c>
      <c r="J28" s="20" t="s">
        <v>1312</v>
      </c>
      <c r="K28" s="93">
        <f t="shared" si="26"/>
        <v>-9.9999999947613105E-3</v>
      </c>
      <c r="L28" s="92">
        <v>770843.41</v>
      </c>
      <c r="M28" s="20" t="s">
        <v>1313</v>
      </c>
      <c r="N28" s="93">
        <f t="shared" si="27"/>
        <v>0.41000000003259629</v>
      </c>
      <c r="O28" s="92">
        <v>432713.24</v>
      </c>
      <c r="P28" s="20" t="s">
        <v>217</v>
      </c>
      <c r="Q28" s="93">
        <f t="shared" si="28"/>
        <v>0.23999999999068677</v>
      </c>
      <c r="R28" s="92">
        <v>91579412.269999996</v>
      </c>
      <c r="S28" s="20">
        <v>91579400</v>
      </c>
      <c r="T28" s="93">
        <f t="shared" si="29"/>
        <v>12.269999995827675</v>
      </c>
      <c r="U28" s="209">
        <f t="shared" si="5"/>
        <v>1</v>
      </c>
      <c r="W28" s="86" t="s">
        <v>15</v>
      </c>
      <c r="X28" s="121">
        <f t="shared" si="18"/>
        <v>0</v>
      </c>
      <c r="Y28" s="122">
        <f t="shared" si="19"/>
        <v>0</v>
      </c>
      <c r="Z28" s="122">
        <f t="shared" si="20"/>
        <v>0</v>
      </c>
      <c r="AA28" s="122">
        <f t="shared" si="21"/>
        <v>0</v>
      </c>
      <c r="AB28" s="122">
        <f t="shared" si="22"/>
        <v>0</v>
      </c>
      <c r="AC28" s="129">
        <f t="shared" si="23"/>
        <v>0</v>
      </c>
    </row>
    <row r="29" spans="1:29" ht="15.75">
      <c r="A29" s="251"/>
      <c r="B29" s="86" t="s">
        <v>16</v>
      </c>
      <c r="C29" s="92">
        <v>65160659.060000002</v>
      </c>
      <c r="D29" s="20">
        <v>66162200</v>
      </c>
      <c r="E29" s="93">
        <f t="shared" si="30"/>
        <v>-1001540.9399999976</v>
      </c>
      <c r="F29" s="92">
        <v>1053447.8500000001</v>
      </c>
      <c r="G29" s="20" t="s">
        <v>67</v>
      </c>
      <c r="H29" s="93">
        <f t="shared" si="25"/>
        <v>-2.1499999999068677</v>
      </c>
      <c r="I29" s="92">
        <v>33532</v>
      </c>
      <c r="J29" s="20" t="s">
        <v>1314</v>
      </c>
      <c r="K29" s="93">
        <f t="shared" si="26"/>
        <v>0</v>
      </c>
      <c r="L29" s="92">
        <v>4393.24</v>
      </c>
      <c r="M29" s="20" t="s">
        <v>1315</v>
      </c>
      <c r="N29" s="93">
        <f t="shared" si="27"/>
        <v>-1.0000000000218279E-2</v>
      </c>
      <c r="O29" s="92">
        <v>417702.78</v>
      </c>
      <c r="P29" s="20" t="s">
        <v>218</v>
      </c>
      <c r="Q29" s="93">
        <f t="shared" si="28"/>
        <v>-0.21999999997206032</v>
      </c>
      <c r="R29" s="92">
        <v>63718647.170000002</v>
      </c>
      <c r="S29" s="20">
        <v>63718700</v>
      </c>
      <c r="T29" s="93">
        <f t="shared" si="29"/>
        <v>-52.829999998211861</v>
      </c>
      <c r="U29" s="209">
        <f t="shared" si="5"/>
        <v>1</v>
      </c>
      <c r="W29" s="86" t="s">
        <v>16</v>
      </c>
      <c r="X29" s="121">
        <f t="shared" si="18"/>
        <v>1</v>
      </c>
      <c r="Y29" s="122">
        <f t="shared" si="19"/>
        <v>0</v>
      </c>
      <c r="Z29" s="122">
        <f t="shared" si="20"/>
        <v>0</v>
      </c>
      <c r="AA29" s="122">
        <f t="shared" si="21"/>
        <v>0</v>
      </c>
      <c r="AB29" s="122">
        <f t="shared" si="22"/>
        <v>0</v>
      </c>
      <c r="AC29" s="129">
        <f t="shared" si="23"/>
        <v>0</v>
      </c>
    </row>
    <row r="30" spans="1:29" ht="15.75">
      <c r="A30" s="251"/>
      <c r="B30" s="86" t="s">
        <v>17</v>
      </c>
      <c r="C30" s="92">
        <v>55682703.75</v>
      </c>
      <c r="D30" s="20">
        <v>0</v>
      </c>
      <c r="E30" s="93">
        <f t="shared" si="30"/>
        <v>55682703.75</v>
      </c>
      <c r="F30" s="92">
        <v>897760.26</v>
      </c>
      <c r="G30" s="20"/>
      <c r="H30" s="93">
        <f t="shared" si="25"/>
        <v>897760.26</v>
      </c>
      <c r="I30" s="92">
        <v>139016.76999999999</v>
      </c>
      <c r="J30" s="20"/>
      <c r="K30" s="93">
        <f t="shared" si="26"/>
        <v>139016.76999999999</v>
      </c>
      <c r="L30" s="92">
        <v>3432.2</v>
      </c>
      <c r="M30" s="20"/>
      <c r="N30" s="93">
        <f t="shared" si="27"/>
        <v>3432.2</v>
      </c>
      <c r="O30" s="92">
        <v>539212.43999999994</v>
      </c>
      <c r="P30" s="20"/>
      <c r="Q30" s="93">
        <f t="shared" si="28"/>
        <v>539212.43999999994</v>
      </c>
      <c r="R30" s="92">
        <v>63720107.939999998</v>
      </c>
      <c r="S30" s="20">
        <v>0</v>
      </c>
      <c r="T30" s="93">
        <f t="shared" si="29"/>
        <v>63720107.939999998</v>
      </c>
      <c r="U30" s="209">
        <f t="shared" si="5"/>
        <v>0</v>
      </c>
      <c r="W30" s="86" t="s">
        <v>17</v>
      </c>
      <c r="X30" s="121">
        <f t="shared" si="18"/>
        <v>0</v>
      </c>
      <c r="Y30" s="122">
        <f t="shared" si="19"/>
        <v>0</v>
      </c>
      <c r="Z30" s="122">
        <f t="shared" si="20"/>
        <v>0</v>
      </c>
      <c r="AA30" s="122">
        <f t="shared" si="21"/>
        <v>0</v>
      </c>
      <c r="AB30" s="122">
        <f t="shared" si="22"/>
        <v>0</v>
      </c>
      <c r="AC30" s="129">
        <f t="shared" si="23"/>
        <v>0</v>
      </c>
    </row>
    <row r="31" spans="1:29" ht="15.75">
      <c r="A31" s="251"/>
      <c r="B31" s="86" t="s">
        <v>18</v>
      </c>
      <c r="C31" s="92">
        <v>11041962.83</v>
      </c>
      <c r="D31" s="20">
        <v>11709330</v>
      </c>
      <c r="E31" s="93">
        <f t="shared" si="30"/>
        <v>-667367.16999999993</v>
      </c>
      <c r="F31" s="92">
        <v>363317.4</v>
      </c>
      <c r="G31" s="20" t="s">
        <v>68</v>
      </c>
      <c r="H31" s="93">
        <f t="shared" si="25"/>
        <v>0.40000000002328306</v>
      </c>
      <c r="I31" s="92">
        <v>31393.24</v>
      </c>
      <c r="J31" s="20" t="s">
        <v>1316</v>
      </c>
      <c r="K31" s="93">
        <f t="shared" si="26"/>
        <v>-5.9999999997671694E-2</v>
      </c>
      <c r="L31" s="92">
        <v>24563.4</v>
      </c>
      <c r="M31" s="20" t="s">
        <v>1317</v>
      </c>
      <c r="N31" s="93">
        <f t="shared" si="27"/>
        <v>0.40000000000145519</v>
      </c>
      <c r="O31" s="92">
        <v>158951.44</v>
      </c>
      <c r="P31" s="20" t="s">
        <v>219</v>
      </c>
      <c r="Q31" s="93">
        <f t="shared" si="28"/>
        <v>0.44000000000232831</v>
      </c>
      <c r="R31" s="92">
        <v>12410112.84</v>
      </c>
      <c r="S31" s="20">
        <v>12410110</v>
      </c>
      <c r="T31" s="93">
        <f t="shared" si="29"/>
        <v>2.8399999998509884</v>
      </c>
      <c r="U31" s="209">
        <f t="shared" si="5"/>
        <v>1</v>
      </c>
      <c r="W31" s="86" t="s">
        <v>18</v>
      </c>
      <c r="X31" s="121">
        <f t="shared" si="18"/>
        <v>1</v>
      </c>
      <c r="Y31" s="122">
        <f t="shared" si="19"/>
        <v>0</v>
      </c>
      <c r="Z31" s="122">
        <f t="shared" si="20"/>
        <v>0</v>
      </c>
      <c r="AA31" s="122">
        <f t="shared" si="21"/>
        <v>0</v>
      </c>
      <c r="AB31" s="122">
        <f t="shared" si="22"/>
        <v>0</v>
      </c>
      <c r="AC31" s="129">
        <f t="shared" si="23"/>
        <v>0</v>
      </c>
    </row>
    <row r="32" spans="1:29" ht="15.75">
      <c r="A32" s="252"/>
      <c r="B32" s="88" t="s">
        <v>19</v>
      </c>
      <c r="C32" s="94">
        <v>70222240.670000002</v>
      </c>
      <c r="D32" s="95">
        <v>70222200</v>
      </c>
      <c r="E32" s="96">
        <f t="shared" si="30"/>
        <v>40.670000001788139</v>
      </c>
      <c r="F32" s="94">
        <v>2001979.07</v>
      </c>
      <c r="G32" s="95" t="s">
        <v>69</v>
      </c>
      <c r="H32" s="96">
        <f t="shared" si="25"/>
        <v>-0.92999999993480742</v>
      </c>
      <c r="I32" s="94">
        <v>119485.88</v>
      </c>
      <c r="J32" s="95" t="s">
        <v>1318</v>
      </c>
      <c r="K32" s="96">
        <f t="shared" si="26"/>
        <v>-0.11999999999534339</v>
      </c>
      <c r="L32" s="94">
        <v>7239.9</v>
      </c>
      <c r="M32" s="95" t="s">
        <v>1319</v>
      </c>
      <c r="N32" s="96">
        <f t="shared" si="27"/>
        <v>0.7999999999992724</v>
      </c>
      <c r="O32" s="94">
        <v>871632.55</v>
      </c>
      <c r="P32" s="95" t="s">
        <v>220</v>
      </c>
      <c r="Q32" s="96">
        <f t="shared" si="28"/>
        <v>-0.44999999995343387</v>
      </c>
      <c r="R32" s="94">
        <v>67460875.819999993</v>
      </c>
      <c r="S32" s="95">
        <v>67460900</v>
      </c>
      <c r="T32" s="96">
        <f t="shared" si="29"/>
        <v>-24.180000007152557</v>
      </c>
      <c r="U32" s="210">
        <f t="shared" si="5"/>
        <v>1</v>
      </c>
      <c r="W32" s="88" t="s">
        <v>19</v>
      </c>
      <c r="X32" s="125">
        <f t="shared" si="18"/>
        <v>0</v>
      </c>
      <c r="Y32" s="126">
        <f t="shared" si="19"/>
        <v>0</v>
      </c>
      <c r="Z32" s="126">
        <f t="shared" si="20"/>
        <v>0</v>
      </c>
      <c r="AA32" s="126">
        <f t="shared" si="21"/>
        <v>0</v>
      </c>
      <c r="AB32" s="126">
        <f t="shared" si="22"/>
        <v>0</v>
      </c>
      <c r="AC32" s="132">
        <f t="shared" si="23"/>
        <v>0</v>
      </c>
    </row>
    <row r="33" spans="1:29" ht="15.75">
      <c r="A33" s="250">
        <v>42435</v>
      </c>
      <c r="B33" s="85" t="s">
        <v>12</v>
      </c>
      <c r="C33" s="89">
        <v>35730951.859999999</v>
      </c>
      <c r="D33" s="90">
        <v>34692500</v>
      </c>
      <c r="E33" s="91">
        <f>C33-D33</f>
        <v>1038451.8599999994</v>
      </c>
      <c r="F33" s="89">
        <v>1607948.81</v>
      </c>
      <c r="G33" s="90" t="s">
        <v>70</v>
      </c>
      <c r="H33" s="91">
        <f>F33-G33</f>
        <v>-1.1899999999441206</v>
      </c>
      <c r="I33" s="89">
        <v>206477.6</v>
      </c>
      <c r="J33" s="90" t="s">
        <v>1320</v>
      </c>
      <c r="K33" s="91">
        <f>I33-J33</f>
        <v>-0.39999999999417923</v>
      </c>
      <c r="L33" s="89">
        <v>69362.42</v>
      </c>
      <c r="M33" s="90" t="s">
        <v>1321</v>
      </c>
      <c r="N33" s="91">
        <f>L33-M33</f>
        <v>2.0000000004074536E-2</v>
      </c>
      <c r="O33" s="89">
        <v>635996.05000000005</v>
      </c>
      <c r="P33" s="90" t="s">
        <v>221</v>
      </c>
      <c r="Q33" s="91">
        <f>O33-P33</f>
        <v>5.0000000046566129E-2</v>
      </c>
      <c r="R33" s="89">
        <v>34460203.869999997</v>
      </c>
      <c r="S33" s="90">
        <v>34460200</v>
      </c>
      <c r="T33" s="91">
        <f>R33-S33</f>
        <v>3.869999997317791</v>
      </c>
      <c r="U33" s="208">
        <f t="shared" si="5"/>
        <v>1</v>
      </c>
      <c r="W33" s="85" t="s">
        <v>12</v>
      </c>
      <c r="X33" s="117">
        <f t="shared" si="18"/>
        <v>1</v>
      </c>
      <c r="Y33" s="118">
        <f t="shared" si="19"/>
        <v>0</v>
      </c>
      <c r="Z33" s="118">
        <f t="shared" si="20"/>
        <v>0</v>
      </c>
      <c r="AA33" s="118">
        <f t="shared" si="21"/>
        <v>0</v>
      </c>
      <c r="AB33" s="118">
        <f t="shared" si="22"/>
        <v>0</v>
      </c>
      <c r="AC33" s="131">
        <f t="shared" si="23"/>
        <v>0</v>
      </c>
    </row>
    <row r="34" spans="1:29" ht="15.75">
      <c r="A34" s="251"/>
      <c r="B34" s="86" t="s">
        <v>13</v>
      </c>
      <c r="C34" s="92"/>
      <c r="D34" s="84">
        <v>0</v>
      </c>
      <c r="E34" s="93">
        <f>C34-D34</f>
        <v>0</v>
      </c>
      <c r="F34" s="92"/>
      <c r="G34" s="6"/>
      <c r="H34" s="93">
        <f t="shared" ref="H34:H40" si="31">F34-G34</f>
        <v>0</v>
      </c>
      <c r="I34" s="92"/>
      <c r="J34" s="20"/>
      <c r="K34" s="93">
        <f t="shared" ref="K34:K40" si="32">I34-J34</f>
        <v>0</v>
      </c>
      <c r="L34" s="92"/>
      <c r="M34" s="20"/>
      <c r="N34" s="93">
        <f t="shared" ref="N34:N40" si="33">L34-M34</f>
        <v>0</v>
      </c>
      <c r="O34" s="92"/>
      <c r="P34" s="6"/>
      <c r="Q34" s="93">
        <f t="shared" ref="Q34:Q40" si="34">O34-P34</f>
        <v>0</v>
      </c>
      <c r="R34" s="92"/>
      <c r="S34" s="6">
        <v>0</v>
      </c>
      <c r="T34" s="93">
        <f t="shared" ref="T34:T40" si="35">R34-S34</f>
        <v>0</v>
      </c>
      <c r="U34" s="209">
        <f t="shared" si="5"/>
        <v>0</v>
      </c>
      <c r="W34" s="86" t="s">
        <v>13</v>
      </c>
      <c r="X34" s="121">
        <f t="shared" si="18"/>
        <v>0</v>
      </c>
      <c r="Y34" s="122">
        <f t="shared" si="19"/>
        <v>0</v>
      </c>
      <c r="Z34" s="122">
        <f t="shared" si="20"/>
        <v>0</v>
      </c>
      <c r="AA34" s="122">
        <f t="shared" si="21"/>
        <v>0</v>
      </c>
      <c r="AB34" s="122">
        <f t="shared" si="22"/>
        <v>0</v>
      </c>
      <c r="AC34" s="129">
        <f t="shared" si="23"/>
        <v>0</v>
      </c>
    </row>
    <row r="35" spans="1:29" ht="15.75">
      <c r="A35" s="251"/>
      <c r="B35" s="87" t="s">
        <v>14</v>
      </c>
      <c r="C35" s="92">
        <v>40162077.899999999</v>
      </c>
      <c r="D35" s="6">
        <v>0</v>
      </c>
      <c r="E35" s="93">
        <f t="shared" ref="E35:E40" si="36">C35-D35</f>
        <v>40162077.899999999</v>
      </c>
      <c r="F35" s="92">
        <v>1721677.63</v>
      </c>
      <c r="G35" s="6"/>
      <c r="H35" s="93">
        <f>F35-G35</f>
        <v>1721677.63</v>
      </c>
      <c r="I35" s="92">
        <v>35365.79</v>
      </c>
      <c r="J35" s="20"/>
      <c r="K35" s="93">
        <f t="shared" si="32"/>
        <v>35365.79</v>
      </c>
      <c r="L35" s="92">
        <v>12913.25</v>
      </c>
      <c r="M35" s="20"/>
      <c r="N35" s="93">
        <f t="shared" si="33"/>
        <v>12913.25</v>
      </c>
      <c r="O35" s="92">
        <v>723266.36</v>
      </c>
      <c r="P35" s="6"/>
      <c r="Q35" s="93">
        <f t="shared" si="34"/>
        <v>723266.36</v>
      </c>
      <c r="R35" s="92">
        <v>37739586.43</v>
      </c>
      <c r="S35" s="6">
        <v>0</v>
      </c>
      <c r="T35" s="93">
        <f t="shared" si="35"/>
        <v>37739586.43</v>
      </c>
      <c r="U35" s="209">
        <f t="shared" si="5"/>
        <v>0</v>
      </c>
      <c r="W35" s="87" t="s">
        <v>14</v>
      </c>
      <c r="X35" s="121">
        <f t="shared" si="18"/>
        <v>0</v>
      </c>
      <c r="Y35" s="122">
        <f t="shared" si="19"/>
        <v>0</v>
      </c>
      <c r="Z35" s="122">
        <f t="shared" si="20"/>
        <v>0</v>
      </c>
      <c r="AA35" s="122">
        <f t="shared" si="21"/>
        <v>0</v>
      </c>
      <c r="AB35" s="122">
        <f t="shared" si="22"/>
        <v>0</v>
      </c>
      <c r="AC35" s="129">
        <f t="shared" si="23"/>
        <v>0</v>
      </c>
    </row>
    <row r="36" spans="1:29" ht="15.75">
      <c r="A36" s="251"/>
      <c r="B36" s="86" t="s">
        <v>15</v>
      </c>
      <c r="C36" s="92">
        <v>91579412.269999996</v>
      </c>
      <c r="D36" s="6">
        <v>91579400</v>
      </c>
      <c r="E36" s="93">
        <f t="shared" si="36"/>
        <v>12.269999995827675</v>
      </c>
      <c r="F36" s="92">
        <v>1417982.28</v>
      </c>
      <c r="G36" s="6" t="s">
        <v>71</v>
      </c>
      <c r="H36" s="93">
        <f t="shared" si="31"/>
        <v>2.2800000000279397</v>
      </c>
      <c r="I36" s="92">
        <v>155616.51</v>
      </c>
      <c r="J36" s="20" t="s">
        <v>1322</v>
      </c>
      <c r="K36" s="93">
        <f t="shared" si="32"/>
        <v>-0.48999999999068677</v>
      </c>
      <c r="L36" s="92">
        <v>38002.42</v>
      </c>
      <c r="M36" s="20" t="s">
        <v>1323</v>
      </c>
      <c r="N36" s="93">
        <f t="shared" si="33"/>
        <v>1.9999999996798579E-2</v>
      </c>
      <c r="O36" s="92">
        <v>1120953.56</v>
      </c>
      <c r="P36" s="6" t="s">
        <v>222</v>
      </c>
      <c r="Q36" s="93">
        <f t="shared" si="34"/>
        <v>3.5600000000558794</v>
      </c>
      <c r="R36" s="92">
        <v>89158090.5</v>
      </c>
      <c r="S36" s="6">
        <v>89158100</v>
      </c>
      <c r="T36" s="93">
        <f t="shared" si="35"/>
        <v>-9.5</v>
      </c>
      <c r="U36" s="209">
        <f t="shared" si="5"/>
        <v>1</v>
      </c>
      <c r="W36" s="86" t="s">
        <v>15</v>
      </c>
      <c r="X36" s="121">
        <f t="shared" si="18"/>
        <v>0</v>
      </c>
      <c r="Y36" s="122">
        <f t="shared" si="19"/>
        <v>0</v>
      </c>
      <c r="Z36" s="122">
        <f t="shared" si="20"/>
        <v>0</v>
      </c>
      <c r="AA36" s="122">
        <f t="shared" si="21"/>
        <v>0</v>
      </c>
      <c r="AB36" s="122">
        <f t="shared" si="22"/>
        <v>0</v>
      </c>
      <c r="AC36" s="129">
        <f t="shared" si="23"/>
        <v>0</v>
      </c>
    </row>
    <row r="37" spans="1:29" ht="15.75">
      <c r="A37" s="251"/>
      <c r="B37" s="86" t="s">
        <v>16</v>
      </c>
      <c r="C37" s="92">
        <v>63718647.170000002</v>
      </c>
      <c r="D37" s="6">
        <v>63718700</v>
      </c>
      <c r="E37" s="93">
        <f t="shared" si="36"/>
        <v>-52.829999998211861</v>
      </c>
      <c r="F37" s="92">
        <v>1119931.68</v>
      </c>
      <c r="G37" s="6" t="s">
        <v>72</v>
      </c>
      <c r="H37" s="93">
        <f t="shared" si="31"/>
        <v>1.6799999999348074</v>
      </c>
      <c r="I37" s="92">
        <v>29848.880000000001</v>
      </c>
      <c r="J37" s="20" t="s">
        <v>1324</v>
      </c>
      <c r="K37" s="93">
        <f t="shared" si="32"/>
        <v>-2.0000000000436557E-2</v>
      </c>
      <c r="L37" s="92">
        <v>5371.01</v>
      </c>
      <c r="M37" s="20" t="s">
        <v>1325</v>
      </c>
      <c r="N37" s="93">
        <f t="shared" si="33"/>
        <v>1.0000000000218279E-2</v>
      </c>
      <c r="O37" s="92">
        <v>890767.83</v>
      </c>
      <c r="P37" s="6" t="s">
        <v>223</v>
      </c>
      <c r="Q37" s="93">
        <f t="shared" si="34"/>
        <v>-0.17000000004190952</v>
      </c>
      <c r="R37" s="92">
        <v>61732822.32</v>
      </c>
      <c r="S37" s="6">
        <v>61732800</v>
      </c>
      <c r="T37" s="93">
        <f t="shared" si="35"/>
        <v>22.320000000298023</v>
      </c>
      <c r="U37" s="209">
        <f t="shared" si="5"/>
        <v>1</v>
      </c>
      <c r="W37" s="86" t="s">
        <v>16</v>
      </c>
      <c r="X37" s="121">
        <f t="shared" si="18"/>
        <v>0</v>
      </c>
      <c r="Y37" s="122">
        <f t="shared" si="19"/>
        <v>0</v>
      </c>
      <c r="Z37" s="122">
        <f t="shared" si="20"/>
        <v>0</v>
      </c>
      <c r="AA37" s="122">
        <f t="shared" si="21"/>
        <v>0</v>
      </c>
      <c r="AB37" s="122">
        <f t="shared" si="22"/>
        <v>0</v>
      </c>
      <c r="AC37" s="129">
        <f t="shared" si="23"/>
        <v>0</v>
      </c>
    </row>
    <row r="38" spans="1:29" ht="15.75">
      <c r="A38" s="251"/>
      <c r="B38" s="86" t="s">
        <v>17</v>
      </c>
      <c r="C38" s="92">
        <v>63720107.939999998</v>
      </c>
      <c r="D38" s="6">
        <v>0</v>
      </c>
      <c r="E38" s="93">
        <f t="shared" si="36"/>
        <v>63720107.939999998</v>
      </c>
      <c r="F38" s="92">
        <v>2156295.13</v>
      </c>
      <c r="G38" s="6"/>
      <c r="H38" s="93">
        <f t="shared" si="31"/>
        <v>2156295.13</v>
      </c>
      <c r="I38" s="92">
        <v>213570.11</v>
      </c>
      <c r="J38" s="20"/>
      <c r="K38" s="93">
        <f t="shared" si="32"/>
        <v>213570.11</v>
      </c>
      <c r="L38" s="92">
        <v>13663.26</v>
      </c>
      <c r="M38" s="20"/>
      <c r="N38" s="93">
        <f t="shared" si="33"/>
        <v>13663.26</v>
      </c>
      <c r="O38" s="92">
        <v>1181240.81</v>
      </c>
      <c r="P38" s="6"/>
      <c r="Q38" s="93">
        <f t="shared" si="34"/>
        <v>1181240.81</v>
      </c>
      <c r="R38" s="92">
        <v>60582478.829999998</v>
      </c>
      <c r="S38" s="6">
        <v>0</v>
      </c>
      <c r="T38" s="93">
        <f t="shared" si="35"/>
        <v>60582478.829999998</v>
      </c>
      <c r="U38" s="209">
        <f t="shared" si="5"/>
        <v>0</v>
      </c>
      <c r="W38" s="86" t="s">
        <v>17</v>
      </c>
      <c r="X38" s="121">
        <f t="shared" si="18"/>
        <v>0</v>
      </c>
      <c r="Y38" s="122">
        <f t="shared" si="19"/>
        <v>0</v>
      </c>
      <c r="Z38" s="122">
        <f t="shared" si="20"/>
        <v>0</v>
      </c>
      <c r="AA38" s="122">
        <f t="shared" si="21"/>
        <v>0</v>
      </c>
      <c r="AB38" s="122">
        <f t="shared" si="22"/>
        <v>0</v>
      </c>
      <c r="AC38" s="129">
        <f t="shared" si="23"/>
        <v>0</v>
      </c>
    </row>
    <row r="39" spans="1:29" ht="15.75">
      <c r="A39" s="251"/>
      <c r="B39" s="86" t="s">
        <v>18</v>
      </c>
      <c r="C39" s="92">
        <v>12410112.84</v>
      </c>
      <c r="D39" s="6">
        <v>11041960</v>
      </c>
      <c r="E39" s="93">
        <f t="shared" si="36"/>
        <v>1368152.8399999999</v>
      </c>
      <c r="F39" s="92">
        <v>686669.38</v>
      </c>
      <c r="G39" s="6" t="s">
        <v>73</v>
      </c>
      <c r="H39" s="93">
        <f t="shared" si="31"/>
        <v>0.38000000000465661</v>
      </c>
      <c r="I39" s="92">
        <v>29751.32</v>
      </c>
      <c r="J39" s="20" t="s">
        <v>1326</v>
      </c>
      <c r="K39" s="93">
        <f t="shared" si="32"/>
        <v>2.0000000000436557E-2</v>
      </c>
      <c r="L39" s="92">
        <v>5612.04</v>
      </c>
      <c r="M39" s="20" t="s">
        <v>1327</v>
      </c>
      <c r="N39" s="93">
        <f t="shared" si="33"/>
        <v>3.999999999996362E-2</v>
      </c>
      <c r="O39" s="92">
        <v>143222.76999999999</v>
      </c>
      <c r="P39" s="6" t="s">
        <v>224</v>
      </c>
      <c r="Q39" s="93">
        <f t="shared" si="34"/>
        <v>0.76999999998952262</v>
      </c>
      <c r="R39" s="92">
        <v>11604359.949999999</v>
      </c>
      <c r="S39" s="6">
        <v>11604360</v>
      </c>
      <c r="T39" s="93">
        <f t="shared" si="35"/>
        <v>-5.000000074505806E-2</v>
      </c>
      <c r="U39" s="209">
        <f t="shared" si="5"/>
        <v>1</v>
      </c>
      <c r="W39" s="86" t="s">
        <v>18</v>
      </c>
      <c r="X39" s="121">
        <f t="shared" si="18"/>
        <v>1</v>
      </c>
      <c r="Y39" s="122">
        <f t="shared" si="19"/>
        <v>0</v>
      </c>
      <c r="Z39" s="122">
        <f t="shared" si="20"/>
        <v>0</v>
      </c>
      <c r="AA39" s="122">
        <f t="shared" si="21"/>
        <v>0</v>
      </c>
      <c r="AB39" s="122">
        <f t="shared" si="22"/>
        <v>0</v>
      </c>
      <c r="AC39" s="129">
        <f t="shared" si="23"/>
        <v>0</v>
      </c>
    </row>
    <row r="40" spans="1:29" ht="15.75">
      <c r="A40" s="252"/>
      <c r="B40" s="88" t="s">
        <v>19</v>
      </c>
      <c r="C40" s="94">
        <v>67460875.819999993</v>
      </c>
      <c r="D40" s="105">
        <v>43776700</v>
      </c>
      <c r="E40" s="96">
        <f t="shared" si="36"/>
        <v>23684175.819999993</v>
      </c>
      <c r="F40" s="94">
        <v>2682762.58</v>
      </c>
      <c r="G40" s="105" t="s">
        <v>74</v>
      </c>
      <c r="H40" s="96">
        <f t="shared" si="31"/>
        <v>2.5800000000745058</v>
      </c>
      <c r="I40" s="94">
        <v>187508.7</v>
      </c>
      <c r="J40" s="95" t="s">
        <v>1328</v>
      </c>
      <c r="K40" s="96">
        <f t="shared" si="32"/>
        <v>-0.29999999998835847</v>
      </c>
      <c r="L40" s="94">
        <v>42566.1</v>
      </c>
      <c r="M40" s="95" t="s">
        <v>1329</v>
      </c>
      <c r="N40" s="96">
        <f t="shared" si="33"/>
        <v>0</v>
      </c>
      <c r="O40" s="94">
        <v>1515318.75</v>
      </c>
      <c r="P40" s="105" t="s">
        <v>225</v>
      </c>
      <c r="Q40" s="96">
        <f t="shared" si="34"/>
        <v>-1.25</v>
      </c>
      <c r="R40" s="94">
        <v>63407737.07</v>
      </c>
      <c r="S40" s="105">
        <v>63407700</v>
      </c>
      <c r="T40" s="96">
        <f t="shared" si="35"/>
        <v>37.070000000298023</v>
      </c>
      <c r="U40" s="210">
        <f t="shared" si="5"/>
        <v>1</v>
      </c>
      <c r="W40" s="88" t="s">
        <v>19</v>
      </c>
      <c r="X40" s="125">
        <f t="shared" si="18"/>
        <v>1</v>
      </c>
      <c r="Y40" s="126">
        <f t="shared" si="19"/>
        <v>0</v>
      </c>
      <c r="Z40" s="126">
        <f t="shared" si="20"/>
        <v>0</v>
      </c>
      <c r="AA40" s="126">
        <f t="shared" si="21"/>
        <v>0</v>
      </c>
      <c r="AB40" s="126">
        <f t="shared" si="22"/>
        <v>0</v>
      </c>
      <c r="AC40" s="132">
        <f t="shared" si="23"/>
        <v>0</v>
      </c>
    </row>
    <row r="41" spans="1:29" ht="15.75">
      <c r="A41" s="250">
        <v>42436</v>
      </c>
      <c r="B41" s="85" t="s">
        <v>12</v>
      </c>
      <c r="C41" s="89">
        <v>35730951.859999999</v>
      </c>
      <c r="D41" s="90">
        <v>34460200</v>
      </c>
      <c r="E41" s="97">
        <f>C41-D41</f>
        <v>1270751.8599999994</v>
      </c>
      <c r="F41" s="89">
        <v>975202.47</v>
      </c>
      <c r="G41" s="90" t="s">
        <v>75</v>
      </c>
      <c r="H41" s="91">
        <f>F41-G41</f>
        <v>-0.53000000002793968</v>
      </c>
      <c r="I41" s="89">
        <v>115414.69</v>
      </c>
      <c r="J41" s="90" t="s">
        <v>1330</v>
      </c>
      <c r="K41" s="91">
        <f>I41-J41</f>
        <v>-0.30999999999767169</v>
      </c>
      <c r="L41" s="89">
        <v>21849.08</v>
      </c>
      <c r="M41" s="90" t="s">
        <v>1331</v>
      </c>
      <c r="N41" s="91">
        <f>L41-M41</f>
        <v>-1.9999999996798579E-2</v>
      </c>
      <c r="O41" s="89">
        <v>284018.71000000002</v>
      </c>
      <c r="P41" s="90" t="s">
        <v>226</v>
      </c>
      <c r="Q41" s="91">
        <f>O41-P41</f>
        <v>-0.28999999997904524</v>
      </c>
      <c r="R41" s="89">
        <v>33294548.280000001</v>
      </c>
      <c r="S41" s="90">
        <v>33294510</v>
      </c>
      <c r="T41" s="91">
        <f>R41-S41</f>
        <v>38.280000001192093</v>
      </c>
      <c r="U41" s="208">
        <f t="shared" si="5"/>
        <v>1</v>
      </c>
      <c r="W41" s="85" t="s">
        <v>12</v>
      </c>
      <c r="X41" s="122">
        <f t="shared" si="18"/>
        <v>1</v>
      </c>
      <c r="Y41" s="122">
        <f t="shared" si="19"/>
        <v>0</v>
      </c>
      <c r="Z41" s="122">
        <f t="shared" si="20"/>
        <v>0</v>
      </c>
      <c r="AA41" s="122">
        <f t="shared" si="21"/>
        <v>0</v>
      </c>
      <c r="AB41" s="122">
        <f t="shared" si="22"/>
        <v>0</v>
      </c>
      <c r="AC41" s="129">
        <f t="shared" si="23"/>
        <v>0</v>
      </c>
    </row>
    <row r="42" spans="1:29" ht="15.75">
      <c r="A42" s="251"/>
      <c r="B42" s="86" t="s">
        <v>13</v>
      </c>
      <c r="C42" s="92">
        <v>81965028.670000002</v>
      </c>
      <c r="D42" s="20">
        <v>81965100</v>
      </c>
      <c r="E42" s="93">
        <f>C42-D42</f>
        <v>-71.329999998211861</v>
      </c>
      <c r="F42" s="92">
        <v>3836375.79</v>
      </c>
      <c r="G42" s="20" t="s">
        <v>76</v>
      </c>
      <c r="H42" s="93">
        <f t="shared" ref="H42:H48" si="37">F42-G42</f>
        <v>-4.2099999999627471</v>
      </c>
      <c r="I42" s="92">
        <v>484977.02</v>
      </c>
      <c r="J42" s="20" t="s">
        <v>1332</v>
      </c>
      <c r="K42" s="93">
        <f t="shared" ref="K42:K48" si="38">I42-J42</f>
        <v>2.0000000018626451E-2</v>
      </c>
      <c r="L42" s="92">
        <v>60943.73</v>
      </c>
      <c r="M42" s="20" t="s">
        <v>1333</v>
      </c>
      <c r="N42" s="93">
        <f t="shared" ref="N42:N48" si="39">L42-M42</f>
        <v>3.0000000006111804E-2</v>
      </c>
      <c r="O42" s="92">
        <v>1675317.42</v>
      </c>
      <c r="P42" s="20" t="s">
        <v>227</v>
      </c>
      <c r="Q42" s="93">
        <f t="shared" ref="Q42:Q48" si="40">O42-P42</f>
        <v>-2.5800000000745058</v>
      </c>
      <c r="R42" s="92">
        <v>76877368.730000004</v>
      </c>
      <c r="S42" s="20">
        <v>76877400</v>
      </c>
      <c r="T42" s="93">
        <f t="shared" ref="T42:T48" si="41">R42-S42</f>
        <v>-31.269999995827675</v>
      </c>
      <c r="U42" s="209">
        <f t="shared" si="5"/>
        <v>1</v>
      </c>
      <c r="W42" s="86" t="s">
        <v>13</v>
      </c>
      <c r="X42" s="122">
        <f t="shared" si="18"/>
        <v>0</v>
      </c>
      <c r="Y42" s="122">
        <f t="shared" si="19"/>
        <v>0</v>
      </c>
      <c r="Z42" s="122">
        <f t="shared" si="20"/>
        <v>0</v>
      </c>
      <c r="AA42" s="122">
        <f t="shared" si="21"/>
        <v>0</v>
      </c>
      <c r="AB42" s="122">
        <f t="shared" si="22"/>
        <v>0</v>
      </c>
      <c r="AC42" s="129">
        <f t="shared" si="23"/>
        <v>0</v>
      </c>
    </row>
    <row r="43" spans="1:29" ht="15.75">
      <c r="A43" s="251"/>
      <c r="B43" s="87" t="s">
        <v>14</v>
      </c>
      <c r="C43" s="92">
        <v>37739586.43</v>
      </c>
      <c r="D43" s="20">
        <v>37739600</v>
      </c>
      <c r="E43" s="93">
        <f t="shared" ref="E43:E48" si="42">C43-D43</f>
        <v>-13.570000000298023</v>
      </c>
      <c r="F43" s="92">
        <v>1618786.49</v>
      </c>
      <c r="G43" s="20" t="s">
        <v>77</v>
      </c>
      <c r="H43" s="93">
        <f>F43-G43</f>
        <v>-3.5100000000093132</v>
      </c>
      <c r="I43" s="92">
        <v>242532.84</v>
      </c>
      <c r="J43" s="20" t="s">
        <v>1334</v>
      </c>
      <c r="K43" s="93">
        <f t="shared" si="38"/>
        <v>-0.16000000000349246</v>
      </c>
      <c r="L43" s="92">
        <v>79822.97</v>
      </c>
      <c r="M43" s="20" t="s">
        <v>1335</v>
      </c>
      <c r="N43" s="93">
        <f t="shared" si="39"/>
        <v>-2.9999999998835847E-2</v>
      </c>
      <c r="O43" s="92">
        <v>398575.8</v>
      </c>
      <c r="P43" s="20" t="s">
        <v>228</v>
      </c>
      <c r="Q43" s="93">
        <f t="shared" si="40"/>
        <v>-0.20000000001164153</v>
      </c>
      <c r="R43" s="92">
        <v>35926672.149999999</v>
      </c>
      <c r="S43" s="20">
        <v>35926700</v>
      </c>
      <c r="T43" s="93">
        <f t="shared" si="41"/>
        <v>-27.850000001490116</v>
      </c>
      <c r="U43" s="209">
        <f t="shared" si="5"/>
        <v>1</v>
      </c>
      <c r="W43" s="87" t="s">
        <v>14</v>
      </c>
      <c r="X43" s="122">
        <f t="shared" si="18"/>
        <v>0</v>
      </c>
      <c r="Y43" s="122">
        <f t="shared" si="19"/>
        <v>0</v>
      </c>
      <c r="Z43" s="122">
        <f t="shared" si="20"/>
        <v>0</v>
      </c>
      <c r="AA43" s="122">
        <f t="shared" si="21"/>
        <v>0</v>
      </c>
      <c r="AB43" s="122">
        <f t="shared" si="22"/>
        <v>0</v>
      </c>
      <c r="AC43" s="129">
        <f t="shared" si="23"/>
        <v>0</v>
      </c>
    </row>
    <row r="44" spans="1:29" ht="15.75">
      <c r="A44" s="251"/>
      <c r="B44" s="86" t="s">
        <v>15</v>
      </c>
      <c r="C44" s="92">
        <v>89158090.5</v>
      </c>
      <c r="D44" s="20">
        <v>89158100</v>
      </c>
      <c r="E44" s="93">
        <f t="shared" si="42"/>
        <v>-9.5</v>
      </c>
      <c r="F44" s="92">
        <v>958718.26</v>
      </c>
      <c r="G44" s="20" t="s">
        <v>78</v>
      </c>
      <c r="H44" s="93">
        <f t="shared" si="37"/>
        <v>0.26000000000931323</v>
      </c>
      <c r="I44" s="92">
        <v>139846.65</v>
      </c>
      <c r="J44" s="20" t="s">
        <v>1336</v>
      </c>
      <c r="K44" s="93">
        <f t="shared" si="38"/>
        <v>-0.35000000000582077</v>
      </c>
      <c r="L44" s="92">
        <v>7285.62</v>
      </c>
      <c r="M44" s="20" t="s">
        <v>1337</v>
      </c>
      <c r="N44" s="93">
        <f t="shared" si="39"/>
        <v>-1.0000000000218279E-2</v>
      </c>
      <c r="O44" s="92">
        <v>507893.32</v>
      </c>
      <c r="P44" s="20" t="s">
        <v>229</v>
      </c>
      <c r="Q44" s="93">
        <f t="shared" si="40"/>
        <v>0.32000000000698492</v>
      </c>
      <c r="R44" s="92">
        <v>87824039.930000007</v>
      </c>
      <c r="S44" s="20">
        <v>87824004</v>
      </c>
      <c r="T44" s="93">
        <f t="shared" si="41"/>
        <v>35.930000007152557</v>
      </c>
      <c r="U44" s="209">
        <f t="shared" si="5"/>
        <v>1</v>
      </c>
      <c r="W44" s="86" t="s">
        <v>15</v>
      </c>
      <c r="X44" s="122">
        <f t="shared" si="18"/>
        <v>0</v>
      </c>
      <c r="Y44" s="122">
        <f t="shared" si="19"/>
        <v>0</v>
      </c>
      <c r="Z44" s="122">
        <f t="shared" si="20"/>
        <v>0</v>
      </c>
      <c r="AA44" s="122">
        <f t="shared" si="21"/>
        <v>0</v>
      </c>
      <c r="AB44" s="122">
        <f t="shared" si="22"/>
        <v>0</v>
      </c>
      <c r="AC44" s="129">
        <f t="shared" si="23"/>
        <v>0</v>
      </c>
    </row>
    <row r="45" spans="1:29" ht="15.75">
      <c r="A45" s="251"/>
      <c r="B45" s="86" t="s">
        <v>16</v>
      </c>
      <c r="C45" s="92">
        <v>61732822.32</v>
      </c>
      <c r="D45" s="20">
        <v>61732800</v>
      </c>
      <c r="E45" s="93">
        <f t="shared" si="42"/>
        <v>22.320000000298023</v>
      </c>
      <c r="F45" s="92">
        <v>902232.9</v>
      </c>
      <c r="G45" s="20" t="s">
        <v>79</v>
      </c>
      <c r="H45" s="93">
        <f t="shared" si="37"/>
        <v>-9.9999999976716936E-2</v>
      </c>
      <c r="I45" s="92">
        <v>20450.04</v>
      </c>
      <c r="J45" s="20" t="s">
        <v>1338</v>
      </c>
      <c r="K45" s="93">
        <f t="shared" si="38"/>
        <v>-5.9999999997671694E-2</v>
      </c>
      <c r="L45" s="92">
        <v>1442.83</v>
      </c>
      <c r="M45" s="20" t="s">
        <v>1339</v>
      </c>
      <c r="N45" s="93">
        <f t="shared" si="39"/>
        <v>-9.9999999999909051E-3</v>
      </c>
      <c r="O45" s="92">
        <v>453007.81</v>
      </c>
      <c r="P45" s="20" t="s">
        <v>230</v>
      </c>
      <c r="Q45" s="93">
        <f t="shared" si="40"/>
        <v>-0.19000000000232831</v>
      </c>
      <c r="R45" s="92">
        <v>60396588.799999997</v>
      </c>
      <c r="S45" s="20">
        <v>60396580</v>
      </c>
      <c r="T45" s="93">
        <f t="shared" si="41"/>
        <v>8.7999999970197678</v>
      </c>
      <c r="U45" s="209">
        <f t="shared" si="5"/>
        <v>1</v>
      </c>
      <c r="W45" s="86" t="s">
        <v>16</v>
      </c>
      <c r="X45" s="122">
        <f t="shared" si="18"/>
        <v>0</v>
      </c>
      <c r="Y45" s="122">
        <f t="shared" si="19"/>
        <v>0</v>
      </c>
      <c r="Z45" s="122">
        <f t="shared" si="20"/>
        <v>0</v>
      </c>
      <c r="AA45" s="122">
        <f t="shared" si="21"/>
        <v>0</v>
      </c>
      <c r="AB45" s="122">
        <f t="shared" si="22"/>
        <v>0</v>
      </c>
      <c r="AC45" s="129">
        <f t="shared" si="23"/>
        <v>0</v>
      </c>
    </row>
    <row r="46" spans="1:29" ht="15.75">
      <c r="A46" s="251"/>
      <c r="B46" s="86" t="s">
        <v>17</v>
      </c>
      <c r="C46" s="92">
        <v>60582478.829999998</v>
      </c>
      <c r="D46" s="20">
        <v>60582400</v>
      </c>
      <c r="E46" s="93">
        <f t="shared" si="42"/>
        <v>78.829999998211861</v>
      </c>
      <c r="F46" s="92">
        <v>1664072.53</v>
      </c>
      <c r="G46" s="20" t="s">
        <v>80</v>
      </c>
      <c r="H46" s="93">
        <f t="shared" si="37"/>
        <v>2.5300000000279397</v>
      </c>
      <c r="I46" s="92">
        <v>344418.1</v>
      </c>
      <c r="J46" s="20" t="s">
        <v>1340</v>
      </c>
      <c r="K46" s="93">
        <f t="shared" si="38"/>
        <v>9.9999999976716936E-2</v>
      </c>
      <c r="L46" s="92">
        <v>211728.73</v>
      </c>
      <c r="M46" s="20" t="s">
        <v>1341</v>
      </c>
      <c r="N46" s="93">
        <f t="shared" si="39"/>
        <v>-0.26999999998952262</v>
      </c>
      <c r="O46" s="92">
        <v>567823.91</v>
      </c>
      <c r="P46" s="20" t="s">
        <v>231</v>
      </c>
      <c r="Q46" s="93">
        <f t="shared" si="40"/>
        <v>-8.999999996740371E-2</v>
      </c>
      <c r="R46" s="92">
        <v>58483271.740000002</v>
      </c>
      <c r="S46" s="20">
        <v>58483300</v>
      </c>
      <c r="T46" s="93">
        <f t="shared" si="41"/>
        <v>-28.259999997913837</v>
      </c>
      <c r="U46" s="209">
        <f t="shared" si="5"/>
        <v>1</v>
      </c>
      <c r="W46" s="86" t="s">
        <v>17</v>
      </c>
      <c r="X46" s="122">
        <f t="shared" si="18"/>
        <v>0</v>
      </c>
      <c r="Y46" s="122">
        <f t="shared" si="19"/>
        <v>0</v>
      </c>
      <c r="Z46" s="122">
        <f t="shared" si="20"/>
        <v>0</v>
      </c>
      <c r="AA46" s="122">
        <f t="shared" si="21"/>
        <v>0</v>
      </c>
      <c r="AB46" s="122">
        <f t="shared" si="22"/>
        <v>0</v>
      </c>
      <c r="AC46" s="129">
        <f t="shared" si="23"/>
        <v>0</v>
      </c>
    </row>
    <row r="47" spans="1:29" ht="15.75">
      <c r="A47" s="251"/>
      <c r="B47" s="86" t="s">
        <v>18</v>
      </c>
      <c r="C47" s="92">
        <v>11604359.949999999</v>
      </c>
      <c r="D47" s="20">
        <v>11604360</v>
      </c>
      <c r="E47" s="93">
        <f t="shared" si="42"/>
        <v>-5.000000074505806E-2</v>
      </c>
      <c r="F47" s="92">
        <v>564382.93000000005</v>
      </c>
      <c r="G47" s="20" t="s">
        <v>81</v>
      </c>
      <c r="H47" s="93">
        <f t="shared" si="37"/>
        <v>-6.9999999948777258E-2</v>
      </c>
      <c r="I47" s="92">
        <v>20882.64</v>
      </c>
      <c r="J47" s="20" t="s">
        <v>1342</v>
      </c>
      <c r="K47" s="93">
        <f t="shared" si="38"/>
        <v>-6.0000000001309672E-2</v>
      </c>
      <c r="L47" s="92">
        <v>16334.54</v>
      </c>
      <c r="M47" s="20" t="s">
        <v>1343</v>
      </c>
      <c r="N47" s="93">
        <f t="shared" si="39"/>
        <v>4.0000000000873115E-2</v>
      </c>
      <c r="O47" s="92">
        <v>108500.06</v>
      </c>
      <c r="P47" s="20" t="s">
        <v>232</v>
      </c>
      <c r="Q47" s="93">
        <f t="shared" si="40"/>
        <v>5.9999999997671694E-2</v>
      </c>
      <c r="R47" s="92">
        <v>10936025.039999999</v>
      </c>
      <c r="S47" s="20">
        <v>10936020</v>
      </c>
      <c r="T47" s="93">
        <f t="shared" si="41"/>
        <v>5.0399999991059303</v>
      </c>
      <c r="U47" s="209">
        <f t="shared" si="5"/>
        <v>1</v>
      </c>
      <c r="W47" s="86" t="s">
        <v>18</v>
      </c>
      <c r="X47" s="122">
        <f t="shared" si="18"/>
        <v>0</v>
      </c>
      <c r="Y47" s="122">
        <f t="shared" si="19"/>
        <v>0</v>
      </c>
      <c r="Z47" s="122">
        <f t="shared" si="20"/>
        <v>0</v>
      </c>
      <c r="AA47" s="122">
        <f t="shared" si="21"/>
        <v>0</v>
      </c>
      <c r="AB47" s="122">
        <f t="shared" si="22"/>
        <v>0</v>
      </c>
      <c r="AC47" s="129">
        <f t="shared" si="23"/>
        <v>0</v>
      </c>
    </row>
    <row r="48" spans="1:29" ht="15.75">
      <c r="A48" s="252"/>
      <c r="B48" s="88" t="s">
        <v>19</v>
      </c>
      <c r="C48" s="94">
        <v>63407737.07</v>
      </c>
      <c r="D48" s="95">
        <v>63407700</v>
      </c>
      <c r="E48" s="96">
        <f t="shared" si="42"/>
        <v>37.070000000298023</v>
      </c>
      <c r="F48" s="94">
        <v>1466913.15</v>
      </c>
      <c r="G48" s="95" t="s">
        <v>82</v>
      </c>
      <c r="H48" s="96">
        <f t="shared" si="37"/>
        <v>3.1499999999068677</v>
      </c>
      <c r="I48" s="94">
        <v>62087.839999999997</v>
      </c>
      <c r="J48" s="95" t="s">
        <v>1344</v>
      </c>
      <c r="K48" s="96">
        <f t="shared" si="38"/>
        <v>-6.0000000004947651E-2</v>
      </c>
      <c r="L48" s="94">
        <v>17431.07</v>
      </c>
      <c r="M48" s="95" t="s">
        <v>1345</v>
      </c>
      <c r="N48" s="96">
        <f t="shared" si="39"/>
        <v>-2.9999999998835847E-2</v>
      </c>
      <c r="O48" s="94">
        <v>498538.81</v>
      </c>
      <c r="P48" s="95" t="s">
        <v>233</v>
      </c>
      <c r="Q48" s="96">
        <f t="shared" si="40"/>
        <v>-0.19000000000232831</v>
      </c>
      <c r="R48" s="94">
        <v>61486941.859999999</v>
      </c>
      <c r="S48" s="95">
        <v>61487000</v>
      </c>
      <c r="T48" s="96">
        <f t="shared" si="41"/>
        <v>-58.140000000596046</v>
      </c>
      <c r="U48" s="210">
        <f t="shared" si="5"/>
        <v>1</v>
      </c>
      <c r="W48" s="88" t="s">
        <v>19</v>
      </c>
      <c r="X48" s="122">
        <f t="shared" si="18"/>
        <v>0</v>
      </c>
      <c r="Y48" s="122">
        <f t="shared" si="19"/>
        <v>0</v>
      </c>
      <c r="Z48" s="122">
        <f t="shared" si="20"/>
        <v>0</v>
      </c>
      <c r="AA48" s="122">
        <f t="shared" si="21"/>
        <v>0</v>
      </c>
      <c r="AB48" s="122">
        <f t="shared" si="22"/>
        <v>0</v>
      </c>
      <c r="AC48" s="129">
        <f t="shared" si="23"/>
        <v>0</v>
      </c>
    </row>
    <row r="49" spans="1:29" ht="15.75">
      <c r="A49" s="250">
        <v>42437</v>
      </c>
      <c r="B49" s="85" t="s">
        <v>12</v>
      </c>
      <c r="C49" s="89">
        <v>35730951.859999999</v>
      </c>
      <c r="D49" s="90">
        <v>0</v>
      </c>
      <c r="E49" s="91">
        <f>C49-D49</f>
        <v>35730951.859999999</v>
      </c>
      <c r="F49" s="89">
        <v>683771.75</v>
      </c>
      <c r="G49" s="90"/>
      <c r="H49" s="91">
        <f>F49-G49</f>
        <v>683771.75</v>
      </c>
      <c r="I49" s="89">
        <v>28069.599999999999</v>
      </c>
      <c r="J49" s="90"/>
      <c r="K49" s="91">
        <f>I49-J49</f>
        <v>28069.599999999999</v>
      </c>
      <c r="L49" s="89">
        <v>6769.28</v>
      </c>
      <c r="M49" s="90"/>
      <c r="N49" s="91">
        <f>L49-M49</f>
        <v>6769.28</v>
      </c>
      <c r="O49" s="89">
        <v>285558.90000000002</v>
      </c>
      <c r="P49" s="90"/>
      <c r="Q49" s="91">
        <f>O49-P49</f>
        <v>285558.90000000002</v>
      </c>
      <c r="R49" s="89">
        <v>34693243.68</v>
      </c>
      <c r="S49" s="90">
        <v>0</v>
      </c>
      <c r="T49" s="91">
        <f>R49-S49</f>
        <v>34693243.68</v>
      </c>
      <c r="U49" s="208">
        <f t="shared" si="5"/>
        <v>0</v>
      </c>
      <c r="W49" s="85" t="s">
        <v>12</v>
      </c>
      <c r="X49" s="117">
        <f t="shared" si="18"/>
        <v>0</v>
      </c>
      <c r="Y49" s="118">
        <f t="shared" si="19"/>
        <v>0</v>
      </c>
      <c r="Z49" s="118">
        <f t="shared" si="20"/>
        <v>0</v>
      </c>
      <c r="AA49" s="118">
        <f t="shared" si="21"/>
        <v>0</v>
      </c>
      <c r="AB49" s="118">
        <f t="shared" si="22"/>
        <v>0</v>
      </c>
      <c r="AC49" s="131">
        <f t="shared" si="23"/>
        <v>0</v>
      </c>
    </row>
    <row r="50" spans="1:29" ht="15.75">
      <c r="A50" s="251"/>
      <c r="B50" s="86" t="s">
        <v>13</v>
      </c>
      <c r="C50" s="92">
        <v>76877368.730000004</v>
      </c>
      <c r="D50" s="20">
        <v>0</v>
      </c>
      <c r="E50" s="93">
        <f>C50-D50</f>
        <v>76877368.730000004</v>
      </c>
      <c r="F50" s="92">
        <v>1569337.7</v>
      </c>
      <c r="G50" s="20"/>
      <c r="H50" s="93">
        <f t="shared" ref="H50:H56" si="43">F50-G50</f>
        <v>1569337.7</v>
      </c>
      <c r="I50" s="92">
        <v>134939.39000000001</v>
      </c>
      <c r="J50" s="20"/>
      <c r="K50" s="93">
        <f t="shared" ref="K50:K56" si="44">I50-J50</f>
        <v>134939.39000000001</v>
      </c>
      <c r="L50" s="92">
        <v>11843.9</v>
      </c>
      <c r="M50" s="20"/>
      <c r="N50" s="93">
        <f t="shared" ref="N50:N56" si="45">L50-M50</f>
        <v>11843.9</v>
      </c>
      <c r="O50" s="92">
        <v>974785.95</v>
      </c>
      <c r="P50" s="20"/>
      <c r="Q50" s="93">
        <f t="shared" ref="Q50:Q64" si="46">O50-P50</f>
        <v>974785.95</v>
      </c>
      <c r="R50" s="92">
        <v>74456340.549999997</v>
      </c>
      <c r="S50" s="20">
        <v>0</v>
      </c>
      <c r="T50" s="93">
        <f t="shared" ref="T50:T56" si="47">R50-S50</f>
        <v>74456340.549999997</v>
      </c>
      <c r="U50" s="209">
        <f t="shared" si="5"/>
        <v>0</v>
      </c>
      <c r="W50" s="86" t="s">
        <v>13</v>
      </c>
      <c r="X50" s="121">
        <f t="shared" si="18"/>
        <v>0</v>
      </c>
      <c r="Y50" s="122">
        <f t="shared" si="19"/>
        <v>0</v>
      </c>
      <c r="Z50" s="122">
        <f t="shared" si="20"/>
        <v>0</v>
      </c>
      <c r="AA50" s="122">
        <f t="shared" si="21"/>
        <v>0</v>
      </c>
      <c r="AB50" s="122">
        <f t="shared" si="22"/>
        <v>0</v>
      </c>
      <c r="AC50" s="129">
        <f t="shared" si="23"/>
        <v>0</v>
      </c>
    </row>
    <row r="51" spans="1:29" ht="15.75">
      <c r="A51" s="251"/>
      <c r="B51" s="87" t="s">
        <v>14</v>
      </c>
      <c r="C51" s="92">
        <v>35926672.149999999</v>
      </c>
      <c r="D51" s="20">
        <v>0</v>
      </c>
      <c r="E51" s="93">
        <f t="shared" ref="E51:E56" si="48">C51-D51</f>
        <v>35926672.149999999</v>
      </c>
      <c r="F51" s="92">
        <v>1181635.8700000001</v>
      </c>
      <c r="G51" s="20"/>
      <c r="H51" s="93">
        <f>F51-G51</f>
        <v>1181635.8700000001</v>
      </c>
      <c r="I51" s="92">
        <v>11683.03</v>
      </c>
      <c r="J51" s="20"/>
      <c r="K51" s="93">
        <f t="shared" si="44"/>
        <v>11683.03</v>
      </c>
      <c r="L51" s="92">
        <v>-1</v>
      </c>
      <c r="M51" s="20"/>
      <c r="N51" s="93">
        <f t="shared" si="45"/>
        <v>-1</v>
      </c>
      <c r="O51" s="92">
        <v>479925.05</v>
      </c>
      <c r="P51" s="20"/>
      <c r="Q51" s="93">
        <f t="shared" si="46"/>
        <v>479925.05</v>
      </c>
      <c r="R51" s="92">
        <v>34276794.25</v>
      </c>
      <c r="S51" s="20">
        <v>0</v>
      </c>
      <c r="T51" s="93">
        <f t="shared" si="47"/>
        <v>34276794.25</v>
      </c>
      <c r="U51" s="209">
        <f t="shared" si="5"/>
        <v>0</v>
      </c>
      <c r="W51" s="87" t="s">
        <v>14</v>
      </c>
      <c r="X51" s="121">
        <f t="shared" si="18"/>
        <v>0</v>
      </c>
      <c r="Y51" s="122">
        <f t="shared" si="19"/>
        <v>0</v>
      </c>
      <c r="Z51" s="122">
        <f t="shared" si="20"/>
        <v>0</v>
      </c>
      <c r="AA51" s="122">
        <f t="shared" si="21"/>
        <v>0</v>
      </c>
      <c r="AB51" s="122">
        <f t="shared" si="22"/>
        <v>0</v>
      </c>
      <c r="AC51" s="129">
        <f t="shared" si="23"/>
        <v>0</v>
      </c>
    </row>
    <row r="52" spans="1:29" ht="15.75">
      <c r="A52" s="251"/>
      <c r="B52" s="86" t="s">
        <v>15</v>
      </c>
      <c r="C52" s="92">
        <v>87824039.930000007</v>
      </c>
      <c r="D52" s="20">
        <v>87824004</v>
      </c>
      <c r="E52" s="93">
        <f t="shared" si="48"/>
        <v>35.930000007152557</v>
      </c>
      <c r="F52" s="92">
        <v>642754.63</v>
      </c>
      <c r="G52" s="20" t="s">
        <v>83</v>
      </c>
      <c r="H52" s="93">
        <f t="shared" si="43"/>
        <v>-0.36999999999534339</v>
      </c>
      <c r="I52" s="92">
        <v>68464.59</v>
      </c>
      <c r="J52" s="20" t="s">
        <v>1346</v>
      </c>
      <c r="K52" s="93">
        <f t="shared" si="44"/>
        <v>-1.0000000009313226E-2</v>
      </c>
      <c r="L52" s="92">
        <v>5000.29</v>
      </c>
      <c r="M52" s="20" t="s">
        <v>1347</v>
      </c>
      <c r="N52" s="93">
        <f t="shared" si="45"/>
        <v>-1.0000000000218279E-2</v>
      </c>
      <c r="O52" s="92">
        <v>755386.61</v>
      </c>
      <c r="P52" s="20" t="s">
        <v>234</v>
      </c>
      <c r="Q52" s="93">
        <f t="shared" si="46"/>
        <v>-0.39000000001396984</v>
      </c>
      <c r="R52" s="92">
        <v>90023714.019999996</v>
      </c>
      <c r="S52" s="20">
        <v>90023800</v>
      </c>
      <c r="T52" s="93">
        <f t="shared" si="47"/>
        <v>-85.980000004172325</v>
      </c>
      <c r="U52" s="209">
        <f t="shared" si="5"/>
        <v>1</v>
      </c>
      <c r="W52" s="86" t="s">
        <v>15</v>
      </c>
      <c r="X52" s="121">
        <f t="shared" si="18"/>
        <v>0</v>
      </c>
      <c r="Y52" s="122">
        <f t="shared" si="19"/>
        <v>0</v>
      </c>
      <c r="Z52" s="122">
        <f t="shared" si="20"/>
        <v>0</v>
      </c>
      <c r="AA52" s="122">
        <f t="shared" si="21"/>
        <v>0</v>
      </c>
      <c r="AB52" s="122">
        <f t="shared" si="22"/>
        <v>0</v>
      </c>
      <c r="AC52" s="129">
        <f t="shared" si="23"/>
        <v>0</v>
      </c>
    </row>
    <row r="53" spans="1:29" ht="15.75">
      <c r="A53" s="251"/>
      <c r="B53" s="86" t="s">
        <v>16</v>
      </c>
      <c r="C53" s="92">
        <v>60396588.799999997</v>
      </c>
      <c r="D53" s="20">
        <v>60396580</v>
      </c>
      <c r="E53" s="93">
        <f t="shared" si="48"/>
        <v>8.7999999970197678</v>
      </c>
      <c r="F53" s="92">
        <v>692602.56</v>
      </c>
      <c r="G53" s="20" t="s">
        <v>84</v>
      </c>
      <c r="H53" s="93">
        <f t="shared" si="43"/>
        <v>-0.43999999994412065</v>
      </c>
      <c r="I53" s="92">
        <v>92539.16</v>
      </c>
      <c r="J53" s="20" t="s">
        <v>1348</v>
      </c>
      <c r="K53" s="93">
        <f t="shared" si="44"/>
        <v>-3.9999999993597157E-2</v>
      </c>
      <c r="L53" s="92">
        <v>33033.07</v>
      </c>
      <c r="M53" s="20" t="s">
        <v>1349</v>
      </c>
      <c r="N53" s="93">
        <f t="shared" si="45"/>
        <v>-2.9999999998835847E-2</v>
      </c>
      <c r="O53" s="92">
        <v>352912.98</v>
      </c>
      <c r="P53" s="20" t="s">
        <v>235</v>
      </c>
      <c r="Q53" s="93">
        <f t="shared" si="46"/>
        <v>-2.0000000018626451E-2</v>
      </c>
      <c r="R53" s="92">
        <v>59410579.329999998</v>
      </c>
      <c r="S53" s="20">
        <v>59410620</v>
      </c>
      <c r="T53" s="93">
        <f t="shared" si="47"/>
        <v>-40.670000001788139</v>
      </c>
      <c r="U53" s="209">
        <f t="shared" si="5"/>
        <v>1</v>
      </c>
      <c r="W53" s="86" t="s">
        <v>16</v>
      </c>
      <c r="X53" s="121">
        <f t="shared" si="18"/>
        <v>0</v>
      </c>
      <c r="Y53" s="122">
        <f t="shared" si="19"/>
        <v>0</v>
      </c>
      <c r="Z53" s="122">
        <f t="shared" si="20"/>
        <v>0</v>
      </c>
      <c r="AA53" s="122">
        <f t="shared" si="21"/>
        <v>0</v>
      </c>
      <c r="AB53" s="122">
        <f t="shared" si="22"/>
        <v>0</v>
      </c>
      <c r="AC53" s="129">
        <f t="shared" si="23"/>
        <v>0</v>
      </c>
    </row>
    <row r="54" spans="1:29" ht="15.75">
      <c r="A54" s="251"/>
      <c r="B54" s="86" t="s">
        <v>17</v>
      </c>
      <c r="C54" s="92">
        <v>58483271.740000002</v>
      </c>
      <c r="D54" s="20">
        <v>0</v>
      </c>
      <c r="E54" s="93">
        <f t="shared" si="48"/>
        <v>58483271.740000002</v>
      </c>
      <c r="F54" s="92">
        <v>1525445.03</v>
      </c>
      <c r="G54" s="20"/>
      <c r="H54" s="93">
        <f t="shared" si="43"/>
        <v>1525445.03</v>
      </c>
      <c r="I54" s="92">
        <v>30803.66</v>
      </c>
      <c r="J54" s="20"/>
      <c r="K54" s="93">
        <f t="shared" si="44"/>
        <v>30803.66</v>
      </c>
      <c r="L54" s="92">
        <v>1102.56</v>
      </c>
      <c r="M54" s="20"/>
      <c r="N54" s="93">
        <f t="shared" si="45"/>
        <v>1102.56</v>
      </c>
      <c r="O54" s="92">
        <v>393974.8</v>
      </c>
      <c r="P54" s="20"/>
      <c r="Q54" s="93">
        <f t="shared" si="46"/>
        <v>393974.8</v>
      </c>
      <c r="R54" s="92">
        <v>56593553.009999998</v>
      </c>
      <c r="S54" s="20">
        <v>0</v>
      </c>
      <c r="T54" s="93">
        <f t="shared" si="47"/>
        <v>56593553.009999998</v>
      </c>
      <c r="U54" s="209">
        <f t="shared" si="5"/>
        <v>0</v>
      </c>
      <c r="W54" s="86" t="s">
        <v>17</v>
      </c>
      <c r="X54" s="121">
        <f t="shared" si="18"/>
        <v>0</v>
      </c>
      <c r="Y54" s="122">
        <f t="shared" si="19"/>
        <v>0</v>
      </c>
      <c r="Z54" s="122">
        <f t="shared" si="20"/>
        <v>0</v>
      </c>
      <c r="AA54" s="122">
        <f t="shared" si="21"/>
        <v>0</v>
      </c>
      <c r="AB54" s="122">
        <f t="shared" si="22"/>
        <v>0</v>
      </c>
      <c r="AC54" s="129">
        <f t="shared" si="23"/>
        <v>0</v>
      </c>
    </row>
    <row r="55" spans="1:29" ht="15.75">
      <c r="A55" s="251"/>
      <c r="B55" s="86" t="s">
        <v>18</v>
      </c>
      <c r="C55" s="92">
        <v>10936025.039999999</v>
      </c>
      <c r="D55" s="20">
        <v>0</v>
      </c>
      <c r="E55" s="93">
        <f t="shared" si="48"/>
        <v>10936025.039999999</v>
      </c>
      <c r="F55" s="92">
        <v>274676.53999999998</v>
      </c>
      <c r="G55" s="20"/>
      <c r="H55" s="93">
        <f t="shared" si="43"/>
        <v>274676.53999999998</v>
      </c>
      <c r="I55" s="92">
        <v>6898</v>
      </c>
      <c r="J55" s="20" t="s">
        <v>1350</v>
      </c>
      <c r="K55" s="93">
        <f t="shared" si="44"/>
        <v>-1.0000000000218279E-2</v>
      </c>
      <c r="L55" s="92">
        <v>7449.89</v>
      </c>
      <c r="M55" s="20" t="s">
        <v>1351</v>
      </c>
      <c r="N55" s="93">
        <f t="shared" si="45"/>
        <v>-9.999999999308784E-3</v>
      </c>
      <c r="O55" s="92">
        <v>98330.82</v>
      </c>
      <c r="P55" s="20"/>
      <c r="Q55" s="93">
        <f t="shared" si="46"/>
        <v>98330.82</v>
      </c>
      <c r="R55" s="92">
        <v>10562465.77</v>
      </c>
      <c r="S55" s="20">
        <v>0</v>
      </c>
      <c r="T55" s="93">
        <f t="shared" si="47"/>
        <v>10562465.77</v>
      </c>
      <c r="U55" s="209">
        <f t="shared" si="5"/>
        <v>0</v>
      </c>
      <c r="W55" s="86" t="s">
        <v>18</v>
      </c>
      <c r="X55" s="121">
        <f t="shared" si="18"/>
        <v>0</v>
      </c>
      <c r="Y55" s="122">
        <f t="shared" si="19"/>
        <v>0</v>
      </c>
      <c r="Z55" s="122">
        <f t="shared" si="20"/>
        <v>0</v>
      </c>
      <c r="AA55" s="122">
        <f t="shared" si="21"/>
        <v>0</v>
      </c>
      <c r="AB55" s="122">
        <f t="shared" si="22"/>
        <v>0</v>
      </c>
      <c r="AC55" s="129">
        <f t="shared" si="23"/>
        <v>0</v>
      </c>
    </row>
    <row r="56" spans="1:29" ht="15.75">
      <c r="A56" s="252"/>
      <c r="B56" s="88" t="s">
        <v>19</v>
      </c>
      <c r="C56" s="94">
        <v>61486941.859999999</v>
      </c>
      <c r="D56" s="95">
        <v>61487000</v>
      </c>
      <c r="E56" s="96">
        <f t="shared" si="48"/>
        <v>-58.140000000596046</v>
      </c>
      <c r="F56" s="94">
        <v>1042491.48</v>
      </c>
      <c r="G56" s="95" t="s">
        <v>85</v>
      </c>
      <c r="H56" s="96">
        <f t="shared" si="43"/>
        <v>-9078.5200000000186</v>
      </c>
      <c r="I56" s="94">
        <v>167825.84</v>
      </c>
      <c r="J56" s="95" t="s">
        <v>1352</v>
      </c>
      <c r="K56" s="96">
        <f t="shared" si="44"/>
        <v>-0.16000000000349246</v>
      </c>
      <c r="L56" s="94">
        <v>103693.77</v>
      </c>
      <c r="M56" s="95" t="s">
        <v>1353</v>
      </c>
      <c r="N56" s="96">
        <f t="shared" si="45"/>
        <v>-0.22999999999592546</v>
      </c>
      <c r="O56" s="92">
        <v>414880.13</v>
      </c>
      <c r="P56" s="20" t="s">
        <v>236</v>
      </c>
      <c r="Q56" s="93">
        <f t="shared" si="46"/>
        <v>0.13000000000465661</v>
      </c>
      <c r="R56" s="94">
        <v>60093702.299999997</v>
      </c>
      <c r="S56" s="95">
        <v>60093700</v>
      </c>
      <c r="T56" s="96">
        <f t="shared" si="47"/>
        <v>2.2999999970197678</v>
      </c>
      <c r="U56" s="210">
        <f t="shared" si="5"/>
        <v>1</v>
      </c>
      <c r="W56" s="88" t="s">
        <v>19</v>
      </c>
      <c r="X56" s="125">
        <f t="shared" si="18"/>
        <v>0</v>
      </c>
      <c r="Y56" s="126">
        <f t="shared" si="19"/>
        <v>1</v>
      </c>
      <c r="Z56" s="126">
        <f t="shared" si="20"/>
        <v>0</v>
      </c>
      <c r="AA56" s="126">
        <f t="shared" si="21"/>
        <v>0</v>
      </c>
      <c r="AB56" s="126">
        <f t="shared" si="22"/>
        <v>0</v>
      </c>
      <c r="AC56" s="132">
        <f t="shared" si="23"/>
        <v>0</v>
      </c>
    </row>
    <row r="57" spans="1:29" ht="15.75">
      <c r="A57" s="250">
        <v>42438</v>
      </c>
      <c r="B57" s="85" t="s">
        <v>12</v>
      </c>
      <c r="C57" s="89">
        <v>35730951.859999999</v>
      </c>
      <c r="D57" s="90">
        <v>0</v>
      </c>
      <c r="E57" s="91">
        <f>C57-D57</f>
        <v>35730951.859999999</v>
      </c>
      <c r="F57" s="89">
        <v>782137.18</v>
      </c>
      <c r="G57" s="90"/>
      <c r="H57" s="91">
        <f>F57-G57</f>
        <v>782137.18</v>
      </c>
      <c r="I57" s="89">
        <v>33137.22</v>
      </c>
      <c r="J57" s="90"/>
      <c r="K57" s="91">
        <f>I57-J57</f>
        <v>33137.22</v>
      </c>
      <c r="L57" s="89">
        <v>7641.98</v>
      </c>
      <c r="M57" s="90"/>
      <c r="N57" s="91">
        <f>L57-M57</f>
        <v>7641.98</v>
      </c>
      <c r="O57" s="89">
        <v>276600.08</v>
      </c>
      <c r="P57" s="90"/>
      <c r="Q57" s="91">
        <f t="shared" si="46"/>
        <v>276600.08</v>
      </c>
      <c r="R57" s="89">
        <v>36623601.869999997</v>
      </c>
      <c r="S57" s="90">
        <v>0</v>
      </c>
      <c r="T57" s="91">
        <f>R57-S57</f>
        <v>36623601.869999997</v>
      </c>
      <c r="U57" s="208">
        <f t="shared" si="5"/>
        <v>0</v>
      </c>
      <c r="W57" s="85" t="s">
        <v>12</v>
      </c>
      <c r="X57" s="122">
        <f t="shared" si="18"/>
        <v>0</v>
      </c>
      <c r="Y57" s="122">
        <f t="shared" si="19"/>
        <v>0</v>
      </c>
      <c r="Z57" s="122">
        <f t="shared" si="20"/>
        <v>0</v>
      </c>
      <c r="AA57" s="122">
        <f t="shared" si="21"/>
        <v>0</v>
      </c>
      <c r="AB57" s="122">
        <f t="shared" si="22"/>
        <v>0</v>
      </c>
      <c r="AC57" s="129">
        <f t="shared" si="23"/>
        <v>0</v>
      </c>
    </row>
    <row r="58" spans="1:29" ht="15.75">
      <c r="A58" s="251"/>
      <c r="B58" s="86" t="s">
        <v>13</v>
      </c>
      <c r="C58" s="92">
        <v>74456340.549999997</v>
      </c>
      <c r="D58" s="20">
        <v>76877400</v>
      </c>
      <c r="E58" s="93">
        <f>C58-D58</f>
        <v>-2421059.450000003</v>
      </c>
      <c r="F58" s="92">
        <v>1581653.63</v>
      </c>
      <c r="G58" s="20" t="s">
        <v>86</v>
      </c>
      <c r="H58" s="93">
        <f t="shared" ref="H58:H64" si="49">F58-G58</f>
        <v>3.6299999998882413</v>
      </c>
      <c r="I58" s="92">
        <v>127866.04</v>
      </c>
      <c r="J58" s="20" t="s">
        <v>1354</v>
      </c>
      <c r="K58" s="93">
        <f t="shared" ref="K58:K64" si="50">I58-J58</f>
        <v>3.9999999993597157E-2</v>
      </c>
      <c r="L58" s="92">
        <v>10314.030000000001</v>
      </c>
      <c r="M58" s="20" t="s">
        <v>1355</v>
      </c>
      <c r="N58" s="93">
        <f t="shared" ref="N58:N64" si="51">L58-M58</f>
        <v>3.0000000000654836E-2</v>
      </c>
      <c r="O58" s="92">
        <v>811823.87</v>
      </c>
      <c r="P58" s="20" t="s">
        <v>237</v>
      </c>
      <c r="Q58" s="93">
        <f t="shared" si="46"/>
        <v>-0.13000000000465661</v>
      </c>
      <c r="R58" s="92">
        <v>87455368.209999993</v>
      </c>
      <c r="S58" s="20">
        <v>87455300</v>
      </c>
      <c r="T58" s="93">
        <f t="shared" ref="T58:T64" si="52">R58-S58</f>
        <v>68.209999993443489</v>
      </c>
      <c r="U58" s="209">
        <f t="shared" si="5"/>
        <v>1</v>
      </c>
      <c r="W58" s="86" t="s">
        <v>13</v>
      </c>
      <c r="X58" s="122">
        <f t="shared" si="18"/>
        <v>1</v>
      </c>
      <c r="Y58" s="122">
        <f t="shared" si="19"/>
        <v>0</v>
      </c>
      <c r="Z58" s="122">
        <f t="shared" si="20"/>
        <v>0</v>
      </c>
      <c r="AA58" s="122">
        <f t="shared" si="21"/>
        <v>0</v>
      </c>
      <c r="AB58" s="122">
        <f t="shared" si="22"/>
        <v>0</v>
      </c>
      <c r="AC58" s="129">
        <f t="shared" si="23"/>
        <v>0</v>
      </c>
    </row>
    <row r="59" spans="1:29" ht="15.75">
      <c r="A59" s="251"/>
      <c r="B59" s="87" t="s">
        <v>14</v>
      </c>
      <c r="C59" s="92">
        <v>34276794.25</v>
      </c>
      <c r="D59" s="20">
        <v>34276800</v>
      </c>
      <c r="E59" s="93">
        <f t="shared" ref="E59:E64" si="53">C59-D59</f>
        <v>-5.75</v>
      </c>
      <c r="F59" s="92">
        <v>1098336.48</v>
      </c>
      <c r="G59" s="20" t="s">
        <v>87</v>
      </c>
      <c r="H59" s="93">
        <f>F59-G59</f>
        <v>-3.5200000000186265</v>
      </c>
      <c r="I59" s="92">
        <v>7432.32</v>
      </c>
      <c r="J59" s="20" t="s">
        <v>1356</v>
      </c>
      <c r="K59" s="93">
        <f t="shared" si="50"/>
        <v>-1.0000000000218279E-2</v>
      </c>
      <c r="L59" s="92">
        <v>205.11</v>
      </c>
      <c r="M59" s="20" t="s">
        <v>1357</v>
      </c>
      <c r="N59" s="93">
        <f t="shared" si="51"/>
        <v>-1</v>
      </c>
      <c r="O59" s="92">
        <v>614507.47</v>
      </c>
      <c r="P59" s="20" t="s">
        <v>238</v>
      </c>
      <c r="Q59" s="93">
        <f t="shared" si="46"/>
        <v>-0.53000000002793968</v>
      </c>
      <c r="R59" s="92">
        <v>32571176.5</v>
      </c>
      <c r="S59" s="20">
        <v>32571220</v>
      </c>
      <c r="T59" s="93">
        <f t="shared" si="52"/>
        <v>-43.5</v>
      </c>
      <c r="U59" s="209">
        <f t="shared" si="5"/>
        <v>1</v>
      </c>
      <c r="W59" s="87" t="s">
        <v>14</v>
      </c>
      <c r="X59" s="122">
        <f t="shared" si="18"/>
        <v>0</v>
      </c>
      <c r="Y59" s="122">
        <f t="shared" si="19"/>
        <v>0</v>
      </c>
      <c r="Z59" s="122">
        <f t="shared" si="20"/>
        <v>0</v>
      </c>
      <c r="AA59" s="122">
        <f t="shared" si="21"/>
        <v>0</v>
      </c>
      <c r="AB59" s="122">
        <f t="shared" si="22"/>
        <v>0</v>
      </c>
      <c r="AC59" s="129">
        <f t="shared" si="23"/>
        <v>0</v>
      </c>
    </row>
    <row r="60" spans="1:29" ht="15.75">
      <c r="A60" s="251"/>
      <c r="B60" s="86" t="s">
        <v>15</v>
      </c>
      <c r="C60" s="92">
        <v>90023714.019999996</v>
      </c>
      <c r="D60" s="20">
        <v>90023800</v>
      </c>
      <c r="E60" s="93">
        <f t="shared" si="53"/>
        <v>-85.980000004172325</v>
      </c>
      <c r="F60" s="92">
        <v>643040.54</v>
      </c>
      <c r="G60" s="20" t="s">
        <v>88</v>
      </c>
      <c r="H60" s="93">
        <f t="shared" si="49"/>
        <v>-0.4599999999627471</v>
      </c>
      <c r="I60" s="92">
        <v>174423.81</v>
      </c>
      <c r="J60" s="20" t="s">
        <v>1358</v>
      </c>
      <c r="K60" s="93">
        <f t="shared" si="50"/>
        <v>-0.19000000000232831</v>
      </c>
      <c r="L60" s="92">
        <v>338000.72</v>
      </c>
      <c r="M60" s="20" t="s">
        <v>1359</v>
      </c>
      <c r="N60" s="93">
        <f t="shared" si="51"/>
        <v>-0.28000000002793968</v>
      </c>
      <c r="O60" s="92">
        <v>508200.79</v>
      </c>
      <c r="P60" s="20" t="s">
        <v>239</v>
      </c>
      <c r="Q60" s="93">
        <f t="shared" si="46"/>
        <v>-0.21000000002095476</v>
      </c>
      <c r="R60" s="92">
        <v>88708895.760000005</v>
      </c>
      <c r="S60" s="20">
        <v>88708904</v>
      </c>
      <c r="T60" s="93">
        <f t="shared" si="52"/>
        <v>-8.239999994635582</v>
      </c>
      <c r="U60" s="209">
        <f t="shared" si="5"/>
        <v>1</v>
      </c>
      <c r="W60" s="86" t="s">
        <v>15</v>
      </c>
      <c r="X60" s="122">
        <f t="shared" si="18"/>
        <v>0</v>
      </c>
      <c r="Y60" s="122">
        <f t="shared" si="19"/>
        <v>0</v>
      </c>
      <c r="Z60" s="122">
        <f t="shared" si="20"/>
        <v>0</v>
      </c>
      <c r="AA60" s="122">
        <f t="shared" si="21"/>
        <v>0</v>
      </c>
      <c r="AB60" s="122">
        <f t="shared" si="22"/>
        <v>0</v>
      </c>
      <c r="AC60" s="129">
        <f t="shared" si="23"/>
        <v>0</v>
      </c>
    </row>
    <row r="61" spans="1:29" ht="15.75">
      <c r="A61" s="251"/>
      <c r="B61" s="86" t="s">
        <v>16</v>
      </c>
      <c r="C61" s="92">
        <v>59410579.329999998</v>
      </c>
      <c r="D61" s="20">
        <v>59410620</v>
      </c>
      <c r="E61" s="93">
        <f t="shared" si="53"/>
        <v>-40.670000001788139</v>
      </c>
      <c r="F61" s="92">
        <v>759301.74</v>
      </c>
      <c r="G61" s="20" t="s">
        <v>89</v>
      </c>
      <c r="H61" s="93">
        <f t="shared" si="49"/>
        <v>-0.26000000000931323</v>
      </c>
      <c r="I61" s="92">
        <v>90317.81</v>
      </c>
      <c r="J61" s="20" t="s">
        <v>1360</v>
      </c>
      <c r="K61" s="93">
        <f t="shared" si="50"/>
        <v>9.9999999947613105E-3</v>
      </c>
      <c r="L61" s="92">
        <v>13817.76</v>
      </c>
      <c r="M61" s="20" t="s">
        <v>1361</v>
      </c>
      <c r="N61" s="93">
        <f t="shared" si="51"/>
        <v>-3.9999999999054126E-2</v>
      </c>
      <c r="O61" s="92">
        <v>244229.27</v>
      </c>
      <c r="P61" s="20" t="s">
        <v>240</v>
      </c>
      <c r="Q61" s="93">
        <f t="shared" si="46"/>
        <v>0.26999999998952262</v>
      </c>
      <c r="R61" s="92">
        <v>58483548.350000001</v>
      </c>
      <c r="S61" s="20">
        <v>58483580</v>
      </c>
      <c r="T61" s="93">
        <f t="shared" si="52"/>
        <v>-31.649999998509884</v>
      </c>
      <c r="U61" s="209">
        <f t="shared" si="5"/>
        <v>1</v>
      </c>
      <c r="W61" s="86" t="s">
        <v>16</v>
      </c>
      <c r="X61" s="122">
        <f t="shared" si="18"/>
        <v>0</v>
      </c>
      <c r="Y61" s="122">
        <f t="shared" si="19"/>
        <v>0</v>
      </c>
      <c r="Z61" s="122">
        <f t="shared" si="20"/>
        <v>0</v>
      </c>
      <c r="AA61" s="122">
        <f t="shared" si="21"/>
        <v>0</v>
      </c>
      <c r="AB61" s="122">
        <f t="shared" si="22"/>
        <v>0</v>
      </c>
      <c r="AC61" s="129">
        <f t="shared" si="23"/>
        <v>0</v>
      </c>
    </row>
    <row r="62" spans="1:29" ht="15.75">
      <c r="A62" s="251"/>
      <c r="B62" s="86" t="s">
        <v>17</v>
      </c>
      <c r="C62" s="92">
        <v>56593553.009999998</v>
      </c>
      <c r="D62" s="20">
        <v>0</v>
      </c>
      <c r="E62" s="93">
        <f t="shared" si="53"/>
        <v>56593553.009999998</v>
      </c>
      <c r="F62" s="92">
        <v>2031842.61</v>
      </c>
      <c r="G62" s="20"/>
      <c r="H62" s="93">
        <f t="shared" si="49"/>
        <v>2031842.61</v>
      </c>
      <c r="I62" s="92">
        <v>202032.86</v>
      </c>
      <c r="J62" s="20"/>
      <c r="K62" s="93">
        <f t="shared" si="50"/>
        <v>202032.86</v>
      </c>
      <c r="L62" s="92">
        <v>30542.76</v>
      </c>
      <c r="M62" s="20"/>
      <c r="N62" s="93">
        <f t="shared" si="51"/>
        <v>30542.76</v>
      </c>
      <c r="O62" s="92">
        <v>487646.97</v>
      </c>
      <c r="P62" s="20"/>
      <c r="Q62" s="93">
        <f t="shared" si="46"/>
        <v>487646.97</v>
      </c>
      <c r="R62" s="92">
        <v>54245553.490000002</v>
      </c>
      <c r="S62" s="20">
        <v>0</v>
      </c>
      <c r="T62" s="93">
        <f t="shared" si="52"/>
        <v>54245553.490000002</v>
      </c>
      <c r="U62" s="209">
        <f t="shared" si="5"/>
        <v>0</v>
      </c>
      <c r="W62" s="86" t="s">
        <v>17</v>
      </c>
      <c r="X62" s="122">
        <f t="shared" si="18"/>
        <v>0</v>
      </c>
      <c r="Y62" s="122">
        <f t="shared" si="19"/>
        <v>0</v>
      </c>
      <c r="Z62" s="122">
        <f t="shared" si="20"/>
        <v>0</v>
      </c>
      <c r="AA62" s="122">
        <f t="shared" si="21"/>
        <v>0</v>
      </c>
      <c r="AB62" s="122">
        <f t="shared" si="22"/>
        <v>0</v>
      </c>
      <c r="AC62" s="129">
        <f t="shared" si="23"/>
        <v>0</v>
      </c>
    </row>
    <row r="63" spans="1:29" ht="15.75">
      <c r="A63" s="251"/>
      <c r="B63" s="86" t="s">
        <v>18</v>
      </c>
      <c r="C63" s="92">
        <v>10562465.77</v>
      </c>
      <c r="D63" s="20">
        <v>10562460</v>
      </c>
      <c r="E63" s="93">
        <f t="shared" si="53"/>
        <v>5.7699999995529652</v>
      </c>
      <c r="F63" s="92">
        <v>394856.26</v>
      </c>
      <c r="G63" s="20" t="s">
        <v>90</v>
      </c>
      <c r="H63" s="93">
        <f t="shared" si="49"/>
        <v>0.26000000000931323</v>
      </c>
      <c r="I63" s="92">
        <v>5969.52</v>
      </c>
      <c r="J63" s="20" t="s">
        <v>1362</v>
      </c>
      <c r="K63" s="93">
        <f t="shared" si="50"/>
        <v>-9.999999999308784E-3</v>
      </c>
      <c r="L63" s="92">
        <v>739.27</v>
      </c>
      <c r="M63" s="20" t="s">
        <v>1363</v>
      </c>
      <c r="N63" s="93">
        <f t="shared" si="51"/>
        <v>-1</v>
      </c>
      <c r="O63" s="92">
        <v>48583.75</v>
      </c>
      <c r="P63" s="20" t="s">
        <v>241</v>
      </c>
      <c r="Q63" s="93">
        <f t="shared" si="46"/>
        <v>0.75</v>
      </c>
      <c r="R63" s="92">
        <v>10124255</v>
      </c>
      <c r="S63" s="20">
        <v>10124260</v>
      </c>
      <c r="T63" s="93">
        <f t="shared" si="52"/>
        <v>-5</v>
      </c>
      <c r="U63" s="209">
        <f t="shared" si="5"/>
        <v>1</v>
      </c>
      <c r="W63" s="86" t="s">
        <v>18</v>
      </c>
      <c r="X63" s="122">
        <f t="shared" si="18"/>
        <v>0</v>
      </c>
      <c r="Y63" s="122">
        <f t="shared" si="19"/>
        <v>0</v>
      </c>
      <c r="Z63" s="122">
        <f t="shared" si="20"/>
        <v>0</v>
      </c>
      <c r="AA63" s="122">
        <f t="shared" si="21"/>
        <v>0</v>
      </c>
      <c r="AB63" s="122">
        <f t="shared" si="22"/>
        <v>0</v>
      </c>
      <c r="AC63" s="129">
        <f t="shared" si="23"/>
        <v>0</v>
      </c>
    </row>
    <row r="64" spans="1:29" ht="15.75">
      <c r="A64" s="252"/>
      <c r="B64" s="88" t="s">
        <v>19</v>
      </c>
      <c r="C64" s="94">
        <v>60093702.299999997</v>
      </c>
      <c r="D64" s="95">
        <v>60093700</v>
      </c>
      <c r="E64" s="96">
        <f t="shared" si="53"/>
        <v>2.2999999970197678</v>
      </c>
      <c r="F64" s="94">
        <v>1304676.74</v>
      </c>
      <c r="G64" s="95" t="s">
        <v>91</v>
      </c>
      <c r="H64" s="96">
        <f t="shared" si="49"/>
        <v>-7923.2600000000093</v>
      </c>
      <c r="I64" s="94">
        <v>83135.509999999995</v>
      </c>
      <c r="J64" s="95" t="s">
        <v>1364</v>
      </c>
      <c r="K64" s="96">
        <f t="shared" si="50"/>
        <v>9.9999999947613105E-3</v>
      </c>
      <c r="L64" s="94">
        <v>121837.86</v>
      </c>
      <c r="M64" s="95" t="s">
        <v>1365</v>
      </c>
      <c r="N64" s="96">
        <f t="shared" si="51"/>
        <v>-0.13999999999941792</v>
      </c>
      <c r="O64" s="94">
        <v>338152.33</v>
      </c>
      <c r="P64" s="95" t="s">
        <v>242</v>
      </c>
      <c r="Q64" s="96">
        <f t="shared" si="46"/>
        <v>0.33000000001629815</v>
      </c>
      <c r="R64" s="94">
        <v>58412170.859999999</v>
      </c>
      <c r="S64" s="95">
        <v>58412220</v>
      </c>
      <c r="T64" s="96">
        <f t="shared" si="52"/>
        <v>-49.140000000596046</v>
      </c>
      <c r="U64" s="210">
        <f t="shared" si="5"/>
        <v>1</v>
      </c>
      <c r="W64" s="88" t="s">
        <v>19</v>
      </c>
      <c r="X64" s="122">
        <f t="shared" si="18"/>
        <v>0</v>
      </c>
      <c r="Y64" s="122">
        <f t="shared" si="19"/>
        <v>1</v>
      </c>
      <c r="Z64" s="122">
        <f t="shared" si="20"/>
        <v>0</v>
      </c>
      <c r="AA64" s="122">
        <f t="shared" si="21"/>
        <v>0</v>
      </c>
      <c r="AB64" s="122">
        <f t="shared" si="22"/>
        <v>0</v>
      </c>
      <c r="AC64" s="129">
        <f t="shared" si="23"/>
        <v>0</v>
      </c>
    </row>
    <row r="65" spans="1:29" ht="15.75">
      <c r="A65" s="250">
        <v>42439</v>
      </c>
      <c r="B65" s="85" t="s">
        <v>12</v>
      </c>
      <c r="C65" s="89">
        <v>35730951.859999999</v>
      </c>
      <c r="D65" s="90">
        <v>36623600</v>
      </c>
      <c r="E65" s="91">
        <f>C65-D65</f>
        <v>-892648.1400000006</v>
      </c>
      <c r="F65" s="89">
        <v>738716.53</v>
      </c>
      <c r="G65" s="90" t="s">
        <v>92</v>
      </c>
      <c r="H65" s="91">
        <f>F65-G65</f>
        <v>-0.46999999997206032</v>
      </c>
      <c r="I65" s="89">
        <v>54954.58</v>
      </c>
      <c r="J65" s="90" t="s">
        <v>1366</v>
      </c>
      <c r="K65" s="91">
        <f>I65-J65</f>
        <v>-1.9999999996798579E-2</v>
      </c>
      <c r="L65" s="89">
        <v>11846.71</v>
      </c>
      <c r="M65" s="90" t="s">
        <v>1367</v>
      </c>
      <c r="N65" s="91">
        <f>L65-M65</f>
        <v>9.9999999983992893E-3</v>
      </c>
      <c r="O65" s="92">
        <v>300249.74</v>
      </c>
      <c r="P65" s="20" t="s">
        <v>243</v>
      </c>
      <c r="Q65" s="93">
        <f>O65-P65</f>
        <v>-0.26000000000931323</v>
      </c>
      <c r="R65" s="89">
        <v>35627743.450000003</v>
      </c>
      <c r="S65" s="90">
        <v>35627700</v>
      </c>
      <c r="T65" s="91">
        <f>R65-S65</f>
        <v>43.450000002980232</v>
      </c>
      <c r="U65" s="208">
        <f t="shared" si="5"/>
        <v>1</v>
      </c>
      <c r="W65" s="85" t="s">
        <v>12</v>
      </c>
      <c r="X65" s="117">
        <f t="shared" si="18"/>
        <v>1</v>
      </c>
      <c r="Y65" s="118">
        <f t="shared" si="19"/>
        <v>0</v>
      </c>
      <c r="Z65" s="118">
        <f t="shared" si="20"/>
        <v>0</v>
      </c>
      <c r="AA65" s="118">
        <f t="shared" si="21"/>
        <v>0</v>
      </c>
      <c r="AB65" s="118">
        <f t="shared" si="22"/>
        <v>0</v>
      </c>
      <c r="AC65" s="131">
        <f t="shared" si="23"/>
        <v>0</v>
      </c>
    </row>
    <row r="66" spans="1:29" ht="15.75">
      <c r="A66" s="251"/>
      <c r="B66" s="86" t="s">
        <v>13</v>
      </c>
      <c r="C66" s="92">
        <v>87455368.209999993</v>
      </c>
      <c r="D66" s="20">
        <v>87455300</v>
      </c>
      <c r="E66" s="93">
        <f>C66-D66</f>
        <v>68.209999993443489</v>
      </c>
      <c r="F66" s="92">
        <v>1713525.53</v>
      </c>
      <c r="G66" s="20" t="s">
        <v>93</v>
      </c>
      <c r="H66" s="93">
        <f t="shared" ref="H66:H72" si="54">F66-G66</f>
        <v>-4.4699999999720603</v>
      </c>
      <c r="I66" s="92">
        <v>203297.23</v>
      </c>
      <c r="J66" s="20" t="s">
        <v>1368</v>
      </c>
      <c r="K66" s="93">
        <f t="shared" ref="K66:K72" si="55">I66-J66</f>
        <v>0.23000000001047738</v>
      </c>
      <c r="L66" s="92">
        <v>293958.17</v>
      </c>
      <c r="M66" s="20" t="s">
        <v>1369</v>
      </c>
      <c r="N66" s="93">
        <f t="shared" ref="N66:N72" si="56">L66-M66</f>
        <v>0.16999999998370185</v>
      </c>
      <c r="O66" s="92">
        <v>865159.36</v>
      </c>
      <c r="P66" s="20" t="s">
        <v>244</v>
      </c>
      <c r="Q66" s="93">
        <f t="shared" ref="Q66:Q72" si="57">O66-P66</f>
        <v>0.35999999998603016</v>
      </c>
      <c r="R66" s="92">
        <v>84786022.359999999</v>
      </c>
      <c r="S66" s="20">
        <v>84786000</v>
      </c>
      <c r="T66" s="93">
        <f t="shared" ref="T66:T72" si="58">R66-S66</f>
        <v>22.359999999403954</v>
      </c>
      <c r="U66" s="209">
        <f t="shared" si="5"/>
        <v>1</v>
      </c>
      <c r="W66" s="86" t="s">
        <v>13</v>
      </c>
      <c r="X66" s="121">
        <f t="shared" si="18"/>
        <v>0</v>
      </c>
      <c r="Y66" s="122">
        <f t="shared" si="19"/>
        <v>0</v>
      </c>
      <c r="Z66" s="122">
        <f t="shared" si="20"/>
        <v>0</v>
      </c>
      <c r="AA66" s="122">
        <f t="shared" si="21"/>
        <v>0</v>
      </c>
      <c r="AB66" s="122">
        <f t="shared" si="22"/>
        <v>0</v>
      </c>
      <c r="AC66" s="129">
        <f t="shared" si="23"/>
        <v>0</v>
      </c>
    </row>
    <row r="67" spans="1:29" ht="15.75">
      <c r="A67" s="251"/>
      <c r="B67" s="87" t="s">
        <v>14</v>
      </c>
      <c r="C67" s="92">
        <v>32571176.5</v>
      </c>
      <c r="D67" s="20">
        <v>0</v>
      </c>
      <c r="E67" s="93">
        <f t="shared" ref="E67:E72" si="59">C67-D67</f>
        <v>32571176.5</v>
      </c>
      <c r="F67" s="92">
        <v>1064861.9099999999</v>
      </c>
      <c r="G67" s="20"/>
      <c r="H67" s="93">
        <f>F67-G67</f>
        <v>1064861.9099999999</v>
      </c>
      <c r="I67" s="92">
        <v>77808.259999999995</v>
      </c>
      <c r="J67" s="20"/>
      <c r="K67" s="93">
        <f t="shared" si="55"/>
        <v>77808.259999999995</v>
      </c>
      <c r="L67" s="92">
        <v>49379.57</v>
      </c>
      <c r="M67" s="20"/>
      <c r="N67" s="93">
        <f t="shared" si="56"/>
        <v>49379.57</v>
      </c>
      <c r="O67" s="92">
        <v>436030.97</v>
      </c>
      <c r="P67" s="20"/>
      <c r="Q67" s="93">
        <f t="shared" si="57"/>
        <v>436030.97</v>
      </c>
      <c r="R67" s="92">
        <v>31098712.289999999</v>
      </c>
      <c r="S67" s="20">
        <v>0</v>
      </c>
      <c r="T67" s="93">
        <f t="shared" si="58"/>
        <v>31098712.289999999</v>
      </c>
      <c r="U67" s="209">
        <f t="shared" si="5"/>
        <v>0</v>
      </c>
      <c r="W67" s="87" t="s">
        <v>14</v>
      </c>
      <c r="X67" s="121">
        <f t="shared" si="18"/>
        <v>0</v>
      </c>
      <c r="Y67" s="122">
        <f t="shared" si="19"/>
        <v>0</v>
      </c>
      <c r="Z67" s="122">
        <f t="shared" si="20"/>
        <v>0</v>
      </c>
      <c r="AA67" s="122">
        <f t="shared" si="21"/>
        <v>0</v>
      </c>
      <c r="AB67" s="122">
        <f t="shared" si="22"/>
        <v>0</v>
      </c>
      <c r="AC67" s="129">
        <f t="shared" si="23"/>
        <v>0</v>
      </c>
    </row>
    <row r="68" spans="1:29" ht="15.75">
      <c r="A68" s="251"/>
      <c r="B68" s="86" t="s">
        <v>15</v>
      </c>
      <c r="C68" s="92">
        <v>88708895.760000005</v>
      </c>
      <c r="D68" s="20">
        <v>88708904</v>
      </c>
      <c r="E68" s="93">
        <f t="shared" si="59"/>
        <v>-8.239999994635582</v>
      </c>
      <c r="F68" s="92">
        <v>705982.54</v>
      </c>
      <c r="G68" s="20" t="s">
        <v>94</v>
      </c>
      <c r="H68" s="93">
        <f t="shared" si="54"/>
        <v>-0.4599999999627471</v>
      </c>
      <c r="I68" s="92">
        <v>153288.44</v>
      </c>
      <c r="J68" s="20" t="s">
        <v>1370</v>
      </c>
      <c r="K68" s="93">
        <f t="shared" si="55"/>
        <v>0.44000000000232831</v>
      </c>
      <c r="L68" s="92">
        <v>11292.97</v>
      </c>
      <c r="M68" s="20" t="s">
        <v>1371</v>
      </c>
      <c r="N68" s="93">
        <f t="shared" si="56"/>
        <v>-3.0000000000654836E-2</v>
      </c>
      <c r="O68" s="92">
        <v>650470.26</v>
      </c>
      <c r="P68" s="20" t="s">
        <v>245</v>
      </c>
      <c r="Q68" s="93">
        <f t="shared" si="57"/>
        <v>0.26000000000931323</v>
      </c>
      <c r="R68" s="92">
        <v>87494438.409999996</v>
      </c>
      <c r="S68" s="20">
        <v>87494500</v>
      </c>
      <c r="T68" s="93">
        <f t="shared" si="58"/>
        <v>-61.590000003576279</v>
      </c>
      <c r="U68" s="209">
        <f t="shared" si="5"/>
        <v>1</v>
      </c>
      <c r="W68" s="86" t="s">
        <v>15</v>
      </c>
      <c r="X68" s="121">
        <f t="shared" si="18"/>
        <v>0</v>
      </c>
      <c r="Y68" s="122">
        <f t="shared" si="19"/>
        <v>0</v>
      </c>
      <c r="Z68" s="122">
        <f t="shared" si="20"/>
        <v>0</v>
      </c>
      <c r="AA68" s="122">
        <f t="shared" si="21"/>
        <v>0</v>
      </c>
      <c r="AB68" s="122">
        <f t="shared" si="22"/>
        <v>0</v>
      </c>
      <c r="AC68" s="129">
        <f t="shared" si="23"/>
        <v>0</v>
      </c>
    </row>
    <row r="69" spans="1:29" ht="15.75">
      <c r="A69" s="251"/>
      <c r="B69" s="86" t="s">
        <v>16</v>
      </c>
      <c r="C69" s="92">
        <v>58483548.350000001</v>
      </c>
      <c r="D69" s="20">
        <v>58483580</v>
      </c>
      <c r="E69" s="93">
        <f t="shared" si="59"/>
        <v>-31.649999998509884</v>
      </c>
      <c r="F69" s="92">
        <v>656433.69999999995</v>
      </c>
      <c r="G69" s="20" t="s">
        <v>95</v>
      </c>
      <c r="H69" s="93">
        <f t="shared" si="54"/>
        <v>-0.30000000004656613</v>
      </c>
      <c r="I69" s="92">
        <v>283373.61</v>
      </c>
      <c r="J69" s="20" t="s">
        <v>1372</v>
      </c>
      <c r="K69" s="93">
        <f t="shared" si="55"/>
        <v>-0.39000000001396984</v>
      </c>
      <c r="L69" s="92">
        <v>112263.36</v>
      </c>
      <c r="M69" s="20" t="s">
        <v>1373</v>
      </c>
      <c r="N69" s="93">
        <f t="shared" si="56"/>
        <v>0.36000000000058208</v>
      </c>
      <c r="O69" s="92">
        <v>354571.74</v>
      </c>
      <c r="P69" s="20" t="s">
        <v>246</v>
      </c>
      <c r="Q69" s="93">
        <f t="shared" si="57"/>
        <v>-0.26000000000931323</v>
      </c>
      <c r="R69" s="92">
        <v>57643653.140000001</v>
      </c>
      <c r="S69" s="20">
        <v>57643670</v>
      </c>
      <c r="T69" s="93">
        <f t="shared" si="58"/>
        <v>-16.859999999403954</v>
      </c>
      <c r="U69" s="209">
        <f t="shared" si="5"/>
        <v>1</v>
      </c>
      <c r="W69" s="86" t="s">
        <v>16</v>
      </c>
      <c r="X69" s="121">
        <f t="shared" si="18"/>
        <v>0</v>
      </c>
      <c r="Y69" s="122">
        <f t="shared" si="19"/>
        <v>0</v>
      </c>
      <c r="Z69" s="122">
        <f t="shared" si="20"/>
        <v>0</v>
      </c>
      <c r="AA69" s="122">
        <f t="shared" si="21"/>
        <v>0</v>
      </c>
      <c r="AB69" s="122">
        <f t="shared" si="22"/>
        <v>0</v>
      </c>
      <c r="AC69" s="129">
        <f t="shared" si="23"/>
        <v>0</v>
      </c>
    </row>
    <row r="70" spans="1:29" ht="15.75">
      <c r="A70" s="251"/>
      <c r="B70" s="86" t="s">
        <v>17</v>
      </c>
      <c r="C70" s="92">
        <v>54245553.490000002</v>
      </c>
      <c r="D70" s="20">
        <v>0</v>
      </c>
      <c r="E70" s="93">
        <f t="shared" si="59"/>
        <v>54245553.490000002</v>
      </c>
      <c r="F70" s="92">
        <v>1270653.75</v>
      </c>
      <c r="G70" s="20"/>
      <c r="H70" s="93">
        <f t="shared" si="54"/>
        <v>1270653.75</v>
      </c>
      <c r="I70" s="92">
        <v>103198.91</v>
      </c>
      <c r="J70" s="20"/>
      <c r="K70" s="93">
        <f t="shared" si="55"/>
        <v>103198.91</v>
      </c>
      <c r="L70" s="92">
        <v>18314.900000000001</v>
      </c>
      <c r="M70" s="20"/>
      <c r="N70" s="93">
        <f t="shared" si="56"/>
        <v>18314.900000000001</v>
      </c>
      <c r="O70" s="92">
        <v>688084.44</v>
      </c>
      <c r="P70" s="20"/>
      <c r="Q70" s="93">
        <f t="shared" si="57"/>
        <v>688084.44</v>
      </c>
      <c r="R70" s="92">
        <v>52371699.289999999</v>
      </c>
      <c r="S70" s="20">
        <v>0</v>
      </c>
      <c r="T70" s="93">
        <f t="shared" si="58"/>
        <v>52371699.289999999</v>
      </c>
      <c r="U70" s="209">
        <f t="shared" si="5"/>
        <v>0</v>
      </c>
      <c r="W70" s="86" t="s">
        <v>17</v>
      </c>
      <c r="X70" s="121">
        <f t="shared" si="18"/>
        <v>0</v>
      </c>
      <c r="Y70" s="122">
        <f t="shared" si="19"/>
        <v>0</v>
      </c>
      <c r="Z70" s="122">
        <f t="shared" si="20"/>
        <v>0</v>
      </c>
      <c r="AA70" s="122">
        <f t="shared" si="21"/>
        <v>0</v>
      </c>
      <c r="AB70" s="122">
        <f t="shared" si="22"/>
        <v>0</v>
      </c>
      <c r="AC70" s="129">
        <f t="shared" si="23"/>
        <v>0</v>
      </c>
    </row>
    <row r="71" spans="1:29" ht="15.75">
      <c r="A71" s="251"/>
      <c r="B71" s="86" t="s">
        <v>18</v>
      </c>
      <c r="C71" s="92">
        <v>10124255</v>
      </c>
      <c r="D71" s="20">
        <v>10124260</v>
      </c>
      <c r="E71" s="93">
        <f t="shared" si="59"/>
        <v>-5</v>
      </c>
      <c r="F71" s="92">
        <v>153385.95000000001</v>
      </c>
      <c r="G71" s="20" t="s">
        <v>96</v>
      </c>
      <c r="H71" s="93">
        <f t="shared" si="54"/>
        <v>-4.9999999988358468E-2</v>
      </c>
      <c r="I71" s="92">
        <v>43379.39</v>
      </c>
      <c r="J71" s="20" t="s">
        <v>1374</v>
      </c>
      <c r="K71" s="93">
        <f t="shared" si="55"/>
        <v>-1.0000000002037268E-2</v>
      </c>
      <c r="L71" s="92">
        <v>401.75</v>
      </c>
      <c r="M71" s="20" t="s">
        <v>1375</v>
      </c>
      <c r="N71" s="93">
        <f t="shared" si="56"/>
        <v>-1</v>
      </c>
      <c r="O71" s="92">
        <v>55010.28</v>
      </c>
      <c r="P71" s="20" t="s">
        <v>247</v>
      </c>
      <c r="Q71" s="93">
        <f t="shared" si="57"/>
        <v>0.27999999999883585</v>
      </c>
      <c r="R71" s="92">
        <v>9958835.4000000004</v>
      </c>
      <c r="S71" s="20">
        <v>9958830</v>
      </c>
      <c r="T71" s="93">
        <f t="shared" si="58"/>
        <v>5.400000000372529</v>
      </c>
      <c r="U71" s="209">
        <f t="shared" si="5"/>
        <v>1</v>
      </c>
      <c r="W71" s="86" t="s">
        <v>18</v>
      </c>
      <c r="X71" s="121">
        <f t="shared" si="18"/>
        <v>0</v>
      </c>
      <c r="Y71" s="122">
        <f t="shared" si="19"/>
        <v>0</v>
      </c>
      <c r="Z71" s="122">
        <f t="shared" si="20"/>
        <v>0</v>
      </c>
      <c r="AA71" s="122">
        <f t="shared" si="21"/>
        <v>0</v>
      </c>
      <c r="AB71" s="122">
        <f t="shared" si="22"/>
        <v>0</v>
      </c>
      <c r="AC71" s="129">
        <f t="shared" si="23"/>
        <v>0</v>
      </c>
    </row>
    <row r="72" spans="1:29" ht="15.75">
      <c r="A72" s="252"/>
      <c r="B72" s="88" t="s">
        <v>19</v>
      </c>
      <c r="C72" s="94">
        <v>58412170.859999999</v>
      </c>
      <c r="D72" s="95">
        <v>58412220</v>
      </c>
      <c r="E72" s="96">
        <f t="shared" si="59"/>
        <v>-49.140000000596046</v>
      </c>
      <c r="F72" s="94">
        <v>921974.34</v>
      </c>
      <c r="G72" s="95" t="s">
        <v>97</v>
      </c>
      <c r="H72" s="96">
        <f t="shared" si="54"/>
        <v>-7676.6600000000326</v>
      </c>
      <c r="I72" s="94">
        <v>89444.9</v>
      </c>
      <c r="J72" s="95" t="s">
        <v>1376</v>
      </c>
      <c r="K72" s="96">
        <f t="shared" si="55"/>
        <v>0</v>
      </c>
      <c r="L72" s="94">
        <v>41348.31</v>
      </c>
      <c r="M72" s="95" t="s">
        <v>1377</v>
      </c>
      <c r="N72" s="96">
        <f t="shared" si="56"/>
        <v>9.9999999947613105E-3</v>
      </c>
      <c r="O72" s="94">
        <v>421453.36</v>
      </c>
      <c r="P72" s="95" t="s">
        <v>248</v>
      </c>
      <c r="Q72" s="96">
        <f t="shared" si="57"/>
        <v>0.35999999998603016</v>
      </c>
      <c r="R72" s="94">
        <v>57116839.729999997</v>
      </c>
      <c r="S72" s="95">
        <v>57116800</v>
      </c>
      <c r="T72" s="96">
        <f t="shared" si="58"/>
        <v>39.729999996721745</v>
      </c>
      <c r="U72" s="210">
        <f t="shared" si="5"/>
        <v>1</v>
      </c>
      <c r="W72" s="88" t="s">
        <v>19</v>
      </c>
      <c r="X72" s="125">
        <f t="shared" si="18"/>
        <v>0</v>
      </c>
      <c r="Y72" s="126">
        <f t="shared" si="19"/>
        <v>1</v>
      </c>
      <c r="Z72" s="126">
        <f t="shared" si="20"/>
        <v>0</v>
      </c>
      <c r="AA72" s="126">
        <f t="shared" si="21"/>
        <v>0</v>
      </c>
      <c r="AB72" s="126">
        <f t="shared" si="22"/>
        <v>0</v>
      </c>
      <c r="AC72" s="132">
        <f t="shared" si="23"/>
        <v>0</v>
      </c>
    </row>
    <row r="73" spans="1:29" ht="15.75">
      <c r="A73" s="250">
        <v>42442</v>
      </c>
      <c r="B73" s="85" t="s">
        <v>12</v>
      </c>
      <c r="C73" s="89">
        <v>35730951.859999999</v>
      </c>
      <c r="D73" s="133">
        <v>35627700</v>
      </c>
      <c r="E73" s="91">
        <f>C73-D73</f>
        <v>103251.8599999994</v>
      </c>
      <c r="F73" s="89">
        <v>1214463.05</v>
      </c>
      <c r="G73" s="90" t="s">
        <v>98</v>
      </c>
      <c r="H73" s="91">
        <f>F73-G73</f>
        <v>3.0500000000465661</v>
      </c>
      <c r="I73" s="89">
        <v>94183.22</v>
      </c>
      <c r="J73" s="90" t="s">
        <v>1378</v>
      </c>
      <c r="K73" s="91">
        <f>I73-J73</f>
        <v>2.0000000004074536E-2</v>
      </c>
      <c r="L73" s="89">
        <v>110381.57</v>
      </c>
      <c r="M73" s="90" t="s">
        <v>1379</v>
      </c>
      <c r="N73" s="91">
        <f>L73-M73</f>
        <v>-0.42999999999301508</v>
      </c>
      <c r="O73" s="89">
        <v>415841.01</v>
      </c>
      <c r="P73" s="102" t="s">
        <v>249</v>
      </c>
      <c r="Q73" s="91">
        <f>O73-P73</f>
        <v>1.0000000009313226E-2</v>
      </c>
      <c r="R73" s="89">
        <v>33981241.020000003</v>
      </c>
      <c r="S73" s="90">
        <v>33981230</v>
      </c>
      <c r="T73" s="91">
        <f>R73-S73</f>
        <v>11.020000003278255</v>
      </c>
      <c r="U73" s="208">
        <f t="shared" si="5"/>
        <v>1</v>
      </c>
      <c r="W73" s="85" t="s">
        <v>12</v>
      </c>
      <c r="X73" s="117">
        <f t="shared" ref="X73:X129" si="60">+IF(AND(C73&lt;&gt;0,D73&lt;&gt;0,OR(E73&gt;100,E73&lt;-100)),1,0)</f>
        <v>1</v>
      </c>
      <c r="Y73" s="118">
        <f t="shared" ref="Y73:Y129" si="61">+IF(AND(F73&lt;&gt;0,G73&lt;&gt;0,OR(H73&gt;100,H73&lt;-100)),1,0)</f>
        <v>0</v>
      </c>
      <c r="Z73" s="118">
        <f t="shared" ref="Z73:Z129" si="62">+IF(AND(I73&lt;&gt;0,J73&lt;&gt;0,OR(K73&gt;100,K73&lt;-100)),1,0)</f>
        <v>0</v>
      </c>
      <c r="AA73" s="118">
        <f t="shared" ref="AA73:AA129" si="63">+IF(AND(L73&lt;&gt;0,M73&lt;&gt;0,OR(N73&gt;100,N73&lt;-100)),1,0)</f>
        <v>0</v>
      </c>
      <c r="AB73" s="118">
        <f t="shared" ref="AB73:AB129" si="64">+IF(AND(O73&lt;&gt;0,P73&lt;&gt;0,OR(Q73&gt;100,Q73&lt;-100)),1,0)</f>
        <v>0</v>
      </c>
      <c r="AC73" s="131">
        <f t="shared" ref="AC73:AC129" si="65">+IF(AND(R73&lt;&gt;0,S73&lt;&gt;0,OR(T73&gt;100,T73&lt;-100)),1,0)</f>
        <v>0</v>
      </c>
    </row>
    <row r="74" spans="1:29" ht="15.75">
      <c r="A74" s="251"/>
      <c r="B74" s="86" t="s">
        <v>13</v>
      </c>
      <c r="C74" s="92">
        <v>84786022.359999999</v>
      </c>
      <c r="D74" s="134">
        <v>84786000</v>
      </c>
      <c r="E74" s="93">
        <f>C74-D74</f>
        <v>22.359999999403954</v>
      </c>
      <c r="F74" s="92">
        <v>2756861.46</v>
      </c>
      <c r="G74" s="20" t="s">
        <v>99</v>
      </c>
      <c r="H74" s="93">
        <f t="shared" ref="H74:H80" si="66">F74-G74</f>
        <v>1.4599999999627471</v>
      </c>
      <c r="I74" s="92">
        <v>385261.93</v>
      </c>
      <c r="J74" s="20" t="s">
        <v>1380</v>
      </c>
      <c r="K74" s="93">
        <f t="shared" ref="K74:K80" si="67">I74-J74</f>
        <v>-7.0000000006984919E-2</v>
      </c>
      <c r="L74" s="92">
        <v>434103.03</v>
      </c>
      <c r="M74" s="20" t="s">
        <v>1381</v>
      </c>
      <c r="N74" s="93">
        <f>L74-M74</f>
        <v>3.0000000027939677E-2</v>
      </c>
      <c r="O74" s="92">
        <v>1256818.58</v>
      </c>
      <c r="P74" s="6" t="s">
        <v>250</v>
      </c>
      <c r="Q74" s="93">
        <f t="shared" ref="Q74:Q80" si="68">O74-P74</f>
        <v>-1.4199999999254942</v>
      </c>
      <c r="R74" s="92">
        <v>80723501.200000003</v>
      </c>
      <c r="S74" s="20">
        <v>80723500</v>
      </c>
      <c r="T74" s="93">
        <f t="shared" ref="T74:T80" si="69">R74-S74</f>
        <v>1.2000000029802322</v>
      </c>
      <c r="U74" s="209">
        <f t="shared" ref="U74:U137" si="70">IF(D74=0,0,1)</f>
        <v>1</v>
      </c>
      <c r="W74" s="86" t="s">
        <v>13</v>
      </c>
      <c r="X74" s="121">
        <f t="shared" si="60"/>
        <v>0</v>
      </c>
      <c r="Y74" s="122">
        <f t="shared" si="61"/>
        <v>0</v>
      </c>
      <c r="Z74" s="122">
        <f t="shared" si="62"/>
        <v>0</v>
      </c>
      <c r="AA74" s="122">
        <f t="shared" si="63"/>
        <v>0</v>
      </c>
      <c r="AB74" s="122">
        <f t="shared" si="64"/>
        <v>0</v>
      </c>
      <c r="AC74" s="129">
        <f t="shared" si="65"/>
        <v>0</v>
      </c>
    </row>
    <row r="75" spans="1:29" ht="15.75">
      <c r="A75" s="251"/>
      <c r="B75" s="87" t="s">
        <v>14</v>
      </c>
      <c r="C75" s="92">
        <v>31098712.289999999</v>
      </c>
      <c r="D75" s="134">
        <v>32571220</v>
      </c>
      <c r="E75" s="93">
        <f t="shared" ref="E75:E80" si="71">C75-D75</f>
        <v>-1472507.7100000009</v>
      </c>
      <c r="F75" s="92">
        <v>1746523.92</v>
      </c>
      <c r="G75" s="20" t="s">
        <v>100</v>
      </c>
      <c r="H75" s="93">
        <f>F75-G75</f>
        <v>3.9199999999254942</v>
      </c>
      <c r="I75" s="92">
        <v>55514.8</v>
      </c>
      <c r="J75" s="20" t="s">
        <v>1382</v>
      </c>
      <c r="K75" s="93">
        <f t="shared" si="67"/>
        <v>0</v>
      </c>
      <c r="L75" s="92">
        <v>3995.42</v>
      </c>
      <c r="M75" s="20" t="s">
        <v>1383</v>
      </c>
      <c r="N75" s="93">
        <f>L75-M75</f>
        <v>-9.9999999997635314E-3</v>
      </c>
      <c r="O75" s="92">
        <v>675873.87</v>
      </c>
      <c r="P75" s="6" t="s">
        <v>251</v>
      </c>
      <c r="Q75" s="93">
        <f t="shared" si="68"/>
        <v>5140.8699999999953</v>
      </c>
      <c r="R75" s="92">
        <v>30134739.16</v>
      </c>
      <c r="S75" s="20">
        <v>30139900</v>
      </c>
      <c r="T75" s="93">
        <f t="shared" si="69"/>
        <v>-5160.839999999851</v>
      </c>
      <c r="U75" s="209">
        <f t="shared" si="70"/>
        <v>1</v>
      </c>
      <c r="W75" s="87" t="s">
        <v>14</v>
      </c>
      <c r="X75" s="121">
        <f t="shared" si="60"/>
        <v>1</v>
      </c>
      <c r="Y75" s="122">
        <f t="shared" si="61"/>
        <v>0</v>
      </c>
      <c r="Z75" s="122">
        <f t="shared" si="62"/>
        <v>0</v>
      </c>
      <c r="AA75" s="122">
        <f t="shared" si="63"/>
        <v>0</v>
      </c>
      <c r="AB75" s="122">
        <f t="shared" si="64"/>
        <v>1</v>
      </c>
      <c r="AC75" s="129">
        <f t="shared" si="65"/>
        <v>1</v>
      </c>
    </row>
    <row r="76" spans="1:29" ht="15.75">
      <c r="A76" s="251"/>
      <c r="B76" s="86" t="s">
        <v>15</v>
      </c>
      <c r="C76" s="92">
        <v>87494438.409999996</v>
      </c>
      <c r="D76" s="134">
        <v>87494500</v>
      </c>
      <c r="E76" s="93">
        <f t="shared" si="71"/>
        <v>-61.590000003576279</v>
      </c>
      <c r="F76" s="92">
        <v>1568326.82</v>
      </c>
      <c r="G76" s="20" t="s">
        <v>101</v>
      </c>
      <c r="H76" s="93">
        <f t="shared" si="66"/>
        <v>-3.1799999999348074</v>
      </c>
      <c r="I76" s="92">
        <v>121842.8</v>
      </c>
      <c r="J76" s="20" t="s">
        <v>1384</v>
      </c>
      <c r="K76" s="93">
        <f t="shared" si="67"/>
        <v>-0.19999999999708962</v>
      </c>
      <c r="L76" s="92">
        <v>41188.959999999999</v>
      </c>
      <c r="M76" s="20" t="s">
        <v>1385</v>
      </c>
      <c r="N76" s="93">
        <f>L76-M76</f>
        <v>-4.0000000000873115E-2</v>
      </c>
      <c r="O76" s="92">
        <v>1147399.8500000001</v>
      </c>
      <c r="P76" s="6" t="s">
        <v>252</v>
      </c>
      <c r="Q76" s="93">
        <f t="shared" si="68"/>
        <v>-0.14999999990686774</v>
      </c>
      <c r="R76" s="92">
        <v>87763183.209999993</v>
      </c>
      <c r="S76" s="20">
        <v>87763200</v>
      </c>
      <c r="T76" s="93">
        <f t="shared" si="69"/>
        <v>-16.790000006556511</v>
      </c>
      <c r="U76" s="209">
        <f t="shared" si="70"/>
        <v>1</v>
      </c>
      <c r="W76" s="86" t="s">
        <v>15</v>
      </c>
      <c r="X76" s="121">
        <f t="shared" si="60"/>
        <v>0</v>
      </c>
      <c r="Y76" s="122">
        <f t="shared" si="61"/>
        <v>0</v>
      </c>
      <c r="Z76" s="122">
        <f t="shared" si="62"/>
        <v>0</v>
      </c>
      <c r="AA76" s="122">
        <f t="shared" si="63"/>
        <v>0</v>
      </c>
      <c r="AB76" s="122">
        <f t="shared" si="64"/>
        <v>0</v>
      </c>
      <c r="AC76" s="129">
        <f t="shared" si="65"/>
        <v>0</v>
      </c>
    </row>
    <row r="77" spans="1:29" ht="15.75">
      <c r="A77" s="251"/>
      <c r="B77" s="86" t="s">
        <v>16</v>
      </c>
      <c r="C77" s="92">
        <v>57643653.140000001</v>
      </c>
      <c r="D77" s="134">
        <v>57643670</v>
      </c>
      <c r="E77" s="93">
        <f t="shared" si="71"/>
        <v>-16.859999999403954</v>
      </c>
      <c r="F77" s="92">
        <v>738751.04</v>
      </c>
      <c r="G77" s="20" t="s">
        <v>102</v>
      </c>
      <c r="H77" s="93">
        <f t="shared" si="66"/>
        <v>4.0000000037252903E-2</v>
      </c>
      <c r="I77" s="92">
        <v>44475.17</v>
      </c>
      <c r="J77" s="20" t="s">
        <v>1386</v>
      </c>
      <c r="K77" s="93">
        <f t="shared" si="67"/>
        <v>-2.9999999998835847E-2</v>
      </c>
      <c r="L77" s="92">
        <v>8420.3799999999992</v>
      </c>
      <c r="M77" s="20" t="s">
        <v>1387</v>
      </c>
      <c r="N77" s="93">
        <f>L77-M77</f>
        <v>-1.0000000000218279E-2</v>
      </c>
      <c r="O77" s="92">
        <v>454324.25</v>
      </c>
      <c r="P77" s="6" t="s">
        <v>253</v>
      </c>
      <c r="Q77" s="93">
        <f t="shared" si="68"/>
        <v>0.25</v>
      </c>
      <c r="R77" s="92">
        <v>56487650.640000001</v>
      </c>
      <c r="S77" s="20">
        <v>56487680</v>
      </c>
      <c r="T77" s="93">
        <f t="shared" si="69"/>
        <v>-29.359999999403954</v>
      </c>
      <c r="U77" s="209">
        <f t="shared" si="70"/>
        <v>1</v>
      </c>
      <c r="W77" s="86" t="s">
        <v>16</v>
      </c>
      <c r="X77" s="121">
        <f t="shared" si="60"/>
        <v>0</v>
      </c>
      <c r="Y77" s="122">
        <f t="shared" si="61"/>
        <v>0</v>
      </c>
      <c r="Z77" s="122">
        <f t="shared" si="62"/>
        <v>0</v>
      </c>
      <c r="AA77" s="122">
        <f t="shared" si="63"/>
        <v>0</v>
      </c>
      <c r="AB77" s="122">
        <f t="shared" si="64"/>
        <v>0</v>
      </c>
      <c r="AC77" s="129">
        <f t="shared" si="65"/>
        <v>0</v>
      </c>
    </row>
    <row r="78" spans="1:29" ht="15.75">
      <c r="A78" s="251"/>
      <c r="B78" s="86" t="s">
        <v>17</v>
      </c>
      <c r="C78" s="92">
        <v>52371699.289999999</v>
      </c>
      <c r="D78" s="134">
        <v>52371700</v>
      </c>
      <c r="E78" s="93">
        <f t="shared" si="71"/>
        <v>-0.71000000089406967</v>
      </c>
      <c r="F78" s="92">
        <v>2417494.91</v>
      </c>
      <c r="G78" s="20" t="s">
        <v>103</v>
      </c>
      <c r="H78" s="93">
        <f t="shared" si="66"/>
        <v>-5.0899999998509884</v>
      </c>
      <c r="I78" s="92">
        <v>201503.26</v>
      </c>
      <c r="J78" s="20" t="s">
        <v>1388</v>
      </c>
      <c r="K78" s="93">
        <f t="shared" si="67"/>
        <v>0.26000000000931323</v>
      </c>
      <c r="L78" s="92">
        <v>61724.52</v>
      </c>
      <c r="M78" s="20" t="s">
        <v>1389</v>
      </c>
      <c r="N78" s="93">
        <f t="shared" ref="N78" si="72">L78-M78</f>
        <v>1.9999999996798579E-2</v>
      </c>
      <c r="O78" s="92">
        <v>694935.33</v>
      </c>
      <c r="P78" s="6" t="s">
        <v>254</v>
      </c>
      <c r="Q78" s="93">
        <f t="shared" si="68"/>
        <v>0.32999999995809048</v>
      </c>
      <c r="R78" s="92">
        <v>49399047.770000003</v>
      </c>
      <c r="S78" s="20">
        <v>49399100</v>
      </c>
      <c r="T78" s="93">
        <f t="shared" si="69"/>
        <v>-52.229999996721745</v>
      </c>
      <c r="U78" s="209">
        <f t="shared" si="70"/>
        <v>1</v>
      </c>
      <c r="W78" s="86" t="s">
        <v>17</v>
      </c>
      <c r="X78" s="121">
        <f t="shared" si="60"/>
        <v>0</v>
      </c>
      <c r="Y78" s="122">
        <f t="shared" si="61"/>
        <v>0</v>
      </c>
      <c r="Z78" s="122">
        <f t="shared" si="62"/>
        <v>0</v>
      </c>
      <c r="AA78" s="122">
        <f t="shared" si="63"/>
        <v>0</v>
      </c>
      <c r="AB78" s="122">
        <f t="shared" si="64"/>
        <v>0</v>
      </c>
      <c r="AC78" s="129">
        <f t="shared" si="65"/>
        <v>0</v>
      </c>
    </row>
    <row r="79" spans="1:29" ht="15.75">
      <c r="A79" s="251"/>
      <c r="B79" s="86" t="s">
        <v>18</v>
      </c>
      <c r="C79" s="92">
        <v>9958835.4000000004</v>
      </c>
      <c r="D79" s="134">
        <v>9958430</v>
      </c>
      <c r="E79" s="93">
        <f t="shared" si="71"/>
        <v>405.40000000037253</v>
      </c>
      <c r="F79" s="92">
        <v>285112.53000000003</v>
      </c>
      <c r="G79" s="20" t="s">
        <v>104</v>
      </c>
      <c r="H79" s="93">
        <f t="shared" si="66"/>
        <v>-0.46999999997206032</v>
      </c>
      <c r="I79" s="92">
        <v>4954.12</v>
      </c>
      <c r="J79" s="20" t="s">
        <v>1390</v>
      </c>
      <c r="K79" s="93">
        <f t="shared" si="67"/>
        <v>-1.0000000000218279E-2</v>
      </c>
      <c r="L79" s="92">
        <v>-1</v>
      </c>
      <c r="M79" s="20" t="s">
        <v>52</v>
      </c>
      <c r="N79" s="93">
        <f>L79-M79</f>
        <v>-1</v>
      </c>
      <c r="O79" s="92">
        <v>94300.160000000003</v>
      </c>
      <c r="P79" s="6" t="s">
        <v>255</v>
      </c>
      <c r="Q79" s="93">
        <f t="shared" si="68"/>
        <v>0.16000000000349246</v>
      </c>
      <c r="R79" s="92">
        <v>9584376.8200000003</v>
      </c>
      <c r="S79" s="20">
        <v>9584380</v>
      </c>
      <c r="T79" s="93">
        <f t="shared" si="69"/>
        <v>-3.1799999997019768</v>
      </c>
      <c r="U79" s="209">
        <f t="shared" si="70"/>
        <v>1</v>
      </c>
      <c r="W79" s="86" t="s">
        <v>18</v>
      </c>
      <c r="X79" s="121">
        <f t="shared" si="60"/>
        <v>1</v>
      </c>
      <c r="Y79" s="122">
        <f t="shared" si="61"/>
        <v>0</v>
      </c>
      <c r="Z79" s="122">
        <f t="shared" si="62"/>
        <v>0</v>
      </c>
      <c r="AA79" s="122">
        <f t="shared" si="63"/>
        <v>0</v>
      </c>
      <c r="AB79" s="122">
        <f t="shared" si="64"/>
        <v>0</v>
      </c>
      <c r="AC79" s="129">
        <f t="shared" si="65"/>
        <v>0</v>
      </c>
    </row>
    <row r="80" spans="1:29" ht="15.75">
      <c r="A80" s="252"/>
      <c r="B80" s="88" t="s">
        <v>19</v>
      </c>
      <c r="C80" s="94">
        <v>57116839.729999997</v>
      </c>
      <c r="D80" s="135">
        <v>57116800</v>
      </c>
      <c r="E80" s="96">
        <f t="shared" si="71"/>
        <v>39.729999996721745</v>
      </c>
      <c r="F80" s="94">
        <v>1753950.79</v>
      </c>
      <c r="G80" s="95" t="s">
        <v>105</v>
      </c>
      <c r="H80" s="96">
        <f t="shared" si="66"/>
        <v>-14069.209999999963</v>
      </c>
      <c r="I80" s="94">
        <v>94950.84</v>
      </c>
      <c r="J80" s="95" t="s">
        <v>1391</v>
      </c>
      <c r="K80" s="96">
        <f t="shared" si="67"/>
        <v>-5.9999999997671694E-2</v>
      </c>
      <c r="L80" s="94">
        <v>1706.34</v>
      </c>
      <c r="M80" s="95" t="s">
        <v>1392</v>
      </c>
      <c r="N80" s="96">
        <f>L80-M80</f>
        <v>-9.9999999999909051E-3</v>
      </c>
      <c r="O80" s="94">
        <v>538863.88</v>
      </c>
      <c r="P80" s="105" t="s">
        <v>256</v>
      </c>
      <c r="Q80" s="96">
        <f t="shared" si="68"/>
        <v>-0.11999999999534339</v>
      </c>
      <c r="R80" s="94">
        <v>58161077.899999999</v>
      </c>
      <c r="S80" s="95">
        <v>58161070</v>
      </c>
      <c r="T80" s="96">
        <f t="shared" si="69"/>
        <v>7.8999999985098839</v>
      </c>
      <c r="U80" s="210">
        <f t="shared" si="70"/>
        <v>1</v>
      </c>
      <c r="W80" s="88" t="s">
        <v>19</v>
      </c>
      <c r="X80" s="125">
        <f t="shared" si="60"/>
        <v>0</v>
      </c>
      <c r="Y80" s="126">
        <f t="shared" si="61"/>
        <v>1</v>
      </c>
      <c r="Z80" s="126">
        <f t="shared" si="62"/>
        <v>0</v>
      </c>
      <c r="AA80" s="126">
        <f t="shared" si="63"/>
        <v>0</v>
      </c>
      <c r="AB80" s="126">
        <f t="shared" si="64"/>
        <v>0</v>
      </c>
      <c r="AC80" s="132">
        <f t="shared" si="65"/>
        <v>0</v>
      </c>
    </row>
    <row r="81" spans="1:29" ht="15.75">
      <c r="A81" s="250">
        <v>42443</v>
      </c>
      <c r="B81" s="85" t="s">
        <v>12</v>
      </c>
      <c r="C81" s="89">
        <v>35730951.859999999</v>
      </c>
      <c r="D81" s="90">
        <v>34006160</v>
      </c>
      <c r="E81" s="91">
        <f>C81-D81</f>
        <v>1724791.8599999994</v>
      </c>
      <c r="F81" s="89">
        <v>743750.16</v>
      </c>
      <c r="G81" s="102" t="s">
        <v>106</v>
      </c>
      <c r="H81" s="91">
        <f>F81-G81</f>
        <v>0.16000000003259629</v>
      </c>
      <c r="I81" s="89">
        <v>19529.62</v>
      </c>
      <c r="J81" s="90" t="s">
        <v>1393</v>
      </c>
      <c r="K81" s="91">
        <f>I81-J81</f>
        <v>2.0000000000436557E-2</v>
      </c>
      <c r="L81" s="89">
        <v>1992.41</v>
      </c>
      <c r="M81" s="90" t="s">
        <v>1394</v>
      </c>
      <c r="N81" s="91">
        <f>L81-M81</f>
        <v>-9.9999999999909051E-3</v>
      </c>
      <c r="O81" s="89">
        <v>266075.45</v>
      </c>
      <c r="P81" s="90" t="s">
        <v>257</v>
      </c>
      <c r="Q81" s="91">
        <f>O81-P81</f>
        <v>0.45000000001164153</v>
      </c>
      <c r="R81" s="89">
        <v>32988952.600000001</v>
      </c>
      <c r="S81" s="102">
        <v>32989000</v>
      </c>
      <c r="T81" s="91">
        <f>R81-S81</f>
        <v>-47.399999998509884</v>
      </c>
      <c r="U81" s="208">
        <f t="shared" si="70"/>
        <v>1</v>
      </c>
      <c r="W81" s="85" t="s">
        <v>12</v>
      </c>
      <c r="X81" s="121">
        <f t="shared" si="60"/>
        <v>1</v>
      </c>
      <c r="Y81" s="122">
        <f t="shared" si="61"/>
        <v>0</v>
      </c>
      <c r="Z81" s="122">
        <f t="shared" si="62"/>
        <v>0</v>
      </c>
      <c r="AA81" s="122">
        <f t="shared" si="63"/>
        <v>0</v>
      </c>
      <c r="AB81" s="122">
        <f t="shared" si="64"/>
        <v>0</v>
      </c>
      <c r="AC81" s="129">
        <f t="shared" si="65"/>
        <v>0</v>
      </c>
    </row>
    <row r="82" spans="1:29" ht="15.75">
      <c r="A82" s="251"/>
      <c r="B82" s="86" t="s">
        <v>13</v>
      </c>
      <c r="C82" s="92">
        <v>80723501.200000003</v>
      </c>
      <c r="D82" s="20">
        <v>80723500</v>
      </c>
      <c r="E82" s="93">
        <f>C82-D82</f>
        <v>1.2000000029802322</v>
      </c>
      <c r="F82" s="92">
        <v>2162822.08</v>
      </c>
      <c r="G82" s="6" t="s">
        <v>107</v>
      </c>
      <c r="H82" s="93">
        <f t="shared" ref="H82:H88" si="73">F82-G82</f>
        <v>2.0800000000745058</v>
      </c>
      <c r="I82" s="92">
        <v>464937.71</v>
      </c>
      <c r="J82" s="20" t="s">
        <v>1395</v>
      </c>
      <c r="K82" s="93">
        <f t="shared" ref="K82:K88" si="74">I82-J82</f>
        <v>-0.28999999997904524</v>
      </c>
      <c r="L82" s="92">
        <v>207033.88</v>
      </c>
      <c r="M82" s="20" t="s">
        <v>1396</v>
      </c>
      <c r="N82" s="93">
        <f t="shared" ref="N82:N88" si="75">L82-M82</f>
        <v>-0.11999999999534339</v>
      </c>
      <c r="O82" s="92">
        <v>888593.61</v>
      </c>
      <c r="P82" s="20" t="s">
        <v>258</v>
      </c>
      <c r="Q82" s="93">
        <f t="shared" ref="Q82:Q88" si="76">O82-P82</f>
        <v>-0.39000000001396984</v>
      </c>
      <c r="R82" s="92">
        <v>77929989.319999993</v>
      </c>
      <c r="S82" s="6">
        <v>77929900</v>
      </c>
      <c r="T82" s="93">
        <f t="shared" ref="T82:T88" si="77">R82-S82</f>
        <v>89.319999992847443</v>
      </c>
      <c r="U82" s="209">
        <f t="shared" si="70"/>
        <v>1</v>
      </c>
      <c r="W82" s="86" t="s">
        <v>13</v>
      </c>
      <c r="X82" s="121">
        <f t="shared" si="60"/>
        <v>0</v>
      </c>
      <c r="Y82" s="122">
        <f t="shared" si="61"/>
        <v>0</v>
      </c>
      <c r="Z82" s="122">
        <f t="shared" si="62"/>
        <v>0</v>
      </c>
      <c r="AA82" s="122">
        <f t="shared" si="63"/>
        <v>0</v>
      </c>
      <c r="AB82" s="122">
        <f t="shared" si="64"/>
        <v>0</v>
      </c>
      <c r="AC82" s="129">
        <f t="shared" si="65"/>
        <v>0</v>
      </c>
    </row>
    <row r="83" spans="1:29" ht="15.75">
      <c r="A83" s="251"/>
      <c r="B83" s="87" t="s">
        <v>14</v>
      </c>
      <c r="C83" s="92">
        <v>30134739.16</v>
      </c>
      <c r="D83" s="20">
        <v>30139900</v>
      </c>
      <c r="E83" s="93">
        <f t="shared" ref="E83:E88" si="78">C83-D83</f>
        <v>-5160.839999999851</v>
      </c>
      <c r="F83" s="92">
        <v>596743.93000000005</v>
      </c>
      <c r="G83" s="6" t="s">
        <v>108</v>
      </c>
      <c r="H83" s="93">
        <f>F83-G83</f>
        <v>-6.9999999948777258E-2</v>
      </c>
      <c r="I83" s="92">
        <v>52620.39</v>
      </c>
      <c r="J83" s="20" t="s">
        <v>1397</v>
      </c>
      <c r="K83" s="93">
        <f t="shared" si="74"/>
        <v>-1.0000000002037268E-2</v>
      </c>
      <c r="L83" s="92">
        <v>44513.04</v>
      </c>
      <c r="M83" s="20" t="s">
        <v>1398</v>
      </c>
      <c r="N83" s="93">
        <f t="shared" si="75"/>
        <v>-5.9999999997671694E-2</v>
      </c>
      <c r="O83" s="92">
        <v>431594.32</v>
      </c>
      <c r="P83" s="20" t="s">
        <v>259</v>
      </c>
      <c r="Q83" s="93">
        <f t="shared" si="76"/>
        <v>0.32000000000698492</v>
      </c>
      <c r="R83" s="92">
        <v>29114508.239999998</v>
      </c>
      <c r="S83" s="6">
        <v>29114520</v>
      </c>
      <c r="T83" s="93">
        <f t="shared" si="77"/>
        <v>-11.760000001639128</v>
      </c>
      <c r="U83" s="209">
        <f t="shared" si="70"/>
        <v>1</v>
      </c>
      <c r="W83" s="87" t="s">
        <v>14</v>
      </c>
      <c r="X83" s="121">
        <f t="shared" si="60"/>
        <v>1</v>
      </c>
      <c r="Y83" s="122">
        <f t="shared" si="61"/>
        <v>0</v>
      </c>
      <c r="Z83" s="122">
        <f t="shared" si="62"/>
        <v>0</v>
      </c>
      <c r="AA83" s="122">
        <f t="shared" si="63"/>
        <v>0</v>
      </c>
      <c r="AB83" s="122">
        <f t="shared" si="64"/>
        <v>0</v>
      </c>
      <c r="AC83" s="129">
        <f t="shared" si="65"/>
        <v>0</v>
      </c>
    </row>
    <row r="84" spans="1:29" ht="15.75">
      <c r="A84" s="251"/>
      <c r="B84" s="86" t="s">
        <v>15</v>
      </c>
      <c r="C84" s="92">
        <v>87763183.209999993</v>
      </c>
      <c r="D84" s="20">
        <v>87763200</v>
      </c>
      <c r="E84" s="93">
        <f t="shared" si="78"/>
        <v>-16.790000006556511</v>
      </c>
      <c r="F84" s="92">
        <v>972484.37</v>
      </c>
      <c r="G84" s="6" t="s">
        <v>109</v>
      </c>
      <c r="H84" s="93">
        <f t="shared" si="73"/>
        <v>0.36999999999534339</v>
      </c>
      <c r="I84" s="92">
        <v>72787.490000000005</v>
      </c>
      <c r="J84" s="20" t="s">
        <v>1399</v>
      </c>
      <c r="K84" s="93">
        <f t="shared" si="74"/>
        <v>-9.9999999947613105E-3</v>
      </c>
      <c r="L84" s="92">
        <v>10042.61</v>
      </c>
      <c r="M84" s="20" t="s">
        <v>1400</v>
      </c>
      <c r="N84" s="93">
        <f t="shared" si="75"/>
        <v>1.0000000000218279E-2</v>
      </c>
      <c r="O84" s="92">
        <v>636930.92000000004</v>
      </c>
      <c r="P84" s="20" t="s">
        <v>260</v>
      </c>
      <c r="Q84" s="93">
        <f t="shared" si="76"/>
        <v>-7.9999999958090484E-2</v>
      </c>
      <c r="R84" s="92">
        <v>86216512.780000001</v>
      </c>
      <c r="S84" s="6">
        <v>86216600</v>
      </c>
      <c r="T84" s="93">
        <f t="shared" si="77"/>
        <v>-87.219999998807907</v>
      </c>
      <c r="U84" s="209">
        <f t="shared" si="70"/>
        <v>1</v>
      </c>
      <c r="W84" s="86" t="s">
        <v>15</v>
      </c>
      <c r="X84" s="121">
        <f t="shared" si="60"/>
        <v>0</v>
      </c>
      <c r="Y84" s="122">
        <f t="shared" si="61"/>
        <v>0</v>
      </c>
      <c r="Z84" s="122">
        <f t="shared" si="62"/>
        <v>0</v>
      </c>
      <c r="AA84" s="122">
        <f t="shared" si="63"/>
        <v>0</v>
      </c>
      <c r="AB84" s="122">
        <f t="shared" si="64"/>
        <v>0</v>
      </c>
      <c r="AC84" s="129">
        <f t="shared" si="65"/>
        <v>0</v>
      </c>
    </row>
    <row r="85" spans="1:29" ht="15.75">
      <c r="A85" s="251"/>
      <c r="B85" s="86" t="s">
        <v>16</v>
      </c>
      <c r="C85" s="92">
        <v>56487650.640000001</v>
      </c>
      <c r="D85" s="20">
        <v>56487680</v>
      </c>
      <c r="E85" s="93">
        <f t="shared" si="78"/>
        <v>-29.359999999403954</v>
      </c>
      <c r="F85" s="92">
        <v>334846.48</v>
      </c>
      <c r="G85" s="6" t="s">
        <v>110</v>
      </c>
      <c r="H85" s="93">
        <f t="shared" si="73"/>
        <v>-0.52000000001862645</v>
      </c>
      <c r="I85" s="92">
        <v>20889.43</v>
      </c>
      <c r="J85" s="20" t="s">
        <v>1401</v>
      </c>
      <c r="K85" s="93">
        <f t="shared" si="74"/>
        <v>2.9999999998835847E-2</v>
      </c>
      <c r="L85" s="92">
        <v>3188.93</v>
      </c>
      <c r="M85" s="20" t="s">
        <v>1402</v>
      </c>
      <c r="N85" s="93">
        <f t="shared" si="75"/>
        <v>-1.0000000000218279E-2</v>
      </c>
      <c r="O85" s="92">
        <v>252162.79</v>
      </c>
      <c r="P85" s="20" t="s">
        <v>261</v>
      </c>
      <c r="Q85" s="93">
        <f t="shared" si="76"/>
        <v>-0.20999999999185093</v>
      </c>
      <c r="R85" s="92">
        <v>55918341.850000001</v>
      </c>
      <c r="S85" s="6">
        <v>55918376</v>
      </c>
      <c r="T85" s="93">
        <f t="shared" si="77"/>
        <v>-34.149999998509884</v>
      </c>
      <c r="U85" s="209">
        <f t="shared" si="70"/>
        <v>1</v>
      </c>
      <c r="W85" s="86" t="s">
        <v>16</v>
      </c>
      <c r="X85" s="121">
        <f t="shared" si="60"/>
        <v>0</v>
      </c>
      <c r="Y85" s="122">
        <f t="shared" si="61"/>
        <v>0</v>
      </c>
      <c r="Z85" s="122">
        <f t="shared" si="62"/>
        <v>0</v>
      </c>
      <c r="AA85" s="122">
        <f t="shared" si="63"/>
        <v>0</v>
      </c>
      <c r="AB85" s="122">
        <f t="shared" si="64"/>
        <v>0</v>
      </c>
      <c r="AC85" s="129">
        <f t="shared" si="65"/>
        <v>0</v>
      </c>
    </row>
    <row r="86" spans="1:29" ht="15.75">
      <c r="A86" s="251"/>
      <c r="B86" s="86" t="s">
        <v>17</v>
      </c>
      <c r="C86" s="92">
        <v>49399047.770000003</v>
      </c>
      <c r="D86" s="20">
        <v>0</v>
      </c>
      <c r="E86" s="93">
        <f t="shared" si="78"/>
        <v>49399047.770000003</v>
      </c>
      <c r="F86" s="92">
        <v>2215534.16</v>
      </c>
      <c r="G86" s="6"/>
      <c r="H86" s="93">
        <f t="shared" si="73"/>
        <v>2215534.16</v>
      </c>
      <c r="I86" s="92">
        <v>234569.43</v>
      </c>
      <c r="J86" s="20"/>
      <c r="K86" s="93">
        <f t="shared" si="74"/>
        <v>234569.43</v>
      </c>
      <c r="L86" s="92">
        <v>82405.52</v>
      </c>
      <c r="M86" s="20"/>
      <c r="N86" s="93">
        <f t="shared" si="75"/>
        <v>82405.52</v>
      </c>
      <c r="O86" s="92">
        <v>504840.93</v>
      </c>
      <c r="P86" s="20"/>
      <c r="Q86" s="93">
        <f t="shared" si="76"/>
        <v>504840.93</v>
      </c>
      <c r="R86" s="92">
        <v>46830836.57</v>
      </c>
      <c r="S86" s="6">
        <v>0</v>
      </c>
      <c r="T86" s="93">
        <f t="shared" si="77"/>
        <v>46830836.57</v>
      </c>
      <c r="U86" s="209">
        <f t="shared" si="70"/>
        <v>0</v>
      </c>
      <c r="W86" s="86" t="s">
        <v>17</v>
      </c>
      <c r="X86" s="121">
        <f t="shared" si="60"/>
        <v>0</v>
      </c>
      <c r="Y86" s="122">
        <f t="shared" si="61"/>
        <v>0</v>
      </c>
      <c r="Z86" s="122">
        <f t="shared" si="62"/>
        <v>0</v>
      </c>
      <c r="AA86" s="122">
        <f t="shared" si="63"/>
        <v>0</v>
      </c>
      <c r="AB86" s="122">
        <f t="shared" si="64"/>
        <v>0</v>
      </c>
      <c r="AC86" s="129">
        <f t="shared" si="65"/>
        <v>0</v>
      </c>
    </row>
    <row r="87" spans="1:29" ht="15.75">
      <c r="A87" s="251"/>
      <c r="B87" s="86" t="s">
        <v>18</v>
      </c>
      <c r="C87" s="92">
        <v>9584376.8200000003</v>
      </c>
      <c r="D87" s="20">
        <v>9584380</v>
      </c>
      <c r="E87" s="93">
        <f t="shared" si="78"/>
        <v>-3.1799999997019768</v>
      </c>
      <c r="F87" s="92">
        <v>269758.34000000003</v>
      </c>
      <c r="G87" s="6" t="s">
        <v>111</v>
      </c>
      <c r="H87" s="93">
        <f t="shared" si="73"/>
        <v>269489.34000000003</v>
      </c>
      <c r="I87" s="92">
        <v>-1</v>
      </c>
      <c r="J87" s="20" t="s">
        <v>52</v>
      </c>
      <c r="K87" s="93">
        <f t="shared" si="74"/>
        <v>-1</v>
      </c>
      <c r="L87" s="92">
        <v>-1</v>
      </c>
      <c r="M87" s="20" t="s">
        <v>52</v>
      </c>
      <c r="N87" s="93">
        <f t="shared" si="75"/>
        <v>-1</v>
      </c>
      <c r="O87" s="92">
        <v>52255.87</v>
      </c>
      <c r="P87" s="20" t="s">
        <v>262</v>
      </c>
      <c r="Q87" s="93">
        <f t="shared" si="76"/>
        <v>0.87000000000261934</v>
      </c>
      <c r="R87" s="92">
        <v>9262362.5899999999</v>
      </c>
      <c r="S87" s="6">
        <v>8</v>
      </c>
      <c r="T87" s="93">
        <f t="shared" si="77"/>
        <v>9262354.5899999999</v>
      </c>
      <c r="U87" s="209">
        <f t="shared" si="70"/>
        <v>1</v>
      </c>
      <c r="W87" s="86" t="s">
        <v>18</v>
      </c>
      <c r="X87" s="121">
        <f t="shared" si="60"/>
        <v>0</v>
      </c>
      <c r="Y87" s="122">
        <f t="shared" si="61"/>
        <v>1</v>
      </c>
      <c r="Z87" s="122">
        <f t="shared" si="62"/>
        <v>0</v>
      </c>
      <c r="AA87" s="122">
        <f t="shared" si="63"/>
        <v>0</v>
      </c>
      <c r="AB87" s="122">
        <f t="shared" si="64"/>
        <v>0</v>
      </c>
      <c r="AC87" s="129">
        <f t="shared" si="65"/>
        <v>1</v>
      </c>
    </row>
    <row r="88" spans="1:29" ht="15.75">
      <c r="A88" s="252"/>
      <c r="B88" s="88" t="s">
        <v>19</v>
      </c>
      <c r="C88" s="94">
        <v>58161077.899999999</v>
      </c>
      <c r="D88" s="95">
        <v>11566290</v>
      </c>
      <c r="E88" s="96">
        <f t="shared" si="78"/>
        <v>46594787.899999999</v>
      </c>
      <c r="F88" s="94">
        <v>1310529.3</v>
      </c>
      <c r="G88" s="105" t="s">
        <v>112</v>
      </c>
      <c r="H88" s="96">
        <f t="shared" si="73"/>
        <v>-69030.699999999953</v>
      </c>
      <c r="I88" s="94">
        <v>32151.22</v>
      </c>
      <c r="J88" s="95" t="s">
        <v>1403</v>
      </c>
      <c r="K88" s="96">
        <f t="shared" si="74"/>
        <v>2.0000000000436557E-2</v>
      </c>
      <c r="L88" s="94">
        <v>2508.21</v>
      </c>
      <c r="M88" s="95" t="s">
        <v>1404</v>
      </c>
      <c r="N88" s="96">
        <f t="shared" si="75"/>
        <v>-9.9999999997635314E-3</v>
      </c>
      <c r="O88" s="94">
        <v>400458.72</v>
      </c>
      <c r="P88" s="95" t="s">
        <v>263</v>
      </c>
      <c r="Q88" s="96">
        <f t="shared" si="76"/>
        <v>81394.719999999972</v>
      </c>
      <c r="R88" s="94">
        <v>56479732.869999997</v>
      </c>
      <c r="S88" s="105">
        <v>56479720</v>
      </c>
      <c r="T88" s="96">
        <f t="shared" si="77"/>
        <v>12.869999997317791</v>
      </c>
      <c r="U88" s="210">
        <f t="shared" si="70"/>
        <v>1</v>
      </c>
      <c r="W88" s="88" t="s">
        <v>19</v>
      </c>
      <c r="X88" s="125">
        <f t="shared" si="60"/>
        <v>1</v>
      </c>
      <c r="Y88" s="126">
        <f t="shared" si="61"/>
        <v>1</v>
      </c>
      <c r="Z88" s="126">
        <f t="shared" si="62"/>
        <v>0</v>
      </c>
      <c r="AA88" s="126">
        <f t="shared" si="63"/>
        <v>0</v>
      </c>
      <c r="AB88" s="126">
        <f t="shared" si="64"/>
        <v>1</v>
      </c>
      <c r="AC88" s="132">
        <f t="shared" si="65"/>
        <v>0</v>
      </c>
    </row>
    <row r="89" spans="1:29" ht="15.75">
      <c r="A89" s="250">
        <v>42444</v>
      </c>
      <c r="B89" s="85" t="s">
        <v>12</v>
      </c>
      <c r="C89" s="89">
        <v>35730951.859999999</v>
      </c>
      <c r="D89" s="90">
        <v>32988990</v>
      </c>
      <c r="E89" s="91">
        <f>C89-D89</f>
        <v>2741961.8599999994</v>
      </c>
      <c r="F89" s="89">
        <v>649091.19999999995</v>
      </c>
      <c r="G89" s="90" t="s">
        <v>113</v>
      </c>
      <c r="H89" s="91">
        <f>F89-G89</f>
        <v>0.19999999995343387</v>
      </c>
      <c r="I89" s="89">
        <v>44242.83</v>
      </c>
      <c r="J89" s="90" t="s">
        <v>1405</v>
      </c>
      <c r="K89" s="91">
        <f>I89-J89</f>
        <v>2.9999999998835847E-2</v>
      </c>
      <c r="L89" s="89">
        <v>6812.6</v>
      </c>
      <c r="M89" s="90" t="s">
        <v>1406</v>
      </c>
      <c r="N89" s="91">
        <f>L89-M89</f>
        <v>-9.999999999308784E-3</v>
      </c>
      <c r="O89" s="89">
        <v>168212.63</v>
      </c>
      <c r="P89" s="90" t="s">
        <v>264</v>
      </c>
      <c r="Q89" s="91">
        <f>O89-P89</f>
        <v>-0.36999999999534339</v>
      </c>
      <c r="R89" s="89">
        <v>32209078.98</v>
      </c>
      <c r="S89" s="90">
        <v>32209030</v>
      </c>
      <c r="T89" s="91">
        <f>R89-S89</f>
        <v>48.980000000447035</v>
      </c>
      <c r="U89" s="208">
        <f t="shared" si="70"/>
        <v>1</v>
      </c>
      <c r="W89" s="85" t="s">
        <v>12</v>
      </c>
      <c r="X89" s="122">
        <f t="shared" si="60"/>
        <v>1</v>
      </c>
      <c r="Y89" s="122">
        <f t="shared" si="61"/>
        <v>0</v>
      </c>
      <c r="Z89" s="122">
        <f t="shared" si="62"/>
        <v>0</v>
      </c>
      <c r="AA89" s="122">
        <f t="shared" si="63"/>
        <v>0</v>
      </c>
      <c r="AB89" s="122">
        <f t="shared" si="64"/>
        <v>0</v>
      </c>
      <c r="AC89" s="129">
        <f t="shared" si="65"/>
        <v>0</v>
      </c>
    </row>
    <row r="90" spans="1:29" ht="15.75">
      <c r="A90" s="251"/>
      <c r="B90" s="86" t="s">
        <v>13</v>
      </c>
      <c r="C90" s="92">
        <v>77929989.319999993</v>
      </c>
      <c r="D90" s="20">
        <v>77929900</v>
      </c>
      <c r="E90" s="93">
        <f>C90-D90</f>
        <v>89.319999992847443</v>
      </c>
      <c r="F90" s="92">
        <v>1481498.82</v>
      </c>
      <c r="G90" s="6" t="s">
        <v>114</v>
      </c>
      <c r="H90" s="93">
        <f t="shared" ref="H90:H96" si="79">F90-G90</f>
        <v>-1.1799999999348074</v>
      </c>
      <c r="I90" s="92">
        <v>227642.98</v>
      </c>
      <c r="J90" s="20" t="s">
        <v>1407</v>
      </c>
      <c r="K90" s="93">
        <f t="shared" ref="K90:K96" si="80">I90-J90</f>
        <v>-1.9999999989522621E-2</v>
      </c>
      <c r="L90" s="92">
        <v>57972.85</v>
      </c>
      <c r="M90" s="20" t="s">
        <v>1408</v>
      </c>
      <c r="N90" s="93">
        <f>L90-M90</f>
        <v>19.94999999999709</v>
      </c>
      <c r="O90" s="92">
        <v>954363.15</v>
      </c>
      <c r="P90" s="20" t="s">
        <v>265</v>
      </c>
      <c r="Q90" s="93">
        <f t="shared" ref="Q90:Q96" si="81">O90-P90</f>
        <v>0.15000000002328306</v>
      </c>
      <c r="R90" s="92">
        <v>75663797.459999993</v>
      </c>
      <c r="S90" s="20">
        <v>75663800</v>
      </c>
      <c r="T90" s="93">
        <f t="shared" ref="T90:T96" si="82">R90-S90</f>
        <v>-2.5400000065565109</v>
      </c>
      <c r="U90" s="209">
        <f t="shared" si="70"/>
        <v>1</v>
      </c>
      <c r="W90" s="86" t="s">
        <v>13</v>
      </c>
      <c r="X90" s="122">
        <f t="shared" si="60"/>
        <v>0</v>
      </c>
      <c r="Y90" s="122">
        <f t="shared" si="61"/>
        <v>0</v>
      </c>
      <c r="Z90" s="122">
        <f t="shared" si="62"/>
        <v>0</v>
      </c>
      <c r="AA90" s="122">
        <f t="shared" si="63"/>
        <v>0</v>
      </c>
      <c r="AB90" s="122">
        <f t="shared" si="64"/>
        <v>0</v>
      </c>
      <c r="AC90" s="129">
        <f t="shared" si="65"/>
        <v>0</v>
      </c>
    </row>
    <row r="91" spans="1:29" ht="15.75">
      <c r="A91" s="251"/>
      <c r="B91" s="87" t="s">
        <v>14</v>
      </c>
      <c r="C91" s="92">
        <v>29114508.239999998</v>
      </c>
      <c r="D91" s="20">
        <v>29114520</v>
      </c>
      <c r="E91" s="93">
        <f t="shared" ref="E91:E96" si="83">C91-D91</f>
        <v>-11.760000001639128</v>
      </c>
      <c r="F91" s="92">
        <v>372206.83</v>
      </c>
      <c r="G91" s="6" t="s">
        <v>115</v>
      </c>
      <c r="H91" s="93">
        <f>F91-G91</f>
        <v>-0.16999999998370185</v>
      </c>
      <c r="I91" s="92">
        <v>37964.43</v>
      </c>
      <c r="J91" s="20" t="s">
        <v>1409</v>
      </c>
      <c r="K91" s="93">
        <f t="shared" si="80"/>
        <v>2.9999999998835847E-2</v>
      </c>
      <c r="L91" s="92">
        <v>24837.43</v>
      </c>
      <c r="M91" s="20" t="s">
        <v>1410</v>
      </c>
      <c r="N91" s="93">
        <f>L91-M91</f>
        <v>2.9999999998835847E-2</v>
      </c>
      <c r="O91" s="92">
        <v>288601.15999999997</v>
      </c>
      <c r="P91" s="20" t="s">
        <v>266</v>
      </c>
      <c r="Q91" s="93">
        <f t="shared" si="81"/>
        <v>248190.36</v>
      </c>
      <c r="R91" s="92">
        <v>28466827.23</v>
      </c>
      <c r="S91" s="20">
        <v>0</v>
      </c>
      <c r="T91" s="93">
        <f t="shared" si="82"/>
        <v>28466827.23</v>
      </c>
      <c r="U91" s="209">
        <f t="shared" si="70"/>
        <v>1</v>
      </c>
      <c r="W91" s="87" t="s">
        <v>14</v>
      </c>
      <c r="X91" s="122">
        <f t="shared" si="60"/>
        <v>0</v>
      </c>
      <c r="Y91" s="122">
        <f t="shared" si="61"/>
        <v>0</v>
      </c>
      <c r="Z91" s="122">
        <f t="shared" si="62"/>
        <v>0</v>
      </c>
      <c r="AA91" s="122">
        <f t="shared" si="63"/>
        <v>0</v>
      </c>
      <c r="AB91" s="122">
        <f t="shared" si="64"/>
        <v>1</v>
      </c>
      <c r="AC91" s="129">
        <f t="shared" si="65"/>
        <v>0</v>
      </c>
    </row>
    <row r="92" spans="1:29" ht="15.75">
      <c r="A92" s="251"/>
      <c r="B92" s="86" t="s">
        <v>15</v>
      </c>
      <c r="C92" s="92">
        <v>86216512.780000001</v>
      </c>
      <c r="D92" s="20">
        <v>87763200</v>
      </c>
      <c r="E92" s="93">
        <f t="shared" si="83"/>
        <v>-1546687.2199999988</v>
      </c>
      <c r="F92" s="92">
        <v>653225.13</v>
      </c>
      <c r="G92" s="6" t="s">
        <v>116</v>
      </c>
      <c r="H92" s="93">
        <f t="shared" si="79"/>
        <v>0.13000000000465661</v>
      </c>
      <c r="I92" s="92">
        <v>131048.98</v>
      </c>
      <c r="J92" s="20" t="s">
        <v>1411</v>
      </c>
      <c r="K92" s="93">
        <f t="shared" si="80"/>
        <v>-2.0000000004074536E-2</v>
      </c>
      <c r="L92" s="92">
        <v>29077.01</v>
      </c>
      <c r="M92" s="20" t="s">
        <v>1412</v>
      </c>
      <c r="N92" s="93">
        <f>L92-M92</f>
        <v>9.9999999983992893E-3</v>
      </c>
      <c r="O92" s="92">
        <v>550232.11</v>
      </c>
      <c r="P92" s="20" t="s">
        <v>267</v>
      </c>
      <c r="Q92" s="93">
        <f t="shared" si="81"/>
        <v>0.10999999998603016</v>
      </c>
      <c r="R92" s="92">
        <v>85115027.489999995</v>
      </c>
      <c r="S92" s="20">
        <v>85115000</v>
      </c>
      <c r="T92" s="93">
        <f t="shared" si="82"/>
        <v>27.489999994635582</v>
      </c>
      <c r="U92" s="209">
        <f t="shared" si="70"/>
        <v>1</v>
      </c>
      <c r="W92" s="86" t="s">
        <v>15</v>
      </c>
      <c r="X92" s="122">
        <f t="shared" si="60"/>
        <v>1</v>
      </c>
      <c r="Y92" s="122">
        <f t="shared" si="61"/>
        <v>0</v>
      </c>
      <c r="Z92" s="122">
        <f t="shared" si="62"/>
        <v>0</v>
      </c>
      <c r="AA92" s="122">
        <f t="shared" si="63"/>
        <v>0</v>
      </c>
      <c r="AB92" s="122">
        <f t="shared" si="64"/>
        <v>0</v>
      </c>
      <c r="AC92" s="129">
        <f t="shared" si="65"/>
        <v>0</v>
      </c>
    </row>
    <row r="93" spans="1:29" ht="15.75">
      <c r="A93" s="251"/>
      <c r="B93" s="86" t="s">
        <v>16</v>
      </c>
      <c r="C93" s="92">
        <v>55918341.850000001</v>
      </c>
      <c r="D93" s="20">
        <v>55918376</v>
      </c>
      <c r="E93" s="93">
        <f t="shared" si="83"/>
        <v>-34.149999998509884</v>
      </c>
      <c r="F93" s="92">
        <v>360688.22</v>
      </c>
      <c r="G93" s="6" t="s">
        <v>117</v>
      </c>
      <c r="H93" s="93">
        <f t="shared" si="79"/>
        <v>0.21999999997206032</v>
      </c>
      <c r="I93" s="92">
        <v>150341.13</v>
      </c>
      <c r="J93" s="20" t="s">
        <v>1413</v>
      </c>
      <c r="K93" s="93">
        <f t="shared" si="80"/>
        <v>0.13000000000465661</v>
      </c>
      <c r="L93" s="92">
        <v>56331.63</v>
      </c>
      <c r="M93" s="20" t="s">
        <v>1414</v>
      </c>
      <c r="N93" s="93">
        <f>L93-M93</f>
        <v>2.9999999998835847E-2</v>
      </c>
      <c r="O93" s="92">
        <v>173407.44</v>
      </c>
      <c r="P93" s="20" t="s">
        <v>268</v>
      </c>
      <c r="Q93" s="93">
        <f t="shared" si="81"/>
        <v>0.44000000000232831</v>
      </c>
      <c r="R93" s="92">
        <v>55478255.670000002</v>
      </c>
      <c r="S93" s="20">
        <v>55478223</v>
      </c>
      <c r="T93" s="93">
        <f t="shared" si="82"/>
        <v>32.670000001788139</v>
      </c>
      <c r="U93" s="209">
        <f t="shared" si="70"/>
        <v>1</v>
      </c>
      <c r="W93" s="86" t="s">
        <v>16</v>
      </c>
      <c r="X93" s="122">
        <f t="shared" si="60"/>
        <v>0</v>
      </c>
      <c r="Y93" s="122">
        <f t="shared" si="61"/>
        <v>0</v>
      </c>
      <c r="Z93" s="122">
        <f t="shared" si="62"/>
        <v>0</v>
      </c>
      <c r="AA93" s="122">
        <f t="shared" si="63"/>
        <v>0</v>
      </c>
      <c r="AB93" s="122">
        <f t="shared" si="64"/>
        <v>0</v>
      </c>
      <c r="AC93" s="129">
        <f t="shared" si="65"/>
        <v>0</v>
      </c>
    </row>
    <row r="94" spans="1:29" ht="15.75">
      <c r="A94" s="251"/>
      <c r="B94" s="86" t="s">
        <v>17</v>
      </c>
      <c r="C94" s="92">
        <v>46830836.57</v>
      </c>
      <c r="D94" s="20">
        <v>0</v>
      </c>
      <c r="E94" s="93">
        <f t="shared" si="83"/>
        <v>46830836.57</v>
      </c>
      <c r="F94" s="92">
        <v>1359504.68</v>
      </c>
      <c r="G94" s="6"/>
      <c r="H94" s="93">
        <f t="shared" si="79"/>
        <v>1359504.68</v>
      </c>
      <c r="I94" s="92">
        <v>114626.78</v>
      </c>
      <c r="J94" s="20"/>
      <c r="K94" s="93">
        <f t="shared" si="80"/>
        <v>114626.78</v>
      </c>
      <c r="L94" s="92">
        <v>2598.64</v>
      </c>
      <c r="M94" s="20"/>
      <c r="N94" s="93">
        <f t="shared" ref="N94" si="84">L94-M94</f>
        <v>2598.64</v>
      </c>
      <c r="O94" s="92">
        <v>225401.24</v>
      </c>
      <c r="P94" s="20"/>
      <c r="Q94" s="93">
        <f t="shared" si="81"/>
        <v>225401.24</v>
      </c>
      <c r="R94" s="92">
        <v>45357958.770000003</v>
      </c>
      <c r="S94" s="20">
        <v>0</v>
      </c>
      <c r="T94" s="93">
        <f t="shared" si="82"/>
        <v>45357958.770000003</v>
      </c>
      <c r="U94" s="209">
        <f t="shared" si="70"/>
        <v>0</v>
      </c>
      <c r="W94" s="86" t="s">
        <v>17</v>
      </c>
      <c r="X94" s="122">
        <f t="shared" si="60"/>
        <v>0</v>
      </c>
      <c r="Y94" s="122">
        <f t="shared" si="61"/>
        <v>0</v>
      </c>
      <c r="Z94" s="122">
        <f t="shared" si="62"/>
        <v>0</v>
      </c>
      <c r="AA94" s="122">
        <f t="shared" si="63"/>
        <v>0</v>
      </c>
      <c r="AB94" s="122">
        <f t="shared" si="64"/>
        <v>0</v>
      </c>
      <c r="AC94" s="129">
        <f t="shared" si="65"/>
        <v>0</v>
      </c>
    </row>
    <row r="95" spans="1:29" ht="15.75">
      <c r="A95" s="251"/>
      <c r="B95" s="86" t="s">
        <v>18</v>
      </c>
      <c r="C95" s="92">
        <v>9262362.5899999999</v>
      </c>
      <c r="D95" s="20">
        <v>9262360</v>
      </c>
      <c r="E95" s="93">
        <f t="shared" si="83"/>
        <v>2.5899999998509884</v>
      </c>
      <c r="F95" s="92">
        <v>178640.18</v>
      </c>
      <c r="G95" s="6" t="s">
        <v>118</v>
      </c>
      <c r="H95" s="93">
        <f t="shared" si="79"/>
        <v>0.17999999999301508</v>
      </c>
      <c r="I95" s="92">
        <v>10562.63</v>
      </c>
      <c r="J95" s="20" t="s">
        <v>1415</v>
      </c>
      <c r="K95" s="93">
        <f t="shared" si="80"/>
        <v>2.9999999998835847E-2</v>
      </c>
      <c r="L95" s="92">
        <v>2558.66</v>
      </c>
      <c r="M95" s="20" t="s">
        <v>1416</v>
      </c>
      <c r="N95" s="93">
        <f>L95-M95</f>
        <v>0.65999999999985448</v>
      </c>
      <c r="O95" s="92">
        <v>91884.29</v>
      </c>
      <c r="P95" s="20" t="s">
        <v>269</v>
      </c>
      <c r="Q95" s="93">
        <f t="shared" si="81"/>
        <v>0.28999999999359716</v>
      </c>
      <c r="R95" s="92">
        <v>8999842.0700000003</v>
      </c>
      <c r="S95" s="20">
        <v>8999840</v>
      </c>
      <c r="T95" s="93">
        <f t="shared" si="82"/>
        <v>2.0700000002980232</v>
      </c>
      <c r="U95" s="209">
        <f t="shared" si="70"/>
        <v>1</v>
      </c>
      <c r="W95" s="86" t="s">
        <v>18</v>
      </c>
      <c r="X95" s="122">
        <f t="shared" si="60"/>
        <v>0</v>
      </c>
      <c r="Y95" s="122">
        <f t="shared" si="61"/>
        <v>0</v>
      </c>
      <c r="Z95" s="122">
        <f t="shared" si="62"/>
        <v>0</v>
      </c>
      <c r="AA95" s="122">
        <f t="shared" si="63"/>
        <v>0</v>
      </c>
      <c r="AB95" s="122">
        <f t="shared" si="64"/>
        <v>0</v>
      </c>
      <c r="AC95" s="129">
        <f t="shared" si="65"/>
        <v>0</v>
      </c>
    </row>
    <row r="96" spans="1:29" ht="15.75">
      <c r="A96" s="252"/>
      <c r="B96" s="88" t="s">
        <v>19</v>
      </c>
      <c r="C96" s="94">
        <v>56479732.869999997</v>
      </c>
      <c r="D96" s="95">
        <v>56479720</v>
      </c>
      <c r="E96" s="96">
        <f t="shared" si="83"/>
        <v>12.869999997317791</v>
      </c>
      <c r="F96" s="94">
        <v>649144.43999999994</v>
      </c>
      <c r="G96" s="105" t="s">
        <v>119</v>
      </c>
      <c r="H96" s="96">
        <f t="shared" si="79"/>
        <v>0.43999999994412065</v>
      </c>
      <c r="I96" s="94">
        <v>108803.32</v>
      </c>
      <c r="J96" s="95" t="s">
        <v>1417</v>
      </c>
      <c r="K96" s="96">
        <f t="shared" si="80"/>
        <v>0.32000000000698492</v>
      </c>
      <c r="L96" s="94">
        <v>2822.61</v>
      </c>
      <c r="M96" s="95" t="s">
        <v>1418</v>
      </c>
      <c r="N96" s="96">
        <f>L96-M96</f>
        <v>-9.9999999997635314E-3</v>
      </c>
      <c r="O96" s="94">
        <v>341369.23</v>
      </c>
      <c r="P96" s="95" t="s">
        <v>270</v>
      </c>
      <c r="Q96" s="96">
        <f t="shared" si="81"/>
        <v>0.22999999998137355</v>
      </c>
      <c r="R96" s="94">
        <v>55595199.890000001</v>
      </c>
      <c r="S96" s="95">
        <v>55595230</v>
      </c>
      <c r="T96" s="96">
        <f t="shared" si="82"/>
        <v>-30.109999999403954</v>
      </c>
      <c r="U96" s="210">
        <f t="shared" si="70"/>
        <v>1</v>
      </c>
      <c r="W96" s="88" t="s">
        <v>19</v>
      </c>
      <c r="X96" s="122">
        <f t="shared" si="60"/>
        <v>0</v>
      </c>
      <c r="Y96" s="122">
        <f t="shared" si="61"/>
        <v>0</v>
      </c>
      <c r="Z96" s="122">
        <f t="shared" si="62"/>
        <v>0</v>
      </c>
      <c r="AA96" s="122">
        <f t="shared" si="63"/>
        <v>0</v>
      </c>
      <c r="AB96" s="122">
        <f t="shared" si="64"/>
        <v>0</v>
      </c>
      <c r="AC96" s="129">
        <f t="shared" si="65"/>
        <v>0</v>
      </c>
    </row>
    <row r="97" spans="1:29" ht="15.75">
      <c r="A97" s="250">
        <v>42445</v>
      </c>
      <c r="B97" s="85" t="s">
        <v>12</v>
      </c>
      <c r="C97" s="98">
        <v>35730951.859999999</v>
      </c>
      <c r="D97" s="90">
        <v>32209030</v>
      </c>
      <c r="E97" s="91">
        <f>C97-D97</f>
        <v>3521921.8599999994</v>
      </c>
      <c r="F97" s="98"/>
      <c r="G97" s="90" t="s">
        <v>120</v>
      </c>
      <c r="H97" s="91">
        <f>F97-G97</f>
        <v>-590299</v>
      </c>
      <c r="I97" s="98"/>
      <c r="J97" s="99" t="s">
        <v>1419</v>
      </c>
      <c r="K97" s="91">
        <f>I97-J97</f>
        <v>-76401.899999999994</v>
      </c>
      <c r="L97" s="98"/>
      <c r="M97" s="99" t="s">
        <v>1420</v>
      </c>
      <c r="N97" s="91">
        <f>L97-M97</f>
        <v>-44594.3</v>
      </c>
      <c r="O97" s="98"/>
      <c r="P97" s="90" t="s">
        <v>271</v>
      </c>
      <c r="Q97" s="91">
        <f>O97-P97</f>
        <v>-121640</v>
      </c>
      <c r="R97" s="98"/>
      <c r="S97" s="90">
        <v>34606600</v>
      </c>
      <c r="T97" s="91">
        <f>R97-S97</f>
        <v>-34606600</v>
      </c>
      <c r="U97" s="208">
        <f t="shared" si="70"/>
        <v>1</v>
      </c>
      <c r="W97" s="85" t="s">
        <v>12</v>
      </c>
      <c r="X97" s="117">
        <f t="shared" si="60"/>
        <v>1</v>
      </c>
      <c r="Y97" s="118">
        <f t="shared" si="61"/>
        <v>0</v>
      </c>
      <c r="Z97" s="118">
        <f t="shared" si="62"/>
        <v>0</v>
      </c>
      <c r="AA97" s="118">
        <f t="shared" si="63"/>
        <v>0</v>
      </c>
      <c r="AB97" s="118">
        <f t="shared" si="64"/>
        <v>0</v>
      </c>
      <c r="AC97" s="131">
        <f t="shared" si="65"/>
        <v>0</v>
      </c>
    </row>
    <row r="98" spans="1:29" ht="15.75">
      <c r="A98" s="251"/>
      <c r="B98" s="86" t="s">
        <v>13</v>
      </c>
      <c r="C98" s="92">
        <v>75663797.459999993</v>
      </c>
      <c r="D98" s="20">
        <v>75663800</v>
      </c>
      <c r="E98" s="93">
        <f>C98-D98</f>
        <v>-2.5400000065565109</v>
      </c>
      <c r="F98" s="92">
        <v>2552510.5099999998</v>
      </c>
      <c r="G98" s="20" t="s">
        <v>121</v>
      </c>
      <c r="H98" s="93">
        <f t="shared" ref="H98:H112" si="85">F98-G98</f>
        <v>0.50999999977648258</v>
      </c>
      <c r="I98" s="92">
        <v>373727.5</v>
      </c>
      <c r="J98" s="20" t="s">
        <v>1421</v>
      </c>
      <c r="K98" s="93">
        <f t="shared" ref="K98:K104" si="86">I98-J98</f>
        <v>-0.5</v>
      </c>
      <c r="L98" s="92">
        <v>26844.26</v>
      </c>
      <c r="M98" s="20" t="s">
        <v>1422</v>
      </c>
      <c r="N98" s="93">
        <f t="shared" ref="N98:N104" si="87">L98-M98</f>
        <v>-4.0000000000873115E-2</v>
      </c>
      <c r="O98" s="92">
        <v>653118.51</v>
      </c>
      <c r="P98" s="20" t="s">
        <v>272</v>
      </c>
      <c r="Q98" s="93">
        <f t="shared" ref="Q98:Q104" si="88">O98-P98</f>
        <v>-0.48999999999068677</v>
      </c>
      <c r="R98" s="92">
        <v>72805051.659999996</v>
      </c>
      <c r="S98" s="20">
        <v>72805100</v>
      </c>
      <c r="T98" s="93">
        <f t="shared" ref="T98:T104" si="89">R98-S98</f>
        <v>-48.340000003576279</v>
      </c>
      <c r="U98" s="209">
        <f t="shared" si="70"/>
        <v>1</v>
      </c>
      <c r="W98" s="86" t="s">
        <v>13</v>
      </c>
      <c r="X98" s="121">
        <f t="shared" si="60"/>
        <v>0</v>
      </c>
      <c r="Y98" s="122">
        <f t="shared" si="61"/>
        <v>0</v>
      </c>
      <c r="Z98" s="122">
        <f t="shared" si="62"/>
        <v>0</v>
      </c>
      <c r="AA98" s="122">
        <f t="shared" si="63"/>
        <v>0</v>
      </c>
      <c r="AB98" s="122">
        <f t="shared" si="64"/>
        <v>0</v>
      </c>
      <c r="AC98" s="129">
        <f t="shared" si="65"/>
        <v>0</v>
      </c>
    </row>
    <row r="99" spans="1:29" ht="15.75">
      <c r="A99" s="251"/>
      <c r="B99" s="87" t="s">
        <v>14</v>
      </c>
      <c r="C99" s="92"/>
      <c r="D99" s="20">
        <v>0</v>
      </c>
      <c r="E99" s="93">
        <f t="shared" ref="E99:E104" si="90">C99-D99</f>
        <v>0</v>
      </c>
      <c r="F99" s="92"/>
      <c r="G99" s="20" t="s">
        <v>122</v>
      </c>
      <c r="H99" s="93">
        <f>F99-G99</f>
        <v>-1261300</v>
      </c>
      <c r="I99" s="92"/>
      <c r="J99" s="20" t="s">
        <v>1423</v>
      </c>
      <c r="K99" s="93">
        <f t="shared" si="86"/>
        <v>-102673</v>
      </c>
      <c r="L99" s="92"/>
      <c r="M99" s="20" t="s">
        <v>1424</v>
      </c>
      <c r="N99" s="93">
        <f t="shared" si="87"/>
        <v>-60473.3</v>
      </c>
      <c r="O99" s="92"/>
      <c r="P99" s="20" t="s">
        <v>273</v>
      </c>
      <c r="Q99" s="93">
        <f t="shared" si="88"/>
        <v>-278040</v>
      </c>
      <c r="R99" s="92"/>
      <c r="S99" s="20">
        <v>26969710</v>
      </c>
      <c r="T99" s="93">
        <f t="shared" si="89"/>
        <v>-26969710</v>
      </c>
      <c r="U99" s="209">
        <f t="shared" si="70"/>
        <v>0</v>
      </c>
      <c r="W99" s="87" t="s">
        <v>14</v>
      </c>
      <c r="X99" s="121">
        <f t="shared" si="60"/>
        <v>0</v>
      </c>
      <c r="Y99" s="122">
        <f t="shared" si="61"/>
        <v>0</v>
      </c>
      <c r="Z99" s="122">
        <f t="shared" si="62"/>
        <v>0</v>
      </c>
      <c r="AA99" s="122">
        <f t="shared" si="63"/>
        <v>0</v>
      </c>
      <c r="AB99" s="122">
        <f t="shared" si="64"/>
        <v>0</v>
      </c>
      <c r="AC99" s="129">
        <f t="shared" si="65"/>
        <v>0</v>
      </c>
    </row>
    <row r="100" spans="1:29" ht="15.75">
      <c r="A100" s="251"/>
      <c r="B100" s="86" t="s">
        <v>15</v>
      </c>
      <c r="C100" s="92">
        <v>85115027.489999995</v>
      </c>
      <c r="D100" s="20">
        <v>85115000</v>
      </c>
      <c r="E100" s="93">
        <f t="shared" si="90"/>
        <v>27.489999994635582</v>
      </c>
      <c r="F100" s="92">
        <v>537637.51</v>
      </c>
      <c r="G100" s="20" t="s">
        <v>123</v>
      </c>
      <c r="H100" s="93">
        <f t="shared" si="85"/>
        <v>-0.48999999999068677</v>
      </c>
      <c r="I100" s="92">
        <v>67647.100000000006</v>
      </c>
      <c r="J100" s="20" t="s">
        <v>1425</v>
      </c>
      <c r="K100" s="93">
        <f t="shared" si="86"/>
        <v>0</v>
      </c>
      <c r="L100" s="92">
        <v>28563.75</v>
      </c>
      <c r="M100" s="20" t="s">
        <v>1426</v>
      </c>
      <c r="N100" s="93">
        <f t="shared" si="87"/>
        <v>-4.9999999999272404E-2</v>
      </c>
      <c r="O100" s="92">
        <v>629830.5</v>
      </c>
      <c r="P100" s="20" t="s">
        <v>274</v>
      </c>
      <c r="Q100" s="93">
        <f t="shared" si="88"/>
        <v>-0.5</v>
      </c>
      <c r="R100" s="92">
        <v>87718704.519999996</v>
      </c>
      <c r="S100" s="20">
        <v>87718696</v>
      </c>
      <c r="T100" s="93">
        <f t="shared" si="89"/>
        <v>8.5199999958276749</v>
      </c>
      <c r="U100" s="209">
        <f t="shared" si="70"/>
        <v>1</v>
      </c>
      <c r="W100" s="86" t="s">
        <v>15</v>
      </c>
      <c r="X100" s="121">
        <f t="shared" si="60"/>
        <v>0</v>
      </c>
      <c r="Y100" s="122">
        <f t="shared" si="61"/>
        <v>0</v>
      </c>
      <c r="Z100" s="122">
        <f t="shared" si="62"/>
        <v>0</v>
      </c>
      <c r="AA100" s="122">
        <f t="shared" si="63"/>
        <v>0</v>
      </c>
      <c r="AB100" s="122">
        <f t="shared" si="64"/>
        <v>0</v>
      </c>
      <c r="AC100" s="129">
        <f t="shared" si="65"/>
        <v>0</v>
      </c>
    </row>
    <row r="101" spans="1:29" ht="15.75">
      <c r="A101" s="251"/>
      <c r="B101" s="86" t="s">
        <v>16</v>
      </c>
      <c r="C101" s="92"/>
      <c r="D101" s="20">
        <v>0</v>
      </c>
      <c r="E101" s="93">
        <f t="shared" si="90"/>
        <v>0</v>
      </c>
      <c r="F101" s="92"/>
      <c r="G101" s="20" t="s">
        <v>52</v>
      </c>
      <c r="H101" s="93">
        <f t="shared" si="85"/>
        <v>0</v>
      </c>
      <c r="I101" s="92"/>
      <c r="J101" s="20" t="s">
        <v>52</v>
      </c>
      <c r="K101" s="93">
        <f t="shared" si="86"/>
        <v>0</v>
      </c>
      <c r="L101" s="92"/>
      <c r="M101" s="20" t="s">
        <v>52</v>
      </c>
      <c r="N101" s="93">
        <f t="shared" si="87"/>
        <v>0</v>
      </c>
      <c r="O101" s="92"/>
      <c r="P101" s="20" t="s">
        <v>52</v>
      </c>
      <c r="Q101" s="93">
        <f t="shared" si="88"/>
        <v>0</v>
      </c>
      <c r="R101" s="92"/>
      <c r="S101" s="20">
        <v>0</v>
      </c>
      <c r="T101" s="93">
        <f t="shared" si="89"/>
        <v>0</v>
      </c>
      <c r="U101" s="209">
        <f t="shared" si="70"/>
        <v>0</v>
      </c>
      <c r="W101" s="86" t="s">
        <v>16</v>
      </c>
      <c r="X101" s="121">
        <f t="shared" si="60"/>
        <v>0</v>
      </c>
      <c r="Y101" s="122">
        <f t="shared" si="61"/>
        <v>0</v>
      </c>
      <c r="Z101" s="122">
        <f t="shared" si="62"/>
        <v>0</v>
      </c>
      <c r="AA101" s="122">
        <f t="shared" si="63"/>
        <v>0</v>
      </c>
      <c r="AB101" s="122">
        <f t="shared" si="64"/>
        <v>0</v>
      </c>
      <c r="AC101" s="129">
        <f t="shared" si="65"/>
        <v>0</v>
      </c>
    </row>
    <row r="102" spans="1:29" ht="15.75">
      <c r="A102" s="251"/>
      <c r="B102" s="86" t="s">
        <v>17</v>
      </c>
      <c r="C102" s="92"/>
      <c r="D102" s="20">
        <v>0</v>
      </c>
      <c r="E102" s="93">
        <f t="shared" si="90"/>
        <v>0</v>
      </c>
      <c r="F102" s="92"/>
      <c r="G102" s="20"/>
      <c r="H102" s="93">
        <f t="shared" si="85"/>
        <v>0</v>
      </c>
      <c r="I102" s="92"/>
      <c r="J102" s="20"/>
      <c r="K102" s="93">
        <f t="shared" si="86"/>
        <v>0</v>
      </c>
      <c r="L102" s="92"/>
      <c r="M102" s="20"/>
      <c r="N102" s="93">
        <f t="shared" si="87"/>
        <v>0</v>
      </c>
      <c r="O102" s="92"/>
      <c r="P102" s="20"/>
      <c r="Q102" s="93">
        <f t="shared" si="88"/>
        <v>0</v>
      </c>
      <c r="R102" s="92"/>
      <c r="S102" s="20">
        <v>0</v>
      </c>
      <c r="T102" s="93">
        <f t="shared" si="89"/>
        <v>0</v>
      </c>
      <c r="U102" s="209">
        <f t="shared" si="70"/>
        <v>0</v>
      </c>
      <c r="W102" s="86" t="s">
        <v>17</v>
      </c>
      <c r="X102" s="121">
        <f t="shared" si="60"/>
        <v>0</v>
      </c>
      <c r="Y102" s="122">
        <f t="shared" si="61"/>
        <v>0</v>
      </c>
      <c r="Z102" s="122">
        <f t="shared" si="62"/>
        <v>0</v>
      </c>
      <c r="AA102" s="122">
        <f t="shared" si="63"/>
        <v>0</v>
      </c>
      <c r="AB102" s="122">
        <f t="shared" si="64"/>
        <v>0</v>
      </c>
      <c r="AC102" s="129">
        <f t="shared" si="65"/>
        <v>0</v>
      </c>
    </row>
    <row r="103" spans="1:29" ht="15.75">
      <c r="A103" s="251"/>
      <c r="B103" s="86" t="s">
        <v>18</v>
      </c>
      <c r="C103" s="92">
        <v>8999842.0700000003</v>
      </c>
      <c r="D103" s="20">
        <v>8999840</v>
      </c>
      <c r="E103" s="93">
        <f t="shared" si="90"/>
        <v>2.0700000002980232</v>
      </c>
      <c r="F103" s="92">
        <v>402620.26</v>
      </c>
      <c r="G103" s="20" t="s">
        <v>124</v>
      </c>
      <c r="H103" s="93">
        <f t="shared" si="85"/>
        <v>0.26000000000931323</v>
      </c>
      <c r="I103" s="92">
        <v>19677.009999999998</v>
      </c>
      <c r="J103" s="20" t="s">
        <v>1427</v>
      </c>
      <c r="K103" s="93">
        <f t="shared" si="86"/>
        <v>9.9999999983992893E-3</v>
      </c>
      <c r="L103" s="92">
        <v>1265.17</v>
      </c>
      <c r="M103" s="20" t="s">
        <v>1428</v>
      </c>
      <c r="N103" s="93">
        <f t="shared" si="87"/>
        <v>0.17000000000007276</v>
      </c>
      <c r="O103" s="92">
        <v>82312.53</v>
      </c>
      <c r="P103" s="20" t="s">
        <v>275</v>
      </c>
      <c r="Q103" s="93">
        <f t="shared" si="88"/>
        <v>0.52999999999883585</v>
      </c>
      <c r="R103" s="92">
        <v>8533321.0999999996</v>
      </c>
      <c r="S103" s="20">
        <v>8533330</v>
      </c>
      <c r="T103" s="93">
        <f t="shared" si="89"/>
        <v>-8.900000000372529</v>
      </c>
      <c r="U103" s="209">
        <f t="shared" si="70"/>
        <v>1</v>
      </c>
      <c r="W103" s="86" t="s">
        <v>18</v>
      </c>
      <c r="X103" s="121">
        <f t="shared" si="60"/>
        <v>0</v>
      </c>
      <c r="Y103" s="122">
        <f t="shared" si="61"/>
        <v>0</v>
      </c>
      <c r="Z103" s="122">
        <f t="shared" si="62"/>
        <v>0</v>
      </c>
      <c r="AA103" s="122">
        <f t="shared" si="63"/>
        <v>0</v>
      </c>
      <c r="AB103" s="122">
        <f t="shared" si="64"/>
        <v>0</v>
      </c>
      <c r="AC103" s="129">
        <f t="shared" si="65"/>
        <v>0</v>
      </c>
    </row>
    <row r="104" spans="1:29" ht="15.75">
      <c r="A104" s="252"/>
      <c r="B104" s="88" t="s">
        <v>19</v>
      </c>
      <c r="C104" s="94">
        <v>55595199.890000001</v>
      </c>
      <c r="D104" s="95">
        <v>0</v>
      </c>
      <c r="E104" s="96">
        <f t="shared" si="90"/>
        <v>55595199.890000001</v>
      </c>
      <c r="F104" s="94">
        <v>1056949.7</v>
      </c>
      <c r="G104" s="95"/>
      <c r="H104" s="96">
        <f t="shared" si="85"/>
        <v>1056949.7</v>
      </c>
      <c r="I104" s="94">
        <v>704568.38</v>
      </c>
      <c r="J104" s="95"/>
      <c r="K104" s="96">
        <f t="shared" si="86"/>
        <v>704568.38</v>
      </c>
      <c r="L104" s="94">
        <v>498113.11</v>
      </c>
      <c r="M104" s="95"/>
      <c r="N104" s="96">
        <f t="shared" si="87"/>
        <v>498113.11</v>
      </c>
      <c r="O104" s="94">
        <v>291910.96999999997</v>
      </c>
      <c r="P104" s="95"/>
      <c r="Q104" s="96">
        <f t="shared" si="88"/>
        <v>291910.96999999997</v>
      </c>
      <c r="R104" s="94">
        <v>55323722.899999999</v>
      </c>
      <c r="S104" s="95">
        <v>0</v>
      </c>
      <c r="T104" s="96">
        <f t="shared" si="89"/>
        <v>55323722.899999999</v>
      </c>
      <c r="U104" s="210">
        <f t="shared" si="70"/>
        <v>0</v>
      </c>
      <c r="W104" s="88" t="s">
        <v>19</v>
      </c>
      <c r="X104" s="125">
        <f t="shared" si="60"/>
        <v>0</v>
      </c>
      <c r="Y104" s="126">
        <f t="shared" si="61"/>
        <v>0</v>
      </c>
      <c r="Z104" s="126">
        <f t="shared" si="62"/>
        <v>0</v>
      </c>
      <c r="AA104" s="126">
        <f t="shared" si="63"/>
        <v>0</v>
      </c>
      <c r="AB104" s="126">
        <f t="shared" si="64"/>
        <v>0</v>
      </c>
      <c r="AC104" s="132">
        <f t="shared" si="65"/>
        <v>0</v>
      </c>
    </row>
    <row r="105" spans="1:29" ht="15.75">
      <c r="A105" s="250">
        <v>42446</v>
      </c>
      <c r="B105" s="85" t="s">
        <v>12</v>
      </c>
      <c r="C105" s="89">
        <v>35730951.859999999</v>
      </c>
      <c r="D105" s="99">
        <v>36244100</v>
      </c>
      <c r="E105" s="91">
        <f>C105-D105</f>
        <v>-513148.1400000006</v>
      </c>
      <c r="F105" s="89">
        <v>1343712.85</v>
      </c>
      <c r="G105" s="90" t="s">
        <v>125</v>
      </c>
      <c r="H105" s="91">
        <f t="shared" si="85"/>
        <v>2.8500000000931323</v>
      </c>
      <c r="I105" s="89">
        <v>140857.21</v>
      </c>
      <c r="J105" s="90" t="s">
        <v>1429</v>
      </c>
      <c r="K105" s="91">
        <f>I105-J105</f>
        <v>0.20999999999185093</v>
      </c>
      <c r="L105" s="89">
        <v>62821.38</v>
      </c>
      <c r="M105" s="90" t="s">
        <v>1430</v>
      </c>
      <c r="N105" s="91">
        <f>L105-M105</f>
        <v>-2.0000000004074536E-2</v>
      </c>
      <c r="O105" s="89">
        <v>312192.21000000002</v>
      </c>
      <c r="P105" s="99" t="s">
        <v>276</v>
      </c>
      <c r="Q105" s="91">
        <f>O105-P105</f>
        <v>0.21000000002095476</v>
      </c>
      <c r="R105" s="89">
        <v>33708854.93</v>
      </c>
      <c r="S105" s="90">
        <v>33708860</v>
      </c>
      <c r="T105" s="91">
        <f>R105-S105</f>
        <v>-5.0700000002980232</v>
      </c>
      <c r="U105" s="208">
        <f t="shared" si="70"/>
        <v>1</v>
      </c>
      <c r="W105" s="85" t="s">
        <v>12</v>
      </c>
      <c r="X105" s="117">
        <f t="shared" si="60"/>
        <v>1</v>
      </c>
      <c r="Y105" s="118">
        <f t="shared" si="61"/>
        <v>0</v>
      </c>
      <c r="Z105" s="118">
        <f t="shared" si="62"/>
        <v>0</v>
      </c>
      <c r="AA105" s="118">
        <f t="shared" si="63"/>
        <v>0</v>
      </c>
      <c r="AB105" s="118">
        <f t="shared" si="64"/>
        <v>0</v>
      </c>
      <c r="AC105" s="131">
        <f t="shared" si="65"/>
        <v>0</v>
      </c>
    </row>
    <row r="106" spans="1:29" ht="15.75">
      <c r="A106" s="251"/>
      <c r="B106" s="86" t="s">
        <v>13</v>
      </c>
      <c r="C106" s="92">
        <v>72805051.659999996</v>
      </c>
      <c r="D106" s="20">
        <v>72805100</v>
      </c>
      <c r="E106" s="93">
        <f>C106-D106</f>
        <v>-48.340000003576279</v>
      </c>
      <c r="F106" s="92">
        <v>2293129.7599999998</v>
      </c>
      <c r="G106" s="20" t="s">
        <v>126</v>
      </c>
      <c r="H106" s="93">
        <f t="shared" si="85"/>
        <v>-0.24000000022351742</v>
      </c>
      <c r="I106" s="92">
        <v>377299.9</v>
      </c>
      <c r="J106" s="20" t="s">
        <v>1431</v>
      </c>
      <c r="K106" s="93">
        <f t="shared" ref="K106:K112" si="91">I106-J106</f>
        <v>-9.9999999976716936E-2</v>
      </c>
      <c r="L106" s="92">
        <v>86840.22</v>
      </c>
      <c r="M106" s="20" t="s">
        <v>1432</v>
      </c>
      <c r="N106" s="93">
        <f t="shared" ref="N106:N112" si="92">L106-M106</f>
        <v>2.0000000004074536E-2</v>
      </c>
      <c r="O106" s="92">
        <v>809322.78</v>
      </c>
      <c r="P106" s="20" t="s">
        <v>277</v>
      </c>
      <c r="Q106" s="93">
        <f t="shared" ref="Q106:Q112" si="93">O106-P106</f>
        <v>-0.21999999997206032</v>
      </c>
      <c r="R106" s="92">
        <v>74859336.909999996</v>
      </c>
      <c r="S106" s="20">
        <v>74859300</v>
      </c>
      <c r="T106" s="93">
        <f t="shared" ref="T106:T112" si="94">R106-S106</f>
        <v>36.909999996423721</v>
      </c>
      <c r="U106" s="209">
        <f t="shared" si="70"/>
        <v>1</v>
      </c>
      <c r="W106" s="86" t="s">
        <v>13</v>
      </c>
      <c r="X106" s="121">
        <f t="shared" si="60"/>
        <v>0</v>
      </c>
      <c r="Y106" s="122">
        <f t="shared" si="61"/>
        <v>0</v>
      </c>
      <c r="Z106" s="122">
        <f t="shared" si="62"/>
        <v>0</v>
      </c>
      <c r="AA106" s="122">
        <f t="shared" si="63"/>
        <v>0</v>
      </c>
      <c r="AB106" s="122">
        <f t="shared" si="64"/>
        <v>0</v>
      </c>
      <c r="AC106" s="129">
        <f t="shared" si="65"/>
        <v>0</v>
      </c>
    </row>
    <row r="107" spans="1:29" ht="15.75">
      <c r="A107" s="251"/>
      <c r="B107" s="87" t="s">
        <v>14</v>
      </c>
      <c r="C107" s="92">
        <v>28466827.23</v>
      </c>
      <c r="D107" s="20">
        <v>0</v>
      </c>
      <c r="E107" s="93">
        <f t="shared" ref="E107:E112" si="95">C107-D107</f>
        <v>28466827.23</v>
      </c>
      <c r="F107" s="92">
        <v>1809654.87</v>
      </c>
      <c r="G107" s="20" t="s">
        <v>127</v>
      </c>
      <c r="H107" s="93">
        <f t="shared" si="85"/>
        <v>4.8700000001117587</v>
      </c>
      <c r="I107" s="92">
        <v>134310.17000000001</v>
      </c>
      <c r="J107" s="20" t="s">
        <v>1433</v>
      </c>
      <c r="K107" s="93">
        <f t="shared" si="91"/>
        <v>0.17000000001280569</v>
      </c>
      <c r="L107" s="92">
        <v>61435.58</v>
      </c>
      <c r="M107" s="20" t="s">
        <v>1434</v>
      </c>
      <c r="N107" s="93">
        <f t="shared" si="92"/>
        <v>-1.9999999996798579E-2</v>
      </c>
      <c r="O107" s="92">
        <v>550393.24</v>
      </c>
      <c r="P107" s="20" t="s">
        <v>278</v>
      </c>
      <c r="Q107" s="93">
        <f t="shared" si="93"/>
        <v>0.23999999999068677</v>
      </c>
      <c r="R107" s="92">
        <v>28705960.77</v>
      </c>
      <c r="S107" s="20">
        <v>28705970</v>
      </c>
      <c r="T107" s="93">
        <f t="shared" si="94"/>
        <v>-9.2300000004470348</v>
      </c>
      <c r="U107" s="209">
        <f t="shared" si="70"/>
        <v>0</v>
      </c>
      <c r="W107" s="87" t="s">
        <v>14</v>
      </c>
      <c r="X107" s="121">
        <f t="shared" si="60"/>
        <v>0</v>
      </c>
      <c r="Y107" s="122">
        <f t="shared" si="61"/>
        <v>0</v>
      </c>
      <c r="Z107" s="122">
        <f t="shared" si="62"/>
        <v>0</v>
      </c>
      <c r="AA107" s="122">
        <f t="shared" si="63"/>
        <v>0</v>
      </c>
      <c r="AB107" s="122">
        <f t="shared" si="64"/>
        <v>0</v>
      </c>
      <c r="AC107" s="129">
        <f t="shared" si="65"/>
        <v>0</v>
      </c>
    </row>
    <row r="108" spans="1:29" ht="15.75">
      <c r="A108" s="251"/>
      <c r="B108" s="86" t="s">
        <v>15</v>
      </c>
      <c r="C108" s="92">
        <v>87718704.519999996</v>
      </c>
      <c r="D108" s="20">
        <v>87718696</v>
      </c>
      <c r="E108" s="93">
        <f t="shared" si="95"/>
        <v>8.5199999958276749</v>
      </c>
      <c r="F108" s="92">
        <v>442813.86</v>
      </c>
      <c r="G108" s="20" t="s">
        <v>128</v>
      </c>
      <c r="H108" s="93">
        <f t="shared" si="85"/>
        <v>-0.14000000001396984</v>
      </c>
      <c r="I108" s="92">
        <v>57733.49</v>
      </c>
      <c r="J108" s="20" t="s">
        <v>1435</v>
      </c>
      <c r="K108" s="93">
        <f t="shared" si="91"/>
        <v>-1.0000000002037268E-2</v>
      </c>
      <c r="L108" s="92">
        <v>3692.58</v>
      </c>
      <c r="M108" s="20" t="s">
        <v>1436</v>
      </c>
      <c r="N108" s="93">
        <f t="shared" si="92"/>
        <v>-1.0000000000218279E-2</v>
      </c>
      <c r="O108" s="92">
        <v>444235</v>
      </c>
      <c r="P108" s="20" t="s">
        <v>279</v>
      </c>
      <c r="Q108" s="93">
        <f t="shared" si="93"/>
        <v>0</v>
      </c>
      <c r="R108" s="92">
        <v>86885696.549999997</v>
      </c>
      <c r="S108" s="20">
        <v>86885696</v>
      </c>
      <c r="T108" s="93">
        <f t="shared" si="94"/>
        <v>0.54999999701976776</v>
      </c>
      <c r="U108" s="209">
        <f t="shared" si="70"/>
        <v>1</v>
      </c>
      <c r="W108" s="86" t="s">
        <v>15</v>
      </c>
      <c r="X108" s="121">
        <f t="shared" si="60"/>
        <v>0</v>
      </c>
      <c r="Y108" s="122">
        <f t="shared" si="61"/>
        <v>0</v>
      </c>
      <c r="Z108" s="122">
        <f t="shared" si="62"/>
        <v>0</v>
      </c>
      <c r="AA108" s="122">
        <f t="shared" si="63"/>
        <v>0</v>
      </c>
      <c r="AB108" s="122">
        <f t="shared" si="64"/>
        <v>0</v>
      </c>
      <c r="AC108" s="129">
        <f t="shared" si="65"/>
        <v>0</v>
      </c>
    </row>
    <row r="109" spans="1:29" ht="15.75">
      <c r="A109" s="251"/>
      <c r="B109" s="86" t="s">
        <v>16</v>
      </c>
      <c r="C109" s="92">
        <v>55478255.670000002</v>
      </c>
      <c r="D109" s="20">
        <v>55478223</v>
      </c>
      <c r="E109" s="93">
        <f t="shared" si="95"/>
        <v>32.670000001788139</v>
      </c>
      <c r="F109" s="92">
        <v>539713.26</v>
      </c>
      <c r="G109" s="20" t="s">
        <v>129</v>
      </c>
      <c r="H109" s="93">
        <f t="shared" si="85"/>
        <v>0.26000000000931323</v>
      </c>
      <c r="I109" s="92">
        <v>139699.32999999999</v>
      </c>
      <c r="J109" s="20" t="s">
        <v>1437</v>
      </c>
      <c r="K109" s="93">
        <f t="shared" si="91"/>
        <v>0.32999999998719431</v>
      </c>
      <c r="L109" s="92">
        <v>17855.830000000002</v>
      </c>
      <c r="M109" s="20" t="s">
        <v>1438</v>
      </c>
      <c r="N109" s="93">
        <f t="shared" si="92"/>
        <v>3.0000000002473826E-2</v>
      </c>
      <c r="O109" s="92">
        <v>271986.65999999997</v>
      </c>
      <c r="P109" s="20" t="s">
        <v>280</v>
      </c>
      <c r="Q109" s="93">
        <f t="shared" si="93"/>
        <v>-0.34000000002561137</v>
      </c>
      <c r="R109" s="92">
        <v>58552653.770000003</v>
      </c>
      <c r="S109" s="20">
        <v>58552670</v>
      </c>
      <c r="T109" s="93">
        <f t="shared" si="94"/>
        <v>-16.229999996721745</v>
      </c>
      <c r="U109" s="209">
        <f t="shared" si="70"/>
        <v>1</v>
      </c>
      <c r="W109" s="86" t="s">
        <v>16</v>
      </c>
      <c r="X109" s="121">
        <f t="shared" si="60"/>
        <v>0</v>
      </c>
      <c r="Y109" s="122">
        <f t="shared" si="61"/>
        <v>0</v>
      </c>
      <c r="Z109" s="122">
        <f t="shared" si="62"/>
        <v>0</v>
      </c>
      <c r="AA109" s="122">
        <f t="shared" si="63"/>
        <v>0</v>
      </c>
      <c r="AB109" s="122">
        <f t="shared" si="64"/>
        <v>0</v>
      </c>
      <c r="AC109" s="129">
        <f t="shared" si="65"/>
        <v>0</v>
      </c>
    </row>
    <row r="110" spans="1:29" ht="15.75">
      <c r="A110" s="251"/>
      <c r="B110" s="86" t="s">
        <v>17</v>
      </c>
      <c r="C110" s="92">
        <v>45357958.770000003</v>
      </c>
      <c r="D110" s="20">
        <v>45358000</v>
      </c>
      <c r="E110" s="93">
        <f t="shared" si="95"/>
        <v>-41.229999996721745</v>
      </c>
      <c r="F110" s="92">
        <v>3321515.37</v>
      </c>
      <c r="G110" s="20" t="s">
        <v>130</v>
      </c>
      <c r="H110" s="93">
        <f t="shared" si="85"/>
        <v>-4.6299999998882413</v>
      </c>
      <c r="I110" s="92">
        <v>228527.06</v>
      </c>
      <c r="J110" s="20" t="s">
        <v>1439</v>
      </c>
      <c r="K110" s="93">
        <f t="shared" si="91"/>
        <v>5.9999999997671694E-2</v>
      </c>
      <c r="L110" s="92">
        <v>10902.63</v>
      </c>
      <c r="M110" s="20" t="s">
        <v>1440</v>
      </c>
      <c r="N110" s="93">
        <f t="shared" si="92"/>
        <v>2.9999999998835847E-2</v>
      </c>
      <c r="O110" s="92">
        <v>811940.27</v>
      </c>
      <c r="P110" s="20" t="s">
        <v>281</v>
      </c>
      <c r="Q110" s="93">
        <f t="shared" si="93"/>
        <v>0.27000000001862645</v>
      </c>
      <c r="R110" s="92">
        <v>41442127.539999999</v>
      </c>
      <c r="S110" s="20">
        <v>41442170</v>
      </c>
      <c r="T110" s="93">
        <f t="shared" si="94"/>
        <v>-42.46000000089407</v>
      </c>
      <c r="U110" s="209">
        <f t="shared" si="70"/>
        <v>1</v>
      </c>
      <c r="W110" s="86" t="s">
        <v>17</v>
      </c>
      <c r="X110" s="121">
        <f t="shared" si="60"/>
        <v>0</v>
      </c>
      <c r="Y110" s="122">
        <f t="shared" si="61"/>
        <v>0</v>
      </c>
      <c r="Z110" s="122">
        <f t="shared" si="62"/>
        <v>0</v>
      </c>
      <c r="AA110" s="122">
        <f t="shared" si="63"/>
        <v>0</v>
      </c>
      <c r="AB110" s="122">
        <f t="shared" si="64"/>
        <v>0</v>
      </c>
      <c r="AC110" s="129">
        <f t="shared" si="65"/>
        <v>0</v>
      </c>
    </row>
    <row r="111" spans="1:29" ht="15.75">
      <c r="A111" s="251"/>
      <c r="B111" s="86" t="s">
        <v>18</v>
      </c>
      <c r="C111" s="92">
        <v>8533321.0999999996</v>
      </c>
      <c r="D111" s="20">
        <v>8533330</v>
      </c>
      <c r="E111" s="93">
        <f t="shared" si="95"/>
        <v>-8.900000000372529</v>
      </c>
      <c r="F111" s="92">
        <v>177207.45</v>
      </c>
      <c r="G111" s="20" t="s">
        <v>131</v>
      </c>
      <c r="H111" s="93">
        <f t="shared" si="85"/>
        <v>0.45000000001164153</v>
      </c>
      <c r="I111" s="92">
        <v>11838.37</v>
      </c>
      <c r="J111" s="20" t="s">
        <v>1441</v>
      </c>
      <c r="K111" s="93">
        <f t="shared" si="91"/>
        <v>-2.9999999998835847E-2</v>
      </c>
      <c r="L111" s="92">
        <v>0</v>
      </c>
      <c r="M111" s="20" t="s">
        <v>52</v>
      </c>
      <c r="N111" s="93">
        <f t="shared" si="92"/>
        <v>0</v>
      </c>
      <c r="O111" s="92">
        <v>33513.14</v>
      </c>
      <c r="P111" s="20" t="s">
        <v>282</v>
      </c>
      <c r="Q111" s="93">
        <f t="shared" si="93"/>
        <v>0.13999999999941792</v>
      </c>
      <c r="R111" s="92">
        <v>8678937.3900000006</v>
      </c>
      <c r="S111" s="20">
        <v>8678940</v>
      </c>
      <c r="T111" s="93">
        <f t="shared" si="94"/>
        <v>-2.6099999994039536</v>
      </c>
      <c r="U111" s="209">
        <f t="shared" si="70"/>
        <v>1</v>
      </c>
      <c r="W111" s="86" t="s">
        <v>18</v>
      </c>
      <c r="X111" s="121">
        <f t="shared" si="60"/>
        <v>0</v>
      </c>
      <c r="Y111" s="122">
        <f t="shared" si="61"/>
        <v>0</v>
      </c>
      <c r="Z111" s="122">
        <f t="shared" si="62"/>
        <v>0</v>
      </c>
      <c r="AA111" s="122">
        <f t="shared" si="63"/>
        <v>0</v>
      </c>
      <c r="AB111" s="122">
        <f t="shared" si="64"/>
        <v>0</v>
      </c>
      <c r="AC111" s="129">
        <f t="shared" si="65"/>
        <v>0</v>
      </c>
    </row>
    <row r="112" spans="1:29" ht="15.75">
      <c r="A112" s="252"/>
      <c r="B112" s="88" t="s">
        <v>19</v>
      </c>
      <c r="C112" s="94">
        <v>55323722.899999999</v>
      </c>
      <c r="D112" s="95">
        <v>55595230</v>
      </c>
      <c r="E112" s="96">
        <f t="shared" si="95"/>
        <v>-271507.10000000149</v>
      </c>
      <c r="F112" s="94">
        <v>812511.65</v>
      </c>
      <c r="G112" s="95" t="s">
        <v>132</v>
      </c>
      <c r="H112" s="96">
        <f t="shared" si="85"/>
        <v>-0.34999999997671694</v>
      </c>
      <c r="I112" s="94">
        <v>86097.37</v>
      </c>
      <c r="J112" s="95" t="s">
        <v>1442</v>
      </c>
      <c r="K112" s="96">
        <f t="shared" si="91"/>
        <v>-2.9999999998835847E-2</v>
      </c>
      <c r="L112" s="94">
        <v>297.58999999999997</v>
      </c>
      <c r="M112" s="95" t="s">
        <v>1443</v>
      </c>
      <c r="N112" s="96">
        <f t="shared" si="92"/>
        <v>0</v>
      </c>
      <c r="O112" s="94">
        <v>207507.15</v>
      </c>
      <c r="P112" s="95" t="s">
        <v>283</v>
      </c>
      <c r="Q112" s="96">
        <f t="shared" si="93"/>
        <v>0.14999999999417923</v>
      </c>
      <c r="R112" s="94">
        <v>54389503.869999997</v>
      </c>
      <c r="S112" s="95">
        <v>54389530</v>
      </c>
      <c r="T112" s="96">
        <f t="shared" si="94"/>
        <v>-26.130000002682209</v>
      </c>
      <c r="U112" s="210">
        <f t="shared" si="70"/>
        <v>1</v>
      </c>
      <c r="W112" s="88" t="s">
        <v>19</v>
      </c>
      <c r="X112" s="125">
        <f t="shared" si="60"/>
        <v>1</v>
      </c>
      <c r="Y112" s="126">
        <f t="shared" si="61"/>
        <v>0</v>
      </c>
      <c r="Z112" s="126">
        <f t="shared" si="62"/>
        <v>0</v>
      </c>
      <c r="AA112" s="126">
        <f t="shared" si="63"/>
        <v>0</v>
      </c>
      <c r="AB112" s="126">
        <f t="shared" si="64"/>
        <v>0</v>
      </c>
      <c r="AC112" s="132">
        <f t="shared" si="65"/>
        <v>0</v>
      </c>
    </row>
    <row r="113" spans="1:29" ht="15.75">
      <c r="A113" s="250">
        <v>42449</v>
      </c>
      <c r="B113" s="85" t="s">
        <v>12</v>
      </c>
      <c r="C113" s="89">
        <v>35730951.859999999</v>
      </c>
      <c r="D113" s="90">
        <v>33708860</v>
      </c>
      <c r="E113" s="91">
        <f>C113-D113</f>
        <v>2022091.8599999994</v>
      </c>
      <c r="F113" s="89">
        <v>799419.76</v>
      </c>
      <c r="G113" s="90" t="s">
        <v>133</v>
      </c>
      <c r="H113" s="91">
        <f>F113-G113</f>
        <v>-0.23999999999068677</v>
      </c>
      <c r="I113" s="89">
        <v>235931.7</v>
      </c>
      <c r="J113" s="90" t="s">
        <v>1444</v>
      </c>
      <c r="K113" s="91">
        <f>I113-J113</f>
        <v>-0.29999999998835847</v>
      </c>
      <c r="L113" s="89">
        <v>71704.039999999994</v>
      </c>
      <c r="M113" s="90" t="s">
        <v>1445</v>
      </c>
      <c r="N113" s="91">
        <f>L113-M113</f>
        <v>3.9999999993597157E-2</v>
      </c>
      <c r="O113" s="89">
        <v>482860.24</v>
      </c>
      <c r="P113" s="90" t="s">
        <v>284</v>
      </c>
      <c r="Q113" s="91">
        <f>O113-P113</f>
        <v>0.23999999999068677</v>
      </c>
      <c r="R113" s="89">
        <v>32590802.57</v>
      </c>
      <c r="S113" s="99">
        <v>32590850</v>
      </c>
      <c r="T113" s="91">
        <f>R113-S113</f>
        <v>-47.429999999701977</v>
      </c>
      <c r="U113" s="208">
        <f t="shared" si="70"/>
        <v>1</v>
      </c>
      <c r="W113" s="85" t="s">
        <v>12</v>
      </c>
      <c r="X113" s="117">
        <f t="shared" si="60"/>
        <v>1</v>
      </c>
      <c r="Y113" s="118">
        <f t="shared" si="61"/>
        <v>0</v>
      </c>
      <c r="Z113" s="118">
        <f t="shared" si="62"/>
        <v>0</v>
      </c>
      <c r="AA113" s="118">
        <f t="shared" si="63"/>
        <v>0</v>
      </c>
      <c r="AB113" s="118">
        <f t="shared" si="64"/>
        <v>0</v>
      </c>
      <c r="AC113" s="131">
        <f t="shared" si="65"/>
        <v>0</v>
      </c>
    </row>
    <row r="114" spans="1:29" ht="15.75">
      <c r="A114" s="251"/>
      <c r="B114" s="86" t="s">
        <v>13</v>
      </c>
      <c r="C114" s="92">
        <v>74859336.909999996</v>
      </c>
      <c r="D114" s="20">
        <v>74859300</v>
      </c>
      <c r="E114" s="93">
        <f>C114-D114</f>
        <v>36.909999996423721</v>
      </c>
      <c r="F114" s="92">
        <v>2973613.72</v>
      </c>
      <c r="G114" s="20" t="s">
        <v>134</v>
      </c>
      <c r="H114" s="93">
        <f t="shared" ref="H114:H120" si="96">F114-G114</f>
        <v>3.720000000204891</v>
      </c>
      <c r="I114" s="92">
        <v>368590.43</v>
      </c>
      <c r="J114" s="20" t="s">
        <v>1446</v>
      </c>
      <c r="K114" s="93">
        <f t="shared" ref="K114:K120" si="97">I114-J114</f>
        <v>0.42999999999301508</v>
      </c>
      <c r="L114" s="92">
        <v>193789.52</v>
      </c>
      <c r="M114" s="20" t="s">
        <v>1447</v>
      </c>
      <c r="N114" s="93">
        <f t="shared" ref="N114:N120" si="98">L114-M114</f>
        <v>-0.48000000001047738</v>
      </c>
      <c r="O114" s="92">
        <v>911246.17</v>
      </c>
      <c r="P114" s="20" t="s">
        <v>285</v>
      </c>
      <c r="Q114" s="93">
        <f t="shared" ref="Q114:Q120" si="99">O114-P114</f>
        <v>0.17000000004190952</v>
      </c>
      <c r="R114" s="92">
        <v>75571549.040000007</v>
      </c>
      <c r="S114" s="20">
        <v>75571500</v>
      </c>
      <c r="T114" s="93">
        <f t="shared" ref="T114:T120" si="100">R114-S114</f>
        <v>49.040000006556511</v>
      </c>
      <c r="U114" s="209">
        <f t="shared" si="70"/>
        <v>1</v>
      </c>
      <c r="W114" s="86" t="s">
        <v>13</v>
      </c>
      <c r="X114" s="121">
        <f t="shared" si="60"/>
        <v>0</v>
      </c>
      <c r="Y114" s="122">
        <f t="shared" si="61"/>
        <v>0</v>
      </c>
      <c r="Z114" s="122">
        <f t="shared" si="62"/>
        <v>0</v>
      </c>
      <c r="AA114" s="122">
        <f t="shared" si="63"/>
        <v>0</v>
      </c>
      <c r="AB114" s="122">
        <f t="shared" si="64"/>
        <v>0</v>
      </c>
      <c r="AC114" s="129">
        <f t="shared" si="65"/>
        <v>0</v>
      </c>
    </row>
    <row r="115" spans="1:29" ht="15.75">
      <c r="A115" s="251"/>
      <c r="B115" s="87" t="s">
        <v>14</v>
      </c>
      <c r="C115" s="92">
        <v>28705960.77</v>
      </c>
      <c r="D115" s="20">
        <v>28705970</v>
      </c>
      <c r="E115" s="93">
        <f t="shared" ref="E115:E120" si="101">C115-D115</f>
        <v>-9.2300000004470348</v>
      </c>
      <c r="F115" s="92">
        <v>898782.17</v>
      </c>
      <c r="G115" s="20" t="s">
        <v>135</v>
      </c>
      <c r="H115" s="93">
        <f>F115-G115</f>
        <v>0.17000000004190952</v>
      </c>
      <c r="I115" s="92">
        <v>109552.64</v>
      </c>
      <c r="J115" s="20" t="s">
        <v>1448</v>
      </c>
      <c r="K115" s="93">
        <f t="shared" si="97"/>
        <v>-0.36000000000058208</v>
      </c>
      <c r="L115" s="92">
        <v>89723.58</v>
      </c>
      <c r="M115" s="20" t="s">
        <v>1449</v>
      </c>
      <c r="N115" s="93">
        <f t="shared" si="98"/>
        <v>-2.0000000004074536E-2</v>
      </c>
      <c r="O115" s="92">
        <v>370386.82</v>
      </c>
      <c r="P115" s="20" t="s">
        <v>52</v>
      </c>
      <c r="Q115" s="93">
        <f t="shared" si="99"/>
        <v>370386.82</v>
      </c>
      <c r="R115" s="92">
        <v>29758947.079999998</v>
      </c>
      <c r="S115" s="20">
        <v>27456630</v>
      </c>
      <c r="T115" s="93">
        <f t="shared" si="100"/>
        <v>2302317.0799999982</v>
      </c>
      <c r="U115" s="209">
        <f t="shared" si="70"/>
        <v>1</v>
      </c>
      <c r="W115" s="87" t="s">
        <v>14</v>
      </c>
      <c r="X115" s="121">
        <f t="shared" si="60"/>
        <v>0</v>
      </c>
      <c r="Y115" s="122">
        <f t="shared" si="61"/>
        <v>0</v>
      </c>
      <c r="Z115" s="122">
        <f t="shared" si="62"/>
        <v>0</v>
      </c>
      <c r="AA115" s="122">
        <f t="shared" si="63"/>
        <v>0</v>
      </c>
      <c r="AB115" s="122">
        <f t="shared" si="64"/>
        <v>1</v>
      </c>
      <c r="AC115" s="129">
        <f t="shared" si="65"/>
        <v>1</v>
      </c>
    </row>
    <row r="116" spans="1:29" ht="15.75">
      <c r="A116" s="251"/>
      <c r="B116" s="86" t="s">
        <v>15</v>
      </c>
      <c r="C116" s="92">
        <v>86885696.549999997</v>
      </c>
      <c r="D116" s="20">
        <v>86885696</v>
      </c>
      <c r="E116" s="93">
        <f t="shared" si="101"/>
        <v>0.54999999701976776</v>
      </c>
      <c r="F116" s="92">
        <v>1124255.67</v>
      </c>
      <c r="G116" s="20" t="s">
        <v>136</v>
      </c>
      <c r="H116" s="93">
        <f t="shared" si="96"/>
        <v>-4.3300000000745058</v>
      </c>
      <c r="I116" s="92">
        <v>93883.91</v>
      </c>
      <c r="J116" s="20" t="s">
        <v>1450</v>
      </c>
      <c r="K116" s="93">
        <f t="shared" si="97"/>
        <v>1.0000000009313226E-2</v>
      </c>
      <c r="L116" s="92">
        <v>16032.97</v>
      </c>
      <c r="M116" s="20" t="s">
        <v>1451</v>
      </c>
      <c r="N116" s="93">
        <f t="shared" si="98"/>
        <v>-3.0000000000654836E-2</v>
      </c>
      <c r="O116" s="92">
        <v>747865.57</v>
      </c>
      <c r="P116" s="20" t="s">
        <v>286</v>
      </c>
      <c r="Q116" s="93">
        <f t="shared" si="99"/>
        <v>-0.43000000005122274</v>
      </c>
      <c r="R116" s="92">
        <v>88866053.230000004</v>
      </c>
      <c r="S116" s="20">
        <v>88866100</v>
      </c>
      <c r="T116" s="93">
        <f t="shared" si="100"/>
        <v>-46.769999995827675</v>
      </c>
      <c r="U116" s="209">
        <f t="shared" si="70"/>
        <v>1</v>
      </c>
      <c r="W116" s="86" t="s">
        <v>15</v>
      </c>
      <c r="X116" s="121">
        <f t="shared" si="60"/>
        <v>0</v>
      </c>
      <c r="Y116" s="122">
        <f t="shared" si="61"/>
        <v>0</v>
      </c>
      <c r="Z116" s="122">
        <f t="shared" si="62"/>
        <v>0</v>
      </c>
      <c r="AA116" s="122">
        <f t="shared" si="63"/>
        <v>0</v>
      </c>
      <c r="AB116" s="122">
        <f t="shared" si="64"/>
        <v>0</v>
      </c>
      <c r="AC116" s="129">
        <f t="shared" si="65"/>
        <v>0</v>
      </c>
    </row>
    <row r="117" spans="1:29" ht="15.75">
      <c r="A117" s="251"/>
      <c r="B117" s="86" t="s">
        <v>16</v>
      </c>
      <c r="C117" s="92">
        <v>58552653.770000003</v>
      </c>
      <c r="D117" s="20">
        <v>58552670</v>
      </c>
      <c r="E117" s="93">
        <f t="shared" si="101"/>
        <v>-16.229999996721745</v>
      </c>
      <c r="F117" s="92">
        <v>604115.86</v>
      </c>
      <c r="G117" s="20" t="s">
        <v>137</v>
      </c>
      <c r="H117" s="93">
        <f t="shared" si="96"/>
        <v>-0.14000000001396984</v>
      </c>
      <c r="I117" s="92">
        <v>60098.29</v>
      </c>
      <c r="J117" s="20" t="s">
        <v>1452</v>
      </c>
      <c r="K117" s="93">
        <f t="shared" si="97"/>
        <v>-1.0000000002037268E-2</v>
      </c>
      <c r="L117" s="92">
        <v>3530.18</v>
      </c>
      <c r="M117" s="20" t="s">
        <v>1453</v>
      </c>
      <c r="N117" s="93">
        <f t="shared" si="98"/>
        <v>-1.0000000000218279E-2</v>
      </c>
      <c r="O117" s="92">
        <v>349413.25</v>
      </c>
      <c r="P117" s="20" t="s">
        <v>287</v>
      </c>
      <c r="Q117" s="93">
        <f t="shared" si="99"/>
        <v>0.25</v>
      </c>
      <c r="R117" s="92">
        <v>57655692.75</v>
      </c>
      <c r="S117" s="20">
        <v>57655710</v>
      </c>
      <c r="T117" s="93">
        <f t="shared" si="100"/>
        <v>-17.25</v>
      </c>
      <c r="U117" s="209">
        <f t="shared" si="70"/>
        <v>1</v>
      </c>
      <c r="W117" s="86" t="s">
        <v>16</v>
      </c>
      <c r="X117" s="121">
        <f t="shared" si="60"/>
        <v>0</v>
      </c>
      <c r="Y117" s="122">
        <f t="shared" si="61"/>
        <v>0</v>
      </c>
      <c r="Z117" s="122">
        <f t="shared" si="62"/>
        <v>0</v>
      </c>
      <c r="AA117" s="122">
        <f t="shared" si="63"/>
        <v>0</v>
      </c>
      <c r="AB117" s="122">
        <f t="shared" si="64"/>
        <v>0</v>
      </c>
      <c r="AC117" s="129">
        <f t="shared" si="65"/>
        <v>0</v>
      </c>
    </row>
    <row r="118" spans="1:29" ht="15.75">
      <c r="A118" s="251"/>
      <c r="B118" s="86" t="s">
        <v>17</v>
      </c>
      <c r="C118" s="92">
        <v>41442127.539999999</v>
      </c>
      <c r="D118" s="20">
        <v>41442170</v>
      </c>
      <c r="E118" s="93">
        <f t="shared" si="101"/>
        <v>-42.46000000089407</v>
      </c>
      <c r="F118" s="92">
        <v>1855372.4</v>
      </c>
      <c r="G118" s="20" t="s">
        <v>138</v>
      </c>
      <c r="H118" s="93">
        <f t="shared" si="96"/>
        <v>2.3999999999068677</v>
      </c>
      <c r="I118" s="92">
        <v>131603.29999999999</v>
      </c>
      <c r="J118" s="20" t="s">
        <v>1454</v>
      </c>
      <c r="K118" s="93">
        <f t="shared" si="97"/>
        <v>0.29999999998835847</v>
      </c>
      <c r="L118" s="92">
        <v>16197.44</v>
      </c>
      <c r="M118" s="20" t="s">
        <v>1455</v>
      </c>
      <c r="N118" s="93">
        <f t="shared" si="98"/>
        <v>-5.9999999999490683E-2</v>
      </c>
      <c r="O118" s="92">
        <v>438813.25</v>
      </c>
      <c r="P118" s="20" t="s">
        <v>288</v>
      </c>
      <c r="Q118" s="93">
        <f t="shared" si="99"/>
        <v>0.25</v>
      </c>
      <c r="R118" s="92">
        <v>39263347.729999997</v>
      </c>
      <c r="S118" s="20">
        <v>39263310</v>
      </c>
      <c r="T118" s="93">
        <f t="shared" si="100"/>
        <v>37.729999996721745</v>
      </c>
      <c r="U118" s="209">
        <f t="shared" si="70"/>
        <v>1</v>
      </c>
      <c r="W118" s="86" t="s">
        <v>17</v>
      </c>
      <c r="X118" s="121">
        <f t="shared" si="60"/>
        <v>0</v>
      </c>
      <c r="Y118" s="122">
        <f t="shared" si="61"/>
        <v>0</v>
      </c>
      <c r="Z118" s="122">
        <f t="shared" si="62"/>
        <v>0</v>
      </c>
      <c r="AA118" s="122">
        <f t="shared" si="63"/>
        <v>0</v>
      </c>
      <c r="AB118" s="122">
        <f t="shared" si="64"/>
        <v>0</v>
      </c>
      <c r="AC118" s="129">
        <f t="shared" si="65"/>
        <v>0</v>
      </c>
    </row>
    <row r="119" spans="1:29" ht="15.75">
      <c r="A119" s="251"/>
      <c r="B119" s="86" t="s">
        <v>18</v>
      </c>
      <c r="C119" s="92">
        <v>8678937.3900000006</v>
      </c>
      <c r="D119" s="20">
        <v>8678940</v>
      </c>
      <c r="E119" s="93">
        <f t="shared" si="101"/>
        <v>-2.6099999994039536</v>
      </c>
      <c r="F119" s="92">
        <v>388070.1</v>
      </c>
      <c r="G119" s="20" t="s">
        <v>139</v>
      </c>
      <c r="H119" s="93">
        <f t="shared" si="96"/>
        <v>9.9999999976716936E-2</v>
      </c>
      <c r="I119" s="92">
        <v>41237.81</v>
      </c>
      <c r="J119" s="20" t="s">
        <v>1456</v>
      </c>
      <c r="K119" s="93">
        <f t="shared" si="97"/>
        <v>9.9999999947613105E-3</v>
      </c>
      <c r="L119" s="92">
        <v>2330.69</v>
      </c>
      <c r="M119" s="20" t="s">
        <v>1457</v>
      </c>
      <c r="N119" s="93">
        <f t="shared" si="98"/>
        <v>0.69000000000005457</v>
      </c>
      <c r="O119" s="92">
        <v>73365.88</v>
      </c>
      <c r="P119" s="20" t="s">
        <v>289</v>
      </c>
      <c r="Q119" s="93">
        <f t="shared" si="99"/>
        <v>-1.9999999989522621E-2</v>
      </c>
      <c r="R119" s="92">
        <v>8256408.5099999998</v>
      </c>
      <c r="S119" s="20">
        <v>8256410</v>
      </c>
      <c r="T119" s="93">
        <f t="shared" si="100"/>
        <v>-1.4900000002235174</v>
      </c>
      <c r="U119" s="209">
        <f t="shared" si="70"/>
        <v>1</v>
      </c>
      <c r="W119" s="86" t="s">
        <v>18</v>
      </c>
      <c r="X119" s="121">
        <f t="shared" si="60"/>
        <v>0</v>
      </c>
      <c r="Y119" s="122">
        <f t="shared" si="61"/>
        <v>0</v>
      </c>
      <c r="Z119" s="122">
        <f t="shared" si="62"/>
        <v>0</v>
      </c>
      <c r="AA119" s="122">
        <f t="shared" si="63"/>
        <v>0</v>
      </c>
      <c r="AB119" s="122">
        <f t="shared" si="64"/>
        <v>0</v>
      </c>
      <c r="AC119" s="129">
        <f t="shared" si="65"/>
        <v>0</v>
      </c>
    </row>
    <row r="120" spans="1:29" ht="15.75">
      <c r="A120" s="252"/>
      <c r="B120" s="88" t="s">
        <v>19</v>
      </c>
      <c r="C120" s="94">
        <v>54389503.869999997</v>
      </c>
      <c r="D120" s="95">
        <v>54389530</v>
      </c>
      <c r="E120" s="96">
        <f t="shared" si="101"/>
        <v>-26.130000002682209</v>
      </c>
      <c r="F120" s="94">
        <v>1078874.8999999999</v>
      </c>
      <c r="G120" s="95" t="s">
        <v>140</v>
      </c>
      <c r="H120" s="96">
        <f t="shared" si="96"/>
        <v>4.8999999999068677</v>
      </c>
      <c r="I120" s="94">
        <v>32648.19</v>
      </c>
      <c r="J120" s="95" t="s">
        <v>1458</v>
      </c>
      <c r="K120" s="96">
        <f t="shared" si="97"/>
        <v>-1.0000000002037268E-2</v>
      </c>
      <c r="L120" s="94">
        <v>10798.48</v>
      </c>
      <c r="M120" s="95" t="s">
        <v>1459</v>
      </c>
      <c r="N120" s="96">
        <f t="shared" si="98"/>
        <v>-2.0000000000436557E-2</v>
      </c>
      <c r="O120" s="94">
        <v>376549.98</v>
      </c>
      <c r="P120" s="95" t="s">
        <v>290</v>
      </c>
      <c r="Q120" s="96">
        <f t="shared" si="99"/>
        <v>-2.0000000018626451E-2</v>
      </c>
      <c r="R120" s="94">
        <v>52955928.68</v>
      </c>
      <c r="S120" s="95">
        <v>52955940</v>
      </c>
      <c r="T120" s="96">
        <f t="shared" si="100"/>
        <v>-11.320000000298023</v>
      </c>
      <c r="U120" s="210">
        <f t="shared" si="70"/>
        <v>1</v>
      </c>
      <c r="W120" s="88" t="s">
        <v>19</v>
      </c>
      <c r="X120" s="125">
        <f t="shared" si="60"/>
        <v>0</v>
      </c>
      <c r="Y120" s="126">
        <f t="shared" si="61"/>
        <v>0</v>
      </c>
      <c r="Z120" s="126">
        <f t="shared" si="62"/>
        <v>0</v>
      </c>
      <c r="AA120" s="126">
        <f t="shared" si="63"/>
        <v>0</v>
      </c>
      <c r="AB120" s="126">
        <f t="shared" si="64"/>
        <v>0</v>
      </c>
      <c r="AC120" s="132">
        <f t="shared" si="65"/>
        <v>0</v>
      </c>
    </row>
    <row r="121" spans="1:29" ht="15.75">
      <c r="A121" s="250">
        <v>42450</v>
      </c>
      <c r="B121" s="85" t="s">
        <v>12</v>
      </c>
      <c r="C121" s="89">
        <v>35730951.859999999</v>
      </c>
      <c r="D121" s="90">
        <v>32590850</v>
      </c>
      <c r="E121" s="91">
        <f>C121-D121</f>
        <v>3140101.8599999994</v>
      </c>
      <c r="F121" s="89">
        <v>488460.08</v>
      </c>
      <c r="G121" s="90" t="s">
        <v>141</v>
      </c>
      <c r="H121" s="91">
        <f>F121-G121</f>
        <v>8.0000000016298145E-2</v>
      </c>
      <c r="I121" s="89">
        <v>4454.3</v>
      </c>
      <c r="J121" s="90" t="s">
        <v>1460</v>
      </c>
      <c r="K121" s="91">
        <f>I121-J121</f>
        <v>-1.0000000000218279E-2</v>
      </c>
      <c r="L121" s="89">
        <v>16549.13</v>
      </c>
      <c r="M121" s="90" t="s">
        <v>1461</v>
      </c>
      <c r="N121" s="91">
        <f>L121-M121</f>
        <v>3.0000000002473826E-2</v>
      </c>
      <c r="O121" s="89">
        <v>168590.25</v>
      </c>
      <c r="P121" s="90" t="s">
        <v>291</v>
      </c>
      <c r="Q121" s="91">
        <f>O121-P121</f>
        <v>0.25</v>
      </c>
      <c r="R121" s="89">
        <v>33366210.510000002</v>
      </c>
      <c r="S121" s="90">
        <v>33366190</v>
      </c>
      <c r="T121" s="91">
        <f>R121-S121</f>
        <v>20.510000001639128</v>
      </c>
      <c r="U121" s="208">
        <f t="shared" si="70"/>
        <v>1</v>
      </c>
      <c r="W121" s="85" t="s">
        <v>12</v>
      </c>
      <c r="X121" s="117">
        <f t="shared" si="60"/>
        <v>1</v>
      </c>
      <c r="Y121" s="118">
        <f t="shared" si="61"/>
        <v>0</v>
      </c>
      <c r="Z121" s="118">
        <f t="shared" si="62"/>
        <v>0</v>
      </c>
      <c r="AA121" s="118">
        <f t="shared" si="63"/>
        <v>0</v>
      </c>
      <c r="AB121" s="118">
        <f t="shared" si="64"/>
        <v>0</v>
      </c>
      <c r="AC121" s="131">
        <f t="shared" si="65"/>
        <v>0</v>
      </c>
    </row>
    <row r="122" spans="1:29" ht="15.75">
      <c r="A122" s="251"/>
      <c r="B122" s="86" t="s">
        <v>13</v>
      </c>
      <c r="C122" s="92">
        <v>75571549.040000007</v>
      </c>
      <c r="D122" s="20">
        <v>45242400</v>
      </c>
      <c r="E122" s="93">
        <f>C122-D122</f>
        <v>30329149.040000007</v>
      </c>
      <c r="F122" s="92">
        <v>1900744.79</v>
      </c>
      <c r="G122" s="20" t="s">
        <v>142</v>
      </c>
      <c r="H122" s="93">
        <f t="shared" ref="H122:H128" si="102">F122-G122</f>
        <v>4.7900000000372529</v>
      </c>
      <c r="I122" s="92">
        <v>184934.97</v>
      </c>
      <c r="J122" s="20" t="s">
        <v>1462</v>
      </c>
      <c r="K122" s="93">
        <f t="shared" ref="K122:K128" si="103">I122-J122</f>
        <v>-2.9999999998835847E-2</v>
      </c>
      <c r="L122" s="92">
        <v>27219.7</v>
      </c>
      <c r="M122" s="20" t="s">
        <v>1463</v>
      </c>
      <c r="N122" s="93">
        <f t="shared" ref="N122:N128" si="104">L122-M122</f>
        <v>0</v>
      </c>
      <c r="O122" s="92">
        <v>589865.74</v>
      </c>
      <c r="P122" s="20" t="s">
        <v>292</v>
      </c>
      <c r="Q122" s="93">
        <f t="shared" ref="Q122:Q128" si="105">O122-P122</f>
        <v>-0.26000000000931323</v>
      </c>
      <c r="R122" s="92">
        <v>73238653.760000005</v>
      </c>
      <c r="S122" s="20">
        <v>73238700</v>
      </c>
      <c r="T122" s="93">
        <f t="shared" ref="T122:T128" si="106">R122-S122</f>
        <v>-46.239999994635582</v>
      </c>
      <c r="U122" s="209">
        <f t="shared" si="70"/>
        <v>1</v>
      </c>
      <c r="W122" s="86" t="s">
        <v>13</v>
      </c>
      <c r="X122" s="121">
        <f t="shared" si="60"/>
        <v>1</v>
      </c>
      <c r="Y122" s="122">
        <f t="shared" si="61"/>
        <v>0</v>
      </c>
      <c r="Z122" s="122">
        <f t="shared" si="62"/>
        <v>0</v>
      </c>
      <c r="AA122" s="122">
        <f t="shared" si="63"/>
        <v>0</v>
      </c>
      <c r="AB122" s="122">
        <f t="shared" si="64"/>
        <v>0</v>
      </c>
      <c r="AC122" s="129">
        <f t="shared" si="65"/>
        <v>0</v>
      </c>
    </row>
    <row r="123" spans="1:29" ht="15.75">
      <c r="A123" s="251"/>
      <c r="B123" s="87" t="s">
        <v>14</v>
      </c>
      <c r="C123" s="92">
        <v>29758947.079999998</v>
      </c>
      <c r="D123" s="20">
        <v>27456630</v>
      </c>
      <c r="E123" s="93">
        <f t="shared" ref="E123:E128" si="107">C123-D123</f>
        <v>2302317.0799999982</v>
      </c>
      <c r="F123" s="92">
        <v>627193.55000000005</v>
      </c>
      <c r="G123" s="20" t="s">
        <v>143</v>
      </c>
      <c r="H123" s="93">
        <f>F123-G123</f>
        <v>-0.44999999995343387</v>
      </c>
      <c r="I123" s="92">
        <v>27239.05</v>
      </c>
      <c r="J123" s="20" t="s">
        <v>1464</v>
      </c>
      <c r="K123" s="93">
        <f t="shared" si="103"/>
        <v>-4.9999999999272404E-2</v>
      </c>
      <c r="L123" s="92">
        <v>16396.04</v>
      </c>
      <c r="M123" s="20" t="s">
        <v>1465</v>
      </c>
      <c r="N123" s="93">
        <f t="shared" si="104"/>
        <v>-5.9999999997671694E-2</v>
      </c>
      <c r="O123" s="92">
        <v>264565.02</v>
      </c>
      <c r="P123" s="20" t="s">
        <v>293</v>
      </c>
      <c r="Q123" s="93">
        <f t="shared" si="105"/>
        <v>2.0000000018626451E-2</v>
      </c>
      <c r="R123" s="92">
        <v>28878031.5</v>
      </c>
      <c r="S123" s="20">
        <v>28878000</v>
      </c>
      <c r="T123" s="93">
        <f t="shared" si="106"/>
        <v>31.5</v>
      </c>
      <c r="U123" s="209">
        <f t="shared" si="70"/>
        <v>1</v>
      </c>
      <c r="W123" s="87" t="s">
        <v>14</v>
      </c>
      <c r="X123" s="121">
        <f t="shared" si="60"/>
        <v>1</v>
      </c>
      <c r="Y123" s="122">
        <f t="shared" si="61"/>
        <v>0</v>
      </c>
      <c r="Z123" s="122">
        <f t="shared" si="62"/>
        <v>0</v>
      </c>
      <c r="AA123" s="122">
        <f t="shared" si="63"/>
        <v>0</v>
      </c>
      <c r="AB123" s="122">
        <f t="shared" si="64"/>
        <v>0</v>
      </c>
      <c r="AC123" s="129">
        <f t="shared" si="65"/>
        <v>0</v>
      </c>
    </row>
    <row r="124" spans="1:29" ht="15.75">
      <c r="A124" s="251"/>
      <c r="B124" s="86" t="s">
        <v>15</v>
      </c>
      <c r="C124" s="92">
        <v>88866053.230000004</v>
      </c>
      <c r="D124" s="20">
        <v>88866100</v>
      </c>
      <c r="E124" s="93">
        <f t="shared" si="107"/>
        <v>-46.769999995827675</v>
      </c>
      <c r="F124" s="92">
        <v>695674.98</v>
      </c>
      <c r="G124" s="20" t="s">
        <v>144</v>
      </c>
      <c r="H124" s="93">
        <f t="shared" si="102"/>
        <v>-2.0000000018626451E-2</v>
      </c>
      <c r="I124" s="92">
        <v>106117.08</v>
      </c>
      <c r="J124" s="20" t="s">
        <v>1466</v>
      </c>
      <c r="K124" s="93">
        <f t="shared" si="103"/>
        <v>8.000000000174623E-2</v>
      </c>
      <c r="L124" s="92">
        <v>6313.59</v>
      </c>
      <c r="M124" s="20" t="s">
        <v>1467</v>
      </c>
      <c r="N124" s="93">
        <f t="shared" si="104"/>
        <v>-1.0000000000218279E-2</v>
      </c>
      <c r="O124" s="92">
        <v>390607.52</v>
      </c>
      <c r="P124" s="20" t="s">
        <v>294</v>
      </c>
      <c r="Q124" s="93">
        <f t="shared" si="105"/>
        <v>-0.47999999998137355</v>
      </c>
      <c r="R124" s="92">
        <v>87879574.200000003</v>
      </c>
      <c r="S124" s="20">
        <v>87879600</v>
      </c>
      <c r="T124" s="93">
        <f t="shared" si="106"/>
        <v>-25.799999997019768</v>
      </c>
      <c r="U124" s="209">
        <f t="shared" si="70"/>
        <v>1</v>
      </c>
      <c r="W124" s="86" t="s">
        <v>15</v>
      </c>
      <c r="X124" s="121">
        <f t="shared" si="60"/>
        <v>0</v>
      </c>
      <c r="Y124" s="122">
        <f t="shared" si="61"/>
        <v>0</v>
      </c>
      <c r="Z124" s="122">
        <f t="shared" si="62"/>
        <v>0</v>
      </c>
      <c r="AA124" s="122">
        <f t="shared" si="63"/>
        <v>0</v>
      </c>
      <c r="AB124" s="122">
        <f t="shared" si="64"/>
        <v>0</v>
      </c>
      <c r="AC124" s="129">
        <f t="shared" si="65"/>
        <v>0</v>
      </c>
    </row>
    <row r="125" spans="1:29" ht="15.75">
      <c r="A125" s="251"/>
      <c r="B125" s="86" t="s">
        <v>16</v>
      </c>
      <c r="C125" s="92">
        <v>57655692.75</v>
      </c>
      <c r="D125" s="20">
        <v>57655710</v>
      </c>
      <c r="E125" s="93">
        <f t="shared" si="107"/>
        <v>-17.25</v>
      </c>
      <c r="F125" s="92">
        <v>583216.51</v>
      </c>
      <c r="G125" s="20" t="s">
        <v>145</v>
      </c>
      <c r="H125" s="93">
        <f t="shared" si="102"/>
        <v>-0.48999999999068677</v>
      </c>
      <c r="I125" s="92">
        <v>41129.35</v>
      </c>
      <c r="J125" s="20" t="s">
        <v>1468</v>
      </c>
      <c r="K125" s="93">
        <f t="shared" si="103"/>
        <v>-5.0000000002910383E-2</v>
      </c>
      <c r="L125" s="92">
        <v>2068.63</v>
      </c>
      <c r="M125" s="20" t="s">
        <v>1469</v>
      </c>
      <c r="N125" s="93">
        <f t="shared" si="104"/>
        <v>-9.9999999997635314E-3</v>
      </c>
      <c r="O125" s="92">
        <v>218681.66</v>
      </c>
      <c r="P125" s="20" t="s">
        <v>295</v>
      </c>
      <c r="Q125" s="93">
        <f t="shared" si="105"/>
        <v>-0.33999999999650754</v>
      </c>
      <c r="R125" s="92">
        <v>56892855.280000001</v>
      </c>
      <c r="S125" s="20">
        <v>56892890</v>
      </c>
      <c r="T125" s="93">
        <f t="shared" si="106"/>
        <v>-34.719999998807907</v>
      </c>
      <c r="U125" s="209">
        <f t="shared" si="70"/>
        <v>1</v>
      </c>
      <c r="W125" s="86" t="s">
        <v>16</v>
      </c>
      <c r="X125" s="121">
        <f t="shared" si="60"/>
        <v>0</v>
      </c>
      <c r="Y125" s="122">
        <f t="shared" si="61"/>
        <v>0</v>
      </c>
      <c r="Z125" s="122">
        <f t="shared" si="62"/>
        <v>0</v>
      </c>
      <c r="AA125" s="122">
        <f t="shared" si="63"/>
        <v>0</v>
      </c>
      <c r="AB125" s="122">
        <f t="shared" si="64"/>
        <v>0</v>
      </c>
      <c r="AC125" s="129">
        <f t="shared" si="65"/>
        <v>0</v>
      </c>
    </row>
    <row r="126" spans="1:29" ht="15.75">
      <c r="A126" s="251"/>
      <c r="B126" s="86" t="s">
        <v>17</v>
      </c>
      <c r="C126" s="92">
        <v>39263347.729999997</v>
      </c>
      <c r="D126" s="20">
        <v>39263310</v>
      </c>
      <c r="E126" s="93">
        <f t="shared" si="107"/>
        <v>37.729999996721745</v>
      </c>
      <c r="F126" s="92">
        <v>1310740.32</v>
      </c>
      <c r="G126" s="20" t="s">
        <v>146</v>
      </c>
      <c r="H126" s="93">
        <f t="shared" si="102"/>
        <v>0.32000000006519258</v>
      </c>
      <c r="I126" s="92">
        <v>65183.27</v>
      </c>
      <c r="J126" s="20" t="s">
        <v>1470</v>
      </c>
      <c r="K126" s="93">
        <f t="shared" si="103"/>
        <v>-3.0000000006111804E-2</v>
      </c>
      <c r="L126" s="92">
        <v>1880.21</v>
      </c>
      <c r="M126" s="20" t="s">
        <v>1471</v>
      </c>
      <c r="N126" s="93">
        <f t="shared" si="104"/>
        <v>-9.9999999999909051E-3</v>
      </c>
      <c r="O126" s="92">
        <v>255099.3</v>
      </c>
      <c r="P126" s="20" t="s">
        <v>296</v>
      </c>
      <c r="Q126" s="93">
        <f t="shared" si="105"/>
        <v>0.29999999998835847</v>
      </c>
      <c r="R126" s="92">
        <v>37760811.149999999</v>
      </c>
      <c r="S126" s="20">
        <v>37760830</v>
      </c>
      <c r="T126" s="93">
        <f t="shared" si="106"/>
        <v>-18.850000001490116</v>
      </c>
      <c r="U126" s="209">
        <f t="shared" si="70"/>
        <v>1</v>
      </c>
      <c r="W126" s="86" t="s">
        <v>17</v>
      </c>
      <c r="X126" s="121">
        <f t="shared" si="60"/>
        <v>0</v>
      </c>
      <c r="Y126" s="122">
        <f t="shared" si="61"/>
        <v>0</v>
      </c>
      <c r="Z126" s="122">
        <f t="shared" si="62"/>
        <v>0</v>
      </c>
      <c r="AA126" s="122">
        <f t="shared" si="63"/>
        <v>0</v>
      </c>
      <c r="AB126" s="122">
        <f t="shared" si="64"/>
        <v>0</v>
      </c>
      <c r="AC126" s="129">
        <f t="shared" si="65"/>
        <v>0</v>
      </c>
    </row>
    <row r="127" spans="1:29" ht="15.75">
      <c r="A127" s="251"/>
      <c r="B127" s="86" t="s">
        <v>18</v>
      </c>
      <c r="C127" s="92">
        <v>8256408.5099999998</v>
      </c>
      <c r="D127" s="20">
        <v>8256410</v>
      </c>
      <c r="E127" s="93">
        <f t="shared" si="107"/>
        <v>-1.4900000002235174</v>
      </c>
      <c r="F127" s="92">
        <v>215584.16</v>
      </c>
      <c r="G127" s="20" t="s">
        <v>147</v>
      </c>
      <c r="H127" s="93">
        <f t="shared" si="102"/>
        <v>0.16000000000349246</v>
      </c>
      <c r="I127" s="92">
        <v>3371.36</v>
      </c>
      <c r="J127" s="20" t="s">
        <v>1472</v>
      </c>
      <c r="K127" s="93">
        <f t="shared" si="103"/>
        <v>-9.9999999997635314E-3</v>
      </c>
      <c r="L127" s="92">
        <v>381.75</v>
      </c>
      <c r="M127" s="20" t="s">
        <v>1473</v>
      </c>
      <c r="N127" s="93">
        <f t="shared" si="104"/>
        <v>0</v>
      </c>
      <c r="O127" s="92">
        <v>54135.41</v>
      </c>
      <c r="P127" s="20" t="s">
        <v>297</v>
      </c>
      <c r="Q127" s="93">
        <f t="shared" si="105"/>
        <v>0.41000000000349246</v>
      </c>
      <c r="R127" s="92">
        <v>7989678.54</v>
      </c>
      <c r="S127" s="20">
        <v>7989680</v>
      </c>
      <c r="T127" s="93">
        <f t="shared" si="106"/>
        <v>-1.4599999999627471</v>
      </c>
      <c r="U127" s="209">
        <f t="shared" si="70"/>
        <v>1</v>
      </c>
      <c r="W127" s="86" t="s">
        <v>18</v>
      </c>
      <c r="X127" s="121">
        <f t="shared" si="60"/>
        <v>0</v>
      </c>
      <c r="Y127" s="122">
        <f t="shared" si="61"/>
        <v>0</v>
      </c>
      <c r="Z127" s="122">
        <f t="shared" si="62"/>
        <v>0</v>
      </c>
      <c r="AA127" s="122">
        <f t="shared" si="63"/>
        <v>0</v>
      </c>
      <c r="AB127" s="122">
        <f t="shared" si="64"/>
        <v>0</v>
      </c>
      <c r="AC127" s="129">
        <f t="shared" si="65"/>
        <v>0</v>
      </c>
    </row>
    <row r="128" spans="1:29" ht="15.75">
      <c r="A128" s="252"/>
      <c r="B128" s="88" t="s">
        <v>19</v>
      </c>
      <c r="C128" s="94">
        <v>52955928.68</v>
      </c>
      <c r="D128" s="95">
        <v>52955940</v>
      </c>
      <c r="E128" s="96">
        <f t="shared" si="107"/>
        <v>-11.320000000298023</v>
      </c>
      <c r="F128" s="94">
        <v>960000.8</v>
      </c>
      <c r="G128" s="95" t="s">
        <v>148</v>
      </c>
      <c r="H128" s="96">
        <f t="shared" si="102"/>
        <v>-0.19999999995343387</v>
      </c>
      <c r="I128" s="94">
        <v>205405.78</v>
      </c>
      <c r="J128" s="95" t="s">
        <v>1474</v>
      </c>
      <c r="K128" s="96">
        <f t="shared" si="103"/>
        <v>-0.22000000000116415</v>
      </c>
      <c r="L128" s="94">
        <v>776.53</v>
      </c>
      <c r="M128" s="95" t="s">
        <v>1475</v>
      </c>
      <c r="N128" s="96">
        <f t="shared" si="104"/>
        <v>0</v>
      </c>
      <c r="O128" s="94">
        <v>215479.15</v>
      </c>
      <c r="P128" s="95" t="s">
        <v>298</v>
      </c>
      <c r="Q128" s="96">
        <f t="shared" si="105"/>
        <v>0.14999999999417923</v>
      </c>
      <c r="R128" s="94">
        <v>51985077.969999999</v>
      </c>
      <c r="S128" s="95">
        <v>51985110</v>
      </c>
      <c r="T128" s="96">
        <f t="shared" si="106"/>
        <v>-32.030000001192093</v>
      </c>
      <c r="U128" s="210">
        <f t="shared" si="70"/>
        <v>1</v>
      </c>
      <c r="W128" s="88" t="s">
        <v>19</v>
      </c>
      <c r="X128" s="125">
        <f t="shared" si="60"/>
        <v>0</v>
      </c>
      <c r="Y128" s="126">
        <f t="shared" si="61"/>
        <v>0</v>
      </c>
      <c r="Z128" s="126">
        <f t="shared" si="62"/>
        <v>0</v>
      </c>
      <c r="AA128" s="126">
        <f t="shared" si="63"/>
        <v>0</v>
      </c>
      <c r="AB128" s="126">
        <f t="shared" si="64"/>
        <v>0</v>
      </c>
      <c r="AC128" s="132">
        <f t="shared" si="65"/>
        <v>0</v>
      </c>
    </row>
    <row r="129" spans="1:29" ht="15.75">
      <c r="A129" s="250">
        <v>42451</v>
      </c>
      <c r="B129" s="85" t="s">
        <v>12</v>
      </c>
      <c r="C129" s="89">
        <v>35730951.859999999</v>
      </c>
      <c r="D129" s="90">
        <v>33829450</v>
      </c>
      <c r="E129" s="91">
        <f>C129-D129</f>
        <v>1901501.8599999994</v>
      </c>
      <c r="F129" s="89">
        <v>523709.25</v>
      </c>
      <c r="G129" s="90" t="s">
        <v>149</v>
      </c>
      <c r="H129" s="91">
        <f>F129-G129</f>
        <v>0.25</v>
      </c>
      <c r="I129" s="89">
        <v>24155.95</v>
      </c>
      <c r="J129" s="90" t="s">
        <v>1476</v>
      </c>
      <c r="K129" s="91">
        <f>I129-J129</f>
        <v>-4.9999999999272404E-2</v>
      </c>
      <c r="L129" s="89">
        <v>230.75</v>
      </c>
      <c r="M129" s="90" t="s">
        <v>1477</v>
      </c>
      <c r="N129" s="91">
        <f>L129-M129</f>
        <v>-1</v>
      </c>
      <c r="O129" s="89">
        <v>149850.31</v>
      </c>
      <c r="P129" s="90" t="s">
        <v>299</v>
      </c>
      <c r="Q129" s="91">
        <f>O129-P129</f>
        <v>0.30999999999767169</v>
      </c>
      <c r="R129" s="89">
        <v>32716575.140000001</v>
      </c>
      <c r="S129" s="90">
        <v>32716600</v>
      </c>
      <c r="T129" s="91">
        <f>R129-S129</f>
        <v>-24.859999999403954</v>
      </c>
      <c r="U129" s="208">
        <f t="shared" si="70"/>
        <v>1</v>
      </c>
      <c r="W129" s="85" t="s">
        <v>12</v>
      </c>
      <c r="X129" s="117">
        <f t="shared" si="60"/>
        <v>1</v>
      </c>
      <c r="Y129" s="118">
        <f t="shared" si="61"/>
        <v>0</v>
      </c>
      <c r="Z129" s="118">
        <f t="shared" si="62"/>
        <v>0</v>
      </c>
      <c r="AA129" s="118">
        <f t="shared" si="63"/>
        <v>0</v>
      </c>
      <c r="AB129" s="118">
        <f t="shared" si="64"/>
        <v>0</v>
      </c>
      <c r="AC129" s="131">
        <f t="shared" si="65"/>
        <v>0</v>
      </c>
    </row>
    <row r="130" spans="1:29" ht="15.75">
      <c r="A130" s="251"/>
      <c r="B130" s="86" t="s">
        <v>13</v>
      </c>
      <c r="C130" s="92">
        <v>73238653.760000005</v>
      </c>
      <c r="D130" s="20">
        <v>73238700</v>
      </c>
      <c r="E130" s="93">
        <f>C130-D130</f>
        <v>-46.239999994635582</v>
      </c>
      <c r="F130" s="92">
        <v>1707619.36</v>
      </c>
      <c r="G130" s="20" t="s">
        <v>150</v>
      </c>
      <c r="H130" s="93">
        <f t="shared" ref="H130:H136" si="108">F130-G130</f>
        <v>-0.63999999989755452</v>
      </c>
      <c r="I130" s="92">
        <v>77726.62</v>
      </c>
      <c r="J130" s="20" t="s">
        <v>52</v>
      </c>
      <c r="K130" s="93">
        <f t="shared" ref="K130:K136" si="109">I130-J130</f>
        <v>77726.62</v>
      </c>
      <c r="L130" s="92">
        <v>16524.650000000001</v>
      </c>
      <c r="M130" s="20" t="s">
        <v>52</v>
      </c>
      <c r="N130" s="93">
        <f t="shared" ref="N130:N136" si="110">L130-M130</f>
        <v>16524.650000000001</v>
      </c>
      <c r="O130" s="92">
        <v>663453.82999999996</v>
      </c>
      <c r="P130" s="20" t="s">
        <v>300</v>
      </c>
      <c r="Q130" s="93">
        <f t="shared" ref="Q130:Q136" si="111">O130-P130</f>
        <v>-0.17000000004190952</v>
      </c>
      <c r="R130" s="92">
        <v>70928782.519999996</v>
      </c>
      <c r="S130" s="20">
        <v>70928800</v>
      </c>
      <c r="T130" s="93">
        <f t="shared" ref="T130:T136" si="112">R130-S130</f>
        <v>-17.480000004172325</v>
      </c>
      <c r="U130" s="209">
        <f t="shared" si="70"/>
        <v>1</v>
      </c>
      <c r="W130" s="86" t="s">
        <v>13</v>
      </c>
      <c r="X130" s="121">
        <f t="shared" ref="X130:X192" si="113">+IF(AND(C130&lt;&gt;0,D130&lt;&gt;0,OR(E130&gt;100,E130&lt;-100)),1,0)</f>
        <v>0</v>
      </c>
      <c r="Y130" s="122">
        <f t="shared" ref="Y130:Y192" si="114">+IF(AND(F130&lt;&gt;0,G130&lt;&gt;0,OR(H130&gt;100,H130&lt;-100)),1,0)</f>
        <v>0</v>
      </c>
      <c r="Z130" s="122">
        <f t="shared" ref="Z130:Z192" si="115">+IF(AND(I130&lt;&gt;0,J130&lt;&gt;0,OR(K130&gt;100,K130&lt;-100)),1,0)</f>
        <v>1</v>
      </c>
      <c r="AA130" s="122">
        <f t="shared" ref="AA130:AA192" si="116">+IF(AND(L130&lt;&gt;0,M130&lt;&gt;0,OR(N130&gt;100,N130&lt;-100)),1,0)</f>
        <v>1</v>
      </c>
      <c r="AB130" s="122">
        <f t="shared" ref="AB130:AB192" si="117">+IF(AND(O130&lt;&gt;0,P130&lt;&gt;0,OR(Q130&gt;100,Q130&lt;-100)),1,0)</f>
        <v>0</v>
      </c>
      <c r="AC130" s="129">
        <f t="shared" ref="AC130:AC192" si="118">+IF(AND(R130&lt;&gt;0,S130&lt;&gt;0,OR(T130&gt;100,T130&lt;-100)),1,0)</f>
        <v>0</v>
      </c>
    </row>
    <row r="131" spans="1:29" ht="15.75">
      <c r="A131" s="251"/>
      <c r="B131" s="87" t="s">
        <v>14</v>
      </c>
      <c r="C131" s="92">
        <v>28878031.5</v>
      </c>
      <c r="D131" s="20">
        <v>28878000</v>
      </c>
      <c r="E131" s="93">
        <f t="shared" ref="E131:E136" si="119">C131-D131</f>
        <v>31.5</v>
      </c>
      <c r="F131" s="92">
        <v>1068451.9099999999</v>
      </c>
      <c r="G131" s="20" t="s">
        <v>151</v>
      </c>
      <c r="H131" s="93">
        <f>F131-G131</f>
        <v>1.909999999916181</v>
      </c>
      <c r="I131" s="92">
        <v>7280.17</v>
      </c>
      <c r="J131" s="20" t="s">
        <v>1478</v>
      </c>
      <c r="K131" s="93">
        <f t="shared" si="109"/>
        <v>-1.0000000000218279E-2</v>
      </c>
      <c r="L131" s="92">
        <v>-1</v>
      </c>
      <c r="M131" s="20" t="s">
        <v>52</v>
      </c>
      <c r="N131" s="93">
        <f t="shared" si="110"/>
        <v>-1</v>
      </c>
      <c r="O131" s="92">
        <v>187222.54</v>
      </c>
      <c r="P131" s="20" t="s">
        <v>301</v>
      </c>
      <c r="Q131" s="93">
        <f t="shared" si="111"/>
        <v>-0.45999999999185093</v>
      </c>
      <c r="R131" s="92">
        <v>27629637.210000001</v>
      </c>
      <c r="S131" s="20">
        <v>27629660</v>
      </c>
      <c r="T131" s="93">
        <f t="shared" si="112"/>
        <v>-22.78999999910593</v>
      </c>
      <c r="U131" s="209">
        <f t="shared" si="70"/>
        <v>1</v>
      </c>
      <c r="W131" s="87" t="s">
        <v>14</v>
      </c>
      <c r="X131" s="121">
        <f t="shared" si="113"/>
        <v>0</v>
      </c>
      <c r="Y131" s="122">
        <f t="shared" si="114"/>
        <v>0</v>
      </c>
      <c r="Z131" s="122">
        <f t="shared" si="115"/>
        <v>0</v>
      </c>
      <c r="AA131" s="122">
        <f t="shared" si="116"/>
        <v>0</v>
      </c>
      <c r="AB131" s="122">
        <f t="shared" si="117"/>
        <v>0</v>
      </c>
      <c r="AC131" s="129">
        <f t="shared" si="118"/>
        <v>0</v>
      </c>
    </row>
    <row r="132" spans="1:29" ht="15.75">
      <c r="A132" s="251"/>
      <c r="B132" s="86" t="s">
        <v>15</v>
      </c>
      <c r="C132" s="92">
        <v>87879574.200000003</v>
      </c>
      <c r="D132" s="20">
        <v>87879600</v>
      </c>
      <c r="E132" s="93">
        <f t="shared" si="119"/>
        <v>-25.799999997019768</v>
      </c>
      <c r="F132" s="92">
        <v>730784.68</v>
      </c>
      <c r="G132" s="20" t="s">
        <v>152</v>
      </c>
      <c r="H132" s="93">
        <f t="shared" si="108"/>
        <v>-0.31999999994877726</v>
      </c>
      <c r="I132" s="92">
        <v>72587.91</v>
      </c>
      <c r="J132" s="20" t="s">
        <v>1479</v>
      </c>
      <c r="K132" s="93">
        <f t="shared" si="109"/>
        <v>1.0000000009313226E-2</v>
      </c>
      <c r="L132" s="92">
        <v>14723.9</v>
      </c>
      <c r="M132" s="20" t="s">
        <v>1480</v>
      </c>
      <c r="N132" s="93">
        <f t="shared" si="110"/>
        <v>0.7999999999992724</v>
      </c>
      <c r="O132" s="92">
        <v>312284.67</v>
      </c>
      <c r="P132" s="20" t="s">
        <v>302</v>
      </c>
      <c r="Q132" s="93">
        <f t="shared" si="111"/>
        <v>-0.33000000001629815</v>
      </c>
      <c r="R132" s="92">
        <v>89392182.870000005</v>
      </c>
      <c r="S132" s="20">
        <v>87879600</v>
      </c>
      <c r="T132" s="93">
        <f t="shared" si="112"/>
        <v>1512582.8700000048</v>
      </c>
      <c r="U132" s="209">
        <f t="shared" si="70"/>
        <v>1</v>
      </c>
      <c r="W132" s="86" t="s">
        <v>15</v>
      </c>
      <c r="X132" s="121">
        <f t="shared" si="113"/>
        <v>0</v>
      </c>
      <c r="Y132" s="122">
        <f t="shared" si="114"/>
        <v>0</v>
      </c>
      <c r="Z132" s="122">
        <f t="shared" si="115"/>
        <v>0</v>
      </c>
      <c r="AA132" s="122">
        <f t="shared" si="116"/>
        <v>0</v>
      </c>
      <c r="AB132" s="122">
        <f t="shared" si="117"/>
        <v>0</v>
      </c>
      <c r="AC132" s="129">
        <f t="shared" si="118"/>
        <v>1</v>
      </c>
    </row>
    <row r="133" spans="1:29" ht="15.75">
      <c r="A133" s="251"/>
      <c r="B133" s="86" t="s">
        <v>16</v>
      </c>
      <c r="C133" s="92">
        <v>56892855.280000001</v>
      </c>
      <c r="D133" s="20">
        <v>56892890</v>
      </c>
      <c r="E133" s="93">
        <f t="shared" si="119"/>
        <v>-34.719999998807907</v>
      </c>
      <c r="F133" s="92">
        <v>1153550.96</v>
      </c>
      <c r="G133" s="20" t="s">
        <v>153</v>
      </c>
      <c r="H133" s="93">
        <f t="shared" si="108"/>
        <v>0.9599999999627471</v>
      </c>
      <c r="I133" s="92">
        <v>72975.820000000007</v>
      </c>
      <c r="J133" s="20" t="s">
        <v>1481</v>
      </c>
      <c r="K133" s="93">
        <f t="shared" si="109"/>
        <v>2.0000000004074536E-2</v>
      </c>
      <c r="L133" s="92">
        <v>21365.71</v>
      </c>
      <c r="M133" s="20" t="s">
        <v>1482</v>
      </c>
      <c r="N133" s="93">
        <f t="shared" si="110"/>
        <v>9.9999999983992893E-3</v>
      </c>
      <c r="O133" s="92">
        <v>244783.25</v>
      </c>
      <c r="P133" s="20" t="s">
        <v>303</v>
      </c>
      <c r="Q133" s="93">
        <f t="shared" si="111"/>
        <v>0.25</v>
      </c>
      <c r="R133" s="92">
        <v>59509256.060000002</v>
      </c>
      <c r="S133" s="20">
        <v>59509260</v>
      </c>
      <c r="T133" s="93">
        <f t="shared" si="112"/>
        <v>-3.9399999976158142</v>
      </c>
      <c r="U133" s="209">
        <f t="shared" si="70"/>
        <v>1</v>
      </c>
      <c r="W133" s="86" t="s">
        <v>16</v>
      </c>
      <c r="X133" s="121">
        <f t="shared" si="113"/>
        <v>0</v>
      </c>
      <c r="Y133" s="122">
        <f t="shared" si="114"/>
        <v>0</v>
      </c>
      <c r="Z133" s="122">
        <f t="shared" si="115"/>
        <v>0</v>
      </c>
      <c r="AA133" s="122">
        <f t="shared" si="116"/>
        <v>0</v>
      </c>
      <c r="AB133" s="122">
        <f t="shared" si="117"/>
        <v>0</v>
      </c>
      <c r="AC133" s="129">
        <f t="shared" si="118"/>
        <v>0</v>
      </c>
    </row>
    <row r="134" spans="1:29" ht="15.75">
      <c r="A134" s="251"/>
      <c r="B134" s="86" t="s">
        <v>17</v>
      </c>
      <c r="C134" s="92">
        <v>37760811.149999999</v>
      </c>
      <c r="D134" s="20">
        <v>37760830</v>
      </c>
      <c r="E134" s="93">
        <f t="shared" si="119"/>
        <v>-18.850000001490116</v>
      </c>
      <c r="F134" s="92">
        <v>1652459.69</v>
      </c>
      <c r="G134" s="20" t="s">
        <v>154</v>
      </c>
      <c r="H134" s="93">
        <f t="shared" si="108"/>
        <v>-0.31000000005587935</v>
      </c>
      <c r="I134" s="92">
        <v>57243.06</v>
      </c>
      <c r="J134" s="20" t="s">
        <v>1483</v>
      </c>
      <c r="K134" s="93">
        <f t="shared" si="109"/>
        <v>-4.0000000000873115E-2</v>
      </c>
      <c r="L134" s="92">
        <v>290.27</v>
      </c>
      <c r="M134" s="20" t="s">
        <v>1484</v>
      </c>
      <c r="N134" s="93">
        <f t="shared" si="110"/>
        <v>0</v>
      </c>
      <c r="O134" s="92">
        <v>140772.93</v>
      </c>
      <c r="P134" s="20" t="s">
        <v>304</v>
      </c>
      <c r="Q134" s="93">
        <f t="shared" si="111"/>
        <v>-7.0000000006984919E-2</v>
      </c>
      <c r="R134" s="92">
        <v>36691678.119999997</v>
      </c>
      <c r="S134" s="20">
        <v>36691690</v>
      </c>
      <c r="T134" s="93">
        <f t="shared" si="112"/>
        <v>-11.880000002682209</v>
      </c>
      <c r="U134" s="209">
        <f t="shared" si="70"/>
        <v>1</v>
      </c>
      <c r="W134" s="86" t="s">
        <v>17</v>
      </c>
      <c r="X134" s="121">
        <f t="shared" si="113"/>
        <v>0</v>
      </c>
      <c r="Y134" s="122">
        <f t="shared" si="114"/>
        <v>0</v>
      </c>
      <c r="Z134" s="122">
        <f t="shared" si="115"/>
        <v>0</v>
      </c>
      <c r="AA134" s="122">
        <f t="shared" si="116"/>
        <v>0</v>
      </c>
      <c r="AB134" s="122">
        <f t="shared" si="117"/>
        <v>0</v>
      </c>
      <c r="AC134" s="129">
        <f t="shared" si="118"/>
        <v>0</v>
      </c>
    </row>
    <row r="135" spans="1:29" ht="15.75">
      <c r="A135" s="251"/>
      <c r="B135" s="86" t="s">
        <v>18</v>
      </c>
      <c r="C135" s="92">
        <v>7989678.54</v>
      </c>
      <c r="D135" s="20">
        <v>7989680</v>
      </c>
      <c r="E135" s="93">
        <f t="shared" si="119"/>
        <v>-1.4599999999627471</v>
      </c>
      <c r="F135" s="92">
        <v>210462.13</v>
      </c>
      <c r="G135" s="20" t="s">
        <v>155</v>
      </c>
      <c r="H135" s="93">
        <f t="shared" si="108"/>
        <v>0.13000000000465661</v>
      </c>
      <c r="I135" s="92">
        <v>-1</v>
      </c>
      <c r="J135" s="20" t="s">
        <v>52</v>
      </c>
      <c r="K135" s="93">
        <f t="shared" si="109"/>
        <v>-1</v>
      </c>
      <c r="L135" s="92">
        <v>0</v>
      </c>
      <c r="M135" s="20" t="s">
        <v>52</v>
      </c>
      <c r="N135" s="93">
        <f t="shared" si="110"/>
        <v>0</v>
      </c>
      <c r="O135" s="92">
        <v>27737.43</v>
      </c>
      <c r="P135" s="20" t="s">
        <v>305</v>
      </c>
      <c r="Q135" s="93">
        <f t="shared" si="111"/>
        <v>0.43000000000029104</v>
      </c>
      <c r="R135" s="92">
        <v>7751478.96</v>
      </c>
      <c r="S135" s="20">
        <v>7751470</v>
      </c>
      <c r="T135" s="93">
        <f t="shared" si="112"/>
        <v>8.9599999999627471</v>
      </c>
      <c r="U135" s="209">
        <f t="shared" si="70"/>
        <v>1</v>
      </c>
      <c r="W135" s="86" t="s">
        <v>18</v>
      </c>
      <c r="X135" s="121">
        <f t="shared" si="113"/>
        <v>0</v>
      </c>
      <c r="Y135" s="122">
        <f t="shared" si="114"/>
        <v>0</v>
      </c>
      <c r="Z135" s="122">
        <f t="shared" si="115"/>
        <v>0</v>
      </c>
      <c r="AA135" s="122">
        <f t="shared" si="116"/>
        <v>0</v>
      </c>
      <c r="AB135" s="122">
        <f t="shared" si="117"/>
        <v>0</v>
      </c>
      <c r="AC135" s="129">
        <f t="shared" si="118"/>
        <v>0</v>
      </c>
    </row>
    <row r="136" spans="1:29" ht="15.75">
      <c r="A136" s="252"/>
      <c r="B136" s="88" t="s">
        <v>19</v>
      </c>
      <c r="C136" s="94">
        <v>51985077.969999999</v>
      </c>
      <c r="D136" s="95">
        <v>51985110</v>
      </c>
      <c r="E136" s="96">
        <f t="shared" si="119"/>
        <v>-32.030000001192093</v>
      </c>
      <c r="F136" s="94">
        <v>1186249.7</v>
      </c>
      <c r="G136" s="95" t="s">
        <v>156</v>
      </c>
      <c r="H136" s="96">
        <f t="shared" si="108"/>
        <v>-0.30000000004656613</v>
      </c>
      <c r="I136" s="94">
        <v>63347.64</v>
      </c>
      <c r="J136" s="95" t="s">
        <v>1485</v>
      </c>
      <c r="K136" s="96">
        <f t="shared" si="109"/>
        <v>4.0000000000873115E-2</v>
      </c>
      <c r="L136" s="94">
        <v>20460.419999999998</v>
      </c>
      <c r="M136" s="95" t="s">
        <v>1486</v>
      </c>
      <c r="N136" s="96">
        <f t="shared" si="110"/>
        <v>1.9999999996798579E-2</v>
      </c>
      <c r="O136" s="94">
        <v>117746.9</v>
      </c>
      <c r="P136" s="95" t="s">
        <v>306</v>
      </c>
      <c r="Q136" s="96">
        <f t="shared" si="111"/>
        <v>-0.10000000000582077</v>
      </c>
      <c r="R136" s="94">
        <v>50723968.57</v>
      </c>
      <c r="S136" s="95">
        <v>50723950</v>
      </c>
      <c r="T136" s="96">
        <f t="shared" si="112"/>
        <v>18.570000000298023</v>
      </c>
      <c r="U136" s="210">
        <f t="shared" si="70"/>
        <v>1</v>
      </c>
      <c r="W136" s="88" t="s">
        <v>19</v>
      </c>
      <c r="X136" s="125">
        <f t="shared" si="113"/>
        <v>0</v>
      </c>
      <c r="Y136" s="126">
        <f t="shared" si="114"/>
        <v>0</v>
      </c>
      <c r="Z136" s="126">
        <f t="shared" si="115"/>
        <v>0</v>
      </c>
      <c r="AA136" s="126">
        <f t="shared" si="116"/>
        <v>0</v>
      </c>
      <c r="AB136" s="126">
        <f t="shared" si="117"/>
        <v>0</v>
      </c>
      <c r="AC136" s="132">
        <f t="shared" si="118"/>
        <v>0</v>
      </c>
    </row>
    <row r="137" spans="1:29" ht="15.75">
      <c r="A137" s="250">
        <v>42452</v>
      </c>
      <c r="B137" s="85" t="s">
        <v>12</v>
      </c>
      <c r="C137" s="89">
        <v>35730951.859999999</v>
      </c>
      <c r="D137" s="90">
        <v>32716600</v>
      </c>
      <c r="E137" s="91">
        <f>C137-D137</f>
        <v>3014351.8599999994</v>
      </c>
      <c r="F137" s="89">
        <v>845996.76</v>
      </c>
      <c r="G137" s="102" t="s">
        <v>157</v>
      </c>
      <c r="H137" s="91">
        <f>F137-G137</f>
        <v>-0.23999999999068677</v>
      </c>
      <c r="I137" s="89">
        <v>44135.37</v>
      </c>
      <c r="J137" s="90" t="s">
        <v>307</v>
      </c>
      <c r="K137" s="91">
        <f>I137-J137</f>
        <v>-28990.43</v>
      </c>
      <c r="L137" s="89">
        <v>2100.71</v>
      </c>
      <c r="M137" s="90" t="s">
        <v>1487</v>
      </c>
      <c r="N137" s="91">
        <f>L137-M137</f>
        <v>-9.9999999997635314E-3</v>
      </c>
      <c r="O137" s="89">
        <v>73125.77</v>
      </c>
      <c r="P137" s="90" t="s">
        <v>307</v>
      </c>
      <c r="Q137" s="91">
        <f>O137-P137</f>
        <v>-2.9999999998835847E-2</v>
      </c>
      <c r="R137" s="89">
        <v>33630834.649999999</v>
      </c>
      <c r="S137" s="90">
        <v>33630850</v>
      </c>
      <c r="T137" s="91">
        <f>R137-S137</f>
        <v>-15.350000001490116</v>
      </c>
      <c r="U137" s="208">
        <f t="shared" si="70"/>
        <v>1</v>
      </c>
      <c r="W137" s="85" t="s">
        <v>12</v>
      </c>
      <c r="X137" s="121">
        <f t="shared" si="113"/>
        <v>1</v>
      </c>
      <c r="Y137" s="122">
        <f t="shared" si="114"/>
        <v>0</v>
      </c>
      <c r="Z137" s="122">
        <f t="shared" si="115"/>
        <v>1</v>
      </c>
      <c r="AA137" s="122">
        <f t="shared" si="116"/>
        <v>0</v>
      </c>
      <c r="AB137" s="122">
        <f t="shared" si="117"/>
        <v>0</v>
      </c>
      <c r="AC137" s="129">
        <f t="shared" si="118"/>
        <v>0</v>
      </c>
    </row>
    <row r="138" spans="1:29" ht="15.75">
      <c r="A138" s="251"/>
      <c r="B138" s="86" t="s">
        <v>13</v>
      </c>
      <c r="C138" s="92">
        <v>70928782.519999996</v>
      </c>
      <c r="D138" s="20">
        <v>70928800</v>
      </c>
      <c r="E138" s="93">
        <f>C138-D138</f>
        <v>-17.480000004172325</v>
      </c>
      <c r="F138" s="92">
        <v>1879768.55</v>
      </c>
      <c r="G138" s="6" t="s">
        <v>158</v>
      </c>
      <c r="H138" s="93">
        <f t="shared" ref="H138:H144" si="120">F138-G138</f>
        <v>-1.4499999999534339</v>
      </c>
      <c r="I138" s="92">
        <v>151209.73000000001</v>
      </c>
      <c r="J138" s="20" t="s">
        <v>1488</v>
      </c>
      <c r="K138" s="93">
        <f t="shared" ref="K138:K144" si="121">I138-J138</f>
        <v>-0.26999999998952262</v>
      </c>
      <c r="L138" s="92">
        <v>56202.69</v>
      </c>
      <c r="M138" s="20" t="s">
        <v>1489</v>
      </c>
      <c r="N138" s="93">
        <f t="shared" ref="N138:N144" si="122">L138-M138</f>
        <v>-9.9999999947613105E-3</v>
      </c>
      <c r="O138" s="92">
        <v>358021.21</v>
      </c>
      <c r="P138" s="20" t="s">
        <v>308</v>
      </c>
      <c r="Q138" s="93">
        <f t="shared" ref="Q138:Q144" si="123">O138-P138</f>
        <v>0.21000000002095476</v>
      </c>
      <c r="R138" s="92">
        <v>68785999.780000001</v>
      </c>
      <c r="S138" s="20">
        <v>68786000</v>
      </c>
      <c r="T138" s="93">
        <f t="shared" ref="T138:T144" si="124">R138-S138</f>
        <v>-0.2199999988079071</v>
      </c>
      <c r="U138" s="209">
        <f t="shared" ref="U138:U192" si="125">IF(D138=0,0,1)</f>
        <v>1</v>
      </c>
      <c r="W138" s="86" t="s">
        <v>13</v>
      </c>
      <c r="X138" s="121">
        <f t="shared" si="113"/>
        <v>0</v>
      </c>
      <c r="Y138" s="122">
        <f t="shared" si="114"/>
        <v>0</v>
      </c>
      <c r="Z138" s="122">
        <f t="shared" si="115"/>
        <v>0</v>
      </c>
      <c r="AA138" s="122">
        <f t="shared" si="116"/>
        <v>0</v>
      </c>
      <c r="AB138" s="122">
        <f t="shared" si="117"/>
        <v>0</v>
      </c>
      <c r="AC138" s="129">
        <f t="shared" si="118"/>
        <v>0</v>
      </c>
    </row>
    <row r="139" spans="1:29" ht="15.75">
      <c r="A139" s="251"/>
      <c r="B139" s="87" t="s">
        <v>14</v>
      </c>
      <c r="C139" s="92">
        <v>27629637.210000001</v>
      </c>
      <c r="D139" s="20">
        <v>27629660</v>
      </c>
      <c r="E139" s="93">
        <f t="shared" ref="E139:E144" si="126">C139-D139</f>
        <v>-22.78999999910593</v>
      </c>
      <c r="F139" s="92">
        <v>480415.9</v>
      </c>
      <c r="G139" s="6" t="s">
        <v>159</v>
      </c>
      <c r="H139" s="93">
        <f>F139-G139</f>
        <v>-4556.0999999999767</v>
      </c>
      <c r="I139" s="92">
        <v>83261.78</v>
      </c>
      <c r="J139" s="20" t="s">
        <v>1490</v>
      </c>
      <c r="K139" s="93">
        <f t="shared" si="121"/>
        <v>-2.0000000004074536E-2</v>
      </c>
      <c r="L139" s="92">
        <v>5990.39</v>
      </c>
      <c r="M139" s="20" t="s">
        <v>1491</v>
      </c>
      <c r="N139" s="93">
        <f t="shared" si="122"/>
        <v>-9.999999999308784E-3</v>
      </c>
      <c r="O139" s="92">
        <v>85191.57</v>
      </c>
      <c r="P139" s="20" t="s">
        <v>309</v>
      </c>
      <c r="Q139" s="93">
        <f t="shared" si="123"/>
        <v>-2.9999999998835847E-2</v>
      </c>
      <c r="R139" s="92">
        <v>27319223.039999999</v>
      </c>
      <c r="S139" s="20">
        <v>27319200</v>
      </c>
      <c r="T139" s="93">
        <f t="shared" si="124"/>
        <v>23.03999999910593</v>
      </c>
      <c r="U139" s="209">
        <f t="shared" si="125"/>
        <v>1</v>
      </c>
      <c r="W139" s="87" t="s">
        <v>14</v>
      </c>
      <c r="X139" s="121">
        <f t="shared" si="113"/>
        <v>0</v>
      </c>
      <c r="Y139" s="122">
        <f t="shared" si="114"/>
        <v>1</v>
      </c>
      <c r="Z139" s="122">
        <f t="shared" si="115"/>
        <v>0</v>
      </c>
      <c r="AA139" s="122">
        <f t="shared" si="116"/>
        <v>0</v>
      </c>
      <c r="AB139" s="122">
        <f t="shared" si="117"/>
        <v>0</v>
      </c>
      <c r="AC139" s="129">
        <f t="shared" si="118"/>
        <v>0</v>
      </c>
    </row>
    <row r="140" spans="1:29" ht="15.75">
      <c r="A140" s="251"/>
      <c r="B140" s="86" t="s">
        <v>15</v>
      </c>
      <c r="C140" s="92">
        <v>89392182.870000005</v>
      </c>
      <c r="D140" s="20">
        <v>87879600</v>
      </c>
      <c r="E140" s="93">
        <f t="shared" si="126"/>
        <v>1512582.8700000048</v>
      </c>
      <c r="F140" s="92">
        <v>679263.1</v>
      </c>
      <c r="G140" s="6" t="s">
        <v>160</v>
      </c>
      <c r="H140" s="93">
        <f t="shared" si="120"/>
        <v>1122.0999999999767</v>
      </c>
      <c r="I140" s="92">
        <v>32258.42</v>
      </c>
      <c r="J140" s="20" t="s">
        <v>1492</v>
      </c>
      <c r="K140" s="93">
        <f t="shared" si="121"/>
        <v>1.9999999996798579E-2</v>
      </c>
      <c r="L140" s="92">
        <v>4157.76</v>
      </c>
      <c r="M140" s="20" t="s">
        <v>1493</v>
      </c>
      <c r="N140" s="93">
        <f t="shared" si="122"/>
        <v>-1.0000000000218279E-2</v>
      </c>
      <c r="O140" s="92">
        <v>434821.95</v>
      </c>
      <c r="P140" s="20" t="s">
        <v>310</v>
      </c>
      <c r="Q140" s="93">
        <f t="shared" si="123"/>
        <v>-4.9999999988358468E-2</v>
      </c>
      <c r="R140" s="92">
        <v>88306198.459999993</v>
      </c>
      <c r="S140" s="20">
        <v>88306200</v>
      </c>
      <c r="T140" s="93">
        <f t="shared" si="124"/>
        <v>-1.5400000065565109</v>
      </c>
      <c r="U140" s="209">
        <f t="shared" si="125"/>
        <v>1</v>
      </c>
      <c r="W140" s="86" t="s">
        <v>15</v>
      </c>
      <c r="X140" s="121">
        <f t="shared" si="113"/>
        <v>1</v>
      </c>
      <c r="Y140" s="122">
        <f t="shared" si="114"/>
        <v>1</v>
      </c>
      <c r="Z140" s="122">
        <f t="shared" si="115"/>
        <v>0</v>
      </c>
      <c r="AA140" s="122">
        <f t="shared" si="116"/>
        <v>0</v>
      </c>
      <c r="AB140" s="122">
        <f t="shared" si="117"/>
        <v>0</v>
      </c>
      <c r="AC140" s="129">
        <f t="shared" si="118"/>
        <v>0</v>
      </c>
    </row>
    <row r="141" spans="1:29" ht="15.75">
      <c r="A141" s="251"/>
      <c r="B141" s="86" t="s">
        <v>16</v>
      </c>
      <c r="C141" s="92">
        <v>59509256.060000002</v>
      </c>
      <c r="D141" s="20">
        <v>59509260</v>
      </c>
      <c r="E141" s="93">
        <f t="shared" si="126"/>
        <v>-3.9399999976158142</v>
      </c>
      <c r="F141" s="92">
        <v>1005434.6</v>
      </c>
      <c r="G141" s="6" t="s">
        <v>161</v>
      </c>
      <c r="H141" s="93">
        <f t="shared" si="120"/>
        <v>4.5999999999767169</v>
      </c>
      <c r="I141" s="92">
        <v>67484.98</v>
      </c>
      <c r="J141" s="20" t="s">
        <v>1494</v>
      </c>
      <c r="K141" s="93">
        <f t="shared" si="121"/>
        <v>-2.0000000004074536E-2</v>
      </c>
      <c r="L141" s="92">
        <v>2878.01</v>
      </c>
      <c r="M141" s="20" t="s">
        <v>1495</v>
      </c>
      <c r="N141" s="93">
        <f t="shared" si="122"/>
        <v>-9.9999999997635314E-3</v>
      </c>
      <c r="O141" s="92">
        <v>169342.83</v>
      </c>
      <c r="P141" s="20" t="s">
        <v>311</v>
      </c>
      <c r="Q141" s="93">
        <f t="shared" si="123"/>
        <v>-0.17000000001280569</v>
      </c>
      <c r="R141" s="92">
        <v>58399085.579999998</v>
      </c>
      <c r="S141" s="20">
        <v>58399050</v>
      </c>
      <c r="T141" s="93">
        <f t="shared" si="124"/>
        <v>35.579999998211861</v>
      </c>
      <c r="U141" s="209">
        <f t="shared" si="125"/>
        <v>1</v>
      </c>
      <c r="W141" s="86" t="s">
        <v>16</v>
      </c>
      <c r="X141" s="121">
        <f t="shared" si="113"/>
        <v>0</v>
      </c>
      <c r="Y141" s="122">
        <f t="shared" si="114"/>
        <v>0</v>
      </c>
      <c r="Z141" s="122">
        <f t="shared" si="115"/>
        <v>0</v>
      </c>
      <c r="AA141" s="122">
        <f t="shared" si="116"/>
        <v>0</v>
      </c>
      <c r="AB141" s="122">
        <f t="shared" si="117"/>
        <v>0</v>
      </c>
      <c r="AC141" s="129">
        <f t="shared" si="118"/>
        <v>0</v>
      </c>
    </row>
    <row r="142" spans="1:29" ht="15.75">
      <c r="A142" s="251"/>
      <c r="B142" s="86" t="s">
        <v>17</v>
      </c>
      <c r="C142" s="92">
        <v>36691678.119999997</v>
      </c>
      <c r="D142" s="20">
        <v>0</v>
      </c>
      <c r="E142" s="93">
        <f t="shared" si="126"/>
        <v>36691678.119999997</v>
      </c>
      <c r="F142" s="92">
        <v>1627515.22</v>
      </c>
      <c r="G142" s="6"/>
      <c r="H142" s="93">
        <f t="shared" si="120"/>
        <v>1627515.22</v>
      </c>
      <c r="I142" s="92">
        <v>58207.95</v>
      </c>
      <c r="J142" s="20"/>
      <c r="K142" s="93">
        <f t="shared" si="121"/>
        <v>58207.95</v>
      </c>
      <c r="L142" s="92">
        <v>5767.13</v>
      </c>
      <c r="M142" s="20"/>
      <c r="N142" s="93">
        <f t="shared" si="122"/>
        <v>5767.13</v>
      </c>
      <c r="O142" s="92">
        <v>201108.11</v>
      </c>
      <c r="P142" s="20"/>
      <c r="Q142" s="93">
        <f t="shared" si="123"/>
        <v>201108.11</v>
      </c>
      <c r="R142" s="92">
        <v>34915495.590000004</v>
      </c>
      <c r="S142" s="20">
        <v>0</v>
      </c>
      <c r="T142" s="93">
        <f t="shared" si="124"/>
        <v>34915495.590000004</v>
      </c>
      <c r="U142" s="209">
        <f t="shared" si="125"/>
        <v>0</v>
      </c>
      <c r="W142" s="86" t="s">
        <v>17</v>
      </c>
      <c r="X142" s="121">
        <f t="shared" si="113"/>
        <v>0</v>
      </c>
      <c r="Y142" s="122">
        <f t="shared" si="114"/>
        <v>0</v>
      </c>
      <c r="Z142" s="122">
        <f t="shared" si="115"/>
        <v>0</v>
      </c>
      <c r="AA142" s="122">
        <f t="shared" si="116"/>
        <v>0</v>
      </c>
      <c r="AB142" s="122">
        <f t="shared" si="117"/>
        <v>0</v>
      </c>
      <c r="AC142" s="129">
        <f t="shared" si="118"/>
        <v>0</v>
      </c>
    </row>
    <row r="143" spans="1:29" ht="15.75">
      <c r="A143" s="251"/>
      <c r="B143" s="86" t="s">
        <v>18</v>
      </c>
      <c r="C143" s="92">
        <v>7751478.96</v>
      </c>
      <c r="D143" s="20">
        <v>7751470</v>
      </c>
      <c r="E143" s="93">
        <f t="shared" si="126"/>
        <v>8.9599999999627471</v>
      </c>
      <c r="F143" s="92">
        <v>198728.03</v>
      </c>
      <c r="G143" s="6" t="s">
        <v>162</v>
      </c>
      <c r="H143" s="93">
        <f t="shared" si="120"/>
        <v>2.9999999998835847E-2</v>
      </c>
      <c r="I143" s="92">
        <v>16949.599999999999</v>
      </c>
      <c r="J143" s="20" t="s">
        <v>1496</v>
      </c>
      <c r="K143" s="93">
        <f t="shared" si="121"/>
        <v>0</v>
      </c>
      <c r="L143" s="92">
        <v>-1</v>
      </c>
      <c r="M143" s="20" t="s">
        <v>52</v>
      </c>
      <c r="N143" s="93">
        <f t="shared" si="122"/>
        <v>-1</v>
      </c>
      <c r="O143" s="92">
        <v>8668.3700000000008</v>
      </c>
      <c r="P143" s="20" t="s">
        <v>312</v>
      </c>
      <c r="Q143" s="93">
        <f t="shared" si="123"/>
        <v>0.37000000000080036</v>
      </c>
      <c r="R143" s="92">
        <v>7561032.1500000004</v>
      </c>
      <c r="S143" s="20">
        <v>7561040</v>
      </c>
      <c r="T143" s="93">
        <f t="shared" si="124"/>
        <v>-7.849999999627471</v>
      </c>
      <c r="U143" s="209">
        <f t="shared" si="125"/>
        <v>1</v>
      </c>
      <c r="W143" s="86" t="s">
        <v>18</v>
      </c>
      <c r="X143" s="121">
        <f t="shared" si="113"/>
        <v>0</v>
      </c>
      <c r="Y143" s="122">
        <f t="shared" si="114"/>
        <v>0</v>
      </c>
      <c r="Z143" s="122">
        <f t="shared" si="115"/>
        <v>0</v>
      </c>
      <c r="AA143" s="122">
        <f t="shared" si="116"/>
        <v>0</v>
      </c>
      <c r="AB143" s="122">
        <f t="shared" si="117"/>
        <v>0</v>
      </c>
      <c r="AC143" s="129">
        <f t="shared" si="118"/>
        <v>0</v>
      </c>
    </row>
    <row r="144" spans="1:29" ht="15.75">
      <c r="A144" s="252"/>
      <c r="B144" s="88" t="s">
        <v>19</v>
      </c>
      <c r="C144" s="94">
        <v>50723968.57</v>
      </c>
      <c r="D144" s="95">
        <v>50723950</v>
      </c>
      <c r="E144" s="96">
        <f t="shared" si="126"/>
        <v>18.570000000298023</v>
      </c>
      <c r="F144" s="94">
        <v>1728297.42</v>
      </c>
      <c r="G144" s="105" t="s">
        <v>163</v>
      </c>
      <c r="H144" s="96">
        <f t="shared" si="120"/>
        <v>-2.5800000000745058</v>
      </c>
      <c r="I144" s="94">
        <v>386861.9</v>
      </c>
      <c r="J144" s="95" t="s">
        <v>1497</v>
      </c>
      <c r="K144" s="96">
        <f t="shared" si="121"/>
        <v>0.90000000002328306</v>
      </c>
      <c r="L144" s="94">
        <v>51199.82</v>
      </c>
      <c r="M144" s="95" t="s">
        <v>1498</v>
      </c>
      <c r="N144" s="96">
        <f t="shared" si="122"/>
        <v>1.9999999996798579E-2</v>
      </c>
      <c r="O144" s="94">
        <v>72572.460000000006</v>
      </c>
      <c r="P144" s="95" t="s">
        <v>313</v>
      </c>
      <c r="Q144" s="96">
        <f t="shared" si="123"/>
        <v>-3.9999999993597157E-2</v>
      </c>
      <c r="R144" s="94">
        <v>49258759.939999998</v>
      </c>
      <c r="S144" s="95">
        <v>49258790</v>
      </c>
      <c r="T144" s="96">
        <f t="shared" si="124"/>
        <v>-30.060000002384186</v>
      </c>
      <c r="U144" s="210">
        <f t="shared" si="125"/>
        <v>1</v>
      </c>
      <c r="W144" s="88" t="s">
        <v>19</v>
      </c>
      <c r="X144" s="125">
        <f t="shared" si="113"/>
        <v>0</v>
      </c>
      <c r="Y144" s="126">
        <f t="shared" si="114"/>
        <v>0</v>
      </c>
      <c r="Z144" s="126">
        <f t="shared" si="115"/>
        <v>0</v>
      </c>
      <c r="AA144" s="126">
        <f t="shared" si="116"/>
        <v>0</v>
      </c>
      <c r="AB144" s="126">
        <f t="shared" si="117"/>
        <v>0</v>
      </c>
      <c r="AC144" s="132">
        <f t="shared" si="118"/>
        <v>0</v>
      </c>
    </row>
    <row r="145" spans="1:29" ht="15.75">
      <c r="A145" s="250">
        <v>42453</v>
      </c>
      <c r="B145" s="85" t="s">
        <v>12</v>
      </c>
      <c r="C145" s="89">
        <v>35730951.859999999</v>
      </c>
      <c r="D145" s="90">
        <v>33630850</v>
      </c>
      <c r="E145" s="91">
        <f>C145-D145</f>
        <v>2100101.8599999994</v>
      </c>
      <c r="F145" s="89">
        <v>996303.96</v>
      </c>
      <c r="G145" s="90" t="s">
        <v>164</v>
      </c>
      <c r="H145" s="91">
        <f>F145-G145</f>
        <v>-4.0000000037252903E-2</v>
      </c>
      <c r="I145" s="89">
        <v>7141.66</v>
      </c>
      <c r="J145" s="90" t="s">
        <v>1499</v>
      </c>
      <c r="K145" s="91">
        <f>I145-J145</f>
        <v>-1.0000000000218279E-2</v>
      </c>
      <c r="L145" s="89">
        <v>1553.86</v>
      </c>
      <c r="M145" s="90" t="s">
        <v>1500</v>
      </c>
      <c r="N145" s="91">
        <f>L145-M145</f>
        <v>-9.9999999999909051E-3</v>
      </c>
      <c r="O145" s="89">
        <v>159478.19</v>
      </c>
      <c r="P145" s="90" t="s">
        <v>314</v>
      </c>
      <c r="Q145" s="91">
        <f>O145-P145</f>
        <v>0.19000000000232831</v>
      </c>
      <c r="R145" s="89">
        <v>32480640.280000001</v>
      </c>
      <c r="S145" s="90">
        <v>32480610</v>
      </c>
      <c r="T145" s="91">
        <f>R145-S145</f>
        <v>30.280000001192093</v>
      </c>
      <c r="U145" s="208">
        <f t="shared" si="125"/>
        <v>1</v>
      </c>
      <c r="W145" s="85" t="s">
        <v>12</v>
      </c>
      <c r="X145" s="117">
        <f t="shared" si="113"/>
        <v>1</v>
      </c>
      <c r="Y145" s="118">
        <f t="shared" si="114"/>
        <v>0</v>
      </c>
      <c r="Z145" s="118">
        <f t="shared" si="115"/>
        <v>0</v>
      </c>
      <c r="AA145" s="118">
        <f t="shared" si="116"/>
        <v>0</v>
      </c>
      <c r="AB145" s="118">
        <f t="shared" si="117"/>
        <v>0</v>
      </c>
      <c r="AC145" s="131">
        <f t="shared" si="118"/>
        <v>0</v>
      </c>
    </row>
    <row r="146" spans="1:29" ht="15.75">
      <c r="A146" s="251"/>
      <c r="B146" s="86" t="s">
        <v>13</v>
      </c>
      <c r="C146" s="92">
        <v>68785999.780000001</v>
      </c>
      <c r="D146" s="20">
        <v>68786000</v>
      </c>
      <c r="E146" s="93">
        <f>C146-D146</f>
        <v>-0.2199999988079071</v>
      </c>
      <c r="F146" s="92">
        <v>1217106.8400000001</v>
      </c>
      <c r="G146" s="20" t="s">
        <v>165</v>
      </c>
      <c r="H146" s="93">
        <f t="shared" ref="H146:H152" si="127">F146-G146</f>
        <v>-3.159999999916181</v>
      </c>
      <c r="I146" s="92">
        <v>102881.39</v>
      </c>
      <c r="J146" s="20" t="s">
        <v>1501</v>
      </c>
      <c r="K146" s="93">
        <f t="shared" ref="K146:K152" si="128">I146-J146</f>
        <v>0.38999999999941792</v>
      </c>
      <c r="L146" s="92">
        <v>7674.75</v>
      </c>
      <c r="M146" s="20" t="s">
        <v>1502</v>
      </c>
      <c r="N146" s="93">
        <f t="shared" ref="N146:N152" si="129">L146-M146</f>
        <v>-1.0000000000218279E-2</v>
      </c>
      <c r="O146" s="92">
        <v>634168.27</v>
      </c>
      <c r="P146" s="20" t="s">
        <v>315</v>
      </c>
      <c r="Q146" s="93">
        <f t="shared" ref="Q146:Q152" si="130">O146-P146</f>
        <v>0.27000000001862645</v>
      </c>
      <c r="R146" s="92">
        <v>67029931.289999999</v>
      </c>
      <c r="S146" s="20">
        <v>67030000</v>
      </c>
      <c r="T146" s="93">
        <f t="shared" ref="T146:T152" si="131">R146-S146</f>
        <v>-68.71000000089407</v>
      </c>
      <c r="U146" s="209">
        <f t="shared" si="125"/>
        <v>1</v>
      </c>
      <c r="W146" s="86" t="s">
        <v>13</v>
      </c>
      <c r="X146" s="121">
        <f t="shared" si="113"/>
        <v>0</v>
      </c>
      <c r="Y146" s="122">
        <f t="shared" si="114"/>
        <v>0</v>
      </c>
      <c r="Z146" s="122">
        <f t="shared" si="115"/>
        <v>0</v>
      </c>
      <c r="AA146" s="122">
        <f t="shared" si="116"/>
        <v>0</v>
      </c>
      <c r="AB146" s="122">
        <f t="shared" si="117"/>
        <v>0</v>
      </c>
      <c r="AC146" s="129">
        <f t="shared" si="118"/>
        <v>0</v>
      </c>
    </row>
    <row r="147" spans="1:29" ht="15.75">
      <c r="A147" s="251"/>
      <c r="B147" s="87" t="s">
        <v>14</v>
      </c>
      <c r="C147" s="92">
        <v>27319223.039999999</v>
      </c>
      <c r="D147" s="20">
        <v>27319200</v>
      </c>
      <c r="E147" s="93">
        <f t="shared" ref="E147:E152" si="132">C147-D147</f>
        <v>23.03999999910593</v>
      </c>
      <c r="F147" s="92">
        <v>523304.5</v>
      </c>
      <c r="G147" s="20" t="s">
        <v>166</v>
      </c>
      <c r="H147" s="93">
        <f>F147-G147</f>
        <v>-0.5</v>
      </c>
      <c r="I147" s="92">
        <v>69827.19</v>
      </c>
      <c r="J147" s="20" t="s">
        <v>1503</v>
      </c>
      <c r="K147" s="93">
        <f t="shared" si="128"/>
        <v>-9.9999999947613105E-3</v>
      </c>
      <c r="L147" s="92">
        <v>296.58999999999997</v>
      </c>
      <c r="M147" s="20" t="s">
        <v>1443</v>
      </c>
      <c r="N147" s="93">
        <f t="shared" si="129"/>
        <v>-1</v>
      </c>
      <c r="O147" s="92">
        <v>156901.07999999999</v>
      </c>
      <c r="P147" s="20" t="s">
        <v>316</v>
      </c>
      <c r="Q147" s="93">
        <f t="shared" si="130"/>
        <v>7.9999999987194315E-2</v>
      </c>
      <c r="R147" s="92">
        <v>26708547.050000001</v>
      </c>
      <c r="S147" s="20">
        <v>26865420</v>
      </c>
      <c r="T147" s="93">
        <f t="shared" si="131"/>
        <v>-156872.94999999925</v>
      </c>
      <c r="U147" s="209">
        <f t="shared" si="125"/>
        <v>1</v>
      </c>
      <c r="W147" s="87" t="s">
        <v>14</v>
      </c>
      <c r="X147" s="121">
        <f t="shared" si="113"/>
        <v>0</v>
      </c>
      <c r="Y147" s="122">
        <f t="shared" si="114"/>
        <v>0</v>
      </c>
      <c r="Z147" s="122">
        <f t="shared" si="115"/>
        <v>0</v>
      </c>
      <c r="AA147" s="122">
        <f t="shared" si="116"/>
        <v>0</v>
      </c>
      <c r="AB147" s="122">
        <f t="shared" si="117"/>
        <v>0</v>
      </c>
      <c r="AC147" s="129">
        <f t="shared" si="118"/>
        <v>1</v>
      </c>
    </row>
    <row r="148" spans="1:29" ht="15.75">
      <c r="A148" s="251"/>
      <c r="B148" s="86" t="s">
        <v>15</v>
      </c>
      <c r="C148" s="92">
        <v>88306198.459999993</v>
      </c>
      <c r="D148" s="20">
        <v>88306200</v>
      </c>
      <c r="E148" s="93">
        <f t="shared" si="132"/>
        <v>-1.5400000065565109</v>
      </c>
      <c r="F148" s="92">
        <v>807113.29</v>
      </c>
      <c r="G148" s="20" t="s">
        <v>167</v>
      </c>
      <c r="H148" s="93">
        <f t="shared" si="127"/>
        <v>0.2900000000372529</v>
      </c>
      <c r="I148" s="92">
        <v>120239.5</v>
      </c>
      <c r="J148" s="20" t="s">
        <v>1504</v>
      </c>
      <c r="K148" s="93">
        <f t="shared" si="128"/>
        <v>-0.5</v>
      </c>
      <c r="L148" s="92">
        <v>5782.18</v>
      </c>
      <c r="M148" s="20" t="s">
        <v>1505</v>
      </c>
      <c r="N148" s="93">
        <f t="shared" si="129"/>
        <v>-9.999999999308784E-3</v>
      </c>
      <c r="O148" s="92">
        <v>413276.91</v>
      </c>
      <c r="P148" s="20" t="s">
        <v>317</v>
      </c>
      <c r="Q148" s="93">
        <f t="shared" si="130"/>
        <v>-9.0000000025611371E-2</v>
      </c>
      <c r="R148" s="92">
        <v>87200265.560000002</v>
      </c>
      <c r="S148" s="20">
        <v>87200200</v>
      </c>
      <c r="T148" s="93">
        <f t="shared" si="131"/>
        <v>65.560000002384186</v>
      </c>
      <c r="U148" s="209">
        <f t="shared" si="125"/>
        <v>1</v>
      </c>
      <c r="W148" s="86" t="s">
        <v>15</v>
      </c>
      <c r="X148" s="121">
        <f t="shared" si="113"/>
        <v>0</v>
      </c>
      <c r="Y148" s="122">
        <f t="shared" si="114"/>
        <v>0</v>
      </c>
      <c r="Z148" s="122">
        <f t="shared" si="115"/>
        <v>0</v>
      </c>
      <c r="AA148" s="122">
        <f t="shared" si="116"/>
        <v>0</v>
      </c>
      <c r="AB148" s="122">
        <f t="shared" si="117"/>
        <v>0</v>
      </c>
      <c r="AC148" s="129">
        <f t="shared" si="118"/>
        <v>0</v>
      </c>
    </row>
    <row r="149" spans="1:29" ht="15.75">
      <c r="A149" s="251"/>
      <c r="B149" s="86" t="s">
        <v>16</v>
      </c>
      <c r="C149" s="92">
        <v>58399085.579999998</v>
      </c>
      <c r="D149" s="20">
        <v>58394050</v>
      </c>
      <c r="E149" s="93">
        <f t="shared" si="132"/>
        <v>5035.5799999982119</v>
      </c>
      <c r="F149" s="92">
        <v>657763.29</v>
      </c>
      <c r="G149" s="20" t="s">
        <v>168</v>
      </c>
      <c r="H149" s="93">
        <f t="shared" si="127"/>
        <v>0.2900000000372529</v>
      </c>
      <c r="I149" s="92">
        <v>10703.81</v>
      </c>
      <c r="J149" s="20" t="s">
        <v>1506</v>
      </c>
      <c r="K149" s="93">
        <f t="shared" si="128"/>
        <v>1.0000000000218279E-2</v>
      </c>
      <c r="L149" s="92">
        <v>762.5</v>
      </c>
      <c r="M149" s="20" t="s">
        <v>1507</v>
      </c>
      <c r="N149" s="93">
        <f t="shared" si="129"/>
        <v>-1</v>
      </c>
      <c r="O149" s="92">
        <v>200968.01</v>
      </c>
      <c r="P149" s="20" t="s">
        <v>318</v>
      </c>
      <c r="Q149" s="93">
        <f t="shared" si="130"/>
        <v>1.0000000009313226E-2</v>
      </c>
      <c r="R149" s="92">
        <v>57550294.600000001</v>
      </c>
      <c r="S149" s="20">
        <v>57550340</v>
      </c>
      <c r="T149" s="93">
        <f t="shared" si="131"/>
        <v>-45.399999998509884</v>
      </c>
      <c r="U149" s="209">
        <f t="shared" si="125"/>
        <v>1</v>
      </c>
      <c r="W149" s="86" t="s">
        <v>16</v>
      </c>
      <c r="X149" s="121">
        <f t="shared" si="113"/>
        <v>1</v>
      </c>
      <c r="Y149" s="122">
        <f t="shared" si="114"/>
        <v>0</v>
      </c>
      <c r="Z149" s="122">
        <f t="shared" si="115"/>
        <v>0</v>
      </c>
      <c r="AA149" s="122">
        <f t="shared" si="116"/>
        <v>0</v>
      </c>
      <c r="AB149" s="122">
        <f t="shared" si="117"/>
        <v>0</v>
      </c>
      <c r="AC149" s="129">
        <f t="shared" si="118"/>
        <v>0</v>
      </c>
    </row>
    <row r="150" spans="1:29" ht="15.75">
      <c r="A150" s="251"/>
      <c r="B150" s="86" t="s">
        <v>17</v>
      </c>
      <c r="C150" s="92">
        <v>34915495.590000004</v>
      </c>
      <c r="D150" s="20">
        <v>0</v>
      </c>
      <c r="E150" s="93">
        <f t="shared" si="132"/>
        <v>34915495.590000004</v>
      </c>
      <c r="F150" s="92">
        <v>696546.71</v>
      </c>
      <c r="G150" s="20"/>
      <c r="H150" s="93">
        <f t="shared" si="127"/>
        <v>696546.71</v>
      </c>
      <c r="I150" s="92">
        <v>133336.82999999999</v>
      </c>
      <c r="J150" s="20"/>
      <c r="K150" s="93">
        <f t="shared" si="128"/>
        <v>133336.82999999999</v>
      </c>
      <c r="L150" s="92">
        <v>108500.59</v>
      </c>
      <c r="M150" s="20"/>
      <c r="N150" s="93">
        <f t="shared" si="129"/>
        <v>108500.59</v>
      </c>
      <c r="O150" s="92">
        <v>271384.28999999998</v>
      </c>
      <c r="P150" s="20"/>
      <c r="Q150" s="93">
        <f t="shared" si="130"/>
        <v>271384.28999999998</v>
      </c>
      <c r="R150" s="92">
        <v>33972400.810000002</v>
      </c>
      <c r="S150" s="20">
        <v>0</v>
      </c>
      <c r="T150" s="93">
        <f t="shared" si="131"/>
        <v>33972400.810000002</v>
      </c>
      <c r="U150" s="209">
        <f t="shared" si="125"/>
        <v>0</v>
      </c>
      <c r="W150" s="86" t="s">
        <v>17</v>
      </c>
      <c r="X150" s="121">
        <f t="shared" si="113"/>
        <v>0</v>
      </c>
      <c r="Y150" s="122">
        <f t="shared" si="114"/>
        <v>0</v>
      </c>
      <c r="Z150" s="122">
        <f t="shared" si="115"/>
        <v>0</v>
      </c>
      <c r="AA150" s="122">
        <f t="shared" si="116"/>
        <v>0</v>
      </c>
      <c r="AB150" s="122">
        <f t="shared" si="117"/>
        <v>0</v>
      </c>
      <c r="AC150" s="129">
        <f t="shared" si="118"/>
        <v>0</v>
      </c>
    </row>
    <row r="151" spans="1:29" ht="15.75">
      <c r="A151" s="251"/>
      <c r="B151" s="86" t="s">
        <v>18</v>
      </c>
      <c r="C151" s="92">
        <v>7561032.1500000004</v>
      </c>
      <c r="D151" s="20">
        <v>7561040</v>
      </c>
      <c r="E151" s="93">
        <f t="shared" si="132"/>
        <v>-7.849999999627471</v>
      </c>
      <c r="F151" s="92">
        <v>262304.96000000002</v>
      </c>
      <c r="G151" s="20" t="s">
        <v>169</v>
      </c>
      <c r="H151" s="93">
        <f t="shared" si="127"/>
        <v>-3.9999999979045242E-2</v>
      </c>
      <c r="I151" s="92">
        <v>34031.17</v>
      </c>
      <c r="J151" s="20" t="s">
        <v>1508</v>
      </c>
      <c r="K151" s="93">
        <f t="shared" si="128"/>
        <v>-2.9999999998835847E-2</v>
      </c>
      <c r="L151" s="92">
        <v>30298.36</v>
      </c>
      <c r="M151" s="20" t="s">
        <v>1509</v>
      </c>
      <c r="N151" s="93">
        <f t="shared" si="129"/>
        <v>-4.0000000000873115E-2</v>
      </c>
      <c r="O151" s="92">
        <v>9904.85</v>
      </c>
      <c r="P151" s="20" t="s">
        <v>319</v>
      </c>
      <c r="Q151" s="93">
        <f t="shared" si="130"/>
        <v>0.8500000000003638</v>
      </c>
      <c r="R151" s="92">
        <v>7292555.1299999999</v>
      </c>
      <c r="S151" s="20">
        <v>7292550</v>
      </c>
      <c r="T151" s="93">
        <f t="shared" si="131"/>
        <v>5.1299999998882413</v>
      </c>
      <c r="U151" s="209">
        <f t="shared" si="125"/>
        <v>1</v>
      </c>
      <c r="W151" s="86" t="s">
        <v>18</v>
      </c>
      <c r="X151" s="121">
        <f t="shared" si="113"/>
        <v>0</v>
      </c>
      <c r="Y151" s="122">
        <f t="shared" si="114"/>
        <v>0</v>
      </c>
      <c r="Z151" s="122">
        <f t="shared" si="115"/>
        <v>0</v>
      </c>
      <c r="AA151" s="122">
        <f t="shared" si="116"/>
        <v>0</v>
      </c>
      <c r="AB151" s="122">
        <f t="shared" si="117"/>
        <v>0</v>
      </c>
      <c r="AC151" s="129">
        <f t="shared" si="118"/>
        <v>0</v>
      </c>
    </row>
    <row r="152" spans="1:29" ht="15.75">
      <c r="A152" s="252"/>
      <c r="B152" s="88" t="s">
        <v>19</v>
      </c>
      <c r="C152" s="94">
        <v>49258759.939999998</v>
      </c>
      <c r="D152" s="95">
        <v>49258790</v>
      </c>
      <c r="E152" s="96">
        <f t="shared" si="132"/>
        <v>-30.060000002384186</v>
      </c>
      <c r="F152" s="94">
        <v>892667.77</v>
      </c>
      <c r="G152" s="95" t="s">
        <v>170</v>
      </c>
      <c r="H152" s="96">
        <f t="shared" si="127"/>
        <v>-0.22999999998137355</v>
      </c>
      <c r="I152" s="94">
        <v>63557.06</v>
      </c>
      <c r="J152" s="95" t="s">
        <v>1510</v>
      </c>
      <c r="K152" s="96">
        <f t="shared" si="128"/>
        <v>-4.0000000000873115E-2</v>
      </c>
      <c r="L152" s="94">
        <v>1588.86</v>
      </c>
      <c r="M152" s="95" t="s">
        <v>1511</v>
      </c>
      <c r="N152" s="96">
        <f t="shared" si="129"/>
        <v>-9.9999999999909051E-3</v>
      </c>
      <c r="O152" s="94">
        <v>97277.4</v>
      </c>
      <c r="P152" s="95" t="s">
        <v>320</v>
      </c>
      <c r="Q152" s="96">
        <f t="shared" si="130"/>
        <v>0</v>
      </c>
      <c r="R152" s="94">
        <v>48330782.950000003</v>
      </c>
      <c r="S152" s="95">
        <v>48330770</v>
      </c>
      <c r="T152" s="96">
        <f t="shared" si="131"/>
        <v>12.950000002980232</v>
      </c>
      <c r="U152" s="210">
        <f t="shared" si="125"/>
        <v>1</v>
      </c>
      <c r="W152" s="88" t="s">
        <v>19</v>
      </c>
      <c r="X152" s="125">
        <f t="shared" si="113"/>
        <v>0</v>
      </c>
      <c r="Y152" s="126">
        <f t="shared" si="114"/>
        <v>0</v>
      </c>
      <c r="Z152" s="126">
        <f t="shared" si="115"/>
        <v>0</v>
      </c>
      <c r="AA152" s="126">
        <f t="shared" si="116"/>
        <v>0</v>
      </c>
      <c r="AB152" s="126">
        <f t="shared" si="117"/>
        <v>0</v>
      </c>
      <c r="AC152" s="132">
        <f t="shared" si="118"/>
        <v>0</v>
      </c>
    </row>
    <row r="153" spans="1:29" ht="15.75">
      <c r="A153" s="250">
        <v>42456</v>
      </c>
      <c r="B153" s="85" t="s">
        <v>12</v>
      </c>
      <c r="C153" s="89">
        <v>35730951.859999999</v>
      </c>
      <c r="D153" s="90">
        <v>32480610</v>
      </c>
      <c r="E153" s="91">
        <f>C153-D153</f>
        <v>3250341.8599999994</v>
      </c>
      <c r="F153" s="89">
        <v>854450.87</v>
      </c>
      <c r="G153" s="90" t="s">
        <v>171</v>
      </c>
      <c r="H153" s="91">
        <f>F153-G153</f>
        <v>-0.13000000000465661</v>
      </c>
      <c r="I153" s="89">
        <v>55995.519999999997</v>
      </c>
      <c r="J153" s="90" t="s">
        <v>1512</v>
      </c>
      <c r="K153" s="91">
        <f>I153-J153</f>
        <v>1.9999999996798579E-2</v>
      </c>
      <c r="L153" s="89">
        <v>16155.23</v>
      </c>
      <c r="M153" s="90" t="s">
        <v>1513</v>
      </c>
      <c r="N153" s="91">
        <f>L153-M153</f>
        <v>2.9999999998835847E-2</v>
      </c>
      <c r="O153" s="89">
        <v>281880.52</v>
      </c>
      <c r="P153" s="90" t="s">
        <v>321</v>
      </c>
      <c r="Q153" s="91">
        <f>O153-P153</f>
        <v>-0.47999999998137355</v>
      </c>
      <c r="R153" s="89">
        <v>31384149.16</v>
      </c>
      <c r="S153" s="90">
        <v>31384100</v>
      </c>
      <c r="T153" s="91">
        <f>R153-S153</f>
        <v>49.160000000149012</v>
      </c>
      <c r="U153" s="208">
        <f t="shared" si="125"/>
        <v>1</v>
      </c>
      <c r="W153" s="85" t="s">
        <v>12</v>
      </c>
      <c r="X153" s="117">
        <f t="shared" si="113"/>
        <v>1</v>
      </c>
      <c r="Y153" s="118">
        <f t="shared" si="114"/>
        <v>0</v>
      </c>
      <c r="Z153" s="118">
        <f t="shared" si="115"/>
        <v>0</v>
      </c>
      <c r="AA153" s="118">
        <f t="shared" si="116"/>
        <v>0</v>
      </c>
      <c r="AB153" s="118">
        <f t="shared" si="117"/>
        <v>0</v>
      </c>
      <c r="AC153" s="131">
        <f t="shared" si="118"/>
        <v>0</v>
      </c>
    </row>
    <row r="154" spans="1:29" ht="15.75">
      <c r="A154" s="251"/>
      <c r="B154" s="86" t="s">
        <v>13</v>
      </c>
      <c r="C154" s="92">
        <v>67029931.289999999</v>
      </c>
      <c r="D154" s="20">
        <v>67030000</v>
      </c>
      <c r="E154" s="93">
        <f>C154-D154</f>
        <v>-68.71000000089407</v>
      </c>
      <c r="F154" s="92">
        <v>2736619</v>
      </c>
      <c r="G154" s="20" t="s">
        <v>172</v>
      </c>
      <c r="H154" s="93">
        <f t="shared" ref="H154:H160" si="133">F154-G154</f>
        <v>-1</v>
      </c>
      <c r="I154" s="92">
        <v>310219.69</v>
      </c>
      <c r="J154" s="20" t="s">
        <v>1514</v>
      </c>
      <c r="K154" s="93">
        <f t="shared" ref="K154:K160" si="134">I154-J154</f>
        <v>-0.30999999999767169</v>
      </c>
      <c r="L154" s="92">
        <v>10345.31</v>
      </c>
      <c r="M154" s="20" t="s">
        <v>1515</v>
      </c>
      <c r="N154" s="93">
        <f t="shared" ref="N154:N160" si="135">L154-M154</f>
        <v>1.0000000000218279E-2</v>
      </c>
      <c r="O154" s="92">
        <v>1066912.3</v>
      </c>
      <c r="P154" s="20" t="s">
        <v>322</v>
      </c>
      <c r="Q154" s="93">
        <f t="shared" ref="Q154:Q160" si="136">O154-P154</f>
        <v>2.3000000000465661</v>
      </c>
      <c r="R154" s="92">
        <v>63526274.350000001</v>
      </c>
      <c r="S154" s="20">
        <v>63526310</v>
      </c>
      <c r="T154" s="93">
        <f t="shared" ref="T154:T160" si="137">R154-S154</f>
        <v>-35.649999998509884</v>
      </c>
      <c r="U154" s="209">
        <f t="shared" si="125"/>
        <v>1</v>
      </c>
      <c r="W154" s="86" t="s">
        <v>13</v>
      </c>
      <c r="X154" s="121">
        <f t="shared" si="113"/>
        <v>0</v>
      </c>
      <c r="Y154" s="122">
        <f t="shared" si="114"/>
        <v>0</v>
      </c>
      <c r="Z154" s="122">
        <f t="shared" si="115"/>
        <v>0</v>
      </c>
      <c r="AA154" s="122">
        <f t="shared" si="116"/>
        <v>0</v>
      </c>
      <c r="AB154" s="122">
        <f t="shared" si="117"/>
        <v>0</v>
      </c>
      <c r="AC154" s="129">
        <f t="shared" si="118"/>
        <v>0</v>
      </c>
    </row>
    <row r="155" spans="1:29" ht="15.75">
      <c r="A155" s="251"/>
      <c r="B155" s="87" t="s">
        <v>14</v>
      </c>
      <c r="C155" s="92">
        <v>26708547.050000001</v>
      </c>
      <c r="D155" s="20">
        <v>24865420</v>
      </c>
      <c r="E155" s="93">
        <f t="shared" ref="E155:E160" si="138">C155-D155</f>
        <v>1843127.0500000007</v>
      </c>
      <c r="F155" s="92">
        <v>911849.41</v>
      </c>
      <c r="G155" s="20" t="s">
        <v>173</v>
      </c>
      <c r="H155" s="93">
        <f>F155-G155</f>
        <v>0.41000000003259629</v>
      </c>
      <c r="I155" s="92">
        <v>16087.11</v>
      </c>
      <c r="J155" s="20" t="s">
        <v>1516</v>
      </c>
      <c r="K155" s="93">
        <f t="shared" si="134"/>
        <v>1.0000000000218279E-2</v>
      </c>
      <c r="L155" s="92">
        <v>15381.42</v>
      </c>
      <c r="M155" s="20" t="s">
        <v>1517</v>
      </c>
      <c r="N155" s="93">
        <f t="shared" si="135"/>
        <v>2.0000000000436557E-2</v>
      </c>
      <c r="O155" s="92">
        <v>273717.59000000003</v>
      </c>
      <c r="P155" s="20" t="s">
        <v>323</v>
      </c>
      <c r="Q155" s="93">
        <f t="shared" si="136"/>
        <v>-0.40999999997438863</v>
      </c>
      <c r="R155" s="92">
        <v>25523685.719999999</v>
      </c>
      <c r="S155" s="20">
        <v>25523650</v>
      </c>
      <c r="T155" s="93">
        <f t="shared" si="137"/>
        <v>35.719999998807907</v>
      </c>
      <c r="U155" s="209">
        <f t="shared" si="125"/>
        <v>1</v>
      </c>
      <c r="W155" s="87" t="s">
        <v>14</v>
      </c>
      <c r="X155" s="121">
        <f t="shared" si="113"/>
        <v>1</v>
      </c>
      <c r="Y155" s="122">
        <f t="shared" si="114"/>
        <v>0</v>
      </c>
      <c r="Z155" s="122">
        <f t="shared" si="115"/>
        <v>0</v>
      </c>
      <c r="AA155" s="122">
        <f t="shared" si="116"/>
        <v>0</v>
      </c>
      <c r="AB155" s="122">
        <f t="shared" si="117"/>
        <v>0</v>
      </c>
      <c r="AC155" s="129">
        <f t="shared" si="118"/>
        <v>0</v>
      </c>
    </row>
    <row r="156" spans="1:29" ht="15.75">
      <c r="A156" s="251"/>
      <c r="B156" s="86" t="s">
        <v>15</v>
      </c>
      <c r="C156" s="92">
        <v>87200265.560000002</v>
      </c>
      <c r="D156" s="20">
        <v>87200200</v>
      </c>
      <c r="E156" s="93">
        <f t="shared" si="138"/>
        <v>65.560000002384186</v>
      </c>
      <c r="F156" s="92">
        <v>965763.21</v>
      </c>
      <c r="G156" s="20" t="s">
        <v>174</v>
      </c>
      <c r="H156" s="93">
        <f t="shared" si="133"/>
        <v>0.2099999999627471</v>
      </c>
      <c r="I156" s="92">
        <v>127994.84</v>
      </c>
      <c r="J156" s="20" t="s">
        <v>1518</v>
      </c>
      <c r="K156" s="93">
        <f t="shared" si="134"/>
        <v>-0.16000000000349246</v>
      </c>
      <c r="L156" s="92">
        <v>8287.5</v>
      </c>
      <c r="M156" s="20" t="s">
        <v>1519</v>
      </c>
      <c r="N156" s="93">
        <f t="shared" si="135"/>
        <v>-1.0000000000218279E-2</v>
      </c>
      <c r="O156" s="92">
        <v>805595.54</v>
      </c>
      <c r="P156" s="20" t="s">
        <v>324</v>
      </c>
      <c r="Q156" s="93">
        <f t="shared" si="136"/>
        <v>-0.4599999999627471</v>
      </c>
      <c r="R156" s="92">
        <v>85548614.129999995</v>
      </c>
      <c r="S156" s="20">
        <v>85548604</v>
      </c>
      <c r="T156" s="93">
        <f t="shared" si="137"/>
        <v>10.129999995231628</v>
      </c>
      <c r="U156" s="209">
        <f t="shared" si="125"/>
        <v>1</v>
      </c>
      <c r="W156" s="86" t="s">
        <v>15</v>
      </c>
      <c r="X156" s="121">
        <f t="shared" si="113"/>
        <v>0</v>
      </c>
      <c r="Y156" s="122">
        <f t="shared" si="114"/>
        <v>0</v>
      </c>
      <c r="Z156" s="122">
        <f t="shared" si="115"/>
        <v>0</v>
      </c>
      <c r="AA156" s="122">
        <f t="shared" si="116"/>
        <v>0</v>
      </c>
      <c r="AB156" s="122">
        <f t="shared" si="117"/>
        <v>0</v>
      </c>
      <c r="AC156" s="129">
        <f t="shared" si="118"/>
        <v>0</v>
      </c>
    </row>
    <row r="157" spans="1:29" ht="15.75">
      <c r="A157" s="251"/>
      <c r="B157" s="86" t="s">
        <v>16</v>
      </c>
      <c r="C157" s="92">
        <v>57550294.600000001</v>
      </c>
      <c r="D157" s="20">
        <v>57550340</v>
      </c>
      <c r="E157" s="93">
        <f t="shared" si="138"/>
        <v>-45.399999998509884</v>
      </c>
      <c r="F157" s="92">
        <v>1596611.43</v>
      </c>
      <c r="G157" s="20" t="s">
        <v>175</v>
      </c>
      <c r="H157" s="93">
        <f t="shared" si="133"/>
        <v>1.4299999999348074</v>
      </c>
      <c r="I157" s="92">
        <v>108940.92</v>
      </c>
      <c r="J157" s="20" t="s">
        <v>1520</v>
      </c>
      <c r="K157" s="93">
        <f t="shared" si="134"/>
        <v>-8.000000000174623E-2</v>
      </c>
      <c r="L157" s="92">
        <v>54915.55</v>
      </c>
      <c r="M157" s="20" t="s">
        <v>1521</v>
      </c>
      <c r="N157" s="93">
        <f t="shared" si="135"/>
        <v>-4.9999999995634425E-2</v>
      </c>
      <c r="O157" s="92">
        <v>359239.25</v>
      </c>
      <c r="P157" s="20" t="s">
        <v>325</v>
      </c>
      <c r="Q157" s="93">
        <f t="shared" si="136"/>
        <v>0.25</v>
      </c>
      <c r="R157" s="92">
        <v>55648469.270000003</v>
      </c>
      <c r="S157" s="20">
        <v>55648470</v>
      </c>
      <c r="T157" s="93">
        <f t="shared" si="137"/>
        <v>-0.72999999672174454</v>
      </c>
      <c r="U157" s="209">
        <f t="shared" si="125"/>
        <v>1</v>
      </c>
      <c r="W157" s="86" t="s">
        <v>16</v>
      </c>
      <c r="X157" s="121">
        <f t="shared" si="113"/>
        <v>0</v>
      </c>
      <c r="Y157" s="122">
        <f t="shared" si="114"/>
        <v>0</v>
      </c>
      <c r="Z157" s="122">
        <f t="shared" si="115"/>
        <v>0</v>
      </c>
      <c r="AA157" s="122">
        <f t="shared" si="116"/>
        <v>0</v>
      </c>
      <c r="AB157" s="122">
        <f t="shared" si="117"/>
        <v>0</v>
      </c>
      <c r="AC157" s="129">
        <f t="shared" si="118"/>
        <v>0</v>
      </c>
    </row>
    <row r="158" spans="1:29" ht="15.75">
      <c r="A158" s="251"/>
      <c r="B158" s="86" t="s">
        <v>17</v>
      </c>
      <c r="C158" s="92">
        <v>33972400.810000002</v>
      </c>
      <c r="D158" s="20">
        <v>33972400</v>
      </c>
      <c r="E158" s="93">
        <f t="shared" si="138"/>
        <v>0.81000000238418579</v>
      </c>
      <c r="F158" s="92">
        <v>1438570.69</v>
      </c>
      <c r="G158" s="20" t="s">
        <v>176</v>
      </c>
      <c r="H158" s="93">
        <f t="shared" si="133"/>
        <v>0.68999999994412065</v>
      </c>
      <c r="I158" s="92">
        <v>323902.90999999997</v>
      </c>
      <c r="J158" s="20" t="s">
        <v>1522</v>
      </c>
      <c r="K158" s="93">
        <f t="shared" si="134"/>
        <v>-9.0000000025611371E-2</v>
      </c>
      <c r="L158" s="92">
        <v>4318.01</v>
      </c>
      <c r="M158" s="20" t="s">
        <v>1523</v>
      </c>
      <c r="N158" s="93">
        <f t="shared" si="135"/>
        <v>-1.0000000000218279E-2</v>
      </c>
      <c r="O158" s="92">
        <v>118780.42</v>
      </c>
      <c r="P158" s="20" t="s">
        <v>326</v>
      </c>
      <c r="Q158" s="93">
        <f t="shared" si="136"/>
        <v>0.41999999999825377</v>
      </c>
      <c r="R158" s="92">
        <v>32734634.579999998</v>
      </c>
      <c r="S158" s="20">
        <v>32734600</v>
      </c>
      <c r="T158" s="93">
        <f t="shared" si="137"/>
        <v>34.579999998211861</v>
      </c>
      <c r="U158" s="209">
        <f t="shared" si="125"/>
        <v>1</v>
      </c>
      <c r="W158" s="86" t="s">
        <v>17</v>
      </c>
      <c r="X158" s="121">
        <f t="shared" si="113"/>
        <v>0</v>
      </c>
      <c r="Y158" s="122">
        <f t="shared" si="114"/>
        <v>0</v>
      </c>
      <c r="Z158" s="122">
        <f t="shared" si="115"/>
        <v>0</v>
      </c>
      <c r="AA158" s="122">
        <f t="shared" si="116"/>
        <v>0</v>
      </c>
      <c r="AB158" s="122">
        <f t="shared" si="117"/>
        <v>0</v>
      </c>
      <c r="AC158" s="129">
        <f t="shared" si="118"/>
        <v>0</v>
      </c>
    </row>
    <row r="159" spans="1:29" ht="15.75">
      <c r="A159" s="251"/>
      <c r="B159" s="86" t="s">
        <v>18</v>
      </c>
      <c r="C159" s="92">
        <v>7292555.1299999999</v>
      </c>
      <c r="D159" s="20">
        <v>7292550</v>
      </c>
      <c r="E159" s="93">
        <f t="shared" si="138"/>
        <v>5.1299999998882413</v>
      </c>
      <c r="F159" s="92">
        <v>222776.05</v>
      </c>
      <c r="G159" s="20" t="s">
        <v>177</v>
      </c>
      <c r="H159" s="93">
        <f t="shared" si="133"/>
        <v>4.9999999988358468E-2</v>
      </c>
      <c r="I159" s="92">
        <v>9638.1200000000008</v>
      </c>
      <c r="J159" s="20" t="s">
        <v>1524</v>
      </c>
      <c r="K159" s="93">
        <f t="shared" si="134"/>
        <v>-9.9999999983992893E-3</v>
      </c>
      <c r="L159" s="92">
        <v>0</v>
      </c>
      <c r="M159" s="20" t="s">
        <v>52</v>
      </c>
      <c r="N159" s="93">
        <f t="shared" si="135"/>
        <v>0</v>
      </c>
      <c r="O159" s="92">
        <v>64637.31</v>
      </c>
      <c r="P159" s="20" t="s">
        <v>327</v>
      </c>
      <c r="Q159" s="93">
        <f t="shared" si="136"/>
        <v>0.30999999999767169</v>
      </c>
      <c r="R159" s="92">
        <v>7014779.8799999999</v>
      </c>
      <c r="S159" s="20">
        <v>7014780</v>
      </c>
      <c r="T159" s="93">
        <f t="shared" si="137"/>
        <v>-0.12000000011175871</v>
      </c>
      <c r="U159" s="209">
        <f t="shared" si="125"/>
        <v>1</v>
      </c>
      <c r="W159" s="86" t="s">
        <v>18</v>
      </c>
      <c r="X159" s="121">
        <f t="shared" si="113"/>
        <v>0</v>
      </c>
      <c r="Y159" s="122">
        <f t="shared" si="114"/>
        <v>0</v>
      </c>
      <c r="Z159" s="122">
        <f t="shared" si="115"/>
        <v>0</v>
      </c>
      <c r="AA159" s="122">
        <f t="shared" si="116"/>
        <v>0</v>
      </c>
      <c r="AB159" s="122">
        <f t="shared" si="117"/>
        <v>0</v>
      </c>
      <c r="AC159" s="129">
        <f t="shared" si="118"/>
        <v>0</v>
      </c>
    </row>
    <row r="160" spans="1:29" ht="15.75">
      <c r="A160" s="252"/>
      <c r="B160" s="88" t="s">
        <v>19</v>
      </c>
      <c r="C160" s="94">
        <v>48330782.950000003</v>
      </c>
      <c r="D160" s="95">
        <v>48330770</v>
      </c>
      <c r="E160" s="96">
        <f t="shared" si="138"/>
        <v>12.950000002980232</v>
      </c>
      <c r="F160" s="94">
        <v>1161607.6599999999</v>
      </c>
      <c r="G160" s="95" t="s">
        <v>178</v>
      </c>
      <c r="H160" s="96">
        <f t="shared" si="133"/>
        <v>-2.340000000083819</v>
      </c>
      <c r="I160" s="94">
        <v>35852.160000000003</v>
      </c>
      <c r="J160" s="95" t="s">
        <v>1525</v>
      </c>
      <c r="K160" s="96">
        <f t="shared" si="134"/>
        <v>-3.9999999993597157E-2</v>
      </c>
      <c r="L160" s="94">
        <v>0</v>
      </c>
      <c r="M160" s="95" t="s">
        <v>52</v>
      </c>
      <c r="N160" s="96">
        <f t="shared" si="135"/>
        <v>0</v>
      </c>
      <c r="O160" s="94">
        <v>129951.98</v>
      </c>
      <c r="P160" s="95" t="s">
        <v>328</v>
      </c>
      <c r="Q160" s="96">
        <f t="shared" si="136"/>
        <v>-2.0000000004074536E-2</v>
      </c>
      <c r="R160" s="94">
        <v>47075075.460000001</v>
      </c>
      <c r="S160" s="95">
        <v>47075030</v>
      </c>
      <c r="T160" s="96">
        <f t="shared" si="137"/>
        <v>45.46000000089407</v>
      </c>
      <c r="U160" s="210">
        <f t="shared" si="125"/>
        <v>1</v>
      </c>
      <c r="W160" s="88" t="s">
        <v>19</v>
      </c>
      <c r="X160" s="125">
        <f t="shared" si="113"/>
        <v>0</v>
      </c>
      <c r="Y160" s="126">
        <f t="shared" si="114"/>
        <v>0</v>
      </c>
      <c r="Z160" s="126">
        <f t="shared" si="115"/>
        <v>0</v>
      </c>
      <c r="AA160" s="126">
        <f t="shared" si="116"/>
        <v>0</v>
      </c>
      <c r="AB160" s="126">
        <f t="shared" si="117"/>
        <v>0</v>
      </c>
      <c r="AC160" s="132">
        <f t="shared" si="118"/>
        <v>0</v>
      </c>
    </row>
    <row r="161" spans="1:29" ht="15.75">
      <c r="A161" s="250">
        <v>42457</v>
      </c>
      <c r="B161" s="85" t="s">
        <v>12</v>
      </c>
      <c r="C161" s="89">
        <v>35730951.859999999</v>
      </c>
      <c r="D161" s="90">
        <v>31384100</v>
      </c>
      <c r="E161" s="97">
        <f>C161-D161</f>
        <v>4346851.8599999994</v>
      </c>
      <c r="F161" s="89">
        <v>543472.02</v>
      </c>
      <c r="G161" s="90" t="s">
        <v>179</v>
      </c>
      <c r="H161" s="91">
        <f>F161-G161</f>
        <v>2.0000000018626451E-2</v>
      </c>
      <c r="I161" s="89">
        <v>7817.21</v>
      </c>
      <c r="J161" s="90" t="s">
        <v>1526</v>
      </c>
      <c r="K161" s="91">
        <f>I161-J161</f>
        <v>-1.0000000000218279E-2</v>
      </c>
      <c r="L161" s="89">
        <v>289.27</v>
      </c>
      <c r="M161" s="90" t="s">
        <v>1484</v>
      </c>
      <c r="N161" s="91">
        <f>L161-M161</f>
        <v>-1</v>
      </c>
      <c r="O161" s="89">
        <v>120872.66</v>
      </c>
      <c r="P161" s="90" t="s">
        <v>329</v>
      </c>
      <c r="Q161" s="91">
        <f>O161-P161</f>
        <v>-0.33999999999650754</v>
      </c>
      <c r="R161" s="89">
        <v>30727331.41</v>
      </c>
      <c r="S161" s="90">
        <v>30727360</v>
      </c>
      <c r="T161" s="91">
        <f>R161-S161</f>
        <v>-28.589999999850988</v>
      </c>
      <c r="U161" s="208">
        <f t="shared" si="125"/>
        <v>1</v>
      </c>
      <c r="W161" s="85" t="s">
        <v>12</v>
      </c>
      <c r="X161" s="117">
        <f t="shared" si="113"/>
        <v>1</v>
      </c>
      <c r="Y161" s="118">
        <f t="shared" si="114"/>
        <v>0</v>
      </c>
      <c r="Z161" s="118">
        <f t="shared" si="115"/>
        <v>0</v>
      </c>
      <c r="AA161" s="118">
        <f t="shared" si="116"/>
        <v>0</v>
      </c>
      <c r="AB161" s="118">
        <f t="shared" si="117"/>
        <v>0</v>
      </c>
      <c r="AC161" s="131">
        <f t="shared" si="118"/>
        <v>0</v>
      </c>
    </row>
    <row r="162" spans="1:29" ht="15.75">
      <c r="A162" s="251"/>
      <c r="B162" s="86" t="s">
        <v>13</v>
      </c>
      <c r="C162" s="92">
        <v>63526274.350000001</v>
      </c>
      <c r="D162" s="20">
        <v>13756310</v>
      </c>
      <c r="E162" s="93">
        <f>C162-D162</f>
        <v>49769964.350000001</v>
      </c>
      <c r="F162" s="92">
        <v>1277628.55</v>
      </c>
      <c r="G162" s="20" t="s">
        <v>180</v>
      </c>
      <c r="H162" s="93">
        <f t="shared" ref="H162:H168" si="139">F162-G162</f>
        <v>-1.4499999999534339</v>
      </c>
      <c r="I162" s="92">
        <v>184138.12</v>
      </c>
      <c r="J162" s="20" t="s">
        <v>1527</v>
      </c>
      <c r="K162" s="93">
        <f t="shared" ref="K162:K168" si="140">I162-J162</f>
        <v>0.11999999999534339</v>
      </c>
      <c r="L162" s="92">
        <v>32429.65</v>
      </c>
      <c r="M162" s="20" t="s">
        <v>1528</v>
      </c>
      <c r="N162" s="93">
        <f t="shared" ref="N162:N168" si="141">L162-M162</f>
        <v>-4.9999999999272404E-2</v>
      </c>
      <c r="O162" s="92">
        <v>529160.39</v>
      </c>
      <c r="P162" s="20" t="s">
        <v>330</v>
      </c>
      <c r="Q162" s="93">
        <f t="shared" ref="Q162:Q168" si="142">O162-P162</f>
        <v>0.39000000001396984</v>
      </c>
      <c r="R162" s="92">
        <v>61871193.859999999</v>
      </c>
      <c r="S162" s="20">
        <v>61871230</v>
      </c>
      <c r="T162" s="93">
        <f t="shared" ref="T162:T168" si="143">R162-S162</f>
        <v>-36.140000000596046</v>
      </c>
      <c r="U162" s="209">
        <f t="shared" si="125"/>
        <v>1</v>
      </c>
      <c r="W162" s="86" t="s">
        <v>13</v>
      </c>
      <c r="X162" s="121">
        <f t="shared" si="113"/>
        <v>1</v>
      </c>
      <c r="Y162" s="122">
        <f t="shared" si="114"/>
        <v>0</v>
      </c>
      <c r="Z162" s="122">
        <f t="shared" si="115"/>
        <v>0</v>
      </c>
      <c r="AA162" s="122">
        <f t="shared" si="116"/>
        <v>0</v>
      </c>
      <c r="AB162" s="122">
        <f t="shared" si="117"/>
        <v>0</v>
      </c>
      <c r="AC162" s="129">
        <f t="shared" si="118"/>
        <v>0</v>
      </c>
    </row>
    <row r="163" spans="1:29" ht="15.75">
      <c r="A163" s="251"/>
      <c r="B163" s="87" t="s">
        <v>14</v>
      </c>
      <c r="C163" s="92">
        <v>25523685.719999999</v>
      </c>
      <c r="D163" s="20">
        <v>25523650</v>
      </c>
      <c r="E163" s="93">
        <f t="shared" ref="E163:E168" si="144">C163-D163</f>
        <v>35.719999998807907</v>
      </c>
      <c r="F163" s="92">
        <v>508948.92</v>
      </c>
      <c r="G163" s="20" t="s">
        <v>181</v>
      </c>
      <c r="H163" s="93">
        <f>F163-G163</f>
        <v>-8.0000000016298145E-2</v>
      </c>
      <c r="I163" s="92">
        <v>4271.07</v>
      </c>
      <c r="J163" s="20" t="s">
        <v>1529</v>
      </c>
      <c r="K163" s="93">
        <f t="shared" si="140"/>
        <v>-1.0000000000218279E-2</v>
      </c>
      <c r="L163" s="92">
        <v>136.4</v>
      </c>
      <c r="M163" s="20" t="s">
        <v>1530</v>
      </c>
      <c r="N163" s="93">
        <f t="shared" si="141"/>
        <v>-1</v>
      </c>
      <c r="O163" s="92">
        <v>130611.42</v>
      </c>
      <c r="P163" s="20" t="s">
        <v>331</v>
      </c>
      <c r="Q163" s="93">
        <f t="shared" si="142"/>
        <v>0.41999999999825377</v>
      </c>
      <c r="R163" s="92">
        <v>24888259.039999999</v>
      </c>
      <c r="S163" s="20">
        <v>24888250</v>
      </c>
      <c r="T163" s="93">
        <f t="shared" si="143"/>
        <v>9.0399999991059303</v>
      </c>
      <c r="U163" s="209">
        <f t="shared" si="125"/>
        <v>1</v>
      </c>
      <c r="W163" s="87" t="s">
        <v>14</v>
      </c>
      <c r="X163" s="121">
        <f t="shared" si="113"/>
        <v>0</v>
      </c>
      <c r="Y163" s="122">
        <f t="shared" si="114"/>
        <v>0</v>
      </c>
      <c r="Z163" s="122">
        <f t="shared" si="115"/>
        <v>0</v>
      </c>
      <c r="AA163" s="122">
        <f t="shared" si="116"/>
        <v>0</v>
      </c>
      <c r="AB163" s="122">
        <f t="shared" si="117"/>
        <v>0</v>
      </c>
      <c r="AC163" s="129">
        <f t="shared" si="118"/>
        <v>0</v>
      </c>
    </row>
    <row r="164" spans="1:29" ht="15.75">
      <c r="A164" s="251"/>
      <c r="B164" s="86" t="s">
        <v>15</v>
      </c>
      <c r="C164" s="92">
        <v>85548614.129999995</v>
      </c>
      <c r="D164" s="20">
        <v>85548604</v>
      </c>
      <c r="E164" s="93">
        <f t="shared" si="144"/>
        <v>10.129999995231628</v>
      </c>
      <c r="F164" s="92">
        <v>722138.94</v>
      </c>
      <c r="G164" s="20" t="s">
        <v>182</v>
      </c>
      <c r="H164" s="93">
        <f t="shared" si="139"/>
        <v>-6.0000000055879354E-2</v>
      </c>
      <c r="I164" s="92">
        <v>60784.62</v>
      </c>
      <c r="J164" s="20" t="s">
        <v>1531</v>
      </c>
      <c r="K164" s="93">
        <f t="shared" si="140"/>
        <v>2.0000000004074536E-2</v>
      </c>
      <c r="L164" s="92">
        <v>2954.9</v>
      </c>
      <c r="M164" s="20" t="s">
        <v>1532</v>
      </c>
      <c r="N164" s="93">
        <f t="shared" si="141"/>
        <v>-9.9999999997635314E-3</v>
      </c>
      <c r="O164" s="92">
        <v>639647.81000000006</v>
      </c>
      <c r="P164" s="20" t="s">
        <v>332</v>
      </c>
      <c r="Q164" s="93">
        <f t="shared" si="142"/>
        <v>-0.18999999994412065</v>
      </c>
      <c r="R164" s="92">
        <v>84244657.079999998</v>
      </c>
      <c r="S164" s="20">
        <v>84244596</v>
      </c>
      <c r="T164" s="93">
        <f t="shared" si="143"/>
        <v>61.079999998211861</v>
      </c>
      <c r="U164" s="209">
        <f t="shared" si="125"/>
        <v>1</v>
      </c>
      <c r="W164" s="86" t="s">
        <v>15</v>
      </c>
      <c r="X164" s="121">
        <f t="shared" si="113"/>
        <v>0</v>
      </c>
      <c r="Y164" s="122">
        <f t="shared" si="114"/>
        <v>0</v>
      </c>
      <c r="Z164" s="122">
        <f t="shared" si="115"/>
        <v>0</v>
      </c>
      <c r="AA164" s="122">
        <f t="shared" si="116"/>
        <v>0</v>
      </c>
      <c r="AB164" s="122">
        <f t="shared" si="117"/>
        <v>0</v>
      </c>
      <c r="AC164" s="129">
        <f t="shared" si="118"/>
        <v>0</v>
      </c>
    </row>
    <row r="165" spans="1:29" ht="15.75">
      <c r="A165" s="251"/>
      <c r="B165" s="86" t="s">
        <v>16</v>
      </c>
      <c r="C165" s="92">
        <v>55648469.270000003</v>
      </c>
      <c r="D165" s="20">
        <v>55648470</v>
      </c>
      <c r="E165" s="93">
        <f t="shared" si="144"/>
        <v>-0.72999999672174454</v>
      </c>
      <c r="F165" s="92">
        <v>877355.42</v>
      </c>
      <c r="G165" s="20" t="s">
        <v>183</v>
      </c>
      <c r="H165" s="93">
        <f t="shared" si="139"/>
        <v>0.42000000004190952</v>
      </c>
      <c r="I165" s="92">
        <v>36052.67</v>
      </c>
      <c r="J165" s="20" t="s">
        <v>1533</v>
      </c>
      <c r="K165" s="93">
        <f t="shared" si="140"/>
        <v>-2.9999999998835847E-2</v>
      </c>
      <c r="L165" s="92">
        <v>19152.66</v>
      </c>
      <c r="M165" s="20" t="s">
        <v>1534</v>
      </c>
      <c r="N165" s="93">
        <f t="shared" si="141"/>
        <v>-4.0000000000873115E-2</v>
      </c>
      <c r="O165" s="92">
        <v>120074.84</v>
      </c>
      <c r="P165" s="20" t="s">
        <v>333</v>
      </c>
      <c r="Q165" s="93">
        <f t="shared" si="142"/>
        <v>-0.16000000000349246</v>
      </c>
      <c r="R165" s="92">
        <v>54667939</v>
      </c>
      <c r="S165" s="20">
        <v>54667900</v>
      </c>
      <c r="T165" s="93">
        <f t="shared" si="143"/>
        <v>39</v>
      </c>
      <c r="U165" s="209">
        <f t="shared" si="125"/>
        <v>1</v>
      </c>
      <c r="W165" s="86" t="s">
        <v>16</v>
      </c>
      <c r="X165" s="121">
        <f t="shared" si="113"/>
        <v>0</v>
      </c>
      <c r="Y165" s="122">
        <f t="shared" si="114"/>
        <v>0</v>
      </c>
      <c r="Z165" s="122">
        <f t="shared" si="115"/>
        <v>0</v>
      </c>
      <c r="AA165" s="122">
        <f t="shared" si="116"/>
        <v>0</v>
      </c>
      <c r="AB165" s="122">
        <f t="shared" si="117"/>
        <v>0</v>
      </c>
      <c r="AC165" s="129">
        <f t="shared" si="118"/>
        <v>0</v>
      </c>
    </row>
    <row r="166" spans="1:29" ht="15.75">
      <c r="A166" s="251"/>
      <c r="B166" s="86" t="s">
        <v>17</v>
      </c>
      <c r="C166" s="92">
        <v>32734634.579999998</v>
      </c>
      <c r="D166" s="20">
        <v>0</v>
      </c>
      <c r="E166" s="93">
        <f t="shared" si="144"/>
        <v>32734634.579999998</v>
      </c>
      <c r="F166" s="92">
        <v>706559.98</v>
      </c>
      <c r="G166" s="20"/>
      <c r="H166" s="93">
        <f t="shared" si="139"/>
        <v>706559.98</v>
      </c>
      <c r="I166" s="92">
        <v>99328.94</v>
      </c>
      <c r="J166" s="20"/>
      <c r="K166" s="93">
        <f t="shared" si="140"/>
        <v>99328.94</v>
      </c>
      <c r="L166" s="92">
        <v>2229.92</v>
      </c>
      <c r="M166" s="20"/>
      <c r="N166" s="93">
        <f t="shared" si="141"/>
        <v>2229.92</v>
      </c>
      <c r="O166" s="92">
        <v>150092.42000000001</v>
      </c>
      <c r="P166" s="20"/>
      <c r="Q166" s="93">
        <f t="shared" si="142"/>
        <v>150092.42000000001</v>
      </c>
      <c r="R166" s="92">
        <v>31975081.18</v>
      </c>
      <c r="S166" s="20">
        <v>0</v>
      </c>
      <c r="T166" s="93">
        <f t="shared" si="143"/>
        <v>31975081.18</v>
      </c>
      <c r="U166" s="209">
        <f t="shared" si="125"/>
        <v>0</v>
      </c>
      <c r="W166" s="86" t="s">
        <v>17</v>
      </c>
      <c r="X166" s="121">
        <f t="shared" si="113"/>
        <v>0</v>
      </c>
      <c r="Y166" s="122">
        <f t="shared" si="114"/>
        <v>0</v>
      </c>
      <c r="Z166" s="122">
        <f t="shared" si="115"/>
        <v>0</v>
      </c>
      <c r="AA166" s="122">
        <f t="shared" si="116"/>
        <v>0</v>
      </c>
      <c r="AB166" s="122">
        <f t="shared" si="117"/>
        <v>0</v>
      </c>
      <c r="AC166" s="129">
        <f t="shared" si="118"/>
        <v>0</v>
      </c>
    </row>
    <row r="167" spans="1:29" ht="15.75">
      <c r="A167" s="251"/>
      <c r="B167" s="86" t="s">
        <v>18</v>
      </c>
      <c r="C167" s="92">
        <v>7014779.8799999999</v>
      </c>
      <c r="D167" s="20">
        <v>6</v>
      </c>
      <c r="E167" s="93">
        <f t="shared" si="144"/>
        <v>7014773.8799999999</v>
      </c>
      <c r="F167" s="92">
        <v>212102.23</v>
      </c>
      <c r="G167" s="20" t="s">
        <v>177</v>
      </c>
      <c r="H167" s="93">
        <f t="shared" si="139"/>
        <v>-10673.76999999999</v>
      </c>
      <c r="I167" s="92">
        <v>4999.55</v>
      </c>
      <c r="J167" s="20" t="s">
        <v>52</v>
      </c>
      <c r="K167" s="93">
        <f t="shared" si="140"/>
        <v>4999.55</v>
      </c>
      <c r="L167" s="92">
        <v>-1</v>
      </c>
      <c r="M167" s="20" t="s">
        <v>52</v>
      </c>
      <c r="N167" s="93">
        <f t="shared" si="141"/>
        <v>-1</v>
      </c>
      <c r="O167" s="92">
        <v>18269.07</v>
      </c>
      <c r="P167" s="20" t="s">
        <v>334</v>
      </c>
      <c r="Q167" s="93">
        <f t="shared" si="142"/>
        <v>6.9999999999708962E-2</v>
      </c>
      <c r="R167" s="92">
        <v>6789408.1200000001</v>
      </c>
      <c r="S167" s="20">
        <v>6789400</v>
      </c>
      <c r="T167" s="93">
        <f t="shared" si="143"/>
        <v>8.1200000001117587</v>
      </c>
      <c r="U167" s="209">
        <f t="shared" si="125"/>
        <v>1</v>
      </c>
      <c r="W167" s="86" t="s">
        <v>18</v>
      </c>
      <c r="X167" s="121">
        <f t="shared" si="113"/>
        <v>1</v>
      </c>
      <c r="Y167" s="122">
        <f t="shared" si="114"/>
        <v>1</v>
      </c>
      <c r="Z167" s="122">
        <f t="shared" si="115"/>
        <v>1</v>
      </c>
      <c r="AA167" s="122">
        <f t="shared" si="116"/>
        <v>0</v>
      </c>
      <c r="AB167" s="122">
        <f t="shared" si="117"/>
        <v>0</v>
      </c>
      <c r="AC167" s="129">
        <f t="shared" si="118"/>
        <v>0</v>
      </c>
    </row>
    <row r="168" spans="1:29" ht="15.75">
      <c r="A168" s="252"/>
      <c r="B168" s="88" t="s">
        <v>19</v>
      </c>
      <c r="C168" s="94">
        <v>47075075.460000001</v>
      </c>
      <c r="D168" s="95">
        <v>47075030</v>
      </c>
      <c r="E168" s="96">
        <f t="shared" si="144"/>
        <v>45.46000000089407</v>
      </c>
      <c r="F168" s="94">
        <v>685297.27</v>
      </c>
      <c r="G168" s="95" t="s">
        <v>184</v>
      </c>
      <c r="H168" s="96">
        <f t="shared" si="139"/>
        <v>0.27000000001862645</v>
      </c>
      <c r="I168" s="94">
        <v>129274.21</v>
      </c>
      <c r="J168" s="95" t="s">
        <v>1535</v>
      </c>
      <c r="K168" s="96">
        <f t="shared" si="140"/>
        <v>0.21000000000640284</v>
      </c>
      <c r="L168" s="94">
        <v>109415.58</v>
      </c>
      <c r="M168" s="95" t="s">
        <v>1536</v>
      </c>
      <c r="N168" s="96">
        <f t="shared" si="141"/>
        <v>-0.41999999999825377</v>
      </c>
      <c r="O168" s="94">
        <v>102918.16</v>
      </c>
      <c r="P168" s="95" t="s">
        <v>335</v>
      </c>
      <c r="Q168" s="96">
        <f t="shared" si="142"/>
        <v>0.16000000000349246</v>
      </c>
      <c r="R168" s="94">
        <v>46306718.640000001</v>
      </c>
      <c r="S168" s="95">
        <v>46306740</v>
      </c>
      <c r="T168" s="96">
        <f t="shared" si="143"/>
        <v>-21.359999999403954</v>
      </c>
      <c r="U168" s="210">
        <f t="shared" si="125"/>
        <v>1</v>
      </c>
      <c r="W168" s="88" t="s">
        <v>19</v>
      </c>
      <c r="X168" s="125">
        <f t="shared" si="113"/>
        <v>0</v>
      </c>
      <c r="Y168" s="126">
        <f t="shared" si="114"/>
        <v>0</v>
      </c>
      <c r="Z168" s="126">
        <f t="shared" si="115"/>
        <v>0</v>
      </c>
      <c r="AA168" s="126">
        <f t="shared" si="116"/>
        <v>0</v>
      </c>
      <c r="AB168" s="126">
        <f t="shared" si="117"/>
        <v>0</v>
      </c>
      <c r="AC168" s="132">
        <f t="shared" si="118"/>
        <v>0</v>
      </c>
    </row>
    <row r="169" spans="1:29" ht="15.75">
      <c r="A169" s="250">
        <v>42458</v>
      </c>
      <c r="B169" s="85" t="s">
        <v>12</v>
      </c>
      <c r="C169" s="89">
        <v>35730951.859999999</v>
      </c>
      <c r="D169" s="90">
        <v>30761540</v>
      </c>
      <c r="E169" s="91">
        <f>C169-D169</f>
        <v>4969411.8599999994</v>
      </c>
      <c r="F169" s="89">
        <v>280786.84999999998</v>
      </c>
      <c r="G169" s="99" t="s">
        <v>185</v>
      </c>
      <c r="H169" s="91">
        <f>F169-G169</f>
        <v>-0.15000000002328306</v>
      </c>
      <c r="I169" s="89">
        <v>6280.77</v>
      </c>
      <c r="J169" s="90" t="s">
        <v>1537</v>
      </c>
      <c r="K169" s="91">
        <f>I169-J169</f>
        <v>-9.999999999308784E-3</v>
      </c>
      <c r="L169" s="89">
        <v>-1</v>
      </c>
      <c r="M169" s="90" t="s">
        <v>52</v>
      </c>
      <c r="N169" s="91">
        <f>L169-M169</f>
        <v>-1</v>
      </c>
      <c r="O169" s="89">
        <v>179503.88</v>
      </c>
      <c r="P169" s="90" t="s">
        <v>336</v>
      </c>
      <c r="Q169" s="91">
        <f>O169-P169</f>
        <v>-0.11999999999534339</v>
      </c>
      <c r="R169" s="89">
        <v>30273321.440000001</v>
      </c>
      <c r="S169" s="90">
        <v>30273300</v>
      </c>
      <c r="T169" s="91">
        <f>R169-S169</f>
        <v>21.440000001341105</v>
      </c>
      <c r="U169" s="208">
        <f t="shared" si="125"/>
        <v>1</v>
      </c>
      <c r="W169" s="85" t="s">
        <v>12</v>
      </c>
      <c r="X169" s="117">
        <f t="shared" si="113"/>
        <v>1</v>
      </c>
      <c r="Y169" s="118">
        <f t="shared" si="114"/>
        <v>0</v>
      </c>
      <c r="Z169" s="118">
        <f t="shared" si="115"/>
        <v>0</v>
      </c>
      <c r="AA169" s="118">
        <f t="shared" si="116"/>
        <v>0</v>
      </c>
      <c r="AB169" s="118">
        <f t="shared" si="117"/>
        <v>0</v>
      </c>
      <c r="AC169" s="131">
        <f t="shared" si="118"/>
        <v>0</v>
      </c>
    </row>
    <row r="170" spans="1:29" ht="15.75">
      <c r="A170" s="251"/>
      <c r="B170" s="86" t="s">
        <v>13</v>
      </c>
      <c r="C170" s="92">
        <v>61871193.859999999</v>
      </c>
      <c r="D170" s="20">
        <v>61871230</v>
      </c>
      <c r="E170" s="93">
        <f>C170-D170</f>
        <v>-36.140000000596046</v>
      </c>
      <c r="F170" s="92">
        <v>943523.66</v>
      </c>
      <c r="G170" s="20" t="s">
        <v>186</v>
      </c>
      <c r="H170" s="93">
        <f t="shared" ref="H170:H176" si="145">F170-G170</f>
        <v>-0.33999999996740371</v>
      </c>
      <c r="I170" s="92">
        <v>248734.19</v>
      </c>
      <c r="J170" s="20" t="s">
        <v>1538</v>
      </c>
      <c r="K170" s="93">
        <f t="shared" ref="K170:K176" si="146">I170-J170</f>
        <v>0.19000000000232831</v>
      </c>
      <c r="L170" s="92">
        <v>10296.959999999999</v>
      </c>
      <c r="M170" s="20" t="s">
        <v>1539</v>
      </c>
      <c r="N170" s="93">
        <f t="shared" ref="N170:N176" si="147">L170-M170</f>
        <v>-4.0000000000873115E-2</v>
      </c>
      <c r="O170" s="92">
        <v>348185.22</v>
      </c>
      <c r="P170" s="20" t="s">
        <v>337</v>
      </c>
      <c r="Q170" s="93">
        <f t="shared" ref="Q170:Q176" si="148">O170-P170</f>
        <v>0.21999999997206032</v>
      </c>
      <c r="R170" s="92">
        <v>60817922.189999998</v>
      </c>
      <c r="S170" s="20">
        <v>60817930</v>
      </c>
      <c r="T170" s="93">
        <f t="shared" ref="T170:T176" si="149">R170-S170</f>
        <v>-7.8100000023841858</v>
      </c>
      <c r="U170" s="209">
        <f t="shared" si="125"/>
        <v>1</v>
      </c>
      <c r="W170" s="86" t="s">
        <v>13</v>
      </c>
      <c r="X170" s="121">
        <f t="shared" si="113"/>
        <v>0</v>
      </c>
      <c r="Y170" s="122">
        <f t="shared" si="114"/>
        <v>0</v>
      </c>
      <c r="Z170" s="122">
        <f t="shared" si="115"/>
        <v>0</v>
      </c>
      <c r="AA170" s="122">
        <f t="shared" si="116"/>
        <v>0</v>
      </c>
      <c r="AB170" s="122">
        <f t="shared" si="117"/>
        <v>0</v>
      </c>
      <c r="AC170" s="129">
        <f t="shared" si="118"/>
        <v>0</v>
      </c>
    </row>
    <row r="171" spans="1:29" ht="15.75">
      <c r="A171" s="251"/>
      <c r="B171" s="87" t="s">
        <v>14</v>
      </c>
      <c r="C171" s="92">
        <v>24888259.039999999</v>
      </c>
      <c r="D171" s="20">
        <v>24888250</v>
      </c>
      <c r="E171" s="93">
        <f t="shared" ref="E171:E176" si="150">C171-D171</f>
        <v>9.0399999991059303</v>
      </c>
      <c r="F171" s="92">
        <v>462340.55</v>
      </c>
      <c r="G171" s="20" t="s">
        <v>187</v>
      </c>
      <c r="H171" s="93">
        <f>F171-G171</f>
        <v>-0.45000000001164153</v>
      </c>
      <c r="I171" s="92">
        <v>58068.46</v>
      </c>
      <c r="J171" s="20" t="s">
        <v>1540</v>
      </c>
      <c r="K171" s="93">
        <f t="shared" si="146"/>
        <v>6591.3600000000006</v>
      </c>
      <c r="L171" s="92">
        <v>4158.79</v>
      </c>
      <c r="M171" s="20" t="s">
        <v>1541</v>
      </c>
      <c r="N171" s="93">
        <f t="shared" si="147"/>
        <v>-1.0000000000218279E-2</v>
      </c>
      <c r="O171" s="92">
        <v>98032.16</v>
      </c>
      <c r="P171" s="20" t="s">
        <v>338</v>
      </c>
      <c r="Q171" s="93">
        <f t="shared" si="148"/>
        <v>-3.9999999993597157E-2</v>
      </c>
      <c r="R171" s="92">
        <v>24381795.98</v>
      </c>
      <c r="S171" s="20">
        <v>24381820</v>
      </c>
      <c r="T171" s="93">
        <f t="shared" si="149"/>
        <v>-24.019999999552965</v>
      </c>
      <c r="U171" s="209">
        <f t="shared" si="125"/>
        <v>1</v>
      </c>
      <c r="W171" s="87" t="s">
        <v>14</v>
      </c>
      <c r="X171" s="121">
        <f t="shared" si="113"/>
        <v>0</v>
      </c>
      <c r="Y171" s="122">
        <f t="shared" si="114"/>
        <v>0</v>
      </c>
      <c r="Z171" s="122">
        <f t="shared" si="115"/>
        <v>1</v>
      </c>
      <c r="AA171" s="122">
        <f t="shared" si="116"/>
        <v>0</v>
      </c>
      <c r="AB171" s="122">
        <f t="shared" si="117"/>
        <v>0</v>
      </c>
      <c r="AC171" s="129">
        <f t="shared" si="118"/>
        <v>0</v>
      </c>
    </row>
    <row r="172" spans="1:29" ht="15.75">
      <c r="A172" s="251"/>
      <c r="B172" s="86" t="s">
        <v>15</v>
      </c>
      <c r="C172" s="92">
        <v>84244657.079999998</v>
      </c>
      <c r="D172" s="20">
        <v>84244596</v>
      </c>
      <c r="E172" s="93">
        <f t="shared" si="150"/>
        <v>61.079999998211861</v>
      </c>
      <c r="F172" s="92">
        <v>413602.21</v>
      </c>
      <c r="G172" s="20" t="s">
        <v>188</v>
      </c>
      <c r="H172" s="93">
        <f t="shared" si="145"/>
        <v>0.21000000002095476</v>
      </c>
      <c r="I172" s="92">
        <v>22489.73</v>
      </c>
      <c r="J172" s="20" t="s">
        <v>1542</v>
      </c>
      <c r="K172" s="93">
        <f t="shared" si="146"/>
        <v>2.9999999998835847E-2</v>
      </c>
      <c r="L172" s="92">
        <v>2789.47</v>
      </c>
      <c r="M172" s="20" t="s">
        <v>1543</v>
      </c>
      <c r="N172" s="93">
        <f t="shared" si="147"/>
        <v>-1.0000000000218279E-2</v>
      </c>
      <c r="O172" s="92">
        <v>368235.35</v>
      </c>
      <c r="P172" s="20" t="s">
        <v>339</v>
      </c>
      <c r="Q172" s="93">
        <f t="shared" si="148"/>
        <v>0.34999999997671694</v>
      </c>
      <c r="R172" s="92">
        <v>83482519.760000005</v>
      </c>
      <c r="S172" s="20">
        <v>83482496</v>
      </c>
      <c r="T172" s="93">
        <f t="shared" si="149"/>
        <v>23.760000005364418</v>
      </c>
      <c r="U172" s="209">
        <f t="shared" si="125"/>
        <v>1</v>
      </c>
      <c r="W172" s="86" t="s">
        <v>15</v>
      </c>
      <c r="X172" s="121">
        <f t="shared" si="113"/>
        <v>0</v>
      </c>
      <c r="Y172" s="122">
        <f t="shared" si="114"/>
        <v>0</v>
      </c>
      <c r="Z172" s="122">
        <f t="shared" si="115"/>
        <v>0</v>
      </c>
      <c r="AA172" s="122">
        <f t="shared" si="116"/>
        <v>0</v>
      </c>
      <c r="AB172" s="122">
        <f t="shared" si="117"/>
        <v>0</v>
      </c>
      <c r="AC172" s="129">
        <f t="shared" si="118"/>
        <v>0</v>
      </c>
    </row>
    <row r="173" spans="1:29" ht="15.75">
      <c r="A173" s="251"/>
      <c r="B173" s="86" t="s">
        <v>16</v>
      </c>
      <c r="C173" s="92">
        <v>54667939</v>
      </c>
      <c r="D173" s="20">
        <v>54667900</v>
      </c>
      <c r="E173" s="93">
        <f t="shared" si="150"/>
        <v>39</v>
      </c>
      <c r="F173" s="92">
        <v>953173.34</v>
      </c>
      <c r="G173" s="20" t="s">
        <v>189</v>
      </c>
      <c r="H173" s="93">
        <f t="shared" si="145"/>
        <v>0.33999999996740371</v>
      </c>
      <c r="I173" s="92">
        <v>20206.900000000001</v>
      </c>
      <c r="J173" s="20" t="s">
        <v>1544</v>
      </c>
      <c r="K173" s="93">
        <f t="shared" si="146"/>
        <v>0</v>
      </c>
      <c r="L173" s="92">
        <v>15341.93</v>
      </c>
      <c r="M173" s="20" t="s">
        <v>1545</v>
      </c>
      <c r="N173" s="93">
        <f t="shared" si="147"/>
        <v>3.0000000000654836E-2</v>
      </c>
      <c r="O173" s="92">
        <v>97368.85</v>
      </c>
      <c r="P173" s="20" t="s">
        <v>340</v>
      </c>
      <c r="Q173" s="93">
        <f t="shared" si="148"/>
        <v>-4.9999999988358468E-2</v>
      </c>
      <c r="R173" s="92">
        <v>53622261.759999998</v>
      </c>
      <c r="S173" s="20">
        <v>53622270</v>
      </c>
      <c r="T173" s="93">
        <f t="shared" si="149"/>
        <v>-8.2400000020861626</v>
      </c>
      <c r="U173" s="209">
        <f t="shared" si="125"/>
        <v>1</v>
      </c>
      <c r="W173" s="86" t="s">
        <v>16</v>
      </c>
      <c r="X173" s="121">
        <f t="shared" si="113"/>
        <v>0</v>
      </c>
      <c r="Y173" s="122">
        <f t="shared" si="114"/>
        <v>0</v>
      </c>
      <c r="Z173" s="122">
        <f t="shared" si="115"/>
        <v>0</v>
      </c>
      <c r="AA173" s="122">
        <f t="shared" si="116"/>
        <v>0</v>
      </c>
      <c r="AB173" s="122">
        <f t="shared" si="117"/>
        <v>0</v>
      </c>
      <c r="AC173" s="129">
        <f t="shared" si="118"/>
        <v>0</v>
      </c>
    </row>
    <row r="174" spans="1:29" ht="15.75">
      <c r="A174" s="251"/>
      <c r="B174" s="86" t="s">
        <v>17</v>
      </c>
      <c r="C174" s="92">
        <v>31975081.18</v>
      </c>
      <c r="D174" s="20">
        <v>0</v>
      </c>
      <c r="E174" s="93">
        <f t="shared" si="150"/>
        <v>31975081.18</v>
      </c>
      <c r="F174" s="92">
        <v>430608.06</v>
      </c>
      <c r="G174" s="20"/>
      <c r="H174" s="93">
        <f t="shared" si="145"/>
        <v>430608.06</v>
      </c>
      <c r="I174" s="92">
        <v>125577.93</v>
      </c>
      <c r="J174" s="20"/>
      <c r="K174" s="93">
        <f t="shared" si="146"/>
        <v>125577.93</v>
      </c>
      <c r="L174" s="92">
        <v>1242.8399999999999</v>
      </c>
      <c r="M174" s="20"/>
      <c r="N174" s="93">
        <f t="shared" si="147"/>
        <v>1242.8399999999999</v>
      </c>
      <c r="O174" s="92">
        <v>85876.01</v>
      </c>
      <c r="P174" s="20"/>
      <c r="Q174" s="93">
        <f t="shared" si="148"/>
        <v>85876.01</v>
      </c>
      <c r="R174" s="92">
        <v>31582932.199999999</v>
      </c>
      <c r="S174" s="20">
        <v>0</v>
      </c>
      <c r="T174" s="93">
        <f t="shared" si="149"/>
        <v>31582932.199999999</v>
      </c>
      <c r="U174" s="209">
        <f t="shared" si="125"/>
        <v>0</v>
      </c>
      <c r="W174" s="86" t="s">
        <v>17</v>
      </c>
      <c r="X174" s="121">
        <f t="shared" si="113"/>
        <v>0</v>
      </c>
      <c r="Y174" s="122">
        <f t="shared" si="114"/>
        <v>0</v>
      </c>
      <c r="Z174" s="122">
        <f t="shared" si="115"/>
        <v>0</v>
      </c>
      <c r="AA174" s="122">
        <f t="shared" si="116"/>
        <v>0</v>
      </c>
      <c r="AB174" s="122">
        <f t="shared" si="117"/>
        <v>0</v>
      </c>
      <c r="AC174" s="129">
        <f t="shared" si="118"/>
        <v>0</v>
      </c>
    </row>
    <row r="175" spans="1:29" ht="15.75">
      <c r="A175" s="251"/>
      <c r="B175" s="86" t="s">
        <v>18</v>
      </c>
      <c r="C175" s="92">
        <v>6789408.1200000001</v>
      </c>
      <c r="D175" s="20">
        <v>6789400</v>
      </c>
      <c r="E175" s="93">
        <f t="shared" si="150"/>
        <v>8.1200000001117587</v>
      </c>
      <c r="F175" s="92">
        <v>241959.57</v>
      </c>
      <c r="G175" s="20" t="s">
        <v>190</v>
      </c>
      <c r="H175" s="93">
        <f t="shared" si="145"/>
        <v>-0.42999999999301508</v>
      </c>
      <c r="I175" s="92">
        <v>11000.01</v>
      </c>
      <c r="J175" s="20" t="s">
        <v>1546</v>
      </c>
      <c r="K175" s="93">
        <f t="shared" si="146"/>
        <v>1.0000000000218279E-2</v>
      </c>
      <c r="L175" s="92">
        <v>-1</v>
      </c>
      <c r="M175" s="20" t="s">
        <v>52</v>
      </c>
      <c r="N175" s="93">
        <f t="shared" si="147"/>
        <v>-1</v>
      </c>
      <c r="O175" s="92">
        <v>16521.66</v>
      </c>
      <c r="P175" s="20" t="s">
        <v>52</v>
      </c>
      <c r="Q175" s="93">
        <f t="shared" si="148"/>
        <v>16521.66</v>
      </c>
      <c r="R175" s="92">
        <v>6541926.8700000001</v>
      </c>
      <c r="S175" s="20">
        <v>6558450</v>
      </c>
      <c r="T175" s="93">
        <f t="shared" si="149"/>
        <v>-16523.129999999888</v>
      </c>
      <c r="U175" s="209">
        <f t="shared" si="125"/>
        <v>1</v>
      </c>
      <c r="W175" s="86" t="s">
        <v>18</v>
      </c>
      <c r="X175" s="121">
        <f t="shared" si="113"/>
        <v>0</v>
      </c>
      <c r="Y175" s="122">
        <f t="shared" si="114"/>
        <v>0</v>
      </c>
      <c r="Z175" s="122">
        <f t="shared" si="115"/>
        <v>0</v>
      </c>
      <c r="AA175" s="122">
        <f t="shared" si="116"/>
        <v>0</v>
      </c>
      <c r="AB175" s="122">
        <f t="shared" si="117"/>
        <v>1</v>
      </c>
      <c r="AC175" s="129">
        <f t="shared" si="118"/>
        <v>1</v>
      </c>
    </row>
    <row r="176" spans="1:29" ht="15.75">
      <c r="A176" s="252"/>
      <c r="B176" s="88" t="s">
        <v>19</v>
      </c>
      <c r="C176" s="94">
        <v>46306718.640000001</v>
      </c>
      <c r="D176" s="95">
        <v>0</v>
      </c>
      <c r="E176" s="96">
        <f t="shared" si="150"/>
        <v>46306718.640000001</v>
      </c>
      <c r="F176" s="94">
        <v>909251.41</v>
      </c>
      <c r="G176" s="95"/>
      <c r="H176" s="96">
        <f t="shared" si="145"/>
        <v>909251.41</v>
      </c>
      <c r="I176" s="94">
        <v>76098.080000000002</v>
      </c>
      <c r="J176" s="95"/>
      <c r="K176" s="96">
        <f t="shared" si="146"/>
        <v>76098.080000000002</v>
      </c>
      <c r="L176" s="94">
        <v>290291.62</v>
      </c>
      <c r="M176" s="95"/>
      <c r="N176" s="96">
        <f t="shared" si="147"/>
        <v>290291.62</v>
      </c>
      <c r="O176" s="94">
        <v>120422.92</v>
      </c>
      <c r="P176" s="95"/>
      <c r="Q176" s="96">
        <f t="shared" si="148"/>
        <v>120422.92</v>
      </c>
      <c r="R176" s="94">
        <v>45062850.75</v>
      </c>
      <c r="S176" s="95">
        <v>0</v>
      </c>
      <c r="T176" s="96">
        <f t="shared" si="149"/>
        <v>45062850.75</v>
      </c>
      <c r="U176" s="210">
        <f t="shared" si="125"/>
        <v>0</v>
      </c>
      <c r="W176" s="88" t="s">
        <v>19</v>
      </c>
      <c r="X176" s="125">
        <f t="shared" si="113"/>
        <v>0</v>
      </c>
      <c r="Y176" s="126">
        <f t="shared" si="114"/>
        <v>0</v>
      </c>
      <c r="Z176" s="126">
        <f t="shared" si="115"/>
        <v>0</v>
      </c>
      <c r="AA176" s="126">
        <f t="shared" si="116"/>
        <v>0</v>
      </c>
      <c r="AB176" s="126">
        <f t="shared" si="117"/>
        <v>0</v>
      </c>
      <c r="AC176" s="132">
        <f t="shared" si="118"/>
        <v>0</v>
      </c>
    </row>
    <row r="177" spans="1:29" ht="15.75">
      <c r="A177" s="250">
        <v>42459</v>
      </c>
      <c r="B177" s="85" t="s">
        <v>12</v>
      </c>
      <c r="C177" s="89">
        <v>35730951.859999999</v>
      </c>
      <c r="D177" s="90">
        <v>30273300</v>
      </c>
      <c r="E177" s="91">
        <f>C177-D177</f>
        <v>5457651.8599999994</v>
      </c>
      <c r="F177" s="89">
        <v>297731.63</v>
      </c>
      <c r="G177" s="90" t="s">
        <v>191</v>
      </c>
      <c r="H177" s="91">
        <f>F177-G177</f>
        <v>-0.36999999999534339</v>
      </c>
      <c r="I177" s="89">
        <v>74306.25</v>
      </c>
      <c r="J177" s="90" t="s">
        <v>1547</v>
      </c>
      <c r="K177" s="91">
        <f>I177-J177</f>
        <v>-5.0000000002910383E-2</v>
      </c>
      <c r="L177" s="89">
        <v>23466.47</v>
      </c>
      <c r="M177" s="90" t="s">
        <v>1548</v>
      </c>
      <c r="N177" s="91">
        <f>L177-M177</f>
        <v>-2.9999999998835847E-2</v>
      </c>
      <c r="O177" s="89">
        <v>117378.45</v>
      </c>
      <c r="P177" s="90" t="s">
        <v>341</v>
      </c>
      <c r="Q177" s="91">
        <f>O177-P177</f>
        <v>0.44999999999708962</v>
      </c>
      <c r="R177" s="89">
        <v>30909528.25</v>
      </c>
      <c r="S177" s="90">
        <v>30909530</v>
      </c>
      <c r="T177" s="91">
        <f>R177-S177</f>
        <v>-1.75</v>
      </c>
      <c r="U177" s="208">
        <f t="shared" si="125"/>
        <v>1</v>
      </c>
      <c r="W177" s="85" t="s">
        <v>12</v>
      </c>
      <c r="X177" s="117">
        <f t="shared" si="113"/>
        <v>1</v>
      </c>
      <c r="Y177" s="118">
        <f t="shared" si="114"/>
        <v>0</v>
      </c>
      <c r="Z177" s="118">
        <f t="shared" si="115"/>
        <v>0</v>
      </c>
      <c r="AA177" s="118">
        <f t="shared" si="116"/>
        <v>0</v>
      </c>
      <c r="AB177" s="118">
        <f t="shared" si="117"/>
        <v>0</v>
      </c>
      <c r="AC177" s="131">
        <f t="shared" si="118"/>
        <v>0</v>
      </c>
    </row>
    <row r="178" spans="1:29" ht="15.75">
      <c r="A178" s="251"/>
      <c r="B178" s="86" t="s">
        <v>13</v>
      </c>
      <c r="C178" s="92">
        <v>60817922.189999998</v>
      </c>
      <c r="D178" s="20">
        <v>60817930</v>
      </c>
      <c r="E178" s="93">
        <f>C178-D178</f>
        <v>-7.8100000023841858</v>
      </c>
      <c r="F178" s="92">
        <v>1183236.8</v>
      </c>
      <c r="G178" s="20" t="s">
        <v>192</v>
      </c>
      <c r="H178" s="93">
        <f t="shared" ref="H178:H184" si="151">F178-G178</f>
        <v>-3.1999999999534339</v>
      </c>
      <c r="I178" s="92">
        <v>114511.12</v>
      </c>
      <c r="J178" s="20" t="s">
        <v>1549</v>
      </c>
      <c r="K178" s="93">
        <f t="shared" ref="K178:K184" si="152">I178-J178</f>
        <v>0.11999999999534339</v>
      </c>
      <c r="L178" s="92">
        <v>4082.68</v>
      </c>
      <c r="M178" s="20" t="s">
        <v>1550</v>
      </c>
      <c r="N178" s="93">
        <f t="shared" ref="N178:N184" si="153">L178-M178</f>
        <v>-1.0000000000218279E-2</v>
      </c>
      <c r="O178" s="92">
        <v>345596.73</v>
      </c>
      <c r="P178" s="20" t="s">
        <v>342</v>
      </c>
      <c r="Q178" s="93">
        <f t="shared" ref="Q178:Q184" si="154">O178-P178</f>
        <v>-0.27000000001862645</v>
      </c>
      <c r="R178" s="92">
        <v>59652612.020000003</v>
      </c>
      <c r="S178" s="20">
        <v>59652580</v>
      </c>
      <c r="T178" s="93">
        <f t="shared" ref="T178:T184" si="155">R178-S178</f>
        <v>32.020000003278255</v>
      </c>
      <c r="U178" s="209">
        <f t="shared" si="125"/>
        <v>1</v>
      </c>
      <c r="W178" s="86" t="s">
        <v>13</v>
      </c>
      <c r="X178" s="121">
        <f t="shared" si="113"/>
        <v>0</v>
      </c>
      <c r="Y178" s="122">
        <f t="shared" si="114"/>
        <v>0</v>
      </c>
      <c r="Z178" s="122">
        <f t="shared" si="115"/>
        <v>0</v>
      </c>
      <c r="AA178" s="122">
        <f t="shared" si="116"/>
        <v>0</v>
      </c>
      <c r="AB178" s="122">
        <f t="shared" si="117"/>
        <v>0</v>
      </c>
      <c r="AC178" s="129">
        <f t="shared" si="118"/>
        <v>0</v>
      </c>
    </row>
    <row r="179" spans="1:29" ht="15.75">
      <c r="A179" s="251"/>
      <c r="B179" s="87" t="s">
        <v>14</v>
      </c>
      <c r="C179" s="92">
        <v>24381795.98</v>
      </c>
      <c r="D179" s="20">
        <v>24381820</v>
      </c>
      <c r="E179" s="93">
        <f t="shared" ref="E179:E184" si="156">C179-D179</f>
        <v>-24.019999999552965</v>
      </c>
      <c r="F179" s="92">
        <v>466814.18</v>
      </c>
      <c r="G179" s="20" t="s">
        <v>193</v>
      </c>
      <c r="H179" s="93">
        <f>F179-G179</f>
        <v>0.17999999999301508</v>
      </c>
      <c r="I179" s="92">
        <v>19528.939999999999</v>
      </c>
      <c r="J179" s="20" t="s">
        <v>1551</v>
      </c>
      <c r="K179" s="93">
        <f t="shared" si="152"/>
        <v>3.9999999997235136E-2</v>
      </c>
      <c r="L179" s="92">
        <v>380.75</v>
      </c>
      <c r="M179" s="20" t="s">
        <v>1473</v>
      </c>
      <c r="N179" s="93">
        <f t="shared" si="153"/>
        <v>-1</v>
      </c>
      <c r="O179" s="92">
        <v>71907.179999999993</v>
      </c>
      <c r="P179" s="20" t="s">
        <v>343</v>
      </c>
      <c r="Q179" s="93">
        <f t="shared" si="154"/>
        <v>-2.0000000004074536E-2</v>
      </c>
      <c r="R179" s="92">
        <v>23862221.800000001</v>
      </c>
      <c r="S179" s="20">
        <v>23862270</v>
      </c>
      <c r="T179" s="93">
        <f t="shared" si="155"/>
        <v>-48.199999999254942</v>
      </c>
      <c r="U179" s="209">
        <f t="shared" si="125"/>
        <v>1</v>
      </c>
      <c r="W179" s="87" t="s">
        <v>14</v>
      </c>
      <c r="X179" s="121">
        <f t="shared" si="113"/>
        <v>0</v>
      </c>
      <c r="Y179" s="122">
        <f t="shared" si="114"/>
        <v>0</v>
      </c>
      <c r="Z179" s="122">
        <f t="shared" si="115"/>
        <v>0</v>
      </c>
      <c r="AA179" s="122">
        <f t="shared" si="116"/>
        <v>0</v>
      </c>
      <c r="AB179" s="122">
        <f t="shared" si="117"/>
        <v>0</v>
      </c>
      <c r="AC179" s="129">
        <f t="shared" si="118"/>
        <v>0</v>
      </c>
    </row>
    <row r="180" spans="1:29" ht="15.75">
      <c r="A180" s="251"/>
      <c r="B180" s="86" t="s">
        <v>15</v>
      </c>
      <c r="C180" s="92">
        <v>83482519.760000005</v>
      </c>
      <c r="D180" s="20">
        <v>83482496</v>
      </c>
      <c r="E180" s="93">
        <f t="shared" si="156"/>
        <v>23.760000005364418</v>
      </c>
      <c r="F180" s="92">
        <v>314001.26</v>
      </c>
      <c r="G180" s="20" t="s">
        <v>194</v>
      </c>
      <c r="H180" s="93">
        <f t="shared" si="151"/>
        <v>0.26000000000931323</v>
      </c>
      <c r="I180" s="92">
        <v>14596.48</v>
      </c>
      <c r="J180" s="20" t="s">
        <v>1552</v>
      </c>
      <c r="K180" s="93">
        <f t="shared" si="152"/>
        <v>-2.0000000000436557E-2</v>
      </c>
      <c r="L180" s="92">
        <v>2144.48</v>
      </c>
      <c r="M180" s="20" t="s">
        <v>1553</v>
      </c>
      <c r="N180" s="93">
        <f t="shared" si="153"/>
        <v>-9.9999999997635314E-3</v>
      </c>
      <c r="O180" s="92">
        <v>268497.90999999997</v>
      </c>
      <c r="P180" s="20" t="s">
        <v>344</v>
      </c>
      <c r="Q180" s="93">
        <f t="shared" si="154"/>
        <v>-9.0000000025611371E-2</v>
      </c>
      <c r="R180" s="92">
        <v>83435470.629999995</v>
      </c>
      <c r="S180" s="20">
        <v>83435500</v>
      </c>
      <c r="T180" s="93">
        <f t="shared" si="155"/>
        <v>-29.370000004768372</v>
      </c>
      <c r="U180" s="209">
        <f t="shared" si="125"/>
        <v>1</v>
      </c>
      <c r="W180" s="86" t="s">
        <v>15</v>
      </c>
      <c r="X180" s="121">
        <f t="shared" si="113"/>
        <v>0</v>
      </c>
      <c r="Y180" s="122">
        <f t="shared" si="114"/>
        <v>0</v>
      </c>
      <c r="Z180" s="122">
        <f t="shared" si="115"/>
        <v>0</v>
      </c>
      <c r="AA180" s="122">
        <f t="shared" si="116"/>
        <v>0</v>
      </c>
      <c r="AB180" s="122">
        <f t="shared" si="117"/>
        <v>0</v>
      </c>
      <c r="AC180" s="129">
        <f t="shared" si="118"/>
        <v>0</v>
      </c>
    </row>
    <row r="181" spans="1:29" ht="15.75">
      <c r="A181" s="251"/>
      <c r="B181" s="86" t="s">
        <v>16</v>
      </c>
      <c r="C181" s="92">
        <v>53622261.759999998</v>
      </c>
      <c r="D181" s="20">
        <v>53622270</v>
      </c>
      <c r="E181" s="93">
        <f t="shared" si="156"/>
        <v>-8.2400000020861626</v>
      </c>
      <c r="F181" s="92">
        <v>979135.12</v>
      </c>
      <c r="G181" s="20" t="s">
        <v>195</v>
      </c>
      <c r="H181" s="93">
        <f t="shared" si="151"/>
        <v>0.11999999999534339</v>
      </c>
      <c r="I181" s="92">
        <v>55121.97</v>
      </c>
      <c r="J181" s="20" t="s">
        <v>1554</v>
      </c>
      <c r="K181" s="93">
        <f t="shared" si="152"/>
        <v>-2.9999999998835847E-2</v>
      </c>
      <c r="L181" s="92">
        <v>390342.97</v>
      </c>
      <c r="M181" s="20" t="s">
        <v>1555</v>
      </c>
      <c r="N181" s="93">
        <f t="shared" si="153"/>
        <v>-3.0000000027939677E-2</v>
      </c>
      <c r="O181" s="92">
        <v>192371.9</v>
      </c>
      <c r="P181" s="20" t="s">
        <v>345</v>
      </c>
      <c r="Q181" s="93">
        <f t="shared" si="154"/>
        <v>0.89999999999417923</v>
      </c>
      <c r="R181" s="92">
        <v>52389247.920000002</v>
      </c>
      <c r="S181" s="20">
        <v>52389290</v>
      </c>
      <c r="T181" s="93">
        <f t="shared" si="155"/>
        <v>-42.079999998211861</v>
      </c>
      <c r="U181" s="209">
        <f t="shared" si="125"/>
        <v>1</v>
      </c>
      <c r="W181" s="86" t="s">
        <v>16</v>
      </c>
      <c r="X181" s="121">
        <f t="shared" si="113"/>
        <v>0</v>
      </c>
      <c r="Y181" s="122">
        <f t="shared" si="114"/>
        <v>0</v>
      </c>
      <c r="Z181" s="122">
        <f t="shared" si="115"/>
        <v>0</v>
      </c>
      <c r="AA181" s="122">
        <f t="shared" si="116"/>
        <v>0</v>
      </c>
      <c r="AB181" s="122">
        <f t="shared" si="117"/>
        <v>0</v>
      </c>
      <c r="AC181" s="129">
        <f t="shared" si="118"/>
        <v>0</v>
      </c>
    </row>
    <row r="182" spans="1:29" ht="15.75">
      <c r="A182" s="251"/>
      <c r="B182" s="86" t="s">
        <v>17</v>
      </c>
      <c r="C182" s="92">
        <v>31582932.199999999</v>
      </c>
      <c r="D182" s="20">
        <v>31582920</v>
      </c>
      <c r="E182" s="93">
        <f t="shared" si="156"/>
        <v>12.199999999254942</v>
      </c>
      <c r="F182" s="92">
        <v>532100.12</v>
      </c>
      <c r="G182" s="20" t="s">
        <v>196</v>
      </c>
      <c r="H182" s="93">
        <f t="shared" si="151"/>
        <v>0.11999999999534339</v>
      </c>
      <c r="I182" s="92">
        <v>558918.06999999995</v>
      </c>
      <c r="J182" s="20" t="s">
        <v>1556</v>
      </c>
      <c r="K182" s="93">
        <f t="shared" si="152"/>
        <v>6.9999999948777258E-2</v>
      </c>
      <c r="L182" s="92">
        <v>381.75</v>
      </c>
      <c r="M182" s="20" t="s">
        <v>1473</v>
      </c>
      <c r="N182" s="93">
        <f t="shared" si="153"/>
        <v>0</v>
      </c>
      <c r="O182" s="92">
        <v>18809.28</v>
      </c>
      <c r="P182" s="20" t="s">
        <v>346</v>
      </c>
      <c r="Q182" s="93">
        <f t="shared" si="154"/>
        <v>-2.0000000000436557E-2</v>
      </c>
      <c r="R182" s="92">
        <v>31590559.109999999</v>
      </c>
      <c r="S182" s="20">
        <v>31590580</v>
      </c>
      <c r="T182" s="93">
        <f t="shared" si="155"/>
        <v>-20.890000000596046</v>
      </c>
      <c r="U182" s="209">
        <f t="shared" si="125"/>
        <v>1</v>
      </c>
      <c r="W182" s="86" t="s">
        <v>17</v>
      </c>
      <c r="X182" s="121">
        <f t="shared" si="113"/>
        <v>0</v>
      </c>
      <c r="Y182" s="122">
        <f t="shared" si="114"/>
        <v>0</v>
      </c>
      <c r="Z182" s="122">
        <f t="shared" si="115"/>
        <v>0</v>
      </c>
      <c r="AA182" s="122">
        <f t="shared" si="116"/>
        <v>0</v>
      </c>
      <c r="AB182" s="122">
        <f t="shared" si="117"/>
        <v>0</v>
      </c>
      <c r="AC182" s="129">
        <f t="shared" si="118"/>
        <v>0</v>
      </c>
    </row>
    <row r="183" spans="1:29" ht="15.75">
      <c r="A183" s="251"/>
      <c r="B183" s="86" t="s">
        <v>18</v>
      </c>
      <c r="C183" s="92">
        <v>6541926.8700000001</v>
      </c>
      <c r="D183" s="20">
        <v>6558450</v>
      </c>
      <c r="E183" s="93">
        <f t="shared" si="156"/>
        <v>-16523.129999999888</v>
      </c>
      <c r="F183" s="92">
        <v>129903.35</v>
      </c>
      <c r="G183" s="20" t="s">
        <v>197</v>
      </c>
      <c r="H183" s="93">
        <f t="shared" si="151"/>
        <v>0.35000000000582077</v>
      </c>
      <c r="I183" s="92">
        <v>7000.01</v>
      </c>
      <c r="J183" s="20" t="s">
        <v>1557</v>
      </c>
      <c r="K183" s="93">
        <f t="shared" si="152"/>
        <v>1.0000000000218279E-2</v>
      </c>
      <c r="L183" s="92">
        <v>0</v>
      </c>
      <c r="M183" s="20" t="s">
        <v>52</v>
      </c>
      <c r="N183" s="93">
        <f t="shared" si="153"/>
        <v>0</v>
      </c>
      <c r="O183" s="92">
        <v>1807.87</v>
      </c>
      <c r="P183" s="20" t="s">
        <v>347</v>
      </c>
      <c r="Q183" s="93">
        <f t="shared" si="154"/>
        <v>-1.0000000000218279E-2</v>
      </c>
      <c r="R183" s="92">
        <v>6535965.79</v>
      </c>
      <c r="S183" s="20">
        <v>6535970</v>
      </c>
      <c r="T183" s="93">
        <f t="shared" si="155"/>
        <v>-4.2099999999627471</v>
      </c>
      <c r="U183" s="209">
        <f t="shared" si="125"/>
        <v>1</v>
      </c>
      <c r="W183" s="86" t="s">
        <v>18</v>
      </c>
      <c r="X183" s="121">
        <f t="shared" si="113"/>
        <v>1</v>
      </c>
      <c r="Y183" s="122">
        <f t="shared" si="114"/>
        <v>0</v>
      </c>
      <c r="Z183" s="122">
        <f t="shared" si="115"/>
        <v>0</v>
      </c>
      <c r="AA183" s="122">
        <f t="shared" si="116"/>
        <v>0</v>
      </c>
      <c r="AB183" s="122">
        <f t="shared" si="117"/>
        <v>0</v>
      </c>
      <c r="AC183" s="129">
        <f t="shared" si="118"/>
        <v>0</v>
      </c>
    </row>
    <row r="184" spans="1:29" ht="15.75">
      <c r="A184" s="252"/>
      <c r="B184" s="88" t="s">
        <v>19</v>
      </c>
      <c r="C184" s="94">
        <v>45062850.75</v>
      </c>
      <c r="D184" s="95">
        <v>46306740</v>
      </c>
      <c r="E184" s="96">
        <f t="shared" si="156"/>
        <v>-1243889.25</v>
      </c>
      <c r="F184" s="94">
        <v>1025165.97</v>
      </c>
      <c r="G184" s="95" t="s">
        <v>198</v>
      </c>
      <c r="H184" s="96">
        <f t="shared" si="151"/>
        <v>-4.0300000000279397</v>
      </c>
      <c r="I184" s="94">
        <v>25124.799999999999</v>
      </c>
      <c r="J184" s="95" t="s">
        <v>1558</v>
      </c>
      <c r="K184" s="96">
        <f t="shared" si="152"/>
        <v>0</v>
      </c>
      <c r="L184" s="94">
        <v>0</v>
      </c>
      <c r="M184" s="95" t="s">
        <v>52</v>
      </c>
      <c r="N184" s="96">
        <f t="shared" si="153"/>
        <v>0</v>
      </c>
      <c r="O184" s="94">
        <v>42509.03</v>
      </c>
      <c r="P184" s="95" t="s">
        <v>348</v>
      </c>
      <c r="Q184" s="96">
        <f t="shared" si="154"/>
        <v>2.9999999998835847E-2</v>
      </c>
      <c r="R184" s="94">
        <v>45908844.240000002</v>
      </c>
      <c r="S184" s="95">
        <v>45908800</v>
      </c>
      <c r="T184" s="96">
        <f t="shared" si="155"/>
        <v>44.240000002086163</v>
      </c>
      <c r="U184" s="210">
        <f t="shared" si="125"/>
        <v>1</v>
      </c>
      <c r="W184" s="88" t="s">
        <v>19</v>
      </c>
      <c r="X184" s="125">
        <f t="shared" si="113"/>
        <v>1</v>
      </c>
      <c r="Y184" s="126">
        <f t="shared" si="114"/>
        <v>0</v>
      </c>
      <c r="Z184" s="126">
        <f t="shared" si="115"/>
        <v>0</v>
      </c>
      <c r="AA184" s="126">
        <f t="shared" si="116"/>
        <v>0</v>
      </c>
      <c r="AB184" s="126">
        <f t="shared" si="117"/>
        <v>0</v>
      </c>
      <c r="AC184" s="132">
        <f t="shared" si="118"/>
        <v>0</v>
      </c>
    </row>
    <row r="185" spans="1:29" ht="15.75">
      <c r="A185" s="250">
        <v>42460</v>
      </c>
      <c r="B185" s="85" t="s">
        <v>12</v>
      </c>
      <c r="C185" s="89">
        <v>35730951.859999999</v>
      </c>
      <c r="D185" s="90">
        <v>30919600</v>
      </c>
      <c r="E185" s="91">
        <f>C185-D185</f>
        <v>4811351.8599999994</v>
      </c>
      <c r="F185" s="89">
        <v>440531.67</v>
      </c>
      <c r="G185" s="90" t="s">
        <v>199</v>
      </c>
      <c r="H185" s="91">
        <f>F185-G185</f>
        <v>-0.33000000001629815</v>
      </c>
      <c r="I185" s="89">
        <v>7075.59</v>
      </c>
      <c r="J185" s="90" t="s">
        <v>1559</v>
      </c>
      <c r="K185" s="91">
        <f>I185-J185</f>
        <v>-1.0000000000218279E-2</v>
      </c>
      <c r="L185" s="89">
        <v>4234.8</v>
      </c>
      <c r="M185" s="90" t="s">
        <v>1560</v>
      </c>
      <c r="N185" s="91">
        <f>L185-M185</f>
        <v>-1.0000000000218279E-2</v>
      </c>
      <c r="O185" s="89">
        <v>198226.25</v>
      </c>
      <c r="P185" s="90" t="s">
        <v>349</v>
      </c>
      <c r="Q185" s="91">
        <f>O185-P185</f>
        <v>0.25</v>
      </c>
      <c r="R185" s="89">
        <v>30273611.100000001</v>
      </c>
      <c r="S185" s="90">
        <v>30273650</v>
      </c>
      <c r="T185" s="91">
        <f>R185-S185</f>
        <v>-38.899999998509884</v>
      </c>
      <c r="U185" s="208">
        <f t="shared" si="125"/>
        <v>1</v>
      </c>
      <c r="W185" s="85" t="s">
        <v>12</v>
      </c>
      <c r="X185" s="121">
        <f t="shared" si="113"/>
        <v>1</v>
      </c>
      <c r="Y185" s="122">
        <f t="shared" si="114"/>
        <v>0</v>
      </c>
      <c r="Z185" s="122">
        <f t="shared" si="115"/>
        <v>0</v>
      </c>
      <c r="AA185" s="122">
        <f t="shared" si="116"/>
        <v>0</v>
      </c>
      <c r="AB185" s="122">
        <f t="shared" si="117"/>
        <v>0</v>
      </c>
      <c r="AC185" s="129">
        <f t="shared" si="118"/>
        <v>0</v>
      </c>
    </row>
    <row r="186" spans="1:29" ht="15.75">
      <c r="A186" s="251"/>
      <c r="B186" s="86" t="s">
        <v>13</v>
      </c>
      <c r="C186" s="92">
        <v>59652612.020000003</v>
      </c>
      <c r="D186" s="20">
        <v>0</v>
      </c>
      <c r="E186" s="93">
        <f>C186-D186</f>
        <v>59652612.020000003</v>
      </c>
      <c r="F186" s="92">
        <v>818912.48</v>
      </c>
      <c r="G186" s="20"/>
      <c r="H186" s="93">
        <f t="shared" ref="H186:H192" si="157">F186-G186</f>
        <v>818912.48</v>
      </c>
      <c r="I186" s="92">
        <v>106628.22</v>
      </c>
      <c r="J186" s="20"/>
      <c r="K186" s="93">
        <f t="shared" ref="K186:K192" si="158">I186-J186</f>
        <v>106628.22</v>
      </c>
      <c r="L186" s="92">
        <v>11105.51</v>
      </c>
      <c r="M186" s="20"/>
      <c r="N186" s="93">
        <f t="shared" ref="N186:N192" si="159">L186-M186</f>
        <v>11105.51</v>
      </c>
      <c r="O186" s="92">
        <v>386312.06</v>
      </c>
      <c r="P186" s="20"/>
      <c r="Q186" s="93">
        <f t="shared" ref="Q186:Q192" si="160">O186-P186</f>
        <v>386312.06</v>
      </c>
      <c r="R186" s="92">
        <v>58542910.170000002</v>
      </c>
      <c r="S186" s="20">
        <v>0</v>
      </c>
      <c r="T186" s="93">
        <f t="shared" ref="T186:T192" si="161">R186-S186</f>
        <v>58542910.170000002</v>
      </c>
      <c r="U186" s="209">
        <f t="shared" si="125"/>
        <v>0</v>
      </c>
      <c r="W186" s="86" t="s">
        <v>13</v>
      </c>
      <c r="X186" s="121">
        <f t="shared" si="113"/>
        <v>0</v>
      </c>
      <c r="Y186" s="122">
        <f t="shared" si="114"/>
        <v>0</v>
      </c>
      <c r="Z186" s="122">
        <f t="shared" si="115"/>
        <v>0</v>
      </c>
      <c r="AA186" s="122">
        <f t="shared" si="116"/>
        <v>0</v>
      </c>
      <c r="AB186" s="122">
        <f t="shared" si="117"/>
        <v>0</v>
      </c>
      <c r="AC186" s="129">
        <f t="shared" si="118"/>
        <v>0</v>
      </c>
    </row>
    <row r="187" spans="1:29" ht="15.75">
      <c r="A187" s="251"/>
      <c r="B187" s="87" t="s">
        <v>14</v>
      </c>
      <c r="C187" s="92">
        <v>23862221.800000001</v>
      </c>
      <c r="D187" s="20">
        <v>23862270</v>
      </c>
      <c r="E187" s="93">
        <f t="shared" ref="E187:E192" si="162">C187-D187</f>
        <v>-48.199999999254942</v>
      </c>
      <c r="F187" s="92">
        <v>322894.51</v>
      </c>
      <c r="G187" s="20" t="s">
        <v>200</v>
      </c>
      <c r="H187" s="93">
        <f>F187-G187</f>
        <v>-2413.4899999999907</v>
      </c>
      <c r="I187" s="92">
        <v>12483.22</v>
      </c>
      <c r="J187" s="20" t="s">
        <v>1561</v>
      </c>
      <c r="K187" s="93">
        <f t="shared" si="158"/>
        <v>1.9999999998617568E-2</v>
      </c>
      <c r="L187" s="92">
        <v>3326.08</v>
      </c>
      <c r="M187" s="20" t="s">
        <v>1562</v>
      </c>
      <c r="N187" s="93">
        <f t="shared" si="159"/>
        <v>-1.0000000000218279E-2</v>
      </c>
      <c r="O187" s="92">
        <v>65071.39</v>
      </c>
      <c r="P187" s="20" t="s">
        <v>350</v>
      </c>
      <c r="Q187" s="93">
        <f t="shared" si="160"/>
        <v>-1.0000000002037268E-2</v>
      </c>
      <c r="R187" s="92">
        <v>24106024.75</v>
      </c>
      <c r="S187" s="20">
        <v>24103650</v>
      </c>
      <c r="T187" s="93">
        <f t="shared" si="161"/>
        <v>2374.75</v>
      </c>
      <c r="U187" s="209">
        <f t="shared" si="125"/>
        <v>1</v>
      </c>
      <c r="W187" s="87" t="s">
        <v>14</v>
      </c>
      <c r="X187" s="121">
        <f t="shared" si="113"/>
        <v>0</v>
      </c>
      <c r="Y187" s="122">
        <f t="shared" si="114"/>
        <v>1</v>
      </c>
      <c r="Z187" s="122">
        <f t="shared" si="115"/>
        <v>0</v>
      </c>
      <c r="AA187" s="122">
        <f t="shared" si="116"/>
        <v>0</v>
      </c>
      <c r="AB187" s="122">
        <f t="shared" si="117"/>
        <v>0</v>
      </c>
      <c r="AC187" s="129">
        <f t="shared" si="118"/>
        <v>1</v>
      </c>
    </row>
    <row r="188" spans="1:29" ht="15.75">
      <c r="A188" s="251"/>
      <c r="B188" s="86" t="s">
        <v>15</v>
      </c>
      <c r="C188" s="92">
        <v>83435470.629999995</v>
      </c>
      <c r="D188" s="20">
        <v>83435500</v>
      </c>
      <c r="E188" s="93">
        <f t="shared" si="162"/>
        <v>-29.370000004768372</v>
      </c>
      <c r="F188" s="92">
        <v>247954.72</v>
      </c>
      <c r="G188" s="20" t="s">
        <v>201</v>
      </c>
      <c r="H188" s="93">
        <f t="shared" si="157"/>
        <v>-0.27999999999883585</v>
      </c>
      <c r="I188" s="92">
        <v>78773.100000000006</v>
      </c>
      <c r="J188" s="20" t="s">
        <v>1563</v>
      </c>
      <c r="K188" s="93">
        <f t="shared" si="158"/>
        <v>0</v>
      </c>
      <c r="L188" s="92">
        <v>2555.14</v>
      </c>
      <c r="M188" s="20" t="s">
        <v>1564</v>
      </c>
      <c r="N188" s="93">
        <f t="shared" si="159"/>
        <v>-1.0000000000218279E-2</v>
      </c>
      <c r="O188" s="92">
        <v>367717.26</v>
      </c>
      <c r="P188" s="20" t="s">
        <v>351</v>
      </c>
      <c r="Q188" s="93">
        <f t="shared" si="160"/>
        <v>0.26000000000931323</v>
      </c>
      <c r="R188" s="92">
        <v>82896016.590000004</v>
      </c>
      <c r="S188" s="20">
        <v>82896004</v>
      </c>
      <c r="T188" s="93">
        <f t="shared" si="161"/>
        <v>12.590000003576279</v>
      </c>
      <c r="U188" s="209">
        <f t="shared" si="125"/>
        <v>1</v>
      </c>
      <c r="W188" s="86" t="s">
        <v>15</v>
      </c>
      <c r="X188" s="121">
        <f t="shared" si="113"/>
        <v>0</v>
      </c>
      <c r="Y188" s="122">
        <f t="shared" si="114"/>
        <v>0</v>
      </c>
      <c r="Z188" s="122">
        <f t="shared" si="115"/>
        <v>0</v>
      </c>
      <c r="AA188" s="122">
        <f t="shared" si="116"/>
        <v>0</v>
      </c>
      <c r="AB188" s="122">
        <f t="shared" si="117"/>
        <v>0</v>
      </c>
      <c r="AC188" s="129">
        <f t="shared" si="118"/>
        <v>0</v>
      </c>
    </row>
    <row r="189" spans="1:29" ht="15.75">
      <c r="A189" s="251"/>
      <c r="B189" s="86" t="s">
        <v>16</v>
      </c>
      <c r="C189" s="92">
        <v>52389247.920000002</v>
      </c>
      <c r="D189" s="20">
        <v>52389290</v>
      </c>
      <c r="E189" s="93">
        <f t="shared" si="162"/>
        <v>-42.079999998211861</v>
      </c>
      <c r="F189" s="92">
        <v>515641.57</v>
      </c>
      <c r="G189" s="20" t="s">
        <v>202</v>
      </c>
      <c r="H189" s="93">
        <f t="shared" si="157"/>
        <v>-0.42999999999301508</v>
      </c>
      <c r="I189" s="92">
        <v>35519.57</v>
      </c>
      <c r="J189" s="20" t="s">
        <v>1565</v>
      </c>
      <c r="K189" s="93">
        <f t="shared" si="158"/>
        <v>-2.9999999998835847E-2</v>
      </c>
      <c r="L189" s="92">
        <v>219580.76</v>
      </c>
      <c r="M189" s="20" t="s">
        <v>1566</v>
      </c>
      <c r="N189" s="93">
        <f t="shared" si="159"/>
        <v>-0.23999999999068677</v>
      </c>
      <c r="O189" s="92">
        <v>138512.56</v>
      </c>
      <c r="P189" s="20" t="s">
        <v>352</v>
      </c>
      <c r="Q189" s="93">
        <f t="shared" si="160"/>
        <v>-0.44000000000232831</v>
      </c>
      <c r="R189" s="92">
        <v>51551032.579999998</v>
      </c>
      <c r="S189" s="20">
        <v>51550990</v>
      </c>
      <c r="T189" s="93">
        <f t="shared" si="161"/>
        <v>42.579999998211861</v>
      </c>
      <c r="U189" s="209">
        <f t="shared" si="125"/>
        <v>1</v>
      </c>
      <c r="W189" s="86" t="s">
        <v>16</v>
      </c>
      <c r="X189" s="121">
        <f t="shared" si="113"/>
        <v>0</v>
      </c>
      <c r="Y189" s="122">
        <f t="shared" si="114"/>
        <v>0</v>
      </c>
      <c r="Z189" s="122">
        <f t="shared" si="115"/>
        <v>0</v>
      </c>
      <c r="AA189" s="122">
        <f t="shared" si="116"/>
        <v>0</v>
      </c>
      <c r="AB189" s="122">
        <f t="shared" si="117"/>
        <v>0</v>
      </c>
      <c r="AC189" s="129">
        <f t="shared" si="118"/>
        <v>0</v>
      </c>
    </row>
    <row r="190" spans="1:29" ht="15.75">
      <c r="A190" s="251"/>
      <c r="B190" s="86" t="s">
        <v>17</v>
      </c>
      <c r="C190" s="92">
        <v>31590559.109999999</v>
      </c>
      <c r="D190" s="20">
        <v>0</v>
      </c>
      <c r="E190" s="93">
        <f t="shared" si="162"/>
        <v>31590559.109999999</v>
      </c>
      <c r="F190" s="92">
        <v>1194985.96</v>
      </c>
      <c r="G190" s="20"/>
      <c r="H190" s="93">
        <f t="shared" si="157"/>
        <v>1194985.96</v>
      </c>
      <c r="I190" s="92">
        <v>100923.72</v>
      </c>
      <c r="J190" s="20"/>
      <c r="K190" s="93">
        <f t="shared" si="158"/>
        <v>100923.72</v>
      </c>
      <c r="L190" s="92">
        <v>65996.649999999994</v>
      </c>
      <c r="M190" s="20"/>
      <c r="N190" s="93">
        <f t="shared" si="159"/>
        <v>65996.649999999994</v>
      </c>
      <c r="O190" s="92">
        <v>31984.97</v>
      </c>
      <c r="P190" s="20"/>
      <c r="Q190" s="93">
        <f t="shared" si="160"/>
        <v>31984.97</v>
      </c>
      <c r="R190" s="92">
        <v>30704885.489999998</v>
      </c>
      <c r="S190" s="20">
        <v>0</v>
      </c>
      <c r="T190" s="93">
        <f t="shared" si="161"/>
        <v>30704885.489999998</v>
      </c>
      <c r="U190" s="209">
        <f t="shared" si="125"/>
        <v>0</v>
      </c>
      <c r="W190" s="86" t="s">
        <v>17</v>
      </c>
      <c r="X190" s="121">
        <f t="shared" si="113"/>
        <v>0</v>
      </c>
      <c r="Y190" s="122">
        <f t="shared" si="114"/>
        <v>0</v>
      </c>
      <c r="Z190" s="122">
        <f t="shared" si="115"/>
        <v>0</v>
      </c>
      <c r="AA190" s="122">
        <f t="shared" si="116"/>
        <v>0</v>
      </c>
      <c r="AB190" s="122">
        <f t="shared" si="117"/>
        <v>0</v>
      </c>
      <c r="AC190" s="129">
        <f t="shared" si="118"/>
        <v>0</v>
      </c>
    </row>
    <row r="191" spans="1:29" ht="15.75">
      <c r="A191" s="251"/>
      <c r="B191" s="86" t="s">
        <v>18</v>
      </c>
      <c r="C191" s="92">
        <v>6535965.79</v>
      </c>
      <c r="D191" s="20">
        <v>6535970</v>
      </c>
      <c r="E191" s="93">
        <f t="shared" si="162"/>
        <v>-4.2099999999627471</v>
      </c>
      <c r="F191" s="92">
        <v>121158.55</v>
      </c>
      <c r="G191" s="20" t="s">
        <v>203</v>
      </c>
      <c r="H191" s="93">
        <f t="shared" si="157"/>
        <v>-0.44999999999708962</v>
      </c>
      <c r="I191" s="92">
        <v>-1</v>
      </c>
      <c r="J191" s="20" t="s">
        <v>52</v>
      </c>
      <c r="K191" s="93">
        <f t="shared" si="158"/>
        <v>-1</v>
      </c>
      <c r="L191" s="92">
        <v>0</v>
      </c>
      <c r="M191" s="20" t="s">
        <v>52</v>
      </c>
      <c r="N191" s="93">
        <f t="shared" si="159"/>
        <v>0</v>
      </c>
      <c r="O191" s="92">
        <v>1258.8699999999999</v>
      </c>
      <c r="P191" s="20" t="s">
        <v>353</v>
      </c>
      <c r="Q191" s="93">
        <f t="shared" si="160"/>
        <v>-1.0000000000218279E-2</v>
      </c>
      <c r="R191" s="92">
        <v>6413548.3499999996</v>
      </c>
      <c r="S191" s="20">
        <v>6413550</v>
      </c>
      <c r="T191" s="93">
        <f t="shared" si="161"/>
        <v>-1.650000000372529</v>
      </c>
      <c r="U191" s="209">
        <f t="shared" si="125"/>
        <v>1</v>
      </c>
      <c r="W191" s="86" t="s">
        <v>18</v>
      </c>
      <c r="X191" s="121">
        <f t="shared" si="113"/>
        <v>0</v>
      </c>
      <c r="Y191" s="122">
        <f t="shared" si="114"/>
        <v>0</v>
      </c>
      <c r="Z191" s="122">
        <f t="shared" si="115"/>
        <v>0</v>
      </c>
      <c r="AA191" s="122">
        <f t="shared" si="116"/>
        <v>0</v>
      </c>
      <c r="AB191" s="122">
        <f t="shared" si="117"/>
        <v>0</v>
      </c>
      <c r="AC191" s="129">
        <f t="shared" si="118"/>
        <v>0</v>
      </c>
    </row>
    <row r="192" spans="1:29" ht="15.75">
      <c r="A192" s="252"/>
      <c r="B192" s="88" t="s">
        <v>19</v>
      </c>
      <c r="C192" s="94">
        <v>45908844.240000002</v>
      </c>
      <c r="D192" s="95">
        <v>45908800</v>
      </c>
      <c r="E192" s="96">
        <f t="shared" si="162"/>
        <v>44.240000002086163</v>
      </c>
      <c r="F192" s="94">
        <v>448213.9</v>
      </c>
      <c r="G192" s="95" t="s">
        <v>204</v>
      </c>
      <c r="H192" s="96">
        <f t="shared" si="157"/>
        <v>-9.9999999976716936E-2</v>
      </c>
      <c r="I192" s="94">
        <v>78002.23</v>
      </c>
      <c r="J192" s="95" t="s">
        <v>1567</v>
      </c>
      <c r="K192" s="96">
        <f t="shared" si="158"/>
        <v>2.9999999998835847E-2</v>
      </c>
      <c r="L192" s="94">
        <v>0</v>
      </c>
      <c r="M192" s="95" t="s">
        <v>52</v>
      </c>
      <c r="N192" s="96">
        <f t="shared" si="159"/>
        <v>0</v>
      </c>
      <c r="O192" s="94">
        <v>62583.33</v>
      </c>
      <c r="P192" s="95" t="s">
        <v>354</v>
      </c>
      <c r="Q192" s="96">
        <f t="shared" si="160"/>
        <v>2.9999999998835847E-2</v>
      </c>
      <c r="R192" s="94">
        <v>45476049.229999997</v>
      </c>
      <c r="S192" s="95">
        <v>45476050</v>
      </c>
      <c r="T192" s="96">
        <f t="shared" si="161"/>
        <v>-0.77000000327825546</v>
      </c>
      <c r="U192" s="210">
        <f t="shared" si="125"/>
        <v>1</v>
      </c>
      <c r="W192" s="88" t="s">
        <v>19</v>
      </c>
      <c r="X192" s="125">
        <f t="shared" si="113"/>
        <v>0</v>
      </c>
      <c r="Y192" s="126">
        <f t="shared" si="114"/>
        <v>0</v>
      </c>
      <c r="Z192" s="126">
        <f t="shared" si="115"/>
        <v>0</v>
      </c>
      <c r="AA192" s="126">
        <f t="shared" si="116"/>
        <v>0</v>
      </c>
      <c r="AB192" s="126">
        <f t="shared" si="117"/>
        <v>0</v>
      </c>
      <c r="AC192" s="132">
        <f t="shared" si="118"/>
        <v>0</v>
      </c>
    </row>
    <row r="193" spans="7:29">
      <c r="G193" s="90"/>
      <c r="P193" s="90"/>
    </row>
    <row r="194" spans="7:29">
      <c r="G194" s="20"/>
      <c r="P194" s="20"/>
      <c r="U194" s="199" t="s">
        <v>1573</v>
      </c>
      <c r="X194" s="85" t="s">
        <v>22</v>
      </c>
      <c r="Y194" s="85" t="s">
        <v>23</v>
      </c>
      <c r="Z194" s="111" t="s">
        <v>24</v>
      </c>
      <c r="AA194" s="85" t="s">
        <v>25</v>
      </c>
      <c r="AB194" s="85" t="s">
        <v>26</v>
      </c>
      <c r="AC194" s="85" t="s">
        <v>27</v>
      </c>
    </row>
    <row r="195" spans="7:29">
      <c r="G195" s="20"/>
      <c r="P195" s="20"/>
      <c r="U195" s="211">
        <f>U9+U17+U25+U33+U41+U49+U57+U65+U73+U81+U89+U97+U105+U113+U121+U129+U137+U145+U153+U161+U169+U177+U185</f>
        <v>21</v>
      </c>
      <c r="W195" s="85" t="s">
        <v>12</v>
      </c>
      <c r="X195" s="117">
        <f>X9+X17+X25+X33+X41+X49+X57+X65+X73+X81+X89+X97+X105+X113+X121+X129+X137+X145+X153+X161+X169+X177+X185</f>
        <v>20</v>
      </c>
      <c r="Y195" s="118">
        <f t="shared" ref="Y195:AC195" si="163">Y9+Y17+Y25+Y33+Y41+Y49+Y57+Y65+Y73+Y81+Y89+Y97+Y105+Y113+Y121+Y129+Y137+Y145+Y153+Y161+Y169+Y177+Y185</f>
        <v>0</v>
      </c>
      <c r="Z195" s="118">
        <f t="shared" si="163"/>
        <v>1</v>
      </c>
      <c r="AA195" s="119">
        <f t="shared" si="163"/>
        <v>0</v>
      </c>
      <c r="AB195" s="119">
        <f t="shared" si="163"/>
        <v>0</v>
      </c>
      <c r="AC195" s="120">
        <f t="shared" si="163"/>
        <v>0</v>
      </c>
    </row>
    <row r="196" spans="7:29">
      <c r="G196" s="20"/>
      <c r="P196" s="20"/>
      <c r="U196" s="212">
        <f t="shared" ref="U196:U202" si="164">U10+U18+U26+U34+U42+U50+U58+U66+U74+U82+U90+U98+U106+U114+U122+U130+U138+U146+U154+U162+U170+U178+U186</f>
        <v>19</v>
      </c>
      <c r="W196" s="86" t="s">
        <v>13</v>
      </c>
      <c r="X196" s="121">
        <f t="shared" ref="X196:AC196" si="165">X10+X18+X26+X34+X42+X50+X58+X66+X74+X82+X90+X98+X106+X114+X122+X130+X138+X146+X154+X162+X170+X178+X186</f>
        <v>3</v>
      </c>
      <c r="Y196" s="122">
        <f t="shared" si="165"/>
        <v>0</v>
      </c>
      <c r="Z196" s="122">
        <f t="shared" si="165"/>
        <v>2</v>
      </c>
      <c r="AA196" s="123">
        <f t="shared" si="165"/>
        <v>2</v>
      </c>
      <c r="AB196" s="123">
        <f t="shared" si="165"/>
        <v>0</v>
      </c>
      <c r="AC196" s="124">
        <f t="shared" si="165"/>
        <v>0</v>
      </c>
    </row>
    <row r="197" spans="7:29">
      <c r="G197" s="20"/>
      <c r="P197" s="20"/>
      <c r="U197" s="212">
        <f t="shared" si="164"/>
        <v>17</v>
      </c>
      <c r="W197" s="87" t="s">
        <v>14</v>
      </c>
      <c r="X197" s="121">
        <f t="shared" ref="X197:AC197" si="166">X11+X19+X27+X35+X43+X51+X59+X67+X75+X83+X91+X99+X107+X115+X123+X131+X139+X147+X155+X163+X171+X179+X187</f>
        <v>4</v>
      </c>
      <c r="Y197" s="122">
        <f t="shared" si="166"/>
        <v>2</v>
      </c>
      <c r="Z197" s="122">
        <f t="shared" si="166"/>
        <v>1</v>
      </c>
      <c r="AA197" s="123">
        <f t="shared" si="166"/>
        <v>0</v>
      </c>
      <c r="AB197" s="123">
        <f t="shared" si="166"/>
        <v>4</v>
      </c>
      <c r="AC197" s="124">
        <f t="shared" si="166"/>
        <v>4</v>
      </c>
    </row>
    <row r="198" spans="7:29">
      <c r="U198" s="212">
        <f t="shared" si="164"/>
        <v>22</v>
      </c>
      <c r="W198" s="86" t="s">
        <v>15</v>
      </c>
      <c r="X198" s="121">
        <f t="shared" ref="X198:AC198" si="167">X12+X20+X28+X36+X44+X52+X60+X68+X76+X84+X92+X100+X108+X116+X124+X132+X140+X148+X156+X164+X172+X180+X188</f>
        <v>2</v>
      </c>
      <c r="Y198" s="122">
        <f t="shared" si="167"/>
        <v>1</v>
      </c>
      <c r="Z198" s="122">
        <f t="shared" si="167"/>
        <v>0</v>
      </c>
      <c r="AA198" s="123">
        <f t="shared" si="167"/>
        <v>0</v>
      </c>
      <c r="AB198" s="123">
        <f t="shared" si="167"/>
        <v>0</v>
      </c>
      <c r="AC198" s="124">
        <f t="shared" si="167"/>
        <v>1</v>
      </c>
    </row>
    <row r="199" spans="7:29">
      <c r="U199" s="212">
        <f t="shared" si="164"/>
        <v>22</v>
      </c>
      <c r="W199" s="86" t="s">
        <v>16</v>
      </c>
      <c r="X199" s="121">
        <f t="shared" ref="X199:AC199" si="168">X13+X21+X29+X37+X45+X53+X61+X69+X77+X85+X93+X101+X109+X117+X125+X133+X141+X149+X157+X165+X173+X181+X189</f>
        <v>2</v>
      </c>
      <c r="Y199" s="122">
        <f t="shared" si="168"/>
        <v>0</v>
      </c>
      <c r="Z199" s="122">
        <f t="shared" si="168"/>
        <v>0</v>
      </c>
      <c r="AA199" s="123">
        <f t="shared" si="168"/>
        <v>0</v>
      </c>
      <c r="AB199" s="123">
        <f t="shared" si="168"/>
        <v>0</v>
      </c>
      <c r="AC199" s="124">
        <f t="shared" si="168"/>
        <v>0</v>
      </c>
    </row>
    <row r="200" spans="7:29">
      <c r="U200" s="212">
        <f t="shared" si="164"/>
        <v>9</v>
      </c>
      <c r="W200" s="86" t="s">
        <v>17</v>
      </c>
      <c r="X200" s="121">
        <f t="shared" ref="X200:AC200" si="169">X14+X22+X30+X38+X46+X54+X62+X70+X78+X86+X94+X102+X110+X118+X126+X134+X142+X150+X158+X166+X174+X182+X190</f>
        <v>1</v>
      </c>
      <c r="Y200" s="122">
        <f t="shared" si="169"/>
        <v>0</v>
      </c>
      <c r="Z200" s="122">
        <f t="shared" si="169"/>
        <v>0</v>
      </c>
      <c r="AA200" s="123">
        <f t="shared" si="169"/>
        <v>0</v>
      </c>
      <c r="AB200" s="123">
        <f t="shared" si="169"/>
        <v>1</v>
      </c>
      <c r="AC200" s="124">
        <f t="shared" si="169"/>
        <v>0</v>
      </c>
    </row>
    <row r="201" spans="7:29">
      <c r="U201" s="212">
        <f t="shared" si="164"/>
        <v>22</v>
      </c>
      <c r="W201" s="86" t="s">
        <v>18</v>
      </c>
      <c r="X201" s="121">
        <f t="shared" ref="X201:AC201" si="170">X15+X23+X31+X39+X47+X55+X63+X71+X79+X87+X95+X103+X111+X119+X127+X135+X143+X151+X159+X167+X175+X183+X191</f>
        <v>5</v>
      </c>
      <c r="Y201" s="122">
        <f t="shared" si="170"/>
        <v>2</v>
      </c>
      <c r="Z201" s="122">
        <f t="shared" si="170"/>
        <v>1</v>
      </c>
      <c r="AA201" s="123">
        <f t="shared" si="170"/>
        <v>0</v>
      </c>
      <c r="AB201" s="123">
        <f t="shared" si="170"/>
        <v>1</v>
      </c>
      <c r="AC201" s="124">
        <f t="shared" si="170"/>
        <v>2</v>
      </c>
    </row>
    <row r="202" spans="7:29">
      <c r="U202" s="213">
        <f t="shared" si="164"/>
        <v>21</v>
      </c>
      <c r="W202" s="88" t="s">
        <v>19</v>
      </c>
      <c r="X202" s="125">
        <f t="shared" ref="X202:AC202" si="171">X16+X24+X32+X40+X48+X56+X64+X72+X80+X88+X96+X104+X112+X120+X128+X136+X144+X152+X160+X168+X176+X184+X192</f>
        <v>5</v>
      </c>
      <c r="Y202" s="126">
        <f t="shared" si="171"/>
        <v>5</v>
      </c>
      <c r="Z202" s="126">
        <f t="shared" si="171"/>
        <v>0</v>
      </c>
      <c r="AA202" s="127">
        <f t="shared" si="171"/>
        <v>0</v>
      </c>
      <c r="AB202" s="127">
        <f t="shared" si="171"/>
        <v>1</v>
      </c>
      <c r="AC202" s="128">
        <f t="shared" si="171"/>
        <v>0</v>
      </c>
    </row>
  </sheetData>
  <mergeCells count="31">
    <mergeCell ref="A9:A16"/>
    <mergeCell ref="A17:A24"/>
    <mergeCell ref="U7:U8"/>
    <mergeCell ref="B7:B8"/>
    <mergeCell ref="C7:E7"/>
    <mergeCell ref="F7:H7"/>
    <mergeCell ref="I7:K7"/>
    <mergeCell ref="L7:N7"/>
    <mergeCell ref="O7:Q7"/>
    <mergeCell ref="R7:T7"/>
    <mergeCell ref="A57:A64"/>
    <mergeCell ref="A65:A72"/>
    <mergeCell ref="A73:A80"/>
    <mergeCell ref="A81:A88"/>
    <mergeCell ref="A25:A32"/>
    <mergeCell ref="A33:A40"/>
    <mergeCell ref="A41:A48"/>
    <mergeCell ref="A49:A56"/>
    <mergeCell ref="A89:A96"/>
    <mergeCell ref="A97:A104"/>
    <mergeCell ref="A105:A112"/>
    <mergeCell ref="A113:A120"/>
    <mergeCell ref="A121:A128"/>
    <mergeCell ref="A169:A176"/>
    <mergeCell ref="A177:A184"/>
    <mergeCell ref="A185:A192"/>
    <mergeCell ref="A129:A136"/>
    <mergeCell ref="A137:A144"/>
    <mergeCell ref="A145:A152"/>
    <mergeCell ref="A153:A160"/>
    <mergeCell ref="A161:A168"/>
  </mergeCells>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6"/>
  <sheetViews>
    <sheetView zoomScale="70" zoomScaleNormal="70" workbookViewId="0">
      <selection activeCell="Z179" sqref="Z179:AA186"/>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20" width="13.425781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42463</v>
      </c>
      <c r="B9" s="86" t="s">
        <v>12</v>
      </c>
      <c r="C9" s="92">
        <v>30273611.109999999</v>
      </c>
      <c r="D9" s="20">
        <v>30273650</v>
      </c>
      <c r="E9" s="93">
        <f>C9-D9</f>
        <v>-38.890000000596046</v>
      </c>
      <c r="F9" s="92">
        <v>558597.82999999996</v>
      </c>
      <c r="G9" s="20" t="s">
        <v>1898</v>
      </c>
      <c r="H9" s="93">
        <f>F9-G9</f>
        <v>-0.17000000004190952</v>
      </c>
      <c r="I9" s="92">
        <v>88710.33</v>
      </c>
      <c r="J9" s="20" t="s">
        <v>2148</v>
      </c>
      <c r="K9" s="93">
        <f>I9-J9</f>
        <v>2.9999999998835847E-2</v>
      </c>
      <c r="L9" s="92">
        <v>18679.07</v>
      </c>
      <c r="M9" s="20" t="s">
        <v>2149</v>
      </c>
      <c r="N9" s="93">
        <f>L9-M9</f>
        <v>-2.9999999998835847E-2</v>
      </c>
      <c r="O9" s="92">
        <v>182362.77</v>
      </c>
      <c r="P9" s="20" t="s">
        <v>1899</v>
      </c>
      <c r="Q9" s="93">
        <f>O9-P9</f>
        <v>-0.23000000001047738</v>
      </c>
      <c r="R9" s="89">
        <v>29602681.77</v>
      </c>
      <c r="S9" s="90">
        <v>29602680</v>
      </c>
      <c r="T9" s="91">
        <f>R9-S9</f>
        <v>1.7699999995529652</v>
      </c>
      <c r="U9" s="208">
        <f>IF(D9=0,0,1)</f>
        <v>1</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86" t="s">
        <v>13</v>
      </c>
      <c r="C10" s="92">
        <v>58542910.18</v>
      </c>
      <c r="D10" s="20">
        <v>0</v>
      </c>
      <c r="E10" s="93">
        <f t="shared" ref="E10:E73" si="0">C10-D10</f>
        <v>58542910.18</v>
      </c>
      <c r="F10" s="92">
        <v>1501886.41</v>
      </c>
      <c r="G10" s="20"/>
      <c r="H10" s="93">
        <f t="shared" ref="H10:H73" si="1">F10-G10</f>
        <v>1501886.41</v>
      </c>
      <c r="I10" s="92">
        <v>91805.28</v>
      </c>
      <c r="J10" s="20"/>
      <c r="K10" s="93">
        <f t="shared" ref="K10:K73" si="2">I10-J10</f>
        <v>91805.28</v>
      </c>
      <c r="L10" s="92">
        <v>101790.21</v>
      </c>
      <c r="M10" s="20"/>
      <c r="N10" s="93">
        <f t="shared" ref="N10:N73" si="3">L10-M10</f>
        <v>101790.21</v>
      </c>
      <c r="O10" s="92">
        <v>543438.80000000005</v>
      </c>
      <c r="P10" s="20"/>
      <c r="Q10" s="93">
        <f t="shared" ref="Q10:Q73" si="4">O10-P10</f>
        <v>543438.80000000005</v>
      </c>
      <c r="R10" s="92">
        <v>56487600.039999999</v>
      </c>
      <c r="S10" s="20">
        <v>0</v>
      </c>
      <c r="T10" s="93">
        <f t="shared" ref="T10:T73" si="5">R10-S10</f>
        <v>56487600.039999999</v>
      </c>
      <c r="U10" s="209">
        <f t="shared" ref="U10:U73" si="6">IF(D10=0,0,1)</f>
        <v>0</v>
      </c>
      <c r="W10" s="86" t="s">
        <v>13</v>
      </c>
      <c r="X10" s="121">
        <f t="shared" ref="X10:X73" si="7">+IF(AND(C10&lt;&gt;0,D10&lt;&gt;0,OR(E10&gt;100,E10&lt;-100)),1,0)</f>
        <v>0</v>
      </c>
      <c r="Y10" s="122">
        <f t="shared" ref="Y10:Y73" si="8">+IF(AND(F10&lt;&gt;0,G10&lt;&gt;0,OR(H10&gt;100,H10&lt;-100)),1,0)</f>
        <v>0</v>
      </c>
      <c r="Z10" s="122">
        <f t="shared" ref="Z10:Z73" si="9">+IF(AND(I10&lt;&gt;0,J10&lt;&gt;0,OR(K10&gt;100,K10&lt;-100)),1,0)</f>
        <v>0</v>
      </c>
      <c r="AA10" s="123">
        <f t="shared" ref="AA10:AA73" si="10">+IF(AND(L10&lt;&gt;0,M10&lt;&gt;0,OR(N10&gt;100,N10&lt;-100)),1,0)</f>
        <v>0</v>
      </c>
      <c r="AB10" s="123">
        <f t="shared" ref="AB10:AB73" si="11">+IF(AND(O10&lt;&gt;0,P10&lt;&gt;0,OR(Q10&gt;100,Q10&lt;-100)),1,0)</f>
        <v>0</v>
      </c>
      <c r="AC10" s="124">
        <f t="shared" ref="AC10:AC73" si="12">+IF(AND(R10&lt;&gt;0,S10&lt;&gt;0,OR(T10&gt;100,T10&lt;-100)),1,0)</f>
        <v>0</v>
      </c>
    </row>
    <row r="11" spans="1:29" ht="15.75">
      <c r="A11" s="251"/>
      <c r="B11" s="87" t="s">
        <v>14</v>
      </c>
      <c r="C11" s="92">
        <v>24106024.760000002</v>
      </c>
      <c r="D11" s="20">
        <v>0</v>
      </c>
      <c r="E11" s="93">
        <f t="shared" si="0"/>
        <v>24106024.760000002</v>
      </c>
      <c r="F11" s="92">
        <v>799697.2</v>
      </c>
      <c r="G11" s="20"/>
      <c r="H11" s="93">
        <f t="shared" si="1"/>
        <v>799697.2</v>
      </c>
      <c r="I11" s="92">
        <v>35484.06</v>
      </c>
      <c r="J11" s="20"/>
      <c r="K11" s="93">
        <f t="shared" si="2"/>
        <v>35484.06</v>
      </c>
      <c r="L11" s="92">
        <v>10720.58</v>
      </c>
      <c r="M11" s="20"/>
      <c r="N11" s="93">
        <f t="shared" si="3"/>
        <v>10720.58</v>
      </c>
      <c r="O11" s="92">
        <v>165562.1</v>
      </c>
      <c r="P11" s="20"/>
      <c r="Q11" s="93">
        <f t="shared" si="4"/>
        <v>165562.1</v>
      </c>
      <c r="R11" s="92">
        <v>23165528.940000001</v>
      </c>
      <c r="S11" s="20">
        <v>0</v>
      </c>
      <c r="T11" s="93">
        <f t="shared" si="5"/>
        <v>23165528.940000001</v>
      </c>
      <c r="U11" s="209">
        <f t="shared" si="6"/>
        <v>0</v>
      </c>
      <c r="W11" s="87" t="s">
        <v>14</v>
      </c>
      <c r="X11" s="121">
        <f t="shared" si="7"/>
        <v>0</v>
      </c>
      <c r="Y11" s="122">
        <f t="shared" si="8"/>
        <v>0</v>
      </c>
      <c r="Z11" s="122">
        <f t="shared" si="9"/>
        <v>0</v>
      </c>
      <c r="AA11" s="123">
        <f t="shared" si="10"/>
        <v>0</v>
      </c>
      <c r="AB11" s="123">
        <f t="shared" si="11"/>
        <v>0</v>
      </c>
      <c r="AC11" s="124">
        <f t="shared" si="12"/>
        <v>0</v>
      </c>
    </row>
    <row r="12" spans="1:29" ht="15.75">
      <c r="A12" s="251"/>
      <c r="B12" s="86" t="s">
        <v>15</v>
      </c>
      <c r="C12" s="92">
        <v>82896016.599999994</v>
      </c>
      <c r="D12" s="20">
        <v>82896004</v>
      </c>
      <c r="E12" s="93">
        <f t="shared" si="0"/>
        <v>12.599999994039536</v>
      </c>
      <c r="F12" s="92">
        <v>866571.43</v>
      </c>
      <c r="G12" s="20" t="s">
        <v>1900</v>
      </c>
      <c r="H12" s="93">
        <f t="shared" si="1"/>
        <v>0.43000000005122274</v>
      </c>
      <c r="I12" s="92">
        <v>83307.5</v>
      </c>
      <c r="J12" s="20" t="s">
        <v>2150</v>
      </c>
      <c r="K12" s="93">
        <f t="shared" si="2"/>
        <v>3487.8000000000029</v>
      </c>
      <c r="L12" s="92">
        <v>10655.01</v>
      </c>
      <c r="M12" s="20" t="s">
        <v>2151</v>
      </c>
      <c r="N12" s="93">
        <f t="shared" si="3"/>
        <v>1.0000000000218279E-2</v>
      </c>
      <c r="O12" s="92">
        <v>541455.52</v>
      </c>
      <c r="P12" s="20" t="s">
        <v>1901</v>
      </c>
      <c r="Q12" s="93">
        <f t="shared" si="4"/>
        <v>-0.47999999998137355</v>
      </c>
      <c r="R12" s="92">
        <v>81560642.140000001</v>
      </c>
      <c r="S12" s="20">
        <v>81560624</v>
      </c>
      <c r="T12" s="93">
        <f t="shared" si="5"/>
        <v>18.140000000596046</v>
      </c>
      <c r="U12" s="209">
        <f t="shared" si="6"/>
        <v>1</v>
      </c>
      <c r="W12" s="86" t="s">
        <v>15</v>
      </c>
      <c r="X12" s="121">
        <f t="shared" si="7"/>
        <v>0</v>
      </c>
      <c r="Y12" s="122">
        <f t="shared" si="8"/>
        <v>0</v>
      </c>
      <c r="Z12" s="122">
        <f t="shared" si="9"/>
        <v>1</v>
      </c>
      <c r="AA12" s="123">
        <f t="shared" si="10"/>
        <v>0</v>
      </c>
      <c r="AB12" s="123">
        <f t="shared" si="11"/>
        <v>0</v>
      </c>
      <c r="AC12" s="124">
        <f t="shared" si="12"/>
        <v>0</v>
      </c>
    </row>
    <row r="13" spans="1:29" ht="15.75">
      <c r="A13" s="251"/>
      <c r="B13" s="86" t="s">
        <v>16</v>
      </c>
      <c r="C13" s="92">
        <v>51551032.590000004</v>
      </c>
      <c r="D13" s="20">
        <v>51550990</v>
      </c>
      <c r="E13" s="93">
        <f t="shared" si="0"/>
        <v>42.590000003576279</v>
      </c>
      <c r="F13" s="92">
        <v>706466.01</v>
      </c>
      <c r="G13" s="20" t="s">
        <v>1902</v>
      </c>
      <c r="H13" s="93">
        <f t="shared" si="1"/>
        <v>1.0000000009313226E-2</v>
      </c>
      <c r="I13" s="92">
        <v>19993.84</v>
      </c>
      <c r="J13" s="20" t="s">
        <v>2152</v>
      </c>
      <c r="K13" s="93">
        <f t="shared" si="2"/>
        <v>4.0000000000873115E-2</v>
      </c>
      <c r="L13" s="92">
        <v>890.74</v>
      </c>
      <c r="M13" s="20" t="s">
        <v>2153</v>
      </c>
      <c r="N13" s="93">
        <f t="shared" si="3"/>
        <v>0</v>
      </c>
      <c r="O13" s="92">
        <v>216548.2</v>
      </c>
      <c r="P13" s="20" t="s">
        <v>1903</v>
      </c>
      <c r="Q13" s="93">
        <f t="shared" si="4"/>
        <v>0.20000000001164153</v>
      </c>
      <c r="R13" s="92">
        <v>50647121.479999997</v>
      </c>
      <c r="S13" s="20">
        <v>50647140</v>
      </c>
      <c r="T13" s="93">
        <f t="shared" si="5"/>
        <v>-18.520000003278255</v>
      </c>
      <c r="U13" s="209">
        <f t="shared" si="6"/>
        <v>1</v>
      </c>
      <c r="W13" s="86" t="s">
        <v>16</v>
      </c>
      <c r="X13" s="121">
        <f t="shared" si="7"/>
        <v>0</v>
      </c>
      <c r="Y13" s="122">
        <f t="shared" si="8"/>
        <v>0</v>
      </c>
      <c r="Z13" s="122">
        <f t="shared" si="9"/>
        <v>0</v>
      </c>
      <c r="AA13" s="123">
        <f t="shared" si="10"/>
        <v>0</v>
      </c>
      <c r="AB13" s="123">
        <f t="shared" si="11"/>
        <v>0</v>
      </c>
      <c r="AC13" s="124">
        <f t="shared" si="12"/>
        <v>0</v>
      </c>
    </row>
    <row r="14" spans="1:29" ht="15.75">
      <c r="A14" s="251"/>
      <c r="B14" s="86" t="s">
        <v>17</v>
      </c>
      <c r="C14" s="92">
        <v>30704885.5</v>
      </c>
      <c r="D14" s="20">
        <v>0</v>
      </c>
      <c r="E14" s="93">
        <f t="shared" si="0"/>
        <v>30704885.5</v>
      </c>
      <c r="F14" s="92">
        <v>303576.49</v>
      </c>
      <c r="G14" s="20"/>
      <c r="H14" s="93">
        <f t="shared" si="1"/>
        <v>303576.49</v>
      </c>
      <c r="I14" s="92">
        <v>232163.32</v>
      </c>
      <c r="J14" s="20"/>
      <c r="K14" s="93">
        <f t="shared" si="2"/>
        <v>232163.32</v>
      </c>
      <c r="L14" s="92">
        <v>18483.37</v>
      </c>
      <c r="M14" s="20"/>
      <c r="N14" s="93">
        <f t="shared" si="3"/>
        <v>18483.37</v>
      </c>
      <c r="O14" s="92">
        <v>38779.089999999997</v>
      </c>
      <c r="P14" s="20"/>
      <c r="Q14" s="93">
        <f t="shared" si="4"/>
        <v>38779.089999999997</v>
      </c>
      <c r="R14" s="92">
        <v>30576209.870000001</v>
      </c>
      <c r="S14" s="20">
        <v>0</v>
      </c>
      <c r="T14" s="93">
        <f t="shared" si="5"/>
        <v>30576209.870000001</v>
      </c>
      <c r="U14" s="209">
        <f t="shared" si="6"/>
        <v>0</v>
      </c>
      <c r="W14" s="86" t="s">
        <v>17</v>
      </c>
      <c r="X14" s="121">
        <f t="shared" si="7"/>
        <v>0</v>
      </c>
      <c r="Y14" s="122">
        <f t="shared" si="8"/>
        <v>0</v>
      </c>
      <c r="Z14" s="122">
        <f t="shared" si="9"/>
        <v>0</v>
      </c>
      <c r="AA14" s="123">
        <f t="shared" si="10"/>
        <v>0</v>
      </c>
      <c r="AB14" s="123">
        <f t="shared" si="11"/>
        <v>0</v>
      </c>
      <c r="AC14" s="124">
        <f t="shared" si="12"/>
        <v>0</v>
      </c>
    </row>
    <row r="15" spans="1:29" ht="15.75">
      <c r="A15" s="251"/>
      <c r="B15" s="86" t="s">
        <v>18</v>
      </c>
      <c r="C15" s="92">
        <v>6413548.3600000003</v>
      </c>
      <c r="D15" s="20">
        <v>6413550</v>
      </c>
      <c r="E15" s="93">
        <f t="shared" si="0"/>
        <v>-1.6399999996647239</v>
      </c>
      <c r="F15" s="92">
        <v>37855.660000000003</v>
      </c>
      <c r="G15" s="20" t="s">
        <v>1904</v>
      </c>
      <c r="H15" s="93">
        <f t="shared" si="1"/>
        <v>-3.9999999993597157E-2</v>
      </c>
      <c r="I15" s="92">
        <v>0</v>
      </c>
      <c r="J15" s="20" t="s">
        <v>52</v>
      </c>
      <c r="K15" s="93">
        <f t="shared" si="2"/>
        <v>0</v>
      </c>
      <c r="L15" s="92">
        <v>0</v>
      </c>
      <c r="M15" s="20" t="s">
        <v>52</v>
      </c>
      <c r="N15" s="93">
        <f t="shared" si="3"/>
        <v>0</v>
      </c>
      <c r="O15" s="92">
        <v>30653.62</v>
      </c>
      <c r="P15" s="20" t="s">
        <v>1905</v>
      </c>
      <c r="Q15" s="93">
        <f t="shared" si="4"/>
        <v>2.0000000000436557E-2</v>
      </c>
      <c r="R15" s="92">
        <v>6345039.0800000001</v>
      </c>
      <c r="S15" s="20">
        <v>6345040</v>
      </c>
      <c r="T15" s="93">
        <f t="shared" si="5"/>
        <v>-0.91999999992549419</v>
      </c>
      <c r="U15" s="209">
        <f t="shared" si="6"/>
        <v>1</v>
      </c>
      <c r="W15" s="86" t="s">
        <v>18</v>
      </c>
      <c r="X15" s="121">
        <f t="shared" si="7"/>
        <v>0</v>
      </c>
      <c r="Y15" s="122">
        <f t="shared" si="8"/>
        <v>0</v>
      </c>
      <c r="Z15" s="122">
        <f t="shared" si="9"/>
        <v>0</v>
      </c>
      <c r="AA15" s="123">
        <f t="shared" si="10"/>
        <v>0</v>
      </c>
      <c r="AB15" s="123">
        <f t="shared" si="11"/>
        <v>0</v>
      </c>
      <c r="AC15" s="124">
        <f t="shared" si="12"/>
        <v>0</v>
      </c>
    </row>
    <row r="16" spans="1:29" ht="15.75">
      <c r="A16" s="252"/>
      <c r="B16" s="88" t="s">
        <v>19</v>
      </c>
      <c r="C16" s="94">
        <v>45476049.240000002</v>
      </c>
      <c r="D16" s="95">
        <v>45476050</v>
      </c>
      <c r="E16" s="96">
        <f t="shared" si="0"/>
        <v>-0.75999999791383743</v>
      </c>
      <c r="F16" s="94">
        <v>611231.18000000005</v>
      </c>
      <c r="G16" s="95" t="s">
        <v>1906</v>
      </c>
      <c r="H16" s="96">
        <f t="shared" si="1"/>
        <v>0.18000000005122274</v>
      </c>
      <c r="I16" s="94">
        <v>63210.29</v>
      </c>
      <c r="J16" s="95" t="s">
        <v>2154</v>
      </c>
      <c r="K16" s="96">
        <f t="shared" si="2"/>
        <v>-1.0000000002037268E-2</v>
      </c>
      <c r="L16" s="94">
        <v>0</v>
      </c>
      <c r="M16" s="95" t="s">
        <v>52</v>
      </c>
      <c r="N16" s="96">
        <f t="shared" si="3"/>
        <v>0</v>
      </c>
      <c r="O16" s="94">
        <v>62123.040000000001</v>
      </c>
      <c r="P16" s="95" t="s">
        <v>1907</v>
      </c>
      <c r="Q16" s="96">
        <f t="shared" si="4"/>
        <v>4.0000000000873115E-2</v>
      </c>
      <c r="R16" s="94">
        <v>44865905.310000002</v>
      </c>
      <c r="S16" s="95">
        <v>44865900</v>
      </c>
      <c r="T16" s="96">
        <f t="shared" si="5"/>
        <v>5.3100000023841858</v>
      </c>
      <c r="U16" s="210">
        <f t="shared" si="6"/>
        <v>1</v>
      </c>
      <c r="W16" s="88" t="s">
        <v>19</v>
      </c>
      <c r="X16" s="125">
        <f t="shared" si="7"/>
        <v>0</v>
      </c>
      <c r="Y16" s="126">
        <f t="shared" si="8"/>
        <v>0</v>
      </c>
      <c r="Z16" s="126">
        <f t="shared" si="9"/>
        <v>0</v>
      </c>
      <c r="AA16" s="127">
        <f t="shared" si="10"/>
        <v>0</v>
      </c>
      <c r="AB16" s="127">
        <f t="shared" si="11"/>
        <v>0</v>
      </c>
      <c r="AC16" s="128">
        <f t="shared" si="12"/>
        <v>0</v>
      </c>
    </row>
    <row r="17" spans="1:29" ht="15.75">
      <c r="A17" s="250">
        <v>42464</v>
      </c>
      <c r="B17" s="85" t="s">
        <v>12</v>
      </c>
      <c r="C17" s="89">
        <v>29602681.77</v>
      </c>
      <c r="D17" s="90">
        <v>29602680</v>
      </c>
      <c r="E17" s="91">
        <f t="shared" si="0"/>
        <v>1.7699999995529652</v>
      </c>
      <c r="F17" s="89">
        <v>1064872.49</v>
      </c>
      <c r="G17" s="90" t="s">
        <v>1908</v>
      </c>
      <c r="H17" s="91">
        <f t="shared" si="1"/>
        <v>2.4899999999906868</v>
      </c>
      <c r="I17" s="89">
        <v>3581.76</v>
      </c>
      <c r="J17" s="90" t="s">
        <v>2155</v>
      </c>
      <c r="K17" s="91">
        <f t="shared" si="2"/>
        <v>0</v>
      </c>
      <c r="L17" s="89">
        <v>740.27</v>
      </c>
      <c r="M17" s="90" t="s">
        <v>1363</v>
      </c>
      <c r="N17" s="91">
        <f t="shared" si="3"/>
        <v>0</v>
      </c>
      <c r="O17" s="89">
        <v>100253.77</v>
      </c>
      <c r="P17" s="90" t="s">
        <v>1909</v>
      </c>
      <c r="Q17" s="91">
        <f t="shared" si="4"/>
        <v>-0.22999999999592546</v>
      </c>
      <c r="R17" s="89">
        <v>31067748.84</v>
      </c>
      <c r="S17" s="90">
        <v>31067750</v>
      </c>
      <c r="T17" s="91">
        <f t="shared" si="5"/>
        <v>-1.1600000001490116</v>
      </c>
      <c r="U17" s="208">
        <f t="shared" si="6"/>
        <v>1</v>
      </c>
      <c r="W17" s="85" t="s">
        <v>12</v>
      </c>
      <c r="X17" s="122">
        <f t="shared" si="7"/>
        <v>0</v>
      </c>
      <c r="Y17" s="122">
        <f t="shared" si="8"/>
        <v>0</v>
      </c>
      <c r="Z17" s="122">
        <f t="shared" si="9"/>
        <v>0</v>
      </c>
      <c r="AA17" s="122">
        <f t="shared" si="10"/>
        <v>0</v>
      </c>
      <c r="AB17" s="123">
        <f t="shared" si="11"/>
        <v>0</v>
      </c>
      <c r="AC17" s="129">
        <f t="shared" si="12"/>
        <v>0</v>
      </c>
    </row>
    <row r="18" spans="1:29" ht="15.75">
      <c r="A18" s="251"/>
      <c r="B18" s="86" t="s">
        <v>13</v>
      </c>
      <c r="C18" s="92">
        <v>56487600.039999999</v>
      </c>
      <c r="D18" s="20">
        <v>56487620</v>
      </c>
      <c r="E18" s="93">
        <f t="shared" si="0"/>
        <v>-19.96000000089407</v>
      </c>
      <c r="F18" s="92">
        <v>1186704.33</v>
      </c>
      <c r="G18" s="20" t="s">
        <v>1910</v>
      </c>
      <c r="H18" s="93">
        <f t="shared" si="1"/>
        <v>4.3300000000745058</v>
      </c>
      <c r="I18" s="92">
        <v>75158.41</v>
      </c>
      <c r="J18" s="20" t="s">
        <v>2156</v>
      </c>
      <c r="K18" s="93">
        <f t="shared" si="2"/>
        <v>1.0000000009313226E-2</v>
      </c>
      <c r="L18" s="92">
        <v>4133.76</v>
      </c>
      <c r="M18" s="20" t="s">
        <v>2157</v>
      </c>
      <c r="N18" s="93">
        <f t="shared" si="3"/>
        <v>0</v>
      </c>
      <c r="O18" s="92">
        <v>283691.39</v>
      </c>
      <c r="P18" s="20" t="s">
        <v>1911</v>
      </c>
      <c r="Q18" s="93">
        <f t="shared" si="4"/>
        <v>0.39000000001396984</v>
      </c>
      <c r="R18" s="92">
        <v>55088228.969999999</v>
      </c>
      <c r="S18" s="20">
        <v>55088240</v>
      </c>
      <c r="T18" s="93">
        <f t="shared" si="5"/>
        <v>-11.030000001192093</v>
      </c>
      <c r="U18" s="209">
        <f t="shared" si="6"/>
        <v>1</v>
      </c>
      <c r="W18" s="86" t="s">
        <v>13</v>
      </c>
      <c r="X18" s="122">
        <f t="shared" si="7"/>
        <v>0</v>
      </c>
      <c r="Y18" s="122">
        <f t="shared" si="8"/>
        <v>0</v>
      </c>
      <c r="Z18" s="122">
        <f t="shared" si="9"/>
        <v>0</v>
      </c>
      <c r="AA18" s="122">
        <f t="shared" si="10"/>
        <v>0</v>
      </c>
      <c r="AB18" s="123">
        <f t="shared" si="11"/>
        <v>0</v>
      </c>
      <c r="AC18" s="129">
        <f t="shared" si="12"/>
        <v>0</v>
      </c>
    </row>
    <row r="19" spans="1:29" ht="15.75">
      <c r="A19" s="251"/>
      <c r="B19" s="87" t="s">
        <v>14</v>
      </c>
      <c r="C19" s="92">
        <v>23165528.940000001</v>
      </c>
      <c r="D19" s="20">
        <v>0</v>
      </c>
      <c r="E19" s="93">
        <f t="shared" si="0"/>
        <v>23165528.940000001</v>
      </c>
      <c r="F19" s="92">
        <v>430037.28</v>
      </c>
      <c r="G19" s="20"/>
      <c r="H19" s="93">
        <f t="shared" si="1"/>
        <v>430037.28</v>
      </c>
      <c r="I19" s="92">
        <v>57319.94</v>
      </c>
      <c r="J19" s="20"/>
      <c r="K19" s="93">
        <f t="shared" si="2"/>
        <v>57319.94</v>
      </c>
      <c r="L19" s="92">
        <v>258333.5</v>
      </c>
      <c r="M19" s="20"/>
      <c r="N19" s="93">
        <f t="shared" si="3"/>
        <v>258333.5</v>
      </c>
      <c r="O19" s="92">
        <v>38903.68</v>
      </c>
      <c r="P19" s="20"/>
      <c r="Q19" s="93">
        <f t="shared" si="4"/>
        <v>38903.68</v>
      </c>
      <c r="R19" s="92">
        <v>22495574.420000002</v>
      </c>
      <c r="S19" s="20">
        <v>0</v>
      </c>
      <c r="T19" s="93">
        <f t="shared" si="5"/>
        <v>22495574.420000002</v>
      </c>
      <c r="U19" s="209">
        <f t="shared" si="6"/>
        <v>0</v>
      </c>
      <c r="W19" s="87" t="s">
        <v>14</v>
      </c>
      <c r="X19" s="122">
        <f t="shared" si="7"/>
        <v>0</v>
      </c>
      <c r="Y19" s="122">
        <f t="shared" si="8"/>
        <v>0</v>
      </c>
      <c r="Z19" s="122">
        <f t="shared" si="9"/>
        <v>0</v>
      </c>
      <c r="AA19" s="122">
        <f t="shared" si="10"/>
        <v>0</v>
      </c>
      <c r="AB19" s="123">
        <f t="shared" si="11"/>
        <v>0</v>
      </c>
      <c r="AC19" s="129">
        <f t="shared" si="12"/>
        <v>0</v>
      </c>
    </row>
    <row r="20" spans="1:29" ht="15.75">
      <c r="A20" s="251"/>
      <c r="B20" s="86" t="s">
        <v>15</v>
      </c>
      <c r="C20" s="92">
        <v>81560642.140000001</v>
      </c>
      <c r="D20" s="20">
        <v>81560624</v>
      </c>
      <c r="E20" s="93">
        <f t="shared" si="0"/>
        <v>18.140000000596046</v>
      </c>
      <c r="F20" s="92">
        <v>480781.11</v>
      </c>
      <c r="G20" s="20" t="s">
        <v>1912</v>
      </c>
      <c r="H20" s="93">
        <f t="shared" si="1"/>
        <v>0.10999999998603016</v>
      </c>
      <c r="I20" s="92">
        <v>29839.46</v>
      </c>
      <c r="J20" s="20" t="s">
        <v>2158</v>
      </c>
      <c r="K20" s="93">
        <f t="shared" si="2"/>
        <v>-4.0000000000873115E-2</v>
      </c>
      <c r="L20" s="92">
        <v>2279.5300000000002</v>
      </c>
      <c r="M20" s="20" t="s">
        <v>2159</v>
      </c>
      <c r="N20" s="93">
        <f t="shared" si="3"/>
        <v>0</v>
      </c>
      <c r="O20" s="92">
        <v>239352.65</v>
      </c>
      <c r="P20" s="20" t="s">
        <v>1913</v>
      </c>
      <c r="Q20" s="93">
        <f t="shared" si="4"/>
        <v>-0.35000000000582077</v>
      </c>
      <c r="R20" s="92">
        <v>80868068.310000002</v>
      </c>
      <c r="S20" s="20">
        <v>80868036</v>
      </c>
      <c r="T20" s="93">
        <f t="shared" si="5"/>
        <v>32.310000002384186</v>
      </c>
      <c r="U20" s="209">
        <f t="shared" si="6"/>
        <v>1</v>
      </c>
      <c r="W20" s="86" t="s">
        <v>15</v>
      </c>
      <c r="X20" s="122">
        <f t="shared" si="7"/>
        <v>0</v>
      </c>
      <c r="Y20" s="4">
        <f t="shared" si="8"/>
        <v>0</v>
      </c>
      <c r="Z20" s="130">
        <f t="shared" si="9"/>
        <v>0</v>
      </c>
      <c r="AA20" s="4">
        <f t="shared" si="10"/>
        <v>0</v>
      </c>
      <c r="AB20" s="123">
        <f t="shared" si="11"/>
        <v>0</v>
      </c>
      <c r="AC20" s="129">
        <f t="shared" si="12"/>
        <v>0</v>
      </c>
    </row>
    <row r="21" spans="1:29" ht="15.75">
      <c r="A21" s="251"/>
      <c r="B21" s="86" t="s">
        <v>16</v>
      </c>
      <c r="C21" s="92">
        <v>50647121.479999997</v>
      </c>
      <c r="D21" s="20">
        <v>50647140</v>
      </c>
      <c r="E21" s="93">
        <f t="shared" si="0"/>
        <v>-18.520000003278255</v>
      </c>
      <c r="F21" s="92">
        <v>448392.5</v>
      </c>
      <c r="G21" s="20" t="s">
        <v>1914</v>
      </c>
      <c r="H21" s="93">
        <f t="shared" si="1"/>
        <v>-0.5</v>
      </c>
      <c r="I21" s="92">
        <v>27232.46</v>
      </c>
      <c r="J21" s="20" t="s">
        <v>2160</v>
      </c>
      <c r="K21" s="93">
        <f t="shared" si="2"/>
        <v>-4.0000000000873115E-2</v>
      </c>
      <c r="L21" s="92">
        <v>4598.17</v>
      </c>
      <c r="M21" s="20" t="s">
        <v>2161</v>
      </c>
      <c r="N21" s="93">
        <f t="shared" si="3"/>
        <v>0</v>
      </c>
      <c r="O21" s="92">
        <v>156735.25</v>
      </c>
      <c r="P21" s="20" t="s">
        <v>1915</v>
      </c>
      <c r="Q21" s="93">
        <f t="shared" si="4"/>
        <v>0.25</v>
      </c>
      <c r="R21" s="92">
        <v>56362787.060000002</v>
      </c>
      <c r="S21" s="20">
        <v>56362800</v>
      </c>
      <c r="T21" s="93">
        <f t="shared" si="5"/>
        <v>-12.939999997615814</v>
      </c>
      <c r="U21" s="209">
        <f t="shared" si="6"/>
        <v>1</v>
      </c>
      <c r="W21" s="86" t="s">
        <v>16</v>
      </c>
      <c r="X21" s="122">
        <f t="shared" si="7"/>
        <v>0</v>
      </c>
      <c r="Y21" s="4">
        <f t="shared" si="8"/>
        <v>0</v>
      </c>
      <c r="Z21" s="130">
        <f t="shared" si="9"/>
        <v>0</v>
      </c>
      <c r="AA21" s="4">
        <f t="shared" si="10"/>
        <v>0</v>
      </c>
      <c r="AB21" s="4">
        <f t="shared" si="11"/>
        <v>0</v>
      </c>
      <c r="AC21" s="129">
        <f t="shared" si="12"/>
        <v>0</v>
      </c>
    </row>
    <row r="22" spans="1:29" ht="15.75">
      <c r="A22" s="251"/>
      <c r="B22" s="86" t="s">
        <v>17</v>
      </c>
      <c r="C22" s="92">
        <v>30576209.870000001</v>
      </c>
      <c r="D22" s="20">
        <v>0</v>
      </c>
      <c r="E22" s="93">
        <f t="shared" si="0"/>
        <v>30576209.870000001</v>
      </c>
      <c r="F22" s="92">
        <v>272168.18</v>
      </c>
      <c r="G22" s="20"/>
      <c r="H22" s="93">
        <f t="shared" si="1"/>
        <v>272168.18</v>
      </c>
      <c r="I22" s="92">
        <v>77703.05</v>
      </c>
      <c r="J22" s="20"/>
      <c r="K22" s="93">
        <f t="shared" si="2"/>
        <v>77703.05</v>
      </c>
      <c r="L22" s="92">
        <v>104103.9</v>
      </c>
      <c r="M22" s="20"/>
      <c r="N22" s="93">
        <f t="shared" si="3"/>
        <v>104103.9</v>
      </c>
      <c r="O22" s="92">
        <v>94081.98</v>
      </c>
      <c r="P22" s="20"/>
      <c r="Q22" s="93">
        <f t="shared" si="4"/>
        <v>94081.98</v>
      </c>
      <c r="R22" s="92">
        <v>30183558.859999999</v>
      </c>
      <c r="S22" s="20">
        <v>0</v>
      </c>
      <c r="T22" s="93">
        <f t="shared" si="5"/>
        <v>30183558.859999999</v>
      </c>
      <c r="U22" s="209">
        <f t="shared" si="6"/>
        <v>0</v>
      </c>
      <c r="W22" s="86" t="s">
        <v>17</v>
      </c>
      <c r="X22" s="122">
        <f t="shared" si="7"/>
        <v>0</v>
      </c>
      <c r="Y22" s="4">
        <f t="shared" si="8"/>
        <v>0</v>
      </c>
      <c r="Z22" s="130">
        <f t="shared" si="9"/>
        <v>0</v>
      </c>
      <c r="AA22" s="4">
        <f t="shared" si="10"/>
        <v>0</v>
      </c>
      <c r="AB22" s="4">
        <f t="shared" si="11"/>
        <v>0</v>
      </c>
      <c r="AC22" s="129">
        <f t="shared" si="12"/>
        <v>0</v>
      </c>
    </row>
    <row r="23" spans="1:29" ht="15.75">
      <c r="A23" s="251"/>
      <c r="B23" s="86" t="s">
        <v>18</v>
      </c>
      <c r="C23" s="92">
        <v>6345039.0800000001</v>
      </c>
      <c r="D23" s="20">
        <v>6345040</v>
      </c>
      <c r="E23" s="93">
        <f t="shared" si="0"/>
        <v>-0.91999999992549419</v>
      </c>
      <c r="F23" s="92">
        <v>29459.01</v>
      </c>
      <c r="G23" s="20" t="s">
        <v>1916</v>
      </c>
      <c r="H23" s="93">
        <f t="shared" si="1"/>
        <v>9.9999999983992893E-3</v>
      </c>
      <c r="I23" s="92">
        <v>1594</v>
      </c>
      <c r="J23" s="20" t="s">
        <v>52</v>
      </c>
      <c r="K23" s="93">
        <f t="shared" si="2"/>
        <v>1594</v>
      </c>
      <c r="L23" s="92">
        <v>2351.6799999999998</v>
      </c>
      <c r="M23" s="20" t="s">
        <v>2162</v>
      </c>
      <c r="N23" s="93">
        <f t="shared" si="3"/>
        <v>0</v>
      </c>
      <c r="O23" s="92">
        <v>0</v>
      </c>
      <c r="P23" s="20" t="s">
        <v>52</v>
      </c>
      <c r="Q23" s="93">
        <f t="shared" si="4"/>
        <v>0</v>
      </c>
      <c r="R23" s="92">
        <v>6314822.3899999997</v>
      </c>
      <c r="S23" s="20">
        <v>6314820</v>
      </c>
      <c r="T23" s="93">
        <f t="shared" si="5"/>
        <v>2.3899999996647239</v>
      </c>
      <c r="U23" s="209">
        <f t="shared" si="6"/>
        <v>1</v>
      </c>
      <c r="W23" s="86" t="s">
        <v>18</v>
      </c>
      <c r="X23" s="122">
        <f t="shared" si="7"/>
        <v>0</v>
      </c>
      <c r="Y23" s="4">
        <f t="shared" si="8"/>
        <v>0</v>
      </c>
      <c r="Z23" s="130">
        <f t="shared" si="9"/>
        <v>1</v>
      </c>
      <c r="AA23" s="4">
        <f t="shared" si="10"/>
        <v>0</v>
      </c>
      <c r="AB23" s="4">
        <f t="shared" si="11"/>
        <v>0</v>
      </c>
      <c r="AC23" s="129">
        <f t="shared" si="12"/>
        <v>0</v>
      </c>
    </row>
    <row r="24" spans="1:29" ht="15.75">
      <c r="A24" s="252"/>
      <c r="B24" s="88" t="s">
        <v>19</v>
      </c>
      <c r="C24" s="94">
        <v>44865905.310000002</v>
      </c>
      <c r="D24" s="95"/>
      <c r="E24" s="96">
        <f t="shared" si="0"/>
        <v>44865905.310000002</v>
      </c>
      <c r="F24" s="94">
        <v>1493470.9</v>
      </c>
      <c r="G24" s="95"/>
      <c r="H24" s="96">
        <f t="shared" si="1"/>
        <v>1493470.9</v>
      </c>
      <c r="I24" s="94">
        <v>172489.76</v>
      </c>
      <c r="J24" s="95"/>
      <c r="K24" s="96">
        <f t="shared" si="2"/>
        <v>172489.76</v>
      </c>
      <c r="L24" s="94">
        <v>0</v>
      </c>
      <c r="M24" s="95"/>
      <c r="N24" s="96">
        <f t="shared" si="3"/>
        <v>0</v>
      </c>
      <c r="O24" s="94">
        <v>13456.59</v>
      </c>
      <c r="P24" s="95"/>
      <c r="Q24" s="96">
        <f t="shared" si="4"/>
        <v>13456.59</v>
      </c>
      <c r="R24" s="94">
        <v>43531467.579999998</v>
      </c>
      <c r="S24" s="95"/>
      <c r="T24" s="96">
        <f t="shared" si="5"/>
        <v>43531467.579999998</v>
      </c>
      <c r="U24" s="210">
        <f t="shared" si="6"/>
        <v>0</v>
      </c>
      <c r="W24" s="88" t="s">
        <v>19</v>
      </c>
      <c r="X24" s="122">
        <f t="shared" si="7"/>
        <v>0</v>
      </c>
      <c r="Y24" s="4">
        <f t="shared" si="8"/>
        <v>0</v>
      </c>
      <c r="Z24" s="130">
        <f t="shared" si="9"/>
        <v>0</v>
      </c>
      <c r="AA24" s="4">
        <f t="shared" si="10"/>
        <v>0</v>
      </c>
      <c r="AB24" s="4">
        <f t="shared" si="11"/>
        <v>0</v>
      </c>
      <c r="AC24" s="129">
        <f t="shared" si="12"/>
        <v>0</v>
      </c>
    </row>
    <row r="25" spans="1:29" ht="15.75">
      <c r="A25" s="250">
        <v>42465</v>
      </c>
      <c r="B25" s="85" t="s">
        <v>12</v>
      </c>
      <c r="C25" s="89">
        <v>31067748.84</v>
      </c>
      <c r="D25" s="90">
        <v>31067750</v>
      </c>
      <c r="E25" s="91">
        <f t="shared" si="0"/>
        <v>-1.1600000001490116</v>
      </c>
      <c r="F25" s="89">
        <v>430248.25</v>
      </c>
      <c r="G25" s="90" t="s">
        <v>1917</v>
      </c>
      <c r="H25" s="91">
        <f t="shared" si="1"/>
        <v>0.25</v>
      </c>
      <c r="I25" s="89">
        <v>0</v>
      </c>
      <c r="J25" s="90" t="s">
        <v>52</v>
      </c>
      <c r="K25" s="91">
        <f t="shared" si="2"/>
        <v>0</v>
      </c>
      <c r="L25" s="89">
        <v>0</v>
      </c>
      <c r="M25" s="90" t="s">
        <v>52</v>
      </c>
      <c r="N25" s="91">
        <f t="shared" si="3"/>
        <v>0</v>
      </c>
      <c r="O25" s="89">
        <v>96582.43</v>
      </c>
      <c r="P25" s="90" t="s">
        <v>1918</v>
      </c>
      <c r="Q25" s="91">
        <f t="shared" si="4"/>
        <v>2.9999999998835847E-2</v>
      </c>
      <c r="R25" s="89">
        <v>32982152.98</v>
      </c>
      <c r="S25" s="90">
        <v>32982170</v>
      </c>
      <c r="T25" s="91">
        <f t="shared" si="5"/>
        <v>-17.019999999552965</v>
      </c>
      <c r="U25" s="208">
        <f t="shared" si="6"/>
        <v>1</v>
      </c>
      <c r="W25" s="85" t="s">
        <v>12</v>
      </c>
      <c r="X25" s="117">
        <f t="shared" si="7"/>
        <v>0</v>
      </c>
      <c r="Y25" s="118">
        <f t="shared" si="8"/>
        <v>0</v>
      </c>
      <c r="Z25" s="118">
        <f t="shared" si="9"/>
        <v>0</v>
      </c>
      <c r="AA25" s="118">
        <f t="shared" si="10"/>
        <v>0</v>
      </c>
      <c r="AB25" s="118">
        <f t="shared" si="11"/>
        <v>0</v>
      </c>
      <c r="AC25" s="131">
        <f t="shared" si="12"/>
        <v>0</v>
      </c>
    </row>
    <row r="26" spans="1:29" ht="15.75">
      <c r="A26" s="251"/>
      <c r="B26" s="86" t="s">
        <v>13</v>
      </c>
      <c r="C26" s="92">
        <v>55088228.969999999</v>
      </c>
      <c r="D26" s="20">
        <v>55088240</v>
      </c>
      <c r="E26" s="93">
        <f t="shared" si="0"/>
        <v>-11.030000001192093</v>
      </c>
      <c r="F26" s="92">
        <v>776306.5</v>
      </c>
      <c r="G26" s="20" t="s">
        <v>1919</v>
      </c>
      <c r="H26" s="93">
        <f t="shared" si="1"/>
        <v>-0.5</v>
      </c>
      <c r="I26" s="92">
        <v>23963.35</v>
      </c>
      <c r="J26" s="20" t="s">
        <v>2163</v>
      </c>
      <c r="K26" s="93">
        <f t="shared" si="2"/>
        <v>4.9999999999272404E-2</v>
      </c>
      <c r="L26" s="92">
        <v>522.03</v>
      </c>
      <c r="M26" s="20" t="s">
        <v>2164</v>
      </c>
      <c r="N26" s="93">
        <f t="shared" si="3"/>
        <v>0</v>
      </c>
      <c r="O26" s="92">
        <v>353642.48</v>
      </c>
      <c r="P26" s="20" t="s">
        <v>1920</v>
      </c>
      <c r="Q26" s="93">
        <f t="shared" si="4"/>
        <v>0.47999999998137355</v>
      </c>
      <c r="R26" s="92">
        <v>62412219.719999999</v>
      </c>
      <c r="S26" s="20">
        <v>62412220</v>
      </c>
      <c r="T26" s="93">
        <f t="shared" si="5"/>
        <v>-0.2800000011920929</v>
      </c>
      <c r="U26" s="209">
        <f t="shared" si="6"/>
        <v>1</v>
      </c>
      <c r="W26" s="86" t="s">
        <v>13</v>
      </c>
      <c r="X26" s="121">
        <f t="shared" si="7"/>
        <v>0</v>
      </c>
      <c r="Y26" s="122">
        <f t="shared" si="8"/>
        <v>0</v>
      </c>
      <c r="Z26" s="122">
        <f t="shared" si="9"/>
        <v>0</v>
      </c>
      <c r="AA26" s="122">
        <f t="shared" si="10"/>
        <v>0</v>
      </c>
      <c r="AB26" s="122">
        <f t="shared" si="11"/>
        <v>0</v>
      </c>
      <c r="AC26" s="129">
        <f t="shared" si="12"/>
        <v>0</v>
      </c>
    </row>
    <row r="27" spans="1:29" ht="15.75">
      <c r="A27" s="251"/>
      <c r="B27" s="87" t="s">
        <v>14</v>
      </c>
      <c r="C27" s="92">
        <v>22495574.420000002</v>
      </c>
      <c r="D27" s="20">
        <v>22495550</v>
      </c>
      <c r="E27" s="93">
        <f t="shared" si="0"/>
        <v>24.420000001788139</v>
      </c>
      <c r="F27" s="92">
        <v>255836.68</v>
      </c>
      <c r="G27" s="20" t="s">
        <v>1921</v>
      </c>
      <c r="H27" s="93">
        <f t="shared" si="1"/>
        <v>-0.32000000000698492</v>
      </c>
      <c r="I27" s="92">
        <v>7891.73</v>
      </c>
      <c r="J27" s="20" t="s">
        <v>2165</v>
      </c>
      <c r="K27" s="93">
        <f t="shared" si="2"/>
        <v>0</v>
      </c>
      <c r="L27" s="92">
        <v>0</v>
      </c>
      <c r="M27" s="20" t="s">
        <v>52</v>
      </c>
      <c r="N27" s="93">
        <f t="shared" si="3"/>
        <v>0</v>
      </c>
      <c r="O27" s="92">
        <v>80674.240000000005</v>
      </c>
      <c r="P27" s="20" t="s">
        <v>1922</v>
      </c>
      <c r="Q27" s="93">
        <f t="shared" si="4"/>
        <v>4.0000000008149073E-2</v>
      </c>
      <c r="R27" s="92">
        <v>25159174.920000002</v>
      </c>
      <c r="S27" s="20">
        <v>25159140</v>
      </c>
      <c r="T27" s="93">
        <f t="shared" si="5"/>
        <v>34.920000001788139</v>
      </c>
      <c r="U27" s="209">
        <f t="shared" si="6"/>
        <v>1</v>
      </c>
      <c r="W27" s="87" t="s">
        <v>14</v>
      </c>
      <c r="X27" s="121">
        <f t="shared" si="7"/>
        <v>0</v>
      </c>
      <c r="Y27" s="122">
        <f t="shared" si="8"/>
        <v>0</v>
      </c>
      <c r="Z27" s="122">
        <f t="shared" si="9"/>
        <v>0</v>
      </c>
      <c r="AA27" s="122">
        <f t="shared" si="10"/>
        <v>0</v>
      </c>
      <c r="AB27" s="122">
        <f t="shared" si="11"/>
        <v>0</v>
      </c>
      <c r="AC27" s="129">
        <f t="shared" si="12"/>
        <v>0</v>
      </c>
    </row>
    <row r="28" spans="1:29" ht="15.75">
      <c r="A28" s="251"/>
      <c r="B28" s="86" t="s">
        <v>15</v>
      </c>
      <c r="C28" s="92">
        <v>80868068.310000002</v>
      </c>
      <c r="D28" s="20">
        <v>80868036</v>
      </c>
      <c r="E28" s="93">
        <f t="shared" si="0"/>
        <v>32.310000002384186</v>
      </c>
      <c r="F28" s="92">
        <v>397104.74</v>
      </c>
      <c r="G28" s="20" t="s">
        <v>1923</v>
      </c>
      <c r="H28" s="93">
        <f t="shared" si="1"/>
        <v>-0.26000000000931323</v>
      </c>
      <c r="I28" s="92">
        <v>22099.19</v>
      </c>
      <c r="J28" s="20" t="s">
        <v>2166</v>
      </c>
      <c r="K28" s="93">
        <f t="shared" si="2"/>
        <v>-1.0000000002037268E-2</v>
      </c>
      <c r="L28" s="92">
        <v>0</v>
      </c>
      <c r="M28" s="20" t="s">
        <v>52</v>
      </c>
      <c r="N28" s="93">
        <f t="shared" si="3"/>
        <v>0</v>
      </c>
      <c r="O28" s="92">
        <v>330417.46000000002</v>
      </c>
      <c r="P28" s="20" t="s">
        <v>1913</v>
      </c>
      <c r="Q28" s="93">
        <f t="shared" si="4"/>
        <v>91064.460000000021</v>
      </c>
      <c r="R28" s="92">
        <v>91694749.400000006</v>
      </c>
      <c r="S28" s="20">
        <v>91694796</v>
      </c>
      <c r="T28" s="93">
        <f t="shared" si="5"/>
        <v>-46.599999994039536</v>
      </c>
      <c r="U28" s="209">
        <f t="shared" si="6"/>
        <v>1</v>
      </c>
      <c r="W28" s="86" t="s">
        <v>15</v>
      </c>
      <c r="X28" s="121">
        <f t="shared" si="7"/>
        <v>0</v>
      </c>
      <c r="Y28" s="122">
        <f t="shared" si="8"/>
        <v>0</v>
      </c>
      <c r="Z28" s="122">
        <f t="shared" si="9"/>
        <v>0</v>
      </c>
      <c r="AA28" s="122">
        <f t="shared" si="10"/>
        <v>0</v>
      </c>
      <c r="AB28" s="122">
        <f t="shared" si="11"/>
        <v>1</v>
      </c>
      <c r="AC28" s="129">
        <f t="shared" si="12"/>
        <v>0</v>
      </c>
    </row>
    <row r="29" spans="1:29" ht="15.75">
      <c r="A29" s="251"/>
      <c r="B29" s="86" t="s">
        <v>16</v>
      </c>
      <c r="C29" s="92">
        <v>56362787.060000002</v>
      </c>
      <c r="D29" s="20">
        <v>56362800</v>
      </c>
      <c r="E29" s="93">
        <f t="shared" si="0"/>
        <v>-12.939999997615814</v>
      </c>
      <c r="F29" s="92">
        <v>380993.57</v>
      </c>
      <c r="G29" s="20" t="s">
        <v>1924</v>
      </c>
      <c r="H29" s="93">
        <f t="shared" si="1"/>
        <v>-0.42999999999301508</v>
      </c>
      <c r="I29" s="92">
        <v>38675.46</v>
      </c>
      <c r="J29" s="20" t="s">
        <v>2167</v>
      </c>
      <c r="K29" s="93">
        <f t="shared" si="2"/>
        <v>-4.0000000000873115E-2</v>
      </c>
      <c r="L29" s="92">
        <v>24263.53</v>
      </c>
      <c r="M29" s="20" t="s">
        <v>2168</v>
      </c>
      <c r="N29" s="93">
        <f t="shared" si="3"/>
        <v>2.9999999998835847E-2</v>
      </c>
      <c r="O29" s="92">
        <v>110586.31</v>
      </c>
      <c r="P29" s="20" t="s">
        <v>1925</v>
      </c>
      <c r="Q29" s="93">
        <f t="shared" si="4"/>
        <v>0.30999999999767169</v>
      </c>
      <c r="R29" s="92">
        <v>55885619.109999999</v>
      </c>
      <c r="S29" s="20">
        <v>55885590</v>
      </c>
      <c r="T29" s="93">
        <f t="shared" si="5"/>
        <v>29.109999999403954</v>
      </c>
      <c r="U29" s="209">
        <f t="shared" si="6"/>
        <v>1</v>
      </c>
      <c r="W29" s="86" t="s">
        <v>16</v>
      </c>
      <c r="X29" s="121">
        <f t="shared" si="7"/>
        <v>0</v>
      </c>
      <c r="Y29" s="122">
        <f t="shared" si="8"/>
        <v>0</v>
      </c>
      <c r="Z29" s="122">
        <f t="shared" si="9"/>
        <v>0</v>
      </c>
      <c r="AA29" s="122">
        <f t="shared" si="10"/>
        <v>0</v>
      </c>
      <c r="AB29" s="122">
        <f t="shared" si="11"/>
        <v>0</v>
      </c>
      <c r="AC29" s="129">
        <f t="shared" si="12"/>
        <v>0</v>
      </c>
    </row>
    <row r="30" spans="1:29" ht="15.75">
      <c r="A30" s="251"/>
      <c r="B30" s="86" t="s">
        <v>17</v>
      </c>
      <c r="C30" s="92">
        <v>30183558.859999999</v>
      </c>
      <c r="D30" s="20">
        <v>0</v>
      </c>
      <c r="E30" s="93">
        <f t="shared" si="0"/>
        <v>30183558.859999999</v>
      </c>
      <c r="F30" s="92">
        <v>177607.3</v>
      </c>
      <c r="G30" s="20"/>
      <c r="H30" s="93">
        <f t="shared" si="1"/>
        <v>177607.3</v>
      </c>
      <c r="I30" s="92">
        <v>7282.38</v>
      </c>
      <c r="J30" s="20"/>
      <c r="K30" s="93">
        <f t="shared" si="2"/>
        <v>7282.38</v>
      </c>
      <c r="L30" s="92">
        <v>0</v>
      </c>
      <c r="M30" s="20"/>
      <c r="N30" s="93">
        <f t="shared" si="3"/>
        <v>0</v>
      </c>
      <c r="O30" s="92">
        <v>9110.86</v>
      </c>
      <c r="P30" s="20"/>
      <c r="Q30" s="93">
        <f t="shared" si="4"/>
        <v>9110.86</v>
      </c>
      <c r="R30" s="92">
        <v>30004123.079999998</v>
      </c>
      <c r="S30" s="20">
        <v>0</v>
      </c>
      <c r="T30" s="93">
        <f t="shared" si="5"/>
        <v>30004123.079999998</v>
      </c>
      <c r="U30" s="209">
        <f t="shared" si="6"/>
        <v>0</v>
      </c>
      <c r="W30" s="86" t="s">
        <v>17</v>
      </c>
      <c r="X30" s="121">
        <f t="shared" si="7"/>
        <v>0</v>
      </c>
      <c r="Y30" s="122">
        <f t="shared" si="8"/>
        <v>0</v>
      </c>
      <c r="Z30" s="122">
        <f t="shared" si="9"/>
        <v>0</v>
      </c>
      <c r="AA30" s="122">
        <f t="shared" si="10"/>
        <v>0</v>
      </c>
      <c r="AB30" s="122">
        <f t="shared" si="11"/>
        <v>0</v>
      </c>
      <c r="AC30" s="129">
        <f t="shared" si="12"/>
        <v>0</v>
      </c>
    </row>
    <row r="31" spans="1:29" ht="15.75">
      <c r="A31" s="251"/>
      <c r="B31" s="86" t="s">
        <v>18</v>
      </c>
      <c r="C31" s="92">
        <v>6314822.3899999997</v>
      </c>
      <c r="D31" s="20">
        <v>6314820</v>
      </c>
      <c r="E31" s="93">
        <f t="shared" si="0"/>
        <v>2.3899999996647239</v>
      </c>
      <c r="F31" s="92">
        <v>56537.36</v>
      </c>
      <c r="G31" s="20" t="s">
        <v>1926</v>
      </c>
      <c r="H31" s="93">
        <f t="shared" si="1"/>
        <v>-4.0000000000873115E-2</v>
      </c>
      <c r="I31" s="92">
        <v>0</v>
      </c>
      <c r="J31" s="20" t="s">
        <v>52</v>
      </c>
      <c r="K31" s="93">
        <f t="shared" si="2"/>
        <v>0</v>
      </c>
      <c r="L31" s="92">
        <v>0</v>
      </c>
      <c r="M31" s="20" t="s">
        <v>52</v>
      </c>
      <c r="N31" s="93">
        <f t="shared" si="3"/>
        <v>0</v>
      </c>
      <c r="O31" s="92">
        <v>1365.75</v>
      </c>
      <c r="P31" s="20" t="s">
        <v>1927</v>
      </c>
      <c r="Q31" s="93">
        <f t="shared" si="4"/>
        <v>0</v>
      </c>
      <c r="R31" s="92">
        <v>8964810.1699999999</v>
      </c>
      <c r="S31" s="20">
        <v>8964810</v>
      </c>
      <c r="T31" s="93">
        <f t="shared" si="5"/>
        <v>0.16999999992549419</v>
      </c>
      <c r="U31" s="209">
        <f t="shared" si="6"/>
        <v>1</v>
      </c>
      <c r="W31" s="86" t="s">
        <v>18</v>
      </c>
      <c r="X31" s="121">
        <f t="shared" si="7"/>
        <v>0</v>
      </c>
      <c r="Y31" s="122">
        <f t="shared" si="8"/>
        <v>0</v>
      </c>
      <c r="Z31" s="122">
        <f t="shared" si="9"/>
        <v>0</v>
      </c>
      <c r="AA31" s="122">
        <f t="shared" si="10"/>
        <v>0</v>
      </c>
      <c r="AB31" s="122">
        <f t="shared" si="11"/>
        <v>0</v>
      </c>
      <c r="AC31" s="129">
        <f t="shared" si="12"/>
        <v>0</v>
      </c>
    </row>
    <row r="32" spans="1:29" ht="15.75">
      <c r="A32" s="252"/>
      <c r="B32" s="88" t="s">
        <v>19</v>
      </c>
      <c r="C32" s="94">
        <v>43531467.579999998</v>
      </c>
      <c r="D32" s="95"/>
      <c r="E32" s="96">
        <f t="shared" si="0"/>
        <v>43531467.579999998</v>
      </c>
      <c r="F32" s="94">
        <v>468875.86</v>
      </c>
      <c r="G32" s="95"/>
      <c r="H32" s="96">
        <f t="shared" si="1"/>
        <v>468875.86</v>
      </c>
      <c r="I32" s="94">
        <v>0</v>
      </c>
      <c r="J32" s="95" t="s">
        <v>52</v>
      </c>
      <c r="K32" s="96">
        <f t="shared" si="2"/>
        <v>0</v>
      </c>
      <c r="L32" s="94">
        <v>0</v>
      </c>
      <c r="M32" s="95" t="s">
        <v>52</v>
      </c>
      <c r="N32" s="96">
        <f t="shared" si="3"/>
        <v>0</v>
      </c>
      <c r="O32" s="94">
        <v>18550.7</v>
      </c>
      <c r="P32" s="95"/>
      <c r="Q32" s="96">
        <f t="shared" si="4"/>
        <v>18550.7</v>
      </c>
      <c r="R32" s="94">
        <v>47360186.560000002</v>
      </c>
      <c r="S32" s="95"/>
      <c r="T32" s="96">
        <f t="shared" si="5"/>
        <v>47360186.560000002</v>
      </c>
      <c r="U32" s="210">
        <f t="shared" si="6"/>
        <v>0</v>
      </c>
      <c r="W32" s="88" t="s">
        <v>19</v>
      </c>
      <c r="X32" s="125">
        <f t="shared" si="7"/>
        <v>0</v>
      </c>
      <c r="Y32" s="126">
        <f t="shared" si="8"/>
        <v>0</v>
      </c>
      <c r="Z32" s="126">
        <f t="shared" si="9"/>
        <v>0</v>
      </c>
      <c r="AA32" s="126">
        <f t="shared" si="10"/>
        <v>0</v>
      </c>
      <c r="AB32" s="126">
        <f t="shared" si="11"/>
        <v>0</v>
      </c>
      <c r="AC32" s="132">
        <f t="shared" si="12"/>
        <v>0</v>
      </c>
    </row>
    <row r="33" spans="1:29" ht="15.75">
      <c r="A33" s="250">
        <v>42466</v>
      </c>
      <c r="B33" s="85" t="s">
        <v>12</v>
      </c>
      <c r="C33" s="89">
        <v>32982152.98</v>
      </c>
      <c r="D33" s="90">
        <v>32982170</v>
      </c>
      <c r="E33" s="91">
        <f t="shared" si="0"/>
        <v>-17.019999999552965</v>
      </c>
      <c r="F33" s="89">
        <v>381810.31</v>
      </c>
      <c r="G33" s="90" t="s">
        <v>2362</v>
      </c>
      <c r="H33" s="91">
        <f t="shared" si="1"/>
        <v>0.30999999999767169</v>
      </c>
      <c r="I33" s="89">
        <v>0</v>
      </c>
      <c r="J33" s="90" t="s">
        <v>52</v>
      </c>
      <c r="K33" s="91">
        <f t="shared" si="2"/>
        <v>0</v>
      </c>
      <c r="L33" s="89">
        <v>0</v>
      </c>
      <c r="M33" s="90" t="s">
        <v>52</v>
      </c>
      <c r="N33" s="91">
        <f t="shared" si="3"/>
        <v>0</v>
      </c>
      <c r="O33" s="89">
        <v>50453.93</v>
      </c>
      <c r="P33" s="90" t="s">
        <v>2375</v>
      </c>
      <c r="Q33" s="91">
        <f t="shared" si="4"/>
        <v>2.9999999998835847E-2</v>
      </c>
      <c r="R33" s="89">
        <v>32549888.739999998</v>
      </c>
      <c r="S33" s="90">
        <v>8039265.2000000002</v>
      </c>
      <c r="T33" s="91">
        <f t="shared" si="5"/>
        <v>24510623.539999999</v>
      </c>
      <c r="U33" s="208">
        <f t="shared" si="6"/>
        <v>1</v>
      </c>
      <c r="W33" s="85" t="s">
        <v>12</v>
      </c>
      <c r="X33" s="117">
        <f t="shared" si="7"/>
        <v>0</v>
      </c>
      <c r="Y33" s="118">
        <f t="shared" si="8"/>
        <v>0</v>
      </c>
      <c r="Z33" s="118">
        <f t="shared" si="9"/>
        <v>0</v>
      </c>
      <c r="AA33" s="118">
        <f t="shared" si="10"/>
        <v>0</v>
      </c>
      <c r="AB33" s="118">
        <f t="shared" si="11"/>
        <v>0</v>
      </c>
      <c r="AC33" s="131">
        <f t="shared" si="12"/>
        <v>1</v>
      </c>
    </row>
    <row r="34" spans="1:29" ht="15.75">
      <c r="A34" s="251"/>
      <c r="B34" s="86" t="s">
        <v>13</v>
      </c>
      <c r="C34" s="92">
        <v>62412219.719999999</v>
      </c>
      <c r="D34" s="84">
        <v>62412220</v>
      </c>
      <c r="E34" s="93">
        <f t="shared" si="0"/>
        <v>-0.2800000011920929</v>
      </c>
      <c r="F34" s="92">
        <v>1326349.42</v>
      </c>
      <c r="G34" s="6" t="s">
        <v>2363</v>
      </c>
      <c r="H34" s="93">
        <f t="shared" si="1"/>
        <v>-0.58000000007450581</v>
      </c>
      <c r="I34" s="92">
        <v>7282.38</v>
      </c>
      <c r="J34" s="20" t="s">
        <v>2169</v>
      </c>
      <c r="K34" s="93">
        <f t="shared" si="2"/>
        <v>0</v>
      </c>
      <c r="L34" s="92">
        <v>0</v>
      </c>
      <c r="M34" s="20" t="s">
        <v>52</v>
      </c>
      <c r="N34" s="93">
        <f t="shared" si="3"/>
        <v>0</v>
      </c>
      <c r="O34" s="92">
        <v>258343.12</v>
      </c>
      <c r="P34" s="6" t="s">
        <v>2376</v>
      </c>
      <c r="Q34" s="93">
        <f t="shared" si="4"/>
        <v>0.11999999999534339</v>
      </c>
      <c r="R34" s="92">
        <v>70276754.409999996</v>
      </c>
      <c r="S34" s="6">
        <v>70276700</v>
      </c>
      <c r="T34" s="93">
        <f t="shared" si="5"/>
        <v>54.409999996423721</v>
      </c>
      <c r="U34" s="209">
        <f t="shared" si="6"/>
        <v>1</v>
      </c>
      <c r="W34" s="86" t="s">
        <v>13</v>
      </c>
      <c r="X34" s="121">
        <f t="shared" si="7"/>
        <v>0</v>
      </c>
      <c r="Y34" s="122">
        <f t="shared" si="8"/>
        <v>0</v>
      </c>
      <c r="Z34" s="122">
        <f t="shared" si="9"/>
        <v>0</v>
      </c>
      <c r="AA34" s="122">
        <f t="shared" si="10"/>
        <v>0</v>
      </c>
      <c r="AB34" s="122">
        <f t="shared" si="11"/>
        <v>0</v>
      </c>
      <c r="AC34" s="129">
        <f t="shared" si="12"/>
        <v>0</v>
      </c>
    </row>
    <row r="35" spans="1:29" ht="15.75">
      <c r="A35" s="251"/>
      <c r="B35" s="87" t="s">
        <v>14</v>
      </c>
      <c r="C35" s="92">
        <v>25159174.920000002</v>
      </c>
      <c r="D35" s="6">
        <v>25159140</v>
      </c>
      <c r="E35" s="93">
        <f t="shared" si="0"/>
        <v>34.920000001788139</v>
      </c>
      <c r="F35" s="92">
        <v>323498.61</v>
      </c>
      <c r="G35" s="6" t="s">
        <v>2364</v>
      </c>
      <c r="H35" s="93">
        <f t="shared" si="1"/>
        <v>-0.39000000001396984</v>
      </c>
      <c r="I35" s="92">
        <v>14529.66</v>
      </c>
      <c r="J35" s="20" t="s">
        <v>2170</v>
      </c>
      <c r="K35" s="93">
        <f t="shared" si="2"/>
        <v>-4.0000000000873115E-2</v>
      </c>
      <c r="L35" s="92">
        <v>0</v>
      </c>
      <c r="M35" s="20" t="s">
        <v>52</v>
      </c>
      <c r="N35" s="93">
        <f t="shared" si="3"/>
        <v>0</v>
      </c>
      <c r="O35" s="92">
        <v>46101.49</v>
      </c>
      <c r="P35" s="6" t="s">
        <v>52</v>
      </c>
      <c r="Q35" s="93">
        <f t="shared" si="4"/>
        <v>46101.49</v>
      </c>
      <c r="R35" s="92">
        <v>29548042.93</v>
      </c>
      <c r="S35" s="6">
        <v>24804100</v>
      </c>
      <c r="T35" s="93">
        <f t="shared" si="5"/>
        <v>4743942.93</v>
      </c>
      <c r="U35" s="209">
        <f t="shared" si="6"/>
        <v>1</v>
      </c>
      <c r="W35" s="87" t="s">
        <v>14</v>
      </c>
      <c r="X35" s="121">
        <f t="shared" si="7"/>
        <v>0</v>
      </c>
      <c r="Y35" s="122">
        <f t="shared" si="8"/>
        <v>0</v>
      </c>
      <c r="Z35" s="122">
        <f t="shared" si="9"/>
        <v>0</v>
      </c>
      <c r="AA35" s="122">
        <f t="shared" si="10"/>
        <v>0</v>
      </c>
      <c r="AB35" s="122">
        <f t="shared" si="11"/>
        <v>1</v>
      </c>
      <c r="AC35" s="129">
        <f t="shared" si="12"/>
        <v>1</v>
      </c>
    </row>
    <row r="36" spans="1:29" ht="15.75">
      <c r="A36" s="251"/>
      <c r="B36" s="86" t="s">
        <v>15</v>
      </c>
      <c r="C36" s="92">
        <v>91694749.400000006</v>
      </c>
      <c r="D36" s="6">
        <v>91694796</v>
      </c>
      <c r="E36" s="93">
        <f t="shared" si="0"/>
        <v>-46.599999994039536</v>
      </c>
      <c r="F36" s="92">
        <v>756201.14</v>
      </c>
      <c r="G36" s="6" t="s">
        <v>2365</v>
      </c>
      <c r="H36" s="93">
        <f t="shared" si="1"/>
        <v>620424.14</v>
      </c>
      <c r="I36" s="92">
        <v>8120.77</v>
      </c>
      <c r="J36" s="20" t="s">
        <v>2171</v>
      </c>
      <c r="K36" s="93">
        <f t="shared" si="2"/>
        <v>0</v>
      </c>
      <c r="L36" s="92">
        <v>0</v>
      </c>
      <c r="M36" s="20" t="s">
        <v>52</v>
      </c>
      <c r="N36" s="93">
        <f t="shared" si="3"/>
        <v>0</v>
      </c>
      <c r="O36" s="92">
        <v>254899.28</v>
      </c>
      <c r="P36" s="6" t="s">
        <v>2377</v>
      </c>
      <c r="Q36" s="93">
        <f t="shared" si="4"/>
        <v>0.27999999999883585</v>
      </c>
      <c r="R36" s="92">
        <v>90691769.75</v>
      </c>
      <c r="S36" s="6">
        <v>90691704</v>
      </c>
      <c r="T36" s="93">
        <f t="shared" si="5"/>
        <v>65.75</v>
      </c>
      <c r="U36" s="209">
        <f t="shared" si="6"/>
        <v>1</v>
      </c>
      <c r="W36" s="86" t="s">
        <v>15</v>
      </c>
      <c r="X36" s="121">
        <f t="shared" si="7"/>
        <v>0</v>
      </c>
      <c r="Y36" s="122">
        <f t="shared" si="8"/>
        <v>1</v>
      </c>
      <c r="Z36" s="122">
        <f t="shared" si="9"/>
        <v>0</v>
      </c>
      <c r="AA36" s="122">
        <f t="shared" si="10"/>
        <v>0</v>
      </c>
      <c r="AB36" s="122">
        <f t="shared" si="11"/>
        <v>0</v>
      </c>
      <c r="AC36" s="129">
        <f t="shared" si="12"/>
        <v>0</v>
      </c>
    </row>
    <row r="37" spans="1:29" ht="15.75">
      <c r="A37" s="251"/>
      <c r="B37" s="86" t="s">
        <v>16</v>
      </c>
      <c r="C37" s="92">
        <v>55885619.109999999</v>
      </c>
      <c r="D37" s="6">
        <v>55885590</v>
      </c>
      <c r="E37" s="93">
        <f t="shared" si="0"/>
        <v>29.109999999403954</v>
      </c>
      <c r="F37" s="92">
        <v>472966.6</v>
      </c>
      <c r="G37" s="6" t="s">
        <v>2366</v>
      </c>
      <c r="H37" s="93">
        <f t="shared" si="1"/>
        <v>-0.40000000002328306</v>
      </c>
      <c r="I37" s="92">
        <v>29000</v>
      </c>
      <c r="J37" s="20" t="s">
        <v>2172</v>
      </c>
      <c r="K37" s="93">
        <f t="shared" si="2"/>
        <v>0</v>
      </c>
      <c r="L37" s="92">
        <v>0</v>
      </c>
      <c r="M37" s="20" t="s">
        <v>52</v>
      </c>
      <c r="N37" s="93">
        <f t="shared" si="3"/>
        <v>0</v>
      </c>
      <c r="O37" s="92">
        <v>208632.02</v>
      </c>
      <c r="P37" s="6" t="s">
        <v>2378</v>
      </c>
      <c r="Q37" s="93">
        <f t="shared" si="4"/>
        <v>1.9999999989522621E-2</v>
      </c>
      <c r="R37" s="92">
        <v>55233020.490000002</v>
      </c>
      <c r="S37" s="6">
        <v>55233020</v>
      </c>
      <c r="T37" s="93">
        <f t="shared" si="5"/>
        <v>0.49000000208616257</v>
      </c>
      <c r="U37" s="209">
        <f t="shared" si="6"/>
        <v>1</v>
      </c>
      <c r="W37" s="86" t="s">
        <v>16</v>
      </c>
      <c r="X37" s="121">
        <f t="shared" si="7"/>
        <v>0</v>
      </c>
      <c r="Y37" s="122">
        <f t="shared" si="8"/>
        <v>0</v>
      </c>
      <c r="Z37" s="122">
        <f t="shared" si="9"/>
        <v>0</v>
      </c>
      <c r="AA37" s="122">
        <f t="shared" si="10"/>
        <v>0</v>
      </c>
      <c r="AB37" s="122">
        <f t="shared" si="11"/>
        <v>0</v>
      </c>
      <c r="AC37" s="129">
        <f t="shared" si="12"/>
        <v>0</v>
      </c>
    </row>
    <row r="38" spans="1:29" ht="15.75">
      <c r="A38" s="251"/>
      <c r="B38" s="86" t="s">
        <v>17</v>
      </c>
      <c r="C38" s="92">
        <v>30004123.079999998</v>
      </c>
      <c r="D38" s="6">
        <v>0</v>
      </c>
      <c r="E38" s="93">
        <f t="shared" si="0"/>
        <v>30004123.079999998</v>
      </c>
      <c r="F38" s="92">
        <v>462472.92</v>
      </c>
      <c r="G38" s="6"/>
      <c r="H38" s="93">
        <f t="shared" si="1"/>
        <v>462472.92</v>
      </c>
      <c r="I38" s="92">
        <v>7674.9</v>
      </c>
      <c r="J38" s="20"/>
      <c r="K38" s="93">
        <f t="shared" si="2"/>
        <v>7674.9</v>
      </c>
      <c r="L38" s="92">
        <v>0</v>
      </c>
      <c r="M38" s="20"/>
      <c r="N38" s="93">
        <f t="shared" si="3"/>
        <v>0</v>
      </c>
      <c r="O38" s="92">
        <v>26631.65</v>
      </c>
      <c r="P38" s="6"/>
      <c r="Q38" s="93">
        <f t="shared" si="4"/>
        <v>26631.65</v>
      </c>
      <c r="R38" s="92">
        <v>35970184.130000003</v>
      </c>
      <c r="S38" s="6">
        <v>0</v>
      </c>
      <c r="T38" s="93">
        <f t="shared" si="5"/>
        <v>35970184.130000003</v>
      </c>
      <c r="U38" s="209">
        <f t="shared" si="6"/>
        <v>0</v>
      </c>
      <c r="W38" s="86" t="s">
        <v>17</v>
      </c>
      <c r="X38" s="121">
        <f t="shared" si="7"/>
        <v>0</v>
      </c>
      <c r="Y38" s="122">
        <f t="shared" si="8"/>
        <v>0</v>
      </c>
      <c r="Z38" s="122">
        <f t="shared" si="9"/>
        <v>0</v>
      </c>
      <c r="AA38" s="122">
        <f t="shared" si="10"/>
        <v>0</v>
      </c>
      <c r="AB38" s="122">
        <f t="shared" si="11"/>
        <v>0</v>
      </c>
      <c r="AC38" s="129">
        <f t="shared" si="12"/>
        <v>0</v>
      </c>
    </row>
    <row r="39" spans="1:29" ht="15.75">
      <c r="A39" s="251"/>
      <c r="B39" s="86" t="s">
        <v>18</v>
      </c>
      <c r="C39" s="92">
        <v>8964810.1699999999</v>
      </c>
      <c r="D39" s="6">
        <v>8964810</v>
      </c>
      <c r="E39" s="93">
        <f t="shared" si="0"/>
        <v>0.16999999992549419</v>
      </c>
      <c r="F39" s="92">
        <v>102677.6</v>
      </c>
      <c r="G39" s="6" t="s">
        <v>2367</v>
      </c>
      <c r="H39" s="93">
        <f t="shared" si="1"/>
        <v>-0.39999999999417923</v>
      </c>
      <c r="I39" s="92">
        <v>0</v>
      </c>
      <c r="J39" s="20" t="s">
        <v>52</v>
      </c>
      <c r="K39" s="93">
        <f t="shared" si="2"/>
        <v>0</v>
      </c>
      <c r="L39" s="92">
        <v>0</v>
      </c>
      <c r="M39" s="20" t="s">
        <v>52</v>
      </c>
      <c r="N39" s="93">
        <f t="shared" si="3"/>
        <v>0</v>
      </c>
      <c r="O39" s="92">
        <v>9927.75</v>
      </c>
      <c r="P39" s="6" t="s">
        <v>2379</v>
      </c>
      <c r="Q39" s="93">
        <f t="shared" si="4"/>
        <v>0</v>
      </c>
      <c r="R39" s="92">
        <v>13031917.82</v>
      </c>
      <c r="S39" s="6">
        <v>13031920</v>
      </c>
      <c r="T39" s="93">
        <f t="shared" si="5"/>
        <v>-2.1799999997019768</v>
      </c>
      <c r="U39" s="209">
        <f t="shared" si="6"/>
        <v>1</v>
      </c>
      <c r="W39" s="86" t="s">
        <v>18</v>
      </c>
      <c r="X39" s="121">
        <f t="shared" si="7"/>
        <v>0</v>
      </c>
      <c r="Y39" s="122">
        <f t="shared" si="8"/>
        <v>0</v>
      </c>
      <c r="Z39" s="122">
        <f t="shared" si="9"/>
        <v>0</v>
      </c>
      <c r="AA39" s="122">
        <f t="shared" si="10"/>
        <v>0</v>
      </c>
      <c r="AB39" s="122">
        <f t="shared" si="11"/>
        <v>0</v>
      </c>
      <c r="AC39" s="129">
        <f t="shared" si="12"/>
        <v>0</v>
      </c>
    </row>
    <row r="40" spans="1:29" ht="15.75">
      <c r="A40" s="252"/>
      <c r="B40" s="88" t="s">
        <v>19</v>
      </c>
      <c r="C40" s="94"/>
      <c r="D40" s="105"/>
      <c r="E40" s="96">
        <f t="shared" si="0"/>
        <v>0</v>
      </c>
      <c r="F40" s="94"/>
      <c r="G40" s="105"/>
      <c r="H40" s="96">
        <f t="shared" si="1"/>
        <v>0</v>
      </c>
      <c r="I40" s="94"/>
      <c r="J40" s="95"/>
      <c r="K40" s="96">
        <f t="shared" si="2"/>
        <v>0</v>
      </c>
      <c r="L40" s="94"/>
      <c r="M40" s="95"/>
      <c r="N40" s="96">
        <f t="shared" si="3"/>
        <v>0</v>
      </c>
      <c r="O40" s="94"/>
      <c r="P40" s="105"/>
      <c r="Q40" s="96">
        <f t="shared" si="4"/>
        <v>0</v>
      </c>
      <c r="R40" s="94"/>
      <c r="S40" s="105"/>
      <c r="T40" s="96">
        <f t="shared" si="5"/>
        <v>0</v>
      </c>
      <c r="U40" s="210">
        <f t="shared" si="6"/>
        <v>0</v>
      </c>
      <c r="W40" s="88" t="s">
        <v>19</v>
      </c>
      <c r="X40" s="125">
        <f t="shared" si="7"/>
        <v>0</v>
      </c>
      <c r="Y40" s="126">
        <f t="shared" si="8"/>
        <v>0</v>
      </c>
      <c r="Z40" s="126">
        <f t="shared" si="9"/>
        <v>0</v>
      </c>
      <c r="AA40" s="126">
        <f t="shared" si="10"/>
        <v>0</v>
      </c>
      <c r="AB40" s="126">
        <f t="shared" si="11"/>
        <v>0</v>
      </c>
      <c r="AC40" s="132">
        <f t="shared" si="12"/>
        <v>0</v>
      </c>
    </row>
    <row r="41" spans="1:29" ht="15.75">
      <c r="A41" s="250">
        <v>42467</v>
      </c>
      <c r="B41" s="85" t="s">
        <v>12</v>
      </c>
      <c r="C41" s="89">
        <v>32549888.739999998</v>
      </c>
      <c r="D41" s="90">
        <v>32549930</v>
      </c>
      <c r="E41" s="97">
        <f t="shared" si="0"/>
        <v>-41.260000001639128</v>
      </c>
      <c r="F41" s="89">
        <v>382217.77</v>
      </c>
      <c r="G41" s="90" t="s">
        <v>2368</v>
      </c>
      <c r="H41" s="91">
        <f t="shared" si="1"/>
        <v>-0.22999999998137355</v>
      </c>
      <c r="I41" s="89">
        <v>0</v>
      </c>
      <c r="J41" s="90" t="s">
        <v>52</v>
      </c>
      <c r="K41" s="91">
        <f t="shared" si="2"/>
        <v>0</v>
      </c>
      <c r="L41" s="89">
        <v>0</v>
      </c>
      <c r="M41" s="90" t="s">
        <v>52</v>
      </c>
      <c r="N41" s="91">
        <f t="shared" si="3"/>
        <v>0</v>
      </c>
      <c r="O41" s="89">
        <v>116446.02</v>
      </c>
      <c r="P41" s="90" t="s">
        <v>2380</v>
      </c>
      <c r="Q41" s="91">
        <f t="shared" si="4"/>
        <v>2.0000000004074536E-2</v>
      </c>
      <c r="R41" s="89">
        <v>34027725.539999999</v>
      </c>
      <c r="S41" s="90">
        <v>34027750</v>
      </c>
      <c r="T41" s="91">
        <f t="shared" si="5"/>
        <v>-24.46000000089407</v>
      </c>
      <c r="U41" s="208">
        <f t="shared" si="6"/>
        <v>1</v>
      </c>
      <c r="W41" s="85" t="s">
        <v>12</v>
      </c>
      <c r="X41" s="122">
        <f t="shared" si="7"/>
        <v>0</v>
      </c>
      <c r="Y41" s="122">
        <f t="shared" si="8"/>
        <v>0</v>
      </c>
      <c r="Z41" s="122">
        <f t="shared" si="9"/>
        <v>0</v>
      </c>
      <c r="AA41" s="122">
        <f t="shared" si="10"/>
        <v>0</v>
      </c>
      <c r="AB41" s="122">
        <f t="shared" si="11"/>
        <v>0</v>
      </c>
      <c r="AC41" s="129">
        <f t="shared" si="12"/>
        <v>0</v>
      </c>
    </row>
    <row r="42" spans="1:29" ht="15.75">
      <c r="A42" s="251"/>
      <c r="B42" s="86" t="s">
        <v>13</v>
      </c>
      <c r="C42" s="92">
        <v>70276754.409999996</v>
      </c>
      <c r="D42" s="20">
        <v>70276700</v>
      </c>
      <c r="E42" s="93">
        <f t="shared" si="0"/>
        <v>54.409999996423721</v>
      </c>
      <c r="F42" s="92">
        <v>636454.31999999995</v>
      </c>
      <c r="G42" s="20" t="s">
        <v>2369</v>
      </c>
      <c r="H42" s="93">
        <f t="shared" si="1"/>
        <v>0.31999999994877726</v>
      </c>
      <c r="I42" s="92">
        <v>14999.99</v>
      </c>
      <c r="J42" s="20" t="s">
        <v>2173</v>
      </c>
      <c r="K42" s="93">
        <f t="shared" si="2"/>
        <v>-1.0000000000218279E-2</v>
      </c>
      <c r="L42" s="92">
        <v>0</v>
      </c>
      <c r="M42" s="20" t="s">
        <v>52</v>
      </c>
      <c r="N42" s="93">
        <f t="shared" si="3"/>
        <v>0</v>
      </c>
      <c r="O42" s="92">
        <v>215279.6</v>
      </c>
      <c r="P42" s="20" t="s">
        <v>2381</v>
      </c>
      <c r="Q42" s="93">
        <f t="shared" si="4"/>
        <v>-0.39999999999417923</v>
      </c>
      <c r="R42" s="92">
        <v>69440020.480000004</v>
      </c>
      <c r="S42" s="20">
        <v>69440100</v>
      </c>
      <c r="T42" s="93">
        <f t="shared" si="5"/>
        <v>-79.519999995827675</v>
      </c>
      <c r="U42" s="209">
        <f t="shared" si="6"/>
        <v>1</v>
      </c>
      <c r="W42" s="86" t="s">
        <v>13</v>
      </c>
      <c r="X42" s="122">
        <f t="shared" si="7"/>
        <v>0</v>
      </c>
      <c r="Y42" s="122">
        <f t="shared" si="8"/>
        <v>0</v>
      </c>
      <c r="Z42" s="122">
        <f t="shared" si="9"/>
        <v>0</v>
      </c>
      <c r="AA42" s="122">
        <f t="shared" si="10"/>
        <v>0</v>
      </c>
      <c r="AB42" s="122">
        <f t="shared" si="11"/>
        <v>0</v>
      </c>
      <c r="AC42" s="129">
        <f t="shared" si="12"/>
        <v>0</v>
      </c>
    </row>
    <row r="43" spans="1:29" ht="15.75">
      <c r="A43" s="251"/>
      <c r="B43" s="87" t="s">
        <v>14</v>
      </c>
      <c r="C43" s="92">
        <v>29548042.93</v>
      </c>
      <c r="D43" s="20">
        <v>24804100</v>
      </c>
      <c r="E43" s="93">
        <f t="shared" si="0"/>
        <v>4743942.93</v>
      </c>
      <c r="F43" s="92">
        <v>675461.88</v>
      </c>
      <c r="G43" s="20" t="s">
        <v>2370</v>
      </c>
      <c r="H43" s="93">
        <f t="shared" si="1"/>
        <v>-0.11999999999534339</v>
      </c>
      <c r="I43" s="92">
        <v>0</v>
      </c>
      <c r="J43" s="20" t="s">
        <v>52</v>
      </c>
      <c r="K43" s="93">
        <f t="shared" si="2"/>
        <v>0</v>
      </c>
      <c r="L43" s="92">
        <v>0</v>
      </c>
      <c r="M43" s="20" t="s">
        <v>52</v>
      </c>
      <c r="N43" s="93">
        <f t="shared" si="3"/>
        <v>0</v>
      </c>
      <c r="O43" s="92">
        <v>117254.32</v>
      </c>
      <c r="P43" s="20" t="s">
        <v>2382</v>
      </c>
      <c r="Q43" s="93">
        <f t="shared" si="4"/>
        <v>0.32000000000698492</v>
      </c>
      <c r="R43" s="92">
        <v>28755326.73</v>
      </c>
      <c r="S43" s="20">
        <v>28755320</v>
      </c>
      <c r="T43" s="93">
        <f t="shared" si="5"/>
        <v>6.7300000004470348</v>
      </c>
      <c r="U43" s="209">
        <f t="shared" si="6"/>
        <v>1</v>
      </c>
      <c r="W43" s="87" t="s">
        <v>14</v>
      </c>
      <c r="X43" s="122">
        <f t="shared" si="7"/>
        <v>1</v>
      </c>
      <c r="Y43" s="122">
        <f t="shared" si="8"/>
        <v>0</v>
      </c>
      <c r="Z43" s="122">
        <f t="shared" si="9"/>
        <v>0</v>
      </c>
      <c r="AA43" s="122">
        <f t="shared" si="10"/>
        <v>0</v>
      </c>
      <c r="AB43" s="122">
        <f t="shared" si="11"/>
        <v>0</v>
      </c>
      <c r="AC43" s="129">
        <f t="shared" si="12"/>
        <v>0</v>
      </c>
    </row>
    <row r="44" spans="1:29" ht="15.75">
      <c r="A44" s="251"/>
      <c r="B44" s="86" t="s">
        <v>15</v>
      </c>
      <c r="C44" s="92">
        <v>90691769.75</v>
      </c>
      <c r="D44" s="20">
        <v>90691704</v>
      </c>
      <c r="E44" s="93">
        <f t="shared" si="0"/>
        <v>65.75</v>
      </c>
      <c r="F44" s="92">
        <v>456248.42</v>
      </c>
      <c r="G44" s="20" t="s">
        <v>2371</v>
      </c>
      <c r="H44" s="93">
        <f t="shared" si="1"/>
        <v>0.41999999998370185</v>
      </c>
      <c r="I44" s="92">
        <v>0</v>
      </c>
      <c r="J44" s="20" t="s">
        <v>52</v>
      </c>
      <c r="K44" s="93">
        <f t="shared" si="2"/>
        <v>0</v>
      </c>
      <c r="L44" s="92">
        <v>0</v>
      </c>
      <c r="M44" s="20">
        <v>0</v>
      </c>
      <c r="N44" s="93">
        <f t="shared" si="3"/>
        <v>0</v>
      </c>
      <c r="O44" s="92">
        <v>207666.67</v>
      </c>
      <c r="P44" s="20" t="s">
        <v>2383</v>
      </c>
      <c r="Q44" s="93">
        <f t="shared" si="4"/>
        <v>-0.32999999998719431</v>
      </c>
      <c r="R44" s="92">
        <v>95649273.879999995</v>
      </c>
      <c r="S44" s="20">
        <v>95649296</v>
      </c>
      <c r="T44" s="93">
        <f t="shared" si="5"/>
        <v>-22.120000004768372</v>
      </c>
      <c r="U44" s="209">
        <f t="shared" si="6"/>
        <v>1</v>
      </c>
      <c r="W44" s="86" t="s">
        <v>15</v>
      </c>
      <c r="X44" s="122">
        <f t="shared" si="7"/>
        <v>0</v>
      </c>
      <c r="Y44" s="122">
        <f t="shared" si="8"/>
        <v>0</v>
      </c>
      <c r="Z44" s="122">
        <f t="shared" si="9"/>
        <v>0</v>
      </c>
      <c r="AA44" s="122">
        <f t="shared" si="10"/>
        <v>0</v>
      </c>
      <c r="AB44" s="122">
        <f t="shared" si="11"/>
        <v>0</v>
      </c>
      <c r="AC44" s="129">
        <f t="shared" si="12"/>
        <v>0</v>
      </c>
    </row>
    <row r="45" spans="1:29" ht="15.75">
      <c r="A45" s="251"/>
      <c r="B45" s="86" t="s">
        <v>16</v>
      </c>
      <c r="C45" s="92">
        <v>55233020.490000002</v>
      </c>
      <c r="D45" s="20">
        <v>55233020</v>
      </c>
      <c r="E45" s="93">
        <f t="shared" si="0"/>
        <v>0.49000000208616257</v>
      </c>
      <c r="F45" s="92">
        <v>404829.51</v>
      </c>
      <c r="G45" s="20" t="s">
        <v>2372</v>
      </c>
      <c r="H45" s="93">
        <f t="shared" si="1"/>
        <v>-0.48999999999068677</v>
      </c>
      <c r="I45" s="92">
        <v>17180.09</v>
      </c>
      <c r="J45" s="20" t="s">
        <v>2174</v>
      </c>
      <c r="K45" s="93">
        <f t="shared" si="2"/>
        <v>-9.9999999983992893E-3</v>
      </c>
      <c r="L45" s="92">
        <v>0</v>
      </c>
      <c r="M45" s="20">
        <v>0</v>
      </c>
      <c r="N45" s="93">
        <f t="shared" si="3"/>
        <v>0</v>
      </c>
      <c r="O45" s="92">
        <v>157015.92000000001</v>
      </c>
      <c r="P45" s="20" t="s">
        <v>2384</v>
      </c>
      <c r="Q45" s="93">
        <f t="shared" si="4"/>
        <v>-7.9999999987194315E-2</v>
      </c>
      <c r="R45" s="92">
        <v>59164239.659999996</v>
      </c>
      <c r="S45" s="20">
        <v>59164200</v>
      </c>
      <c r="T45" s="93">
        <f t="shared" si="5"/>
        <v>39.659999996423721</v>
      </c>
      <c r="U45" s="209">
        <f t="shared" si="6"/>
        <v>1</v>
      </c>
      <c r="W45" s="86" t="s">
        <v>16</v>
      </c>
      <c r="X45" s="122">
        <f t="shared" si="7"/>
        <v>0</v>
      </c>
      <c r="Y45" s="122">
        <f t="shared" si="8"/>
        <v>0</v>
      </c>
      <c r="Z45" s="122">
        <f t="shared" si="9"/>
        <v>0</v>
      </c>
      <c r="AA45" s="122">
        <f t="shared" si="10"/>
        <v>0</v>
      </c>
      <c r="AB45" s="122">
        <f t="shared" si="11"/>
        <v>0</v>
      </c>
      <c r="AC45" s="129">
        <f t="shared" si="12"/>
        <v>0</v>
      </c>
    </row>
    <row r="46" spans="1:29" ht="15.75">
      <c r="A46" s="251"/>
      <c r="B46" s="86" t="s">
        <v>17</v>
      </c>
      <c r="C46" s="92">
        <v>35970184.130000003</v>
      </c>
      <c r="D46" s="20">
        <v>0</v>
      </c>
      <c r="E46" s="93">
        <f t="shared" si="0"/>
        <v>35970184.130000003</v>
      </c>
      <c r="F46" s="92">
        <v>311624.71999999997</v>
      </c>
      <c r="G46" s="20"/>
      <c r="H46" s="93">
        <f t="shared" si="1"/>
        <v>311624.71999999997</v>
      </c>
      <c r="I46" s="92">
        <v>26000</v>
      </c>
      <c r="J46" s="20"/>
      <c r="K46" s="93">
        <f t="shared" si="2"/>
        <v>26000</v>
      </c>
      <c r="L46" s="92">
        <v>0</v>
      </c>
      <c r="M46" s="20">
        <v>0</v>
      </c>
      <c r="N46" s="93">
        <f t="shared" si="3"/>
        <v>0</v>
      </c>
      <c r="O46" s="92">
        <v>47207.75</v>
      </c>
      <c r="P46" s="20"/>
      <c r="Q46" s="93">
        <f t="shared" si="4"/>
        <v>47207.75</v>
      </c>
      <c r="R46" s="92">
        <v>35637351.659999996</v>
      </c>
      <c r="S46" s="20">
        <v>0</v>
      </c>
      <c r="T46" s="93">
        <f t="shared" si="5"/>
        <v>35637351.659999996</v>
      </c>
      <c r="U46" s="209">
        <f t="shared" si="6"/>
        <v>0</v>
      </c>
      <c r="W46" s="86" t="s">
        <v>17</v>
      </c>
      <c r="X46" s="122">
        <f t="shared" si="7"/>
        <v>0</v>
      </c>
      <c r="Y46" s="122">
        <f t="shared" si="8"/>
        <v>0</v>
      </c>
      <c r="Z46" s="122">
        <f t="shared" si="9"/>
        <v>0</v>
      </c>
      <c r="AA46" s="122">
        <f t="shared" si="10"/>
        <v>0</v>
      </c>
      <c r="AB46" s="122">
        <f t="shared" si="11"/>
        <v>0</v>
      </c>
      <c r="AC46" s="129">
        <f t="shared" si="12"/>
        <v>0</v>
      </c>
    </row>
    <row r="47" spans="1:29" ht="15.75">
      <c r="A47" s="251"/>
      <c r="B47" s="86" t="s">
        <v>18</v>
      </c>
      <c r="C47" s="92">
        <v>13031917.82</v>
      </c>
      <c r="D47" s="20">
        <v>13031920</v>
      </c>
      <c r="E47" s="93">
        <f t="shared" si="0"/>
        <v>-2.1799999997019768</v>
      </c>
      <c r="F47" s="92">
        <v>129574.41</v>
      </c>
      <c r="G47" s="20" t="s">
        <v>2373</v>
      </c>
      <c r="H47" s="93">
        <f t="shared" si="1"/>
        <v>0.41000000000349246</v>
      </c>
      <c r="I47" s="92">
        <v>0</v>
      </c>
      <c r="J47" s="20" t="s">
        <v>52</v>
      </c>
      <c r="K47" s="93">
        <f t="shared" si="2"/>
        <v>0</v>
      </c>
      <c r="L47" s="92">
        <v>0</v>
      </c>
      <c r="M47" s="20">
        <v>0</v>
      </c>
      <c r="N47" s="93">
        <f t="shared" si="3"/>
        <v>0</v>
      </c>
      <c r="O47" s="92">
        <v>59295.79</v>
      </c>
      <c r="P47" s="20" t="s">
        <v>2385</v>
      </c>
      <c r="Q47" s="93">
        <f t="shared" si="4"/>
        <v>0.79000000000087311</v>
      </c>
      <c r="R47" s="92">
        <v>14819391.07</v>
      </c>
      <c r="S47" s="20">
        <v>14819340</v>
      </c>
      <c r="T47" s="93">
        <f t="shared" si="5"/>
        <v>51.070000000298023</v>
      </c>
      <c r="U47" s="209">
        <f t="shared" si="6"/>
        <v>1</v>
      </c>
      <c r="W47" s="86" t="s">
        <v>18</v>
      </c>
      <c r="X47" s="122">
        <f t="shared" si="7"/>
        <v>0</v>
      </c>
      <c r="Y47" s="122">
        <f t="shared" si="8"/>
        <v>0</v>
      </c>
      <c r="Z47" s="122">
        <f t="shared" si="9"/>
        <v>0</v>
      </c>
      <c r="AA47" s="122">
        <f t="shared" si="10"/>
        <v>0</v>
      </c>
      <c r="AB47" s="122">
        <f t="shared" si="11"/>
        <v>0</v>
      </c>
      <c r="AC47" s="129">
        <f t="shared" si="12"/>
        <v>0</v>
      </c>
    </row>
    <row r="48" spans="1:29" ht="15.75">
      <c r="A48" s="252"/>
      <c r="B48" s="88" t="s">
        <v>19</v>
      </c>
      <c r="C48" s="94">
        <v>47360186.560000002</v>
      </c>
      <c r="D48" s="95">
        <v>47360140</v>
      </c>
      <c r="E48" s="96">
        <f t="shared" si="0"/>
        <v>46.560000002384186</v>
      </c>
      <c r="F48" s="94">
        <v>983662.06</v>
      </c>
      <c r="G48" s="95" t="s">
        <v>2374</v>
      </c>
      <c r="H48" s="96">
        <f t="shared" si="1"/>
        <v>6.0000000055879354E-2</v>
      </c>
      <c r="I48" s="94">
        <v>7000</v>
      </c>
      <c r="J48" s="95" t="s">
        <v>1557</v>
      </c>
      <c r="K48" s="96">
        <f t="shared" si="2"/>
        <v>0</v>
      </c>
      <c r="L48" s="94">
        <v>0</v>
      </c>
      <c r="M48" s="95">
        <v>0</v>
      </c>
      <c r="N48" s="96">
        <f t="shared" si="3"/>
        <v>0</v>
      </c>
      <c r="O48" s="94">
        <v>176985.11</v>
      </c>
      <c r="P48" s="95" t="s">
        <v>2386</v>
      </c>
      <c r="Q48" s="96">
        <f t="shared" si="4"/>
        <v>0.10999999998603016</v>
      </c>
      <c r="R48" s="94">
        <v>54010707.210000001</v>
      </c>
      <c r="S48" s="95">
        <v>54010700</v>
      </c>
      <c r="T48" s="96">
        <f t="shared" si="5"/>
        <v>7.2100000008940697</v>
      </c>
      <c r="U48" s="210">
        <f t="shared" si="6"/>
        <v>1</v>
      </c>
      <c r="W48" s="88" t="s">
        <v>19</v>
      </c>
      <c r="X48" s="122">
        <f t="shared" si="7"/>
        <v>0</v>
      </c>
      <c r="Y48" s="122">
        <f t="shared" si="8"/>
        <v>0</v>
      </c>
      <c r="Z48" s="122">
        <f t="shared" si="9"/>
        <v>0</v>
      </c>
      <c r="AA48" s="122">
        <f t="shared" si="10"/>
        <v>0</v>
      </c>
      <c r="AB48" s="122">
        <f t="shared" si="11"/>
        <v>0</v>
      </c>
      <c r="AC48" s="129">
        <f t="shared" si="12"/>
        <v>0</v>
      </c>
    </row>
    <row r="49" spans="1:29" ht="15.75">
      <c r="A49" s="250">
        <v>42470</v>
      </c>
      <c r="B49" s="85" t="s">
        <v>12</v>
      </c>
      <c r="C49" s="89">
        <v>34027725.539999999</v>
      </c>
      <c r="D49" s="90">
        <v>34027750</v>
      </c>
      <c r="E49" s="91">
        <f t="shared" si="0"/>
        <v>-24.46000000089407</v>
      </c>
      <c r="F49" s="89">
        <v>340092.85</v>
      </c>
      <c r="G49" s="90" t="s">
        <v>1928</v>
      </c>
      <c r="H49" s="91">
        <f t="shared" si="1"/>
        <v>-0.15000000002328306</v>
      </c>
      <c r="I49" s="89">
        <v>49023.93</v>
      </c>
      <c r="J49" s="90" t="s">
        <v>2175</v>
      </c>
      <c r="K49" s="91">
        <f t="shared" si="2"/>
        <v>2.9999999998835847E-2</v>
      </c>
      <c r="L49" s="89">
        <v>11082.15</v>
      </c>
      <c r="M49" s="90" t="s">
        <v>2176</v>
      </c>
      <c r="N49" s="91">
        <f t="shared" si="3"/>
        <v>-5.0000000001091394E-2</v>
      </c>
      <c r="O49" s="89">
        <v>105968.67</v>
      </c>
      <c r="P49" s="90" t="s">
        <v>1929</v>
      </c>
      <c r="Q49" s="91">
        <f t="shared" si="4"/>
        <v>-0.33000000000174623</v>
      </c>
      <c r="R49" s="89">
        <v>33619605.799999997</v>
      </c>
      <c r="S49" s="90">
        <v>33619610</v>
      </c>
      <c r="T49" s="91">
        <f t="shared" si="5"/>
        <v>-4.2000000029802322</v>
      </c>
      <c r="U49" s="208">
        <f t="shared" si="6"/>
        <v>1</v>
      </c>
      <c r="W49" s="85" t="s">
        <v>12</v>
      </c>
      <c r="X49" s="117">
        <f t="shared" si="7"/>
        <v>0</v>
      </c>
      <c r="Y49" s="118">
        <f t="shared" si="8"/>
        <v>0</v>
      </c>
      <c r="Z49" s="118">
        <f t="shared" si="9"/>
        <v>0</v>
      </c>
      <c r="AA49" s="118">
        <f t="shared" si="10"/>
        <v>0</v>
      </c>
      <c r="AB49" s="118">
        <f t="shared" si="11"/>
        <v>0</v>
      </c>
      <c r="AC49" s="131">
        <f t="shared" si="12"/>
        <v>0</v>
      </c>
    </row>
    <row r="50" spans="1:29" ht="15.75">
      <c r="A50" s="251"/>
      <c r="B50" s="86" t="s">
        <v>13</v>
      </c>
      <c r="C50" s="92">
        <v>69440020.480000004</v>
      </c>
      <c r="D50" s="20">
        <v>69440100</v>
      </c>
      <c r="E50" s="93">
        <f t="shared" si="0"/>
        <v>-79.519999995827675</v>
      </c>
      <c r="F50" s="92">
        <v>1042815.28</v>
      </c>
      <c r="G50" s="20" t="s">
        <v>1930</v>
      </c>
      <c r="H50" s="93">
        <f t="shared" si="1"/>
        <v>-4.7199999999720603</v>
      </c>
      <c r="I50" s="92">
        <v>66142.58</v>
      </c>
      <c r="J50" s="20" t="s">
        <v>2177</v>
      </c>
      <c r="K50" s="93">
        <f t="shared" si="2"/>
        <v>-2.0000000004074536E-2</v>
      </c>
      <c r="L50" s="92">
        <v>2126.9299999999998</v>
      </c>
      <c r="M50" s="20" t="s">
        <v>2178</v>
      </c>
      <c r="N50" s="93">
        <f t="shared" si="3"/>
        <v>0</v>
      </c>
      <c r="O50" s="92">
        <v>537051.64</v>
      </c>
      <c r="P50" s="20" t="s">
        <v>1931</v>
      </c>
      <c r="Q50" s="93">
        <f t="shared" si="4"/>
        <v>-0.35999999998603016</v>
      </c>
      <c r="R50" s="92">
        <v>80143811.090000004</v>
      </c>
      <c r="S50" s="20">
        <v>80143800</v>
      </c>
      <c r="T50" s="93">
        <f t="shared" si="5"/>
        <v>11.090000003576279</v>
      </c>
      <c r="U50" s="209">
        <f t="shared" si="6"/>
        <v>1</v>
      </c>
      <c r="W50" s="86" t="s">
        <v>13</v>
      </c>
      <c r="X50" s="121">
        <f t="shared" si="7"/>
        <v>0</v>
      </c>
      <c r="Y50" s="122">
        <f t="shared" si="8"/>
        <v>0</v>
      </c>
      <c r="Z50" s="122">
        <f t="shared" si="9"/>
        <v>0</v>
      </c>
      <c r="AA50" s="122">
        <f t="shared" si="10"/>
        <v>0</v>
      </c>
      <c r="AB50" s="122">
        <f t="shared" si="11"/>
        <v>0</v>
      </c>
      <c r="AC50" s="129">
        <f t="shared" si="12"/>
        <v>0</v>
      </c>
    </row>
    <row r="51" spans="1:29" ht="15.75">
      <c r="A51" s="251"/>
      <c r="B51" s="87" t="s">
        <v>14</v>
      </c>
      <c r="C51" s="92">
        <v>28755326.73</v>
      </c>
      <c r="D51" s="20">
        <v>28755320</v>
      </c>
      <c r="E51" s="93">
        <f t="shared" si="0"/>
        <v>6.7300000004470348</v>
      </c>
      <c r="F51" s="92">
        <v>810168.35</v>
      </c>
      <c r="G51" s="20" t="s">
        <v>1932</v>
      </c>
      <c r="H51" s="93">
        <f t="shared" si="1"/>
        <v>7471.3499999999767</v>
      </c>
      <c r="I51" s="92">
        <v>0</v>
      </c>
      <c r="J51" s="20" t="s">
        <v>52</v>
      </c>
      <c r="K51" s="93">
        <f t="shared" si="2"/>
        <v>0</v>
      </c>
      <c r="L51" s="92">
        <v>0</v>
      </c>
      <c r="M51" s="20">
        <v>0</v>
      </c>
      <c r="N51" s="93">
        <f t="shared" si="3"/>
        <v>0</v>
      </c>
      <c r="O51" s="92">
        <v>272778.58</v>
      </c>
      <c r="P51" s="20" t="s">
        <v>1933</v>
      </c>
      <c r="Q51" s="93">
        <f t="shared" si="4"/>
        <v>-0.41999999998370185</v>
      </c>
      <c r="R51" s="92">
        <v>34670903.560000002</v>
      </c>
      <c r="S51" s="20">
        <v>34670900</v>
      </c>
      <c r="T51" s="93">
        <f t="shared" si="5"/>
        <v>3.5600000023841858</v>
      </c>
      <c r="U51" s="209">
        <f t="shared" si="6"/>
        <v>1</v>
      </c>
      <c r="W51" s="87" t="s">
        <v>14</v>
      </c>
      <c r="X51" s="121">
        <f t="shared" si="7"/>
        <v>0</v>
      </c>
      <c r="Y51" s="122">
        <f t="shared" si="8"/>
        <v>1</v>
      </c>
      <c r="Z51" s="122">
        <f t="shared" si="9"/>
        <v>0</v>
      </c>
      <c r="AA51" s="122">
        <f t="shared" si="10"/>
        <v>0</v>
      </c>
      <c r="AB51" s="122">
        <f t="shared" si="11"/>
        <v>0</v>
      </c>
      <c r="AC51" s="129">
        <f t="shared" si="12"/>
        <v>0</v>
      </c>
    </row>
    <row r="52" spans="1:29" ht="15.75">
      <c r="A52" s="251"/>
      <c r="B52" s="86" t="s">
        <v>15</v>
      </c>
      <c r="C52" s="92">
        <v>95649273.879999995</v>
      </c>
      <c r="D52" s="20">
        <v>95649296</v>
      </c>
      <c r="E52" s="93">
        <f t="shared" si="0"/>
        <v>-22.120000004768372</v>
      </c>
      <c r="F52" s="92">
        <v>583713.39</v>
      </c>
      <c r="G52" s="20" t="s">
        <v>1934</v>
      </c>
      <c r="H52" s="93">
        <f t="shared" si="1"/>
        <v>0.39000000001396984</v>
      </c>
      <c r="I52" s="92">
        <v>0</v>
      </c>
      <c r="J52" s="20" t="s">
        <v>52</v>
      </c>
      <c r="K52" s="93">
        <f t="shared" si="2"/>
        <v>0</v>
      </c>
      <c r="L52" s="92">
        <v>0</v>
      </c>
      <c r="M52" s="20">
        <v>0</v>
      </c>
      <c r="N52" s="93">
        <f t="shared" si="3"/>
        <v>0</v>
      </c>
      <c r="O52" s="92">
        <v>663861.19999999995</v>
      </c>
      <c r="P52" s="20" t="s">
        <v>1935</v>
      </c>
      <c r="Q52" s="93">
        <f t="shared" si="4"/>
        <v>0.19999999995343387</v>
      </c>
      <c r="R52" s="92">
        <v>94401699.290000007</v>
      </c>
      <c r="S52" s="20">
        <v>94404704</v>
      </c>
      <c r="T52" s="93">
        <f t="shared" si="5"/>
        <v>-3004.7099999934435</v>
      </c>
      <c r="U52" s="209">
        <f t="shared" si="6"/>
        <v>1</v>
      </c>
      <c r="W52" s="86" t="s">
        <v>15</v>
      </c>
      <c r="X52" s="121">
        <f t="shared" si="7"/>
        <v>0</v>
      </c>
      <c r="Y52" s="122">
        <f t="shared" si="8"/>
        <v>0</v>
      </c>
      <c r="Z52" s="122">
        <f t="shared" si="9"/>
        <v>0</v>
      </c>
      <c r="AA52" s="122">
        <f t="shared" si="10"/>
        <v>0</v>
      </c>
      <c r="AB52" s="122">
        <f t="shared" si="11"/>
        <v>0</v>
      </c>
      <c r="AC52" s="129">
        <f t="shared" si="12"/>
        <v>1</v>
      </c>
    </row>
    <row r="53" spans="1:29" ht="15.75">
      <c r="A53" s="251"/>
      <c r="B53" s="86" t="s">
        <v>16</v>
      </c>
      <c r="C53" s="92">
        <v>59164239.659999996</v>
      </c>
      <c r="D53" s="20">
        <v>59164200</v>
      </c>
      <c r="E53" s="93">
        <f t="shared" si="0"/>
        <v>39.659999996423721</v>
      </c>
      <c r="F53" s="92">
        <v>1052013.08</v>
      </c>
      <c r="G53" s="20" t="s">
        <v>1936</v>
      </c>
      <c r="H53" s="93">
        <f t="shared" si="1"/>
        <v>3.0800000000745058</v>
      </c>
      <c r="I53" s="92">
        <v>0</v>
      </c>
      <c r="J53" s="20" t="s">
        <v>52</v>
      </c>
      <c r="K53" s="93">
        <f t="shared" si="2"/>
        <v>0</v>
      </c>
      <c r="L53" s="92">
        <v>0</v>
      </c>
      <c r="M53" s="20">
        <v>0</v>
      </c>
      <c r="N53" s="93">
        <f t="shared" si="3"/>
        <v>0</v>
      </c>
      <c r="O53" s="92">
        <v>456831.29</v>
      </c>
      <c r="P53" s="20" t="s">
        <v>1937</v>
      </c>
      <c r="Q53" s="93">
        <f t="shared" si="4"/>
        <v>0.28999999997904524</v>
      </c>
      <c r="R53" s="92">
        <v>62277839.619999997</v>
      </c>
      <c r="S53" s="20">
        <v>62277800</v>
      </c>
      <c r="T53" s="93">
        <f t="shared" si="5"/>
        <v>39.619999997317791</v>
      </c>
      <c r="U53" s="209">
        <f t="shared" si="6"/>
        <v>1</v>
      </c>
      <c r="W53" s="86" t="s">
        <v>16</v>
      </c>
      <c r="X53" s="121">
        <f t="shared" si="7"/>
        <v>0</v>
      </c>
      <c r="Y53" s="122">
        <f t="shared" si="8"/>
        <v>0</v>
      </c>
      <c r="Z53" s="122">
        <f t="shared" si="9"/>
        <v>0</v>
      </c>
      <c r="AA53" s="122">
        <f t="shared" si="10"/>
        <v>0</v>
      </c>
      <c r="AB53" s="122">
        <f t="shared" si="11"/>
        <v>0</v>
      </c>
      <c r="AC53" s="129">
        <f t="shared" si="12"/>
        <v>0</v>
      </c>
    </row>
    <row r="54" spans="1:29" ht="15.75">
      <c r="A54" s="251"/>
      <c r="B54" s="86" t="s">
        <v>17</v>
      </c>
      <c r="C54" s="92">
        <v>35637351.659999996</v>
      </c>
      <c r="D54" s="20">
        <v>0</v>
      </c>
      <c r="E54" s="93">
        <f t="shared" si="0"/>
        <v>35637351.659999996</v>
      </c>
      <c r="F54" s="92">
        <v>596142.94999999995</v>
      </c>
      <c r="G54" s="20"/>
      <c r="H54" s="93">
        <f t="shared" si="1"/>
        <v>596142.94999999995</v>
      </c>
      <c r="I54" s="92">
        <v>4529.66</v>
      </c>
      <c r="J54" s="20"/>
      <c r="K54" s="93">
        <f t="shared" si="2"/>
        <v>4529.66</v>
      </c>
      <c r="L54" s="92">
        <v>0</v>
      </c>
      <c r="M54" s="20">
        <v>0</v>
      </c>
      <c r="N54" s="93">
        <f t="shared" si="3"/>
        <v>0</v>
      </c>
      <c r="O54" s="92">
        <v>580887.37</v>
      </c>
      <c r="P54" s="20"/>
      <c r="Q54" s="93">
        <f t="shared" si="4"/>
        <v>580887.37</v>
      </c>
      <c r="R54" s="92">
        <v>38019471.939999998</v>
      </c>
      <c r="S54" s="20">
        <v>0</v>
      </c>
      <c r="T54" s="93">
        <f t="shared" si="5"/>
        <v>38019471.939999998</v>
      </c>
      <c r="U54" s="209">
        <f t="shared" si="6"/>
        <v>0</v>
      </c>
      <c r="W54" s="86" t="s">
        <v>17</v>
      </c>
      <c r="X54" s="121">
        <f t="shared" si="7"/>
        <v>0</v>
      </c>
      <c r="Y54" s="122">
        <f t="shared" si="8"/>
        <v>0</v>
      </c>
      <c r="Z54" s="122">
        <f t="shared" si="9"/>
        <v>0</v>
      </c>
      <c r="AA54" s="122">
        <f t="shared" si="10"/>
        <v>0</v>
      </c>
      <c r="AB54" s="122">
        <f t="shared" si="11"/>
        <v>0</v>
      </c>
      <c r="AC54" s="129">
        <f t="shared" si="12"/>
        <v>0</v>
      </c>
    </row>
    <row r="55" spans="1:29" ht="15.75">
      <c r="A55" s="251"/>
      <c r="B55" s="86" t="s">
        <v>18</v>
      </c>
      <c r="C55" s="92">
        <v>14819391.07</v>
      </c>
      <c r="D55" s="20">
        <v>14819340</v>
      </c>
      <c r="E55" s="93">
        <f t="shared" si="0"/>
        <v>51.070000000298023</v>
      </c>
      <c r="F55" s="92">
        <v>419063.23</v>
      </c>
      <c r="G55" s="20" t="s">
        <v>1938</v>
      </c>
      <c r="H55" s="93">
        <f t="shared" si="1"/>
        <v>0.22999999998137355</v>
      </c>
      <c r="I55" s="92">
        <v>0</v>
      </c>
      <c r="J55" s="20" t="s">
        <v>52</v>
      </c>
      <c r="K55" s="93">
        <f t="shared" si="2"/>
        <v>0</v>
      </c>
      <c r="L55" s="92">
        <v>0</v>
      </c>
      <c r="M55" s="20">
        <v>0</v>
      </c>
      <c r="N55" s="93">
        <f t="shared" si="3"/>
        <v>0</v>
      </c>
      <c r="O55" s="92">
        <v>74386.67</v>
      </c>
      <c r="P55" s="20" t="s">
        <v>1939</v>
      </c>
      <c r="Q55" s="93">
        <f t="shared" si="4"/>
        <v>0.66999999999825377</v>
      </c>
      <c r="R55" s="92">
        <v>14325941.17</v>
      </c>
      <c r="S55" s="20">
        <v>14325930</v>
      </c>
      <c r="T55" s="93">
        <f t="shared" si="5"/>
        <v>11.169999999925494</v>
      </c>
      <c r="U55" s="209">
        <f t="shared" si="6"/>
        <v>1</v>
      </c>
      <c r="W55" s="86" t="s">
        <v>18</v>
      </c>
      <c r="X55" s="121">
        <f t="shared" si="7"/>
        <v>0</v>
      </c>
      <c r="Y55" s="122">
        <f t="shared" si="8"/>
        <v>0</v>
      </c>
      <c r="Z55" s="122">
        <f t="shared" si="9"/>
        <v>0</v>
      </c>
      <c r="AA55" s="122">
        <f t="shared" si="10"/>
        <v>0</v>
      </c>
      <c r="AB55" s="122">
        <f t="shared" si="11"/>
        <v>0</v>
      </c>
      <c r="AC55" s="129">
        <f t="shared" si="12"/>
        <v>0</v>
      </c>
    </row>
    <row r="56" spans="1:29" ht="15.75">
      <c r="A56" s="252"/>
      <c r="B56" s="88" t="s">
        <v>19</v>
      </c>
      <c r="C56" s="94">
        <v>54010707.210000001</v>
      </c>
      <c r="D56" s="95">
        <v>54010700</v>
      </c>
      <c r="E56" s="96">
        <f t="shared" si="0"/>
        <v>7.2100000008940697</v>
      </c>
      <c r="F56" s="94">
        <v>1505853.46</v>
      </c>
      <c r="G56" s="95" t="s">
        <v>1940</v>
      </c>
      <c r="H56" s="96">
        <f t="shared" si="1"/>
        <v>3.4599999999627471</v>
      </c>
      <c r="I56" s="94">
        <v>7000</v>
      </c>
      <c r="J56" s="95" t="s">
        <v>1557</v>
      </c>
      <c r="K56" s="96">
        <f t="shared" si="2"/>
        <v>0</v>
      </c>
      <c r="L56" s="94">
        <v>0</v>
      </c>
      <c r="M56" s="95">
        <v>0</v>
      </c>
      <c r="N56" s="96">
        <f t="shared" si="3"/>
        <v>0</v>
      </c>
      <c r="O56" s="92">
        <v>384174.01</v>
      </c>
      <c r="P56" s="20" t="s">
        <v>1941</v>
      </c>
      <c r="Q56" s="93">
        <f t="shared" si="4"/>
        <v>1.0000000009313226E-2</v>
      </c>
      <c r="R56" s="94">
        <v>61331741.380000003</v>
      </c>
      <c r="S56" s="95">
        <v>61331700</v>
      </c>
      <c r="T56" s="96">
        <f t="shared" si="5"/>
        <v>41.380000002682209</v>
      </c>
      <c r="U56" s="210">
        <f t="shared" si="6"/>
        <v>1</v>
      </c>
      <c r="W56" s="88" t="s">
        <v>19</v>
      </c>
      <c r="X56" s="125">
        <f t="shared" si="7"/>
        <v>0</v>
      </c>
      <c r="Y56" s="126">
        <f t="shared" si="8"/>
        <v>0</v>
      </c>
      <c r="Z56" s="126">
        <f t="shared" si="9"/>
        <v>0</v>
      </c>
      <c r="AA56" s="126">
        <f t="shared" si="10"/>
        <v>0</v>
      </c>
      <c r="AB56" s="126">
        <f t="shared" si="11"/>
        <v>0</v>
      </c>
      <c r="AC56" s="132">
        <f t="shared" si="12"/>
        <v>0</v>
      </c>
    </row>
    <row r="57" spans="1:29" ht="15.75">
      <c r="A57" s="250">
        <v>42471</v>
      </c>
      <c r="B57" s="85" t="s">
        <v>12</v>
      </c>
      <c r="C57" s="89">
        <v>33619605.799999997</v>
      </c>
      <c r="D57" s="90">
        <v>33619610</v>
      </c>
      <c r="E57" s="91">
        <f t="shared" si="0"/>
        <v>-4.2000000029802322</v>
      </c>
      <c r="F57" s="89">
        <v>395593.17</v>
      </c>
      <c r="G57" s="90" t="s">
        <v>1942</v>
      </c>
      <c r="H57" s="91">
        <f t="shared" si="1"/>
        <v>0.16999999998370185</v>
      </c>
      <c r="I57" s="89">
        <v>64156.81</v>
      </c>
      <c r="J57" s="90" t="s">
        <v>2179</v>
      </c>
      <c r="K57" s="91">
        <f t="shared" si="2"/>
        <v>9.9999999947613105E-3</v>
      </c>
      <c r="L57" s="89">
        <v>24870.48</v>
      </c>
      <c r="M57" s="90" t="s">
        <v>2180</v>
      </c>
      <c r="N57" s="91">
        <f t="shared" si="3"/>
        <v>-2.0000000000436557E-2</v>
      </c>
      <c r="O57" s="89">
        <v>117819.51</v>
      </c>
      <c r="P57" s="90" t="s">
        <v>1943</v>
      </c>
      <c r="Q57" s="91">
        <f t="shared" si="4"/>
        <v>-0.49000000000523869</v>
      </c>
      <c r="R57" s="89">
        <v>33145479.449999999</v>
      </c>
      <c r="S57" s="90">
        <v>33145470</v>
      </c>
      <c r="T57" s="91">
        <f t="shared" si="5"/>
        <v>9.4499999992549419</v>
      </c>
      <c r="U57" s="208">
        <f t="shared" si="6"/>
        <v>1</v>
      </c>
      <c r="W57" s="85" t="s">
        <v>12</v>
      </c>
      <c r="X57" s="122">
        <f t="shared" si="7"/>
        <v>0</v>
      </c>
      <c r="Y57" s="122">
        <f t="shared" si="8"/>
        <v>0</v>
      </c>
      <c r="Z57" s="122">
        <f t="shared" si="9"/>
        <v>0</v>
      </c>
      <c r="AA57" s="122">
        <f t="shared" si="10"/>
        <v>0</v>
      </c>
      <c r="AB57" s="122">
        <f t="shared" si="11"/>
        <v>0</v>
      </c>
      <c r="AC57" s="129">
        <f t="shared" si="12"/>
        <v>0</v>
      </c>
    </row>
    <row r="58" spans="1:29" ht="15.75">
      <c r="A58" s="251"/>
      <c r="B58" s="86" t="s">
        <v>13</v>
      </c>
      <c r="C58" s="92">
        <v>80143811.090000004</v>
      </c>
      <c r="D58" s="20">
        <v>80143800</v>
      </c>
      <c r="E58" s="93">
        <f t="shared" si="0"/>
        <v>11.090000003576279</v>
      </c>
      <c r="F58" s="92">
        <v>659037.31999999995</v>
      </c>
      <c r="G58" s="20" t="s">
        <v>1944</v>
      </c>
      <c r="H58" s="93">
        <f t="shared" si="1"/>
        <v>0.31999999994877726</v>
      </c>
      <c r="I58" s="92">
        <v>162442.79999999999</v>
      </c>
      <c r="J58" s="20" t="s">
        <v>2181</v>
      </c>
      <c r="K58" s="93">
        <f t="shared" si="2"/>
        <v>-0.20000000001164153</v>
      </c>
      <c r="L58" s="92">
        <v>4512.2299999999996</v>
      </c>
      <c r="M58" s="20" t="s">
        <v>2182</v>
      </c>
      <c r="N58" s="93">
        <f t="shared" si="3"/>
        <v>0</v>
      </c>
      <c r="O58" s="92">
        <v>358486.76</v>
      </c>
      <c r="P58" s="20" t="s">
        <v>1945</v>
      </c>
      <c r="Q58" s="93">
        <f t="shared" si="4"/>
        <v>-0.23999999999068677</v>
      </c>
      <c r="R58" s="92">
        <v>79284217.579999998</v>
      </c>
      <c r="S58" s="20">
        <v>79284200</v>
      </c>
      <c r="T58" s="93">
        <f t="shared" si="5"/>
        <v>17.579999998211861</v>
      </c>
      <c r="U58" s="209">
        <f t="shared" si="6"/>
        <v>1</v>
      </c>
      <c r="W58" s="86" t="s">
        <v>13</v>
      </c>
      <c r="X58" s="122">
        <f t="shared" si="7"/>
        <v>0</v>
      </c>
      <c r="Y58" s="122">
        <f t="shared" si="8"/>
        <v>0</v>
      </c>
      <c r="Z58" s="122">
        <f t="shared" si="9"/>
        <v>0</v>
      </c>
      <c r="AA58" s="122">
        <f t="shared" si="10"/>
        <v>0</v>
      </c>
      <c r="AB58" s="122">
        <f t="shared" si="11"/>
        <v>0</v>
      </c>
      <c r="AC58" s="129">
        <f t="shared" si="12"/>
        <v>0</v>
      </c>
    </row>
    <row r="59" spans="1:29" ht="15.75">
      <c r="A59" s="251"/>
      <c r="B59" s="87" t="s">
        <v>14</v>
      </c>
      <c r="C59" s="92">
        <v>34670903.560000002</v>
      </c>
      <c r="D59" s="20">
        <v>34670900</v>
      </c>
      <c r="E59" s="93">
        <f t="shared" si="0"/>
        <v>3.5600000023841858</v>
      </c>
      <c r="F59" s="92">
        <v>986231.83</v>
      </c>
      <c r="G59" s="20" t="s">
        <v>1946</v>
      </c>
      <c r="H59" s="93">
        <f t="shared" si="1"/>
        <v>-0.17000000004190952</v>
      </c>
      <c r="I59" s="92">
        <v>25529.66</v>
      </c>
      <c r="J59" s="20" t="s">
        <v>2183</v>
      </c>
      <c r="K59" s="93">
        <f t="shared" si="2"/>
        <v>-4.0000000000873115E-2</v>
      </c>
      <c r="L59" s="92">
        <v>0</v>
      </c>
      <c r="M59" s="20" t="s">
        <v>52</v>
      </c>
      <c r="N59" s="93">
        <f t="shared" si="3"/>
        <v>0</v>
      </c>
      <c r="O59" s="92">
        <v>219665.93</v>
      </c>
      <c r="P59" s="20" t="s">
        <v>52</v>
      </c>
      <c r="Q59" s="93">
        <f t="shared" si="4"/>
        <v>219665.93</v>
      </c>
      <c r="R59" s="92">
        <v>33490535.460000001</v>
      </c>
      <c r="S59" s="20">
        <v>33490600</v>
      </c>
      <c r="T59" s="93">
        <f t="shared" si="5"/>
        <v>-64.53999999910593</v>
      </c>
      <c r="U59" s="209">
        <f t="shared" si="6"/>
        <v>1</v>
      </c>
      <c r="W59" s="87" t="s">
        <v>14</v>
      </c>
      <c r="X59" s="122">
        <f t="shared" si="7"/>
        <v>0</v>
      </c>
      <c r="Y59" s="122">
        <f t="shared" si="8"/>
        <v>0</v>
      </c>
      <c r="Z59" s="122">
        <f t="shared" si="9"/>
        <v>0</v>
      </c>
      <c r="AA59" s="122">
        <f t="shared" si="10"/>
        <v>0</v>
      </c>
      <c r="AB59" s="122">
        <f t="shared" si="11"/>
        <v>1</v>
      </c>
      <c r="AC59" s="129">
        <f t="shared" si="12"/>
        <v>0</v>
      </c>
    </row>
    <row r="60" spans="1:29" ht="15.75">
      <c r="A60" s="251"/>
      <c r="B60" s="86" t="s">
        <v>15</v>
      </c>
      <c r="C60" s="92">
        <v>94401699.290000007</v>
      </c>
      <c r="D60" s="20">
        <v>94404704</v>
      </c>
      <c r="E60" s="93">
        <f t="shared" si="0"/>
        <v>-3004.7099999934435</v>
      </c>
      <c r="F60" s="92">
        <v>801427.04</v>
      </c>
      <c r="G60" s="20" t="s">
        <v>1947</v>
      </c>
      <c r="H60" s="93">
        <f t="shared" si="1"/>
        <v>4.0000000037252903E-2</v>
      </c>
      <c r="I60" s="92">
        <v>25689.31</v>
      </c>
      <c r="J60" s="20" t="s">
        <v>2184</v>
      </c>
      <c r="K60" s="93">
        <f t="shared" si="2"/>
        <v>1.0000000002037268E-2</v>
      </c>
      <c r="L60" s="92">
        <v>0</v>
      </c>
      <c r="M60" s="20" t="s">
        <v>52</v>
      </c>
      <c r="N60" s="93">
        <f t="shared" si="3"/>
        <v>0</v>
      </c>
      <c r="O60" s="92">
        <v>494237.07</v>
      </c>
      <c r="P60" s="20" t="s">
        <v>1948</v>
      </c>
      <c r="Q60" s="93">
        <f t="shared" si="4"/>
        <v>7.0000000006984919E-2</v>
      </c>
      <c r="R60" s="92">
        <v>93131724.489999995</v>
      </c>
      <c r="S60" s="20">
        <v>93131700</v>
      </c>
      <c r="T60" s="93">
        <f t="shared" si="5"/>
        <v>24.489999994635582</v>
      </c>
      <c r="U60" s="209">
        <f t="shared" si="6"/>
        <v>1</v>
      </c>
      <c r="W60" s="86" t="s">
        <v>15</v>
      </c>
      <c r="X60" s="122">
        <f t="shared" si="7"/>
        <v>1</v>
      </c>
      <c r="Y60" s="122">
        <f t="shared" si="8"/>
        <v>0</v>
      </c>
      <c r="Z60" s="122">
        <f t="shared" si="9"/>
        <v>0</v>
      </c>
      <c r="AA60" s="122">
        <f t="shared" si="10"/>
        <v>0</v>
      </c>
      <c r="AB60" s="122">
        <f t="shared" si="11"/>
        <v>0</v>
      </c>
      <c r="AC60" s="129">
        <f t="shared" si="12"/>
        <v>0</v>
      </c>
    </row>
    <row r="61" spans="1:29" ht="15.75">
      <c r="A61" s="251"/>
      <c r="B61" s="86" t="s">
        <v>16</v>
      </c>
      <c r="C61" s="92">
        <v>62277839.619999997</v>
      </c>
      <c r="D61" s="20">
        <v>62277800</v>
      </c>
      <c r="E61" s="93">
        <f t="shared" si="0"/>
        <v>39.619999997317791</v>
      </c>
      <c r="F61" s="92">
        <v>694692.98</v>
      </c>
      <c r="G61" s="20" t="s">
        <v>1949</v>
      </c>
      <c r="H61" s="93">
        <f t="shared" si="1"/>
        <v>-2.0000000018626451E-2</v>
      </c>
      <c r="I61" s="92">
        <v>20854.400000000001</v>
      </c>
      <c r="J61" s="20" t="s">
        <v>2185</v>
      </c>
      <c r="K61" s="93">
        <f t="shared" si="2"/>
        <v>0</v>
      </c>
      <c r="L61" s="92">
        <v>5405.74</v>
      </c>
      <c r="M61" s="20" t="s">
        <v>2186</v>
      </c>
      <c r="N61" s="93">
        <f t="shared" si="3"/>
        <v>0</v>
      </c>
      <c r="O61" s="92">
        <v>382758.68</v>
      </c>
      <c r="P61" s="20" t="s">
        <v>1950</v>
      </c>
      <c r="Q61" s="93">
        <f t="shared" si="4"/>
        <v>-0.32000000000698492</v>
      </c>
      <c r="R61" s="92">
        <v>61215836.619999997</v>
      </c>
      <c r="S61" s="20">
        <v>61215900</v>
      </c>
      <c r="T61" s="93">
        <f t="shared" si="5"/>
        <v>-63.380000002682209</v>
      </c>
      <c r="U61" s="209">
        <f t="shared" si="6"/>
        <v>1</v>
      </c>
      <c r="W61" s="86" t="s">
        <v>16</v>
      </c>
      <c r="X61" s="122">
        <f t="shared" si="7"/>
        <v>0</v>
      </c>
      <c r="Y61" s="122">
        <f t="shared" si="8"/>
        <v>0</v>
      </c>
      <c r="Z61" s="122">
        <f t="shared" si="9"/>
        <v>0</v>
      </c>
      <c r="AA61" s="122">
        <f t="shared" si="10"/>
        <v>0</v>
      </c>
      <c r="AB61" s="122">
        <f t="shared" si="11"/>
        <v>0</v>
      </c>
      <c r="AC61" s="129">
        <f t="shared" si="12"/>
        <v>0</v>
      </c>
    </row>
    <row r="62" spans="1:29" ht="15.75">
      <c r="A62" s="251"/>
      <c r="B62" s="86" t="s">
        <v>17</v>
      </c>
      <c r="C62" s="92">
        <v>38019471.939999998</v>
      </c>
      <c r="D62" s="20">
        <v>38019500</v>
      </c>
      <c r="E62" s="93">
        <f t="shared" si="0"/>
        <v>-28.060000002384186</v>
      </c>
      <c r="F62" s="92">
        <v>353709.12</v>
      </c>
      <c r="G62" s="20" t="s">
        <v>1951</v>
      </c>
      <c r="H62" s="93">
        <f t="shared" si="1"/>
        <v>-128621.88</v>
      </c>
      <c r="I62" s="92">
        <v>22214.65</v>
      </c>
      <c r="J62" s="20" t="s">
        <v>2187</v>
      </c>
      <c r="K62" s="93">
        <f t="shared" si="2"/>
        <v>-4.9999999999272404E-2</v>
      </c>
      <c r="L62" s="92">
        <v>0</v>
      </c>
      <c r="M62" s="20" t="s">
        <v>52</v>
      </c>
      <c r="N62" s="93">
        <f t="shared" si="3"/>
        <v>0</v>
      </c>
      <c r="O62" s="92">
        <v>451447.27</v>
      </c>
      <c r="P62" s="20" t="s">
        <v>1952</v>
      </c>
      <c r="Q62" s="93">
        <f t="shared" si="4"/>
        <v>0.27000000001862645</v>
      </c>
      <c r="R62" s="92">
        <v>37236530.200000003</v>
      </c>
      <c r="S62" s="20">
        <v>37236500</v>
      </c>
      <c r="T62" s="93">
        <f t="shared" si="5"/>
        <v>30.200000002980232</v>
      </c>
      <c r="U62" s="209">
        <f t="shared" si="6"/>
        <v>1</v>
      </c>
      <c r="W62" s="86" t="s">
        <v>17</v>
      </c>
      <c r="X62" s="122">
        <f t="shared" si="7"/>
        <v>0</v>
      </c>
      <c r="Y62" s="122">
        <f t="shared" si="8"/>
        <v>1</v>
      </c>
      <c r="Z62" s="122">
        <f t="shared" si="9"/>
        <v>0</v>
      </c>
      <c r="AA62" s="122">
        <f t="shared" si="10"/>
        <v>0</v>
      </c>
      <c r="AB62" s="122">
        <f t="shared" si="11"/>
        <v>0</v>
      </c>
      <c r="AC62" s="129">
        <f t="shared" si="12"/>
        <v>0</v>
      </c>
    </row>
    <row r="63" spans="1:29" ht="15.75">
      <c r="A63" s="251"/>
      <c r="B63" s="86" t="s">
        <v>18</v>
      </c>
      <c r="C63" s="92">
        <v>14325941.17</v>
      </c>
      <c r="D63" s="20">
        <v>14325930</v>
      </c>
      <c r="E63" s="93">
        <f t="shared" si="0"/>
        <v>11.169999999925494</v>
      </c>
      <c r="F63" s="92">
        <v>469705.38</v>
      </c>
      <c r="G63" s="20" t="s">
        <v>1953</v>
      </c>
      <c r="H63" s="93">
        <f t="shared" si="1"/>
        <v>0.38000000000465661</v>
      </c>
      <c r="I63" s="92">
        <v>0</v>
      </c>
      <c r="J63" s="20" t="s">
        <v>52</v>
      </c>
      <c r="K63" s="93">
        <f t="shared" si="2"/>
        <v>0</v>
      </c>
      <c r="L63" s="92">
        <v>0</v>
      </c>
      <c r="M63" s="20" t="s">
        <v>52</v>
      </c>
      <c r="N63" s="93">
        <f t="shared" si="3"/>
        <v>0</v>
      </c>
      <c r="O63" s="92">
        <v>146179.60999999999</v>
      </c>
      <c r="P63" s="20" t="s">
        <v>1954</v>
      </c>
      <c r="Q63" s="93">
        <f t="shared" si="4"/>
        <v>-0.39000000001396984</v>
      </c>
      <c r="R63" s="92">
        <v>13710056.18</v>
      </c>
      <c r="S63" s="20">
        <v>13710070</v>
      </c>
      <c r="T63" s="93">
        <f t="shared" si="5"/>
        <v>-13.820000000298023</v>
      </c>
      <c r="U63" s="209">
        <f t="shared" si="6"/>
        <v>1</v>
      </c>
      <c r="W63" s="86" t="s">
        <v>18</v>
      </c>
      <c r="X63" s="122">
        <f t="shared" si="7"/>
        <v>0</v>
      </c>
      <c r="Y63" s="122">
        <f t="shared" si="8"/>
        <v>0</v>
      </c>
      <c r="Z63" s="122">
        <f t="shared" si="9"/>
        <v>0</v>
      </c>
      <c r="AA63" s="122">
        <f t="shared" si="10"/>
        <v>0</v>
      </c>
      <c r="AB63" s="122">
        <f t="shared" si="11"/>
        <v>0</v>
      </c>
      <c r="AC63" s="129">
        <f t="shared" si="12"/>
        <v>0</v>
      </c>
    </row>
    <row r="64" spans="1:29" ht="15.75">
      <c r="A64" s="252"/>
      <c r="B64" s="88" t="s">
        <v>19</v>
      </c>
      <c r="C64" s="94">
        <v>61331741.380000003</v>
      </c>
      <c r="D64" s="95">
        <v>61331700</v>
      </c>
      <c r="E64" s="96">
        <f t="shared" si="0"/>
        <v>41.380000002682209</v>
      </c>
      <c r="F64" s="94">
        <v>1239936.52</v>
      </c>
      <c r="G64" s="95" t="s">
        <v>1955</v>
      </c>
      <c r="H64" s="96">
        <f t="shared" si="1"/>
        <v>-3.4799999999813735</v>
      </c>
      <c r="I64" s="94">
        <v>62873.46</v>
      </c>
      <c r="J64" s="95" t="s">
        <v>2188</v>
      </c>
      <c r="K64" s="96">
        <f t="shared" si="2"/>
        <v>-4.0000000000873115E-2</v>
      </c>
      <c r="L64" s="94">
        <v>880.55</v>
      </c>
      <c r="M64" s="95" t="s">
        <v>2189</v>
      </c>
      <c r="N64" s="96">
        <f t="shared" si="3"/>
        <v>0</v>
      </c>
      <c r="O64" s="94">
        <v>152657.48000000001</v>
      </c>
      <c r="P64" s="95" t="s">
        <v>1956</v>
      </c>
      <c r="Q64" s="96">
        <f t="shared" si="4"/>
        <v>0.48000000001047738</v>
      </c>
      <c r="R64" s="94">
        <v>60001140.289999999</v>
      </c>
      <c r="S64" s="95">
        <v>60001200</v>
      </c>
      <c r="T64" s="96">
        <f t="shared" si="5"/>
        <v>-59.71000000089407</v>
      </c>
      <c r="U64" s="210">
        <f t="shared" si="6"/>
        <v>1</v>
      </c>
      <c r="W64" s="88" t="s">
        <v>19</v>
      </c>
      <c r="X64" s="122">
        <f t="shared" si="7"/>
        <v>0</v>
      </c>
      <c r="Y64" s="122">
        <f t="shared" si="8"/>
        <v>0</v>
      </c>
      <c r="Z64" s="122">
        <f t="shared" si="9"/>
        <v>0</v>
      </c>
      <c r="AA64" s="122">
        <f t="shared" si="10"/>
        <v>0</v>
      </c>
      <c r="AB64" s="122">
        <f t="shared" si="11"/>
        <v>0</v>
      </c>
      <c r="AC64" s="129">
        <f t="shared" si="12"/>
        <v>0</v>
      </c>
    </row>
    <row r="65" spans="1:29" ht="15.75">
      <c r="A65" s="250">
        <v>42472</v>
      </c>
      <c r="B65" s="85" t="s">
        <v>12</v>
      </c>
      <c r="C65" s="89">
        <v>33145479.449999999</v>
      </c>
      <c r="D65" s="90">
        <v>33145470</v>
      </c>
      <c r="E65" s="91">
        <f t="shared" si="0"/>
        <v>9.4499999992549419</v>
      </c>
      <c r="F65" s="89">
        <v>373819.34</v>
      </c>
      <c r="G65" s="90" t="s">
        <v>1957</v>
      </c>
      <c r="H65" s="91">
        <f t="shared" si="1"/>
        <v>0.34000000002561137</v>
      </c>
      <c r="I65" s="89">
        <v>14915.97</v>
      </c>
      <c r="J65" s="90" t="s">
        <v>2190</v>
      </c>
      <c r="K65" s="91">
        <f t="shared" si="2"/>
        <v>-3.0000000000654836E-2</v>
      </c>
      <c r="L65" s="89">
        <v>4183.99</v>
      </c>
      <c r="M65" s="90" t="s">
        <v>2191</v>
      </c>
      <c r="N65" s="91">
        <f t="shared" si="3"/>
        <v>0</v>
      </c>
      <c r="O65" s="92">
        <v>126503.93</v>
      </c>
      <c r="P65" s="20" t="s">
        <v>1958</v>
      </c>
      <c r="Q65" s="93">
        <f t="shared" si="4"/>
        <v>-7.0000000006984919E-2</v>
      </c>
      <c r="R65" s="89">
        <v>32655888.16</v>
      </c>
      <c r="S65" s="90">
        <v>32655940</v>
      </c>
      <c r="T65" s="91">
        <f t="shared" si="5"/>
        <v>-51.839999999850988</v>
      </c>
      <c r="U65" s="208">
        <f t="shared" si="6"/>
        <v>1</v>
      </c>
      <c r="W65" s="85" t="s">
        <v>12</v>
      </c>
      <c r="X65" s="117">
        <f t="shared" si="7"/>
        <v>0</v>
      </c>
      <c r="Y65" s="118">
        <f t="shared" si="8"/>
        <v>0</v>
      </c>
      <c r="Z65" s="118">
        <f t="shared" si="9"/>
        <v>0</v>
      </c>
      <c r="AA65" s="118">
        <f t="shared" si="10"/>
        <v>0</v>
      </c>
      <c r="AB65" s="118">
        <f t="shared" si="11"/>
        <v>0</v>
      </c>
      <c r="AC65" s="131">
        <f t="shared" si="12"/>
        <v>0</v>
      </c>
    </row>
    <row r="66" spans="1:29" ht="15.75">
      <c r="A66" s="251"/>
      <c r="B66" s="86" t="s">
        <v>13</v>
      </c>
      <c r="C66" s="92">
        <v>79284217.579999998</v>
      </c>
      <c r="D66" s="20">
        <v>79284200</v>
      </c>
      <c r="E66" s="93">
        <f t="shared" si="0"/>
        <v>17.579999998211861</v>
      </c>
      <c r="F66" s="92">
        <v>1563303.68</v>
      </c>
      <c r="G66" s="20" t="s">
        <v>1959</v>
      </c>
      <c r="H66" s="93">
        <f t="shared" si="1"/>
        <v>3.6799999999348074</v>
      </c>
      <c r="I66" s="92">
        <v>272826.75</v>
      </c>
      <c r="J66" s="20" t="s">
        <v>2192</v>
      </c>
      <c r="K66" s="93">
        <f t="shared" si="2"/>
        <v>-0.25</v>
      </c>
      <c r="L66" s="92">
        <v>13478.45</v>
      </c>
      <c r="M66" s="20" t="s">
        <v>2193</v>
      </c>
      <c r="N66" s="93">
        <f t="shared" si="3"/>
        <v>-4.9999999999272404E-2</v>
      </c>
      <c r="O66" s="92">
        <v>226273.87</v>
      </c>
      <c r="P66" s="20" t="s">
        <v>1959</v>
      </c>
      <c r="Q66" s="93">
        <f t="shared" si="4"/>
        <v>-1337026.1299999999</v>
      </c>
      <c r="R66" s="92">
        <v>77753988.329999998</v>
      </c>
      <c r="S66" s="20">
        <v>77754000</v>
      </c>
      <c r="T66" s="93">
        <f t="shared" si="5"/>
        <v>-11.670000001788139</v>
      </c>
      <c r="U66" s="209">
        <f t="shared" si="6"/>
        <v>1</v>
      </c>
      <c r="W66" s="86" t="s">
        <v>13</v>
      </c>
      <c r="X66" s="121">
        <f t="shared" si="7"/>
        <v>0</v>
      </c>
      <c r="Y66" s="122">
        <f t="shared" si="8"/>
        <v>0</v>
      </c>
      <c r="Z66" s="122">
        <f t="shared" si="9"/>
        <v>0</v>
      </c>
      <c r="AA66" s="122">
        <f t="shared" si="10"/>
        <v>0</v>
      </c>
      <c r="AB66" s="122">
        <f t="shared" si="11"/>
        <v>1</v>
      </c>
      <c r="AC66" s="129">
        <f t="shared" si="12"/>
        <v>0</v>
      </c>
    </row>
    <row r="67" spans="1:29" ht="15.75">
      <c r="A67" s="251"/>
      <c r="B67" s="87" t="s">
        <v>14</v>
      </c>
      <c r="C67" s="92">
        <v>33490535.460000001</v>
      </c>
      <c r="D67" s="20">
        <v>33490600</v>
      </c>
      <c r="E67" s="93">
        <f t="shared" si="0"/>
        <v>-64.53999999910593</v>
      </c>
      <c r="F67" s="92">
        <v>903688.59</v>
      </c>
      <c r="G67" s="20" t="s">
        <v>1960</v>
      </c>
      <c r="H67" s="93">
        <f t="shared" si="1"/>
        <v>-0.41000000003259629</v>
      </c>
      <c r="I67" s="92">
        <v>11407.9</v>
      </c>
      <c r="J67" s="20" t="s">
        <v>2169</v>
      </c>
      <c r="K67" s="93">
        <f t="shared" si="2"/>
        <v>4125.5199999999995</v>
      </c>
      <c r="L67" s="92">
        <v>0</v>
      </c>
      <c r="M67" s="20" t="s">
        <v>52</v>
      </c>
      <c r="N67" s="93">
        <f t="shared" si="3"/>
        <v>0</v>
      </c>
      <c r="O67" s="92">
        <v>130732.66</v>
      </c>
      <c r="P67" s="20" t="s">
        <v>1961</v>
      </c>
      <c r="Q67" s="93">
        <f t="shared" si="4"/>
        <v>-0.33999999999650754</v>
      </c>
      <c r="R67" s="92">
        <v>32467522.109999999</v>
      </c>
      <c r="S67" s="20">
        <v>32467500</v>
      </c>
      <c r="T67" s="93">
        <f t="shared" si="5"/>
        <v>22.109999999403954</v>
      </c>
      <c r="U67" s="209">
        <f t="shared" si="6"/>
        <v>1</v>
      </c>
      <c r="W67" s="87" t="s">
        <v>14</v>
      </c>
      <c r="X67" s="121">
        <f t="shared" si="7"/>
        <v>0</v>
      </c>
      <c r="Y67" s="122">
        <f t="shared" si="8"/>
        <v>0</v>
      </c>
      <c r="Z67" s="122">
        <f t="shared" si="9"/>
        <v>1</v>
      </c>
      <c r="AA67" s="122">
        <f t="shared" si="10"/>
        <v>0</v>
      </c>
      <c r="AB67" s="122">
        <f t="shared" si="11"/>
        <v>0</v>
      </c>
      <c r="AC67" s="129">
        <f t="shared" si="12"/>
        <v>0</v>
      </c>
    </row>
    <row r="68" spans="1:29" ht="15.75">
      <c r="A68" s="251"/>
      <c r="B68" s="86" t="s">
        <v>15</v>
      </c>
      <c r="C68" s="92">
        <v>93131724.489999995</v>
      </c>
      <c r="D68" s="20">
        <v>93131700</v>
      </c>
      <c r="E68" s="93">
        <f t="shared" si="0"/>
        <v>24.489999994635582</v>
      </c>
      <c r="F68" s="92">
        <v>1079920.32</v>
      </c>
      <c r="G68" s="20" t="s">
        <v>1962</v>
      </c>
      <c r="H68" s="93">
        <f t="shared" si="1"/>
        <v>0.32000000006519258</v>
      </c>
      <c r="I68" s="92">
        <v>39605.879999999997</v>
      </c>
      <c r="J68" s="20" t="s">
        <v>2194</v>
      </c>
      <c r="K68" s="93">
        <f t="shared" si="2"/>
        <v>-2.0000000004074536E-2</v>
      </c>
      <c r="L68" s="92">
        <v>0</v>
      </c>
      <c r="M68" s="20" t="s">
        <v>52</v>
      </c>
      <c r="N68" s="93">
        <f t="shared" si="3"/>
        <v>0</v>
      </c>
      <c r="O68" s="92">
        <v>659424.77</v>
      </c>
      <c r="P68" s="20" t="s">
        <v>1963</v>
      </c>
      <c r="Q68" s="93">
        <f t="shared" si="4"/>
        <v>-0.22999999998137355</v>
      </c>
      <c r="R68" s="92">
        <v>91431985.280000001</v>
      </c>
      <c r="S68" s="20">
        <v>91431996</v>
      </c>
      <c r="T68" s="93">
        <f t="shared" si="5"/>
        <v>-10.719999998807907</v>
      </c>
      <c r="U68" s="209">
        <f t="shared" si="6"/>
        <v>1</v>
      </c>
      <c r="W68" s="86" t="s">
        <v>15</v>
      </c>
      <c r="X68" s="121">
        <f t="shared" si="7"/>
        <v>0</v>
      </c>
      <c r="Y68" s="122">
        <f t="shared" si="8"/>
        <v>0</v>
      </c>
      <c r="Z68" s="122">
        <f t="shared" si="9"/>
        <v>0</v>
      </c>
      <c r="AA68" s="122">
        <f t="shared" si="10"/>
        <v>0</v>
      </c>
      <c r="AB68" s="122">
        <f t="shared" si="11"/>
        <v>0</v>
      </c>
      <c r="AC68" s="129">
        <f t="shared" si="12"/>
        <v>0</v>
      </c>
    </row>
    <row r="69" spans="1:29" ht="15.75">
      <c r="A69" s="251"/>
      <c r="B69" s="86" t="s">
        <v>16</v>
      </c>
      <c r="C69" s="92">
        <v>61215836.619999997</v>
      </c>
      <c r="D69" s="20">
        <v>61215900</v>
      </c>
      <c r="E69" s="93">
        <f t="shared" si="0"/>
        <v>-63.380000002682209</v>
      </c>
      <c r="F69" s="92">
        <v>555541.36</v>
      </c>
      <c r="G69" s="20" t="s">
        <v>1964</v>
      </c>
      <c r="H69" s="93">
        <f t="shared" si="1"/>
        <v>0.35999999998603016</v>
      </c>
      <c r="I69" s="92">
        <v>41246.21</v>
      </c>
      <c r="J69" s="20" t="s">
        <v>2195</v>
      </c>
      <c r="K69" s="93">
        <f t="shared" si="2"/>
        <v>-2999.989999999998</v>
      </c>
      <c r="L69" s="92">
        <v>14403.66</v>
      </c>
      <c r="M69" s="20" t="s">
        <v>2196</v>
      </c>
      <c r="N69" s="93">
        <f t="shared" si="3"/>
        <v>-4.0000000000873115E-2</v>
      </c>
      <c r="O69" s="92">
        <v>343915.9</v>
      </c>
      <c r="P69" s="20" t="s">
        <v>1965</v>
      </c>
      <c r="Q69" s="93">
        <f t="shared" si="4"/>
        <v>-9.9999999976716936E-2</v>
      </c>
      <c r="R69" s="92">
        <v>60343221.909999996</v>
      </c>
      <c r="S69" s="20">
        <v>60343300</v>
      </c>
      <c r="T69" s="93">
        <f t="shared" si="5"/>
        <v>-78.090000003576279</v>
      </c>
      <c r="U69" s="209">
        <f t="shared" si="6"/>
        <v>1</v>
      </c>
      <c r="W69" s="86" t="s">
        <v>16</v>
      </c>
      <c r="X69" s="121">
        <f t="shared" si="7"/>
        <v>0</v>
      </c>
      <c r="Y69" s="122">
        <f t="shared" si="8"/>
        <v>0</v>
      </c>
      <c r="Z69" s="122">
        <f t="shared" si="9"/>
        <v>1</v>
      </c>
      <c r="AA69" s="122">
        <f t="shared" si="10"/>
        <v>0</v>
      </c>
      <c r="AB69" s="122">
        <f t="shared" si="11"/>
        <v>0</v>
      </c>
      <c r="AC69" s="129">
        <f t="shared" si="12"/>
        <v>0</v>
      </c>
    </row>
    <row r="70" spans="1:29" ht="15.75">
      <c r="A70" s="251"/>
      <c r="B70" s="86" t="s">
        <v>17</v>
      </c>
      <c r="C70" s="92">
        <v>37236530.200000003</v>
      </c>
      <c r="D70" s="20">
        <v>37236500</v>
      </c>
      <c r="E70" s="93">
        <f t="shared" si="0"/>
        <v>30.200000002980232</v>
      </c>
      <c r="F70" s="92">
        <v>332806.71999999997</v>
      </c>
      <c r="G70" s="20" t="s">
        <v>1966</v>
      </c>
      <c r="H70" s="93">
        <f t="shared" si="1"/>
        <v>-86759.280000000028</v>
      </c>
      <c r="I70" s="92">
        <v>0</v>
      </c>
      <c r="J70" s="20" t="s">
        <v>52</v>
      </c>
      <c r="K70" s="93">
        <f t="shared" si="2"/>
        <v>0</v>
      </c>
      <c r="L70" s="92">
        <v>0</v>
      </c>
      <c r="M70" s="20" t="s">
        <v>52</v>
      </c>
      <c r="N70" s="93">
        <f t="shared" si="3"/>
        <v>0</v>
      </c>
      <c r="O70" s="92">
        <v>384226.16</v>
      </c>
      <c r="P70" s="20" t="s">
        <v>1967</v>
      </c>
      <c r="Q70" s="93">
        <f t="shared" si="4"/>
        <v>0.15999999997438863</v>
      </c>
      <c r="R70" s="92">
        <v>36519497.32</v>
      </c>
      <c r="S70" s="20">
        <v>36519400</v>
      </c>
      <c r="T70" s="93">
        <f t="shared" si="5"/>
        <v>97.320000000298023</v>
      </c>
      <c r="U70" s="209">
        <f t="shared" si="6"/>
        <v>1</v>
      </c>
      <c r="W70" s="86" t="s">
        <v>17</v>
      </c>
      <c r="X70" s="121">
        <f t="shared" si="7"/>
        <v>0</v>
      </c>
      <c r="Y70" s="122">
        <f t="shared" si="8"/>
        <v>1</v>
      </c>
      <c r="Z70" s="122">
        <f t="shared" si="9"/>
        <v>0</v>
      </c>
      <c r="AA70" s="122">
        <f t="shared" si="10"/>
        <v>0</v>
      </c>
      <c r="AB70" s="122">
        <f t="shared" si="11"/>
        <v>0</v>
      </c>
      <c r="AC70" s="129">
        <f t="shared" si="12"/>
        <v>0</v>
      </c>
    </row>
    <row r="71" spans="1:29" ht="15.75">
      <c r="A71" s="251"/>
      <c r="B71" s="86" t="s">
        <v>18</v>
      </c>
      <c r="C71" s="92">
        <v>13710056.18</v>
      </c>
      <c r="D71" s="20">
        <v>13710070</v>
      </c>
      <c r="E71" s="93">
        <f t="shared" si="0"/>
        <v>-13.820000000298023</v>
      </c>
      <c r="F71" s="92">
        <v>403016.73</v>
      </c>
      <c r="G71" s="20" t="s">
        <v>1968</v>
      </c>
      <c r="H71" s="93">
        <f t="shared" si="1"/>
        <v>-0.27000000001862645</v>
      </c>
      <c r="I71" s="92">
        <v>0</v>
      </c>
      <c r="J71" s="20" t="s">
        <v>52</v>
      </c>
      <c r="K71" s="93">
        <f t="shared" si="2"/>
        <v>0</v>
      </c>
      <c r="L71" s="92">
        <v>0</v>
      </c>
      <c r="M71" s="20" t="s">
        <v>52</v>
      </c>
      <c r="N71" s="93">
        <f t="shared" si="3"/>
        <v>0</v>
      </c>
      <c r="O71" s="92">
        <v>94973.25</v>
      </c>
      <c r="P71" s="20" t="s">
        <v>1969</v>
      </c>
      <c r="Q71" s="93">
        <f t="shared" si="4"/>
        <v>-5.0000000002910383E-2</v>
      </c>
      <c r="R71" s="92">
        <v>13212066.199999999</v>
      </c>
      <c r="S71" s="20">
        <v>13212070</v>
      </c>
      <c r="T71" s="93">
        <f t="shared" si="5"/>
        <v>-3.8000000007450581</v>
      </c>
      <c r="U71" s="209">
        <f t="shared" si="6"/>
        <v>1</v>
      </c>
      <c r="W71" s="86" t="s">
        <v>18</v>
      </c>
      <c r="X71" s="121">
        <f t="shared" si="7"/>
        <v>0</v>
      </c>
      <c r="Y71" s="122">
        <f t="shared" si="8"/>
        <v>0</v>
      </c>
      <c r="Z71" s="122">
        <f t="shared" si="9"/>
        <v>0</v>
      </c>
      <c r="AA71" s="122">
        <f t="shared" si="10"/>
        <v>0</v>
      </c>
      <c r="AB71" s="122">
        <f t="shared" si="11"/>
        <v>0</v>
      </c>
      <c r="AC71" s="129">
        <f t="shared" si="12"/>
        <v>0</v>
      </c>
    </row>
    <row r="72" spans="1:29" ht="15.75">
      <c r="A72" s="252"/>
      <c r="B72" s="88" t="s">
        <v>19</v>
      </c>
      <c r="C72" s="94">
        <v>60001140.289999999</v>
      </c>
      <c r="D72" s="95">
        <v>60001200</v>
      </c>
      <c r="E72" s="96">
        <f t="shared" si="0"/>
        <v>-59.71000000089407</v>
      </c>
      <c r="F72" s="94">
        <v>1328117.67</v>
      </c>
      <c r="G72" s="95" t="s">
        <v>1970</v>
      </c>
      <c r="H72" s="96">
        <f t="shared" si="1"/>
        <v>-2.3300000000745058</v>
      </c>
      <c r="I72" s="94">
        <v>22000</v>
      </c>
      <c r="J72" s="95" t="s">
        <v>52</v>
      </c>
      <c r="K72" s="96">
        <f t="shared" si="2"/>
        <v>22000</v>
      </c>
      <c r="L72" s="94">
        <v>0</v>
      </c>
      <c r="M72" s="95" t="s">
        <v>52</v>
      </c>
      <c r="N72" s="96">
        <f t="shared" si="3"/>
        <v>0</v>
      </c>
      <c r="O72" s="94">
        <v>134025.67000000001</v>
      </c>
      <c r="P72" s="95" t="s">
        <v>1971</v>
      </c>
      <c r="Q72" s="96">
        <f t="shared" si="4"/>
        <v>-0.32999999998719431</v>
      </c>
      <c r="R72" s="94">
        <v>58560996.950000003</v>
      </c>
      <c r="S72" s="95">
        <v>58561000</v>
      </c>
      <c r="T72" s="96">
        <f t="shared" si="5"/>
        <v>-3.0499999970197678</v>
      </c>
      <c r="U72" s="210">
        <f t="shared" si="6"/>
        <v>1</v>
      </c>
      <c r="W72" s="88" t="s">
        <v>19</v>
      </c>
      <c r="X72" s="125">
        <f t="shared" si="7"/>
        <v>0</v>
      </c>
      <c r="Y72" s="126">
        <f t="shared" si="8"/>
        <v>0</v>
      </c>
      <c r="Z72" s="126">
        <f t="shared" si="9"/>
        <v>1</v>
      </c>
      <c r="AA72" s="126">
        <f t="shared" si="10"/>
        <v>0</v>
      </c>
      <c r="AB72" s="126">
        <f t="shared" si="11"/>
        <v>0</v>
      </c>
      <c r="AC72" s="132">
        <f t="shared" si="12"/>
        <v>0</v>
      </c>
    </row>
    <row r="73" spans="1:29" ht="15.75">
      <c r="A73" s="250">
        <v>42473</v>
      </c>
      <c r="B73" s="85" t="s">
        <v>12</v>
      </c>
      <c r="C73" s="89">
        <v>32655888.16</v>
      </c>
      <c r="D73" s="133">
        <v>32655940</v>
      </c>
      <c r="E73" s="91">
        <f t="shared" si="0"/>
        <v>-51.839999999850988</v>
      </c>
      <c r="F73" s="89">
        <v>531686.24</v>
      </c>
      <c r="G73" s="90" t="s">
        <v>1972</v>
      </c>
      <c r="H73" s="91">
        <f t="shared" si="1"/>
        <v>0.23999999999068677</v>
      </c>
      <c r="I73" s="89">
        <v>36220.129999999997</v>
      </c>
      <c r="J73" s="90" t="s">
        <v>2197</v>
      </c>
      <c r="K73" s="91">
        <f t="shared" si="2"/>
        <v>2.9999999998835847E-2</v>
      </c>
      <c r="L73" s="89">
        <v>9112.7099999999991</v>
      </c>
      <c r="M73" s="90" t="s">
        <v>2198</v>
      </c>
      <c r="N73" s="91">
        <f t="shared" si="3"/>
        <v>0</v>
      </c>
      <c r="O73" s="89">
        <v>102738.7</v>
      </c>
      <c r="P73" s="102" t="s">
        <v>1973</v>
      </c>
      <c r="Q73" s="91">
        <f t="shared" si="4"/>
        <v>-0.30000000000291038</v>
      </c>
      <c r="R73" s="89">
        <v>35150066.57</v>
      </c>
      <c r="S73" s="90">
        <v>35150000</v>
      </c>
      <c r="T73" s="91">
        <f t="shared" si="5"/>
        <v>66.570000000298023</v>
      </c>
      <c r="U73" s="208">
        <f t="shared" si="6"/>
        <v>1</v>
      </c>
      <c r="W73" s="85" t="s">
        <v>12</v>
      </c>
      <c r="X73" s="117">
        <f t="shared" si="7"/>
        <v>0</v>
      </c>
      <c r="Y73" s="118">
        <f t="shared" si="8"/>
        <v>0</v>
      </c>
      <c r="Z73" s="118">
        <f t="shared" si="9"/>
        <v>0</v>
      </c>
      <c r="AA73" s="118">
        <f t="shared" si="10"/>
        <v>0</v>
      </c>
      <c r="AB73" s="118">
        <f t="shared" si="11"/>
        <v>0</v>
      </c>
      <c r="AC73" s="131">
        <f t="shared" si="12"/>
        <v>0</v>
      </c>
    </row>
    <row r="74" spans="1:29" ht="15.75">
      <c r="A74" s="251"/>
      <c r="B74" s="86" t="s">
        <v>13</v>
      </c>
      <c r="C74" s="92">
        <v>77753988.329999998</v>
      </c>
      <c r="D74" s="134">
        <v>77754000</v>
      </c>
      <c r="E74" s="93">
        <f t="shared" ref="E74:E137" si="13">C74-D74</f>
        <v>-11.670000001788139</v>
      </c>
      <c r="F74" s="92">
        <v>1454139.98</v>
      </c>
      <c r="G74" s="20" t="s">
        <v>1974</v>
      </c>
      <c r="H74" s="93">
        <f t="shared" ref="H74:H137" si="14">F74-G74</f>
        <v>-2.0000000018626451E-2</v>
      </c>
      <c r="I74" s="92">
        <v>330777.7</v>
      </c>
      <c r="J74" s="20" t="s">
        <v>2199</v>
      </c>
      <c r="K74" s="93">
        <f t="shared" ref="K74:K137" si="15">I74-J74</f>
        <v>-0.29999999998835847</v>
      </c>
      <c r="L74" s="92">
        <v>859314.79</v>
      </c>
      <c r="M74" s="20" t="s">
        <v>2200</v>
      </c>
      <c r="N74" s="93">
        <f t="shared" ref="N74:N137" si="16">L74-M74</f>
        <v>-0.2099999999627471</v>
      </c>
      <c r="O74" s="92">
        <v>569556.87</v>
      </c>
      <c r="P74" s="6" t="s">
        <v>1975</v>
      </c>
      <c r="Q74" s="93">
        <f t="shared" ref="Q74:Q137" si="17">O74-P74</f>
        <v>-0.13000000000465661</v>
      </c>
      <c r="R74" s="92">
        <v>75201754.390000001</v>
      </c>
      <c r="S74" s="20">
        <v>75201800</v>
      </c>
      <c r="T74" s="93">
        <f t="shared" ref="T74:T137" si="18">R74-S74</f>
        <v>-45.609999999403954</v>
      </c>
      <c r="U74" s="209">
        <f t="shared" ref="U74:U137" si="19">IF(D74=0,0,1)</f>
        <v>1</v>
      </c>
      <c r="W74" s="86" t="s">
        <v>13</v>
      </c>
      <c r="X74" s="121">
        <f t="shared" ref="X74:X137" si="20">+IF(AND(C74&lt;&gt;0,D74&lt;&gt;0,OR(E74&gt;100,E74&lt;-100)),1,0)</f>
        <v>0</v>
      </c>
      <c r="Y74" s="122">
        <f t="shared" ref="Y74:Y137" si="21">+IF(AND(F74&lt;&gt;0,G74&lt;&gt;0,OR(H74&gt;100,H74&lt;-100)),1,0)</f>
        <v>0</v>
      </c>
      <c r="Z74" s="122">
        <f t="shared" ref="Z74:Z137" si="22">+IF(AND(I74&lt;&gt;0,J74&lt;&gt;0,OR(K74&gt;100,K74&lt;-100)),1,0)</f>
        <v>0</v>
      </c>
      <c r="AA74" s="122">
        <f t="shared" ref="AA74:AA137" si="23">+IF(AND(L74&lt;&gt;0,M74&lt;&gt;0,OR(N74&gt;100,N74&lt;-100)),1,0)</f>
        <v>0</v>
      </c>
      <c r="AB74" s="122">
        <f t="shared" ref="AB74:AB137" si="24">+IF(AND(O74&lt;&gt;0,P74&lt;&gt;0,OR(Q74&gt;100,Q74&lt;-100)),1,0)</f>
        <v>0</v>
      </c>
      <c r="AC74" s="129">
        <f t="shared" ref="AC74:AC137" si="25">+IF(AND(R74&lt;&gt;0,S74&lt;&gt;0,OR(T74&gt;100,T74&lt;-100)),1,0)</f>
        <v>0</v>
      </c>
    </row>
    <row r="75" spans="1:29" ht="15.75">
      <c r="A75" s="251"/>
      <c r="B75" s="87" t="s">
        <v>14</v>
      </c>
      <c r="C75" s="92">
        <v>32467522.109999999</v>
      </c>
      <c r="D75" s="134">
        <v>31542800</v>
      </c>
      <c r="E75" s="93">
        <f t="shared" si="13"/>
        <v>924722.1099999994</v>
      </c>
      <c r="F75" s="92">
        <v>753724.43</v>
      </c>
      <c r="G75" s="20" t="s">
        <v>1976</v>
      </c>
      <c r="H75" s="93">
        <f t="shared" si="14"/>
        <v>0.43000000005122274</v>
      </c>
      <c r="I75" s="92">
        <v>0</v>
      </c>
      <c r="J75" s="20" t="s">
        <v>52</v>
      </c>
      <c r="K75" s="93">
        <f t="shared" si="15"/>
        <v>0</v>
      </c>
      <c r="L75" s="92">
        <v>0</v>
      </c>
      <c r="M75" s="20" t="s">
        <v>52</v>
      </c>
      <c r="N75" s="93">
        <f t="shared" si="16"/>
        <v>0</v>
      </c>
      <c r="O75" s="92">
        <v>171052.86</v>
      </c>
      <c r="P75" s="6" t="s">
        <v>1977</v>
      </c>
      <c r="Q75" s="93">
        <f t="shared" si="17"/>
        <v>-0.14000000001396984</v>
      </c>
      <c r="R75" s="92">
        <v>31542744.82</v>
      </c>
      <c r="S75" s="20">
        <v>31542800</v>
      </c>
      <c r="T75" s="93">
        <f t="shared" si="18"/>
        <v>-55.179999999701977</v>
      </c>
      <c r="U75" s="209">
        <f t="shared" si="19"/>
        <v>1</v>
      </c>
      <c r="W75" s="87" t="s">
        <v>14</v>
      </c>
      <c r="X75" s="121">
        <f t="shared" si="20"/>
        <v>1</v>
      </c>
      <c r="Y75" s="122">
        <f t="shared" si="21"/>
        <v>0</v>
      </c>
      <c r="Z75" s="122">
        <f t="shared" si="22"/>
        <v>0</v>
      </c>
      <c r="AA75" s="122">
        <f t="shared" si="23"/>
        <v>0</v>
      </c>
      <c r="AB75" s="122">
        <f t="shared" si="24"/>
        <v>0</v>
      </c>
      <c r="AC75" s="129">
        <f t="shared" si="25"/>
        <v>0</v>
      </c>
    </row>
    <row r="76" spans="1:29" ht="15.75">
      <c r="A76" s="251"/>
      <c r="B76" s="86" t="s">
        <v>15</v>
      </c>
      <c r="C76" s="92">
        <v>91431985.280000001</v>
      </c>
      <c r="D76" s="134">
        <v>91431996</v>
      </c>
      <c r="E76" s="93">
        <f t="shared" si="13"/>
        <v>-10.719999998807907</v>
      </c>
      <c r="F76" s="92">
        <v>1152972.77</v>
      </c>
      <c r="G76" s="20" t="s">
        <v>1978</v>
      </c>
      <c r="H76" s="93">
        <f t="shared" si="14"/>
        <v>2.7700000000186265</v>
      </c>
      <c r="I76" s="92">
        <v>82569.11</v>
      </c>
      <c r="J76" s="20" t="s">
        <v>2201</v>
      </c>
      <c r="K76" s="93">
        <f t="shared" si="15"/>
        <v>9.9999999947613105E-3</v>
      </c>
      <c r="L76" s="92">
        <v>41255.57</v>
      </c>
      <c r="M76" s="20" t="s">
        <v>2202</v>
      </c>
      <c r="N76" s="93">
        <f t="shared" si="16"/>
        <v>-2.9999999998835847E-2</v>
      </c>
      <c r="O76" s="92">
        <v>406194.87</v>
      </c>
      <c r="P76" s="6" t="s">
        <v>1979</v>
      </c>
      <c r="Q76" s="93">
        <f t="shared" si="17"/>
        <v>-0.13000000000465661</v>
      </c>
      <c r="R76" s="92">
        <v>89914131.180000007</v>
      </c>
      <c r="S76" s="20">
        <v>89914100</v>
      </c>
      <c r="T76" s="93">
        <f t="shared" si="18"/>
        <v>31.180000007152557</v>
      </c>
      <c r="U76" s="209">
        <f t="shared" si="19"/>
        <v>1</v>
      </c>
      <c r="W76" s="86" t="s">
        <v>15</v>
      </c>
      <c r="X76" s="121">
        <f t="shared" si="20"/>
        <v>0</v>
      </c>
      <c r="Y76" s="122">
        <f t="shared" si="21"/>
        <v>0</v>
      </c>
      <c r="Z76" s="122">
        <f t="shared" si="22"/>
        <v>0</v>
      </c>
      <c r="AA76" s="122">
        <f t="shared" si="23"/>
        <v>0</v>
      </c>
      <c r="AB76" s="122">
        <f t="shared" si="24"/>
        <v>0</v>
      </c>
      <c r="AC76" s="129">
        <f t="shared" si="25"/>
        <v>0</v>
      </c>
    </row>
    <row r="77" spans="1:29" ht="15.75">
      <c r="A77" s="251"/>
      <c r="B77" s="86" t="s">
        <v>16</v>
      </c>
      <c r="C77" s="92">
        <v>60343221.909999996</v>
      </c>
      <c r="D77" s="134">
        <v>60343300</v>
      </c>
      <c r="E77" s="93">
        <f t="shared" si="13"/>
        <v>-78.090000003576279</v>
      </c>
      <c r="F77" s="92">
        <v>619509.65</v>
      </c>
      <c r="G77" s="20" t="s">
        <v>1980</v>
      </c>
      <c r="H77" s="93">
        <f t="shared" si="14"/>
        <v>-0.34999999997671694</v>
      </c>
      <c r="I77" s="92">
        <v>96476.66</v>
      </c>
      <c r="J77" s="20" t="s">
        <v>2203</v>
      </c>
      <c r="K77" s="93">
        <f t="shared" si="15"/>
        <v>-3.9999999993597157E-2</v>
      </c>
      <c r="L77" s="92">
        <v>182700.1</v>
      </c>
      <c r="M77" s="20" t="s">
        <v>2204</v>
      </c>
      <c r="N77" s="93">
        <f t="shared" si="16"/>
        <v>0.10000000000582077</v>
      </c>
      <c r="O77" s="92">
        <v>373527.8</v>
      </c>
      <c r="P77" s="6" t="s">
        <v>1981</v>
      </c>
      <c r="Q77" s="93">
        <f t="shared" si="17"/>
        <v>-0.20000000001164153</v>
      </c>
      <c r="R77" s="92">
        <v>59263961.020000003</v>
      </c>
      <c r="S77" s="20">
        <v>59263900</v>
      </c>
      <c r="T77" s="93">
        <f t="shared" si="18"/>
        <v>61.020000003278255</v>
      </c>
      <c r="U77" s="209">
        <f t="shared" si="19"/>
        <v>1</v>
      </c>
      <c r="W77" s="86" t="s">
        <v>16</v>
      </c>
      <c r="X77" s="121">
        <f t="shared" si="20"/>
        <v>0</v>
      </c>
      <c r="Y77" s="122">
        <f t="shared" si="21"/>
        <v>0</v>
      </c>
      <c r="Z77" s="122">
        <f t="shared" si="22"/>
        <v>0</v>
      </c>
      <c r="AA77" s="122">
        <f t="shared" si="23"/>
        <v>0</v>
      </c>
      <c r="AB77" s="122">
        <f t="shared" si="24"/>
        <v>0</v>
      </c>
      <c r="AC77" s="129">
        <f t="shared" si="25"/>
        <v>0</v>
      </c>
    </row>
    <row r="78" spans="1:29" ht="15.75">
      <c r="A78" s="251"/>
      <c r="B78" s="86" t="s">
        <v>17</v>
      </c>
      <c r="C78" s="92">
        <v>36519497.32</v>
      </c>
      <c r="D78" s="134">
        <v>36519400</v>
      </c>
      <c r="E78" s="93">
        <f t="shared" si="13"/>
        <v>97.320000000298023</v>
      </c>
      <c r="F78" s="92">
        <v>296312.86</v>
      </c>
      <c r="G78" s="20" t="s">
        <v>1982</v>
      </c>
      <c r="H78" s="93">
        <f t="shared" si="14"/>
        <v>-105474.14000000001</v>
      </c>
      <c r="I78" s="92">
        <v>114279.66</v>
      </c>
      <c r="J78" s="20" t="s">
        <v>2205</v>
      </c>
      <c r="K78" s="93">
        <f t="shared" si="15"/>
        <v>-0.33999999999650754</v>
      </c>
      <c r="L78" s="92">
        <v>82295.350000000006</v>
      </c>
      <c r="M78" s="20" t="s">
        <v>2206</v>
      </c>
      <c r="N78" s="93">
        <f t="shared" si="16"/>
        <v>-4.9999999988358468E-2</v>
      </c>
      <c r="O78" s="92">
        <v>261857.72</v>
      </c>
      <c r="P78" s="6" t="s">
        <v>1983</v>
      </c>
      <c r="Q78" s="93">
        <f t="shared" si="17"/>
        <v>-0.27999999999883585</v>
      </c>
      <c r="R78" s="92">
        <v>35993311.049999997</v>
      </c>
      <c r="S78" s="20">
        <v>266093000</v>
      </c>
      <c r="T78" s="93">
        <f t="shared" si="18"/>
        <v>-230099688.94999999</v>
      </c>
      <c r="U78" s="209">
        <f t="shared" si="19"/>
        <v>1</v>
      </c>
      <c r="W78" s="86" t="s">
        <v>17</v>
      </c>
      <c r="X78" s="121">
        <f t="shared" si="20"/>
        <v>0</v>
      </c>
      <c r="Y78" s="122">
        <f t="shared" si="21"/>
        <v>1</v>
      </c>
      <c r="Z78" s="122">
        <f t="shared" si="22"/>
        <v>0</v>
      </c>
      <c r="AA78" s="122">
        <f t="shared" si="23"/>
        <v>0</v>
      </c>
      <c r="AB78" s="122">
        <f t="shared" si="24"/>
        <v>0</v>
      </c>
      <c r="AC78" s="129">
        <f t="shared" si="25"/>
        <v>1</v>
      </c>
    </row>
    <row r="79" spans="1:29" ht="15.75">
      <c r="A79" s="251"/>
      <c r="B79" s="86" t="s">
        <v>18</v>
      </c>
      <c r="C79" s="92">
        <v>13212066.199999999</v>
      </c>
      <c r="D79" s="134">
        <v>13212070</v>
      </c>
      <c r="E79" s="93">
        <f t="shared" si="13"/>
        <v>-3.8000000007450581</v>
      </c>
      <c r="F79" s="92">
        <v>290376.06</v>
      </c>
      <c r="G79" s="20" t="s">
        <v>1984</v>
      </c>
      <c r="H79" s="93">
        <f t="shared" si="14"/>
        <v>5.9999999997671694E-2</v>
      </c>
      <c r="I79" s="92">
        <v>158217.09</v>
      </c>
      <c r="J79" s="20" t="s">
        <v>2207</v>
      </c>
      <c r="K79" s="93">
        <f t="shared" si="15"/>
        <v>8.999999999650754E-2</v>
      </c>
      <c r="L79" s="92">
        <v>18584.16</v>
      </c>
      <c r="M79" s="20" t="s">
        <v>2208</v>
      </c>
      <c r="N79" s="93">
        <f t="shared" si="16"/>
        <v>0.15999999999985448</v>
      </c>
      <c r="O79" s="92">
        <v>72385.31</v>
      </c>
      <c r="P79" s="6" t="s">
        <v>1985</v>
      </c>
      <c r="Q79" s="93">
        <f t="shared" si="17"/>
        <v>9.9999999947613105E-3</v>
      </c>
      <c r="R79" s="92">
        <v>16211083.51</v>
      </c>
      <c r="S79" s="20">
        <v>16211040</v>
      </c>
      <c r="T79" s="93">
        <f t="shared" si="18"/>
        <v>43.509999999776483</v>
      </c>
      <c r="U79" s="209">
        <f t="shared" si="19"/>
        <v>1</v>
      </c>
      <c r="W79" s="86" t="s">
        <v>18</v>
      </c>
      <c r="X79" s="121">
        <f t="shared" si="20"/>
        <v>0</v>
      </c>
      <c r="Y79" s="122">
        <f t="shared" si="21"/>
        <v>0</v>
      </c>
      <c r="Z79" s="122">
        <f t="shared" si="22"/>
        <v>0</v>
      </c>
      <c r="AA79" s="122">
        <f t="shared" si="23"/>
        <v>0</v>
      </c>
      <c r="AB79" s="122">
        <f t="shared" si="24"/>
        <v>0</v>
      </c>
      <c r="AC79" s="129">
        <f t="shared" si="25"/>
        <v>0</v>
      </c>
    </row>
    <row r="80" spans="1:29" ht="15.75">
      <c r="A80" s="252"/>
      <c r="B80" s="88" t="s">
        <v>19</v>
      </c>
      <c r="C80" s="94">
        <v>58560996.950000003</v>
      </c>
      <c r="D80" s="135">
        <v>58561000</v>
      </c>
      <c r="E80" s="96">
        <f t="shared" si="13"/>
        <v>-3.0499999970197678</v>
      </c>
      <c r="F80" s="94">
        <v>1622813.85</v>
      </c>
      <c r="G80" s="95" t="s">
        <v>1986</v>
      </c>
      <c r="H80" s="96">
        <f t="shared" si="14"/>
        <v>3.8500000000931323</v>
      </c>
      <c r="I80" s="94">
        <v>23340.32</v>
      </c>
      <c r="J80" s="95" t="s">
        <v>52</v>
      </c>
      <c r="K80" s="96">
        <f t="shared" si="15"/>
        <v>23340.32</v>
      </c>
      <c r="L80" s="94">
        <v>0</v>
      </c>
      <c r="M80" s="95" t="s">
        <v>52</v>
      </c>
      <c r="N80" s="96">
        <f t="shared" si="16"/>
        <v>0</v>
      </c>
      <c r="O80" s="94">
        <v>185184.66</v>
      </c>
      <c r="P80" s="105" t="s">
        <v>1987</v>
      </c>
      <c r="Q80" s="96">
        <f t="shared" si="17"/>
        <v>-0.33999999999650754</v>
      </c>
      <c r="R80" s="94">
        <v>73878513.230000004</v>
      </c>
      <c r="S80" s="95">
        <v>73878500</v>
      </c>
      <c r="T80" s="96">
        <f t="shared" si="18"/>
        <v>13.230000004172325</v>
      </c>
      <c r="U80" s="210">
        <f t="shared" si="19"/>
        <v>1</v>
      </c>
      <c r="W80" s="88" t="s">
        <v>19</v>
      </c>
      <c r="X80" s="125">
        <f t="shared" si="20"/>
        <v>0</v>
      </c>
      <c r="Y80" s="126">
        <f t="shared" si="21"/>
        <v>0</v>
      </c>
      <c r="Z80" s="126">
        <f t="shared" si="22"/>
        <v>1</v>
      </c>
      <c r="AA80" s="126">
        <f t="shared" si="23"/>
        <v>0</v>
      </c>
      <c r="AB80" s="126">
        <f t="shared" si="24"/>
        <v>0</v>
      </c>
      <c r="AC80" s="132">
        <f t="shared" si="25"/>
        <v>0</v>
      </c>
    </row>
    <row r="81" spans="1:29" ht="15.75">
      <c r="A81" s="250">
        <v>42474</v>
      </c>
      <c r="B81" s="85" t="s">
        <v>12</v>
      </c>
      <c r="C81" s="89">
        <v>35150066.57</v>
      </c>
      <c r="D81" s="90">
        <v>35219100</v>
      </c>
      <c r="E81" s="91">
        <f t="shared" si="13"/>
        <v>-69033.429999999702</v>
      </c>
      <c r="F81" s="89">
        <v>615183.1</v>
      </c>
      <c r="G81" s="102" t="s">
        <v>1988</v>
      </c>
      <c r="H81" s="91">
        <f t="shared" si="14"/>
        <v>9.9999999976716936E-2</v>
      </c>
      <c r="I81" s="89">
        <v>69037.070000000007</v>
      </c>
      <c r="J81" s="90" t="s">
        <v>2209</v>
      </c>
      <c r="K81" s="91">
        <f t="shared" si="15"/>
        <v>31036.070000000007</v>
      </c>
      <c r="L81" s="89">
        <v>127400.62</v>
      </c>
      <c r="M81" s="90" t="s">
        <v>2210</v>
      </c>
      <c r="N81" s="91">
        <f t="shared" si="16"/>
        <v>-0.38000000000465661</v>
      </c>
      <c r="O81" s="89">
        <v>133518.65</v>
      </c>
      <c r="P81" s="90" t="s">
        <v>1989</v>
      </c>
      <c r="Q81" s="91">
        <f t="shared" si="17"/>
        <v>-0.35000000000582077</v>
      </c>
      <c r="R81" s="89">
        <v>34343001.270000003</v>
      </c>
      <c r="S81" s="102">
        <v>34343000</v>
      </c>
      <c r="T81" s="91">
        <f t="shared" si="18"/>
        <v>1.2700000032782555</v>
      </c>
      <c r="U81" s="208">
        <f t="shared" si="19"/>
        <v>1</v>
      </c>
      <c r="W81" s="85" t="s">
        <v>12</v>
      </c>
      <c r="X81" s="121">
        <f t="shared" si="20"/>
        <v>1</v>
      </c>
      <c r="Y81" s="122">
        <f t="shared" si="21"/>
        <v>0</v>
      </c>
      <c r="Z81" s="122">
        <f t="shared" si="22"/>
        <v>1</v>
      </c>
      <c r="AA81" s="122">
        <f t="shared" si="23"/>
        <v>0</v>
      </c>
      <c r="AB81" s="122">
        <f t="shared" si="24"/>
        <v>0</v>
      </c>
      <c r="AC81" s="129">
        <f t="shared" si="25"/>
        <v>0</v>
      </c>
    </row>
    <row r="82" spans="1:29" ht="15.75">
      <c r="A82" s="251"/>
      <c r="B82" s="86" t="s">
        <v>13</v>
      </c>
      <c r="C82" s="92">
        <v>75201754.390000001</v>
      </c>
      <c r="D82" s="20">
        <v>75201800</v>
      </c>
      <c r="E82" s="93">
        <f t="shared" si="13"/>
        <v>-45.609999999403954</v>
      </c>
      <c r="F82" s="92">
        <v>863201.15</v>
      </c>
      <c r="G82" s="6" t="s">
        <v>1990</v>
      </c>
      <c r="H82" s="93">
        <f t="shared" si="14"/>
        <v>0.15000000002328306</v>
      </c>
      <c r="I82" s="92">
        <v>351738.29</v>
      </c>
      <c r="J82" s="20" t="s">
        <v>2211</v>
      </c>
      <c r="K82" s="93">
        <f t="shared" si="15"/>
        <v>0.28999999997904524</v>
      </c>
      <c r="L82" s="92">
        <v>234577.36</v>
      </c>
      <c r="M82" s="20" t="s">
        <v>2212</v>
      </c>
      <c r="N82" s="93">
        <f t="shared" si="16"/>
        <v>110000.35999999999</v>
      </c>
      <c r="O82" s="92">
        <v>668414.53</v>
      </c>
      <c r="P82" s="20" t="s">
        <v>1991</v>
      </c>
      <c r="Q82" s="93">
        <f t="shared" si="17"/>
        <v>-0.46999999997206032</v>
      </c>
      <c r="R82" s="92">
        <v>73787299.640000001</v>
      </c>
      <c r="S82" s="6">
        <v>73787300</v>
      </c>
      <c r="T82" s="93">
        <f t="shared" si="18"/>
        <v>-0.35999999940395355</v>
      </c>
      <c r="U82" s="209">
        <f t="shared" si="19"/>
        <v>1</v>
      </c>
      <c r="W82" s="86" t="s">
        <v>13</v>
      </c>
      <c r="X82" s="121">
        <f t="shared" si="20"/>
        <v>0</v>
      </c>
      <c r="Y82" s="122">
        <f t="shared" si="21"/>
        <v>0</v>
      </c>
      <c r="Z82" s="122">
        <f t="shared" si="22"/>
        <v>0</v>
      </c>
      <c r="AA82" s="122">
        <f t="shared" si="23"/>
        <v>1</v>
      </c>
      <c r="AB82" s="122">
        <f t="shared" si="24"/>
        <v>0</v>
      </c>
      <c r="AC82" s="129">
        <f t="shared" si="25"/>
        <v>0</v>
      </c>
    </row>
    <row r="83" spans="1:29" ht="15.75">
      <c r="A83" s="251"/>
      <c r="B83" s="87" t="s">
        <v>14</v>
      </c>
      <c r="C83" s="92">
        <v>31542744.82</v>
      </c>
      <c r="D83" s="20">
        <v>31542800</v>
      </c>
      <c r="E83" s="93">
        <f t="shared" si="13"/>
        <v>-55.179999999701977</v>
      </c>
      <c r="F83" s="92">
        <v>593630.07999999996</v>
      </c>
      <c r="G83" s="6" t="s">
        <v>1992</v>
      </c>
      <c r="H83" s="93">
        <f t="shared" si="14"/>
        <v>7.9999999958090484E-2</v>
      </c>
      <c r="I83" s="92">
        <v>15000</v>
      </c>
      <c r="J83" s="20" t="s">
        <v>2173</v>
      </c>
      <c r="K83" s="93">
        <f t="shared" si="15"/>
        <v>0</v>
      </c>
      <c r="L83" s="92">
        <v>0</v>
      </c>
      <c r="M83" s="20" t="s">
        <v>52</v>
      </c>
      <c r="N83" s="93">
        <f t="shared" si="16"/>
        <v>0</v>
      </c>
      <c r="O83" s="92">
        <v>159428.79999999999</v>
      </c>
      <c r="P83" s="20" t="s">
        <v>1993</v>
      </c>
      <c r="Q83" s="93">
        <f t="shared" si="17"/>
        <v>-0.20000000001164153</v>
      </c>
      <c r="R83" s="92">
        <v>34116542.640000001</v>
      </c>
      <c r="S83" s="6">
        <v>34116600</v>
      </c>
      <c r="T83" s="93">
        <f t="shared" si="18"/>
        <v>-57.359999999403954</v>
      </c>
      <c r="U83" s="209">
        <f t="shared" si="19"/>
        <v>1</v>
      </c>
      <c r="W83" s="87" t="s">
        <v>14</v>
      </c>
      <c r="X83" s="121">
        <f t="shared" si="20"/>
        <v>0</v>
      </c>
      <c r="Y83" s="122">
        <f t="shared" si="21"/>
        <v>0</v>
      </c>
      <c r="Z83" s="122">
        <f t="shared" si="22"/>
        <v>0</v>
      </c>
      <c r="AA83" s="122">
        <f t="shared" si="23"/>
        <v>0</v>
      </c>
      <c r="AB83" s="122">
        <f t="shared" si="24"/>
        <v>0</v>
      </c>
      <c r="AC83" s="129">
        <f t="shared" si="25"/>
        <v>0</v>
      </c>
    </row>
    <row r="84" spans="1:29" ht="15.75">
      <c r="A84" s="251"/>
      <c r="B84" s="86" t="s">
        <v>15</v>
      </c>
      <c r="C84" s="92">
        <v>89914131.180000007</v>
      </c>
      <c r="D84" s="20">
        <v>0</v>
      </c>
      <c r="E84" s="93">
        <f t="shared" si="13"/>
        <v>89914131.180000007</v>
      </c>
      <c r="F84" s="92">
        <v>1163100.55</v>
      </c>
      <c r="G84" s="6"/>
      <c r="H84" s="93">
        <f t="shared" si="14"/>
        <v>1163100.55</v>
      </c>
      <c r="I84" s="92">
        <v>129733.38</v>
      </c>
      <c r="J84" s="20"/>
      <c r="K84" s="93">
        <f t="shared" si="15"/>
        <v>129733.38</v>
      </c>
      <c r="L84" s="92">
        <v>14649.36</v>
      </c>
      <c r="M84" s="20"/>
      <c r="N84" s="93">
        <f t="shared" si="16"/>
        <v>14649.36</v>
      </c>
      <c r="O84" s="92">
        <v>436117.33</v>
      </c>
      <c r="P84" s="20"/>
      <c r="Q84" s="93">
        <f t="shared" si="17"/>
        <v>436117.33</v>
      </c>
      <c r="R84" s="92">
        <v>91655615.349999994</v>
      </c>
      <c r="S84" s="6">
        <v>0</v>
      </c>
      <c r="T84" s="93">
        <f t="shared" si="18"/>
        <v>91655615.349999994</v>
      </c>
      <c r="U84" s="209">
        <f t="shared" si="19"/>
        <v>0</v>
      </c>
      <c r="W84" s="86" t="s">
        <v>15</v>
      </c>
      <c r="X84" s="121">
        <f t="shared" si="20"/>
        <v>0</v>
      </c>
      <c r="Y84" s="122">
        <f t="shared" si="21"/>
        <v>0</v>
      </c>
      <c r="Z84" s="122">
        <f t="shared" si="22"/>
        <v>0</v>
      </c>
      <c r="AA84" s="122">
        <f t="shared" si="23"/>
        <v>0</v>
      </c>
      <c r="AB84" s="122">
        <f t="shared" si="24"/>
        <v>0</v>
      </c>
      <c r="AC84" s="129">
        <f t="shared" si="25"/>
        <v>0</v>
      </c>
    </row>
    <row r="85" spans="1:29" ht="15.75">
      <c r="A85" s="251"/>
      <c r="B85" s="86" t="s">
        <v>16</v>
      </c>
      <c r="C85" s="92">
        <v>59263961.020000003</v>
      </c>
      <c r="D85" s="20">
        <v>59263900</v>
      </c>
      <c r="E85" s="93">
        <f t="shared" si="13"/>
        <v>61.020000003278255</v>
      </c>
      <c r="F85" s="92">
        <v>487910.37</v>
      </c>
      <c r="G85" s="6" t="s">
        <v>1994</v>
      </c>
      <c r="H85" s="93">
        <f t="shared" si="14"/>
        <v>0.36999999999534339</v>
      </c>
      <c r="I85" s="92">
        <v>33457.93</v>
      </c>
      <c r="J85" s="20" t="s">
        <v>2213</v>
      </c>
      <c r="K85" s="93">
        <f t="shared" si="15"/>
        <v>2.9999999998835847E-2</v>
      </c>
      <c r="L85" s="92">
        <v>14532.61</v>
      </c>
      <c r="M85" s="20" t="s">
        <v>2214</v>
      </c>
      <c r="N85" s="93">
        <f t="shared" si="16"/>
        <v>1.0000000000218279E-2</v>
      </c>
      <c r="O85" s="92">
        <v>390245.31</v>
      </c>
      <c r="P85" s="20" t="s">
        <v>1995</v>
      </c>
      <c r="Q85" s="93">
        <f t="shared" si="17"/>
        <v>0.30999999999767169</v>
      </c>
      <c r="R85" s="92">
        <v>64618537.780000001</v>
      </c>
      <c r="S85" s="6">
        <v>64618600</v>
      </c>
      <c r="T85" s="93">
        <f t="shared" si="18"/>
        <v>-62.219999998807907</v>
      </c>
      <c r="U85" s="209">
        <f t="shared" si="19"/>
        <v>1</v>
      </c>
      <c r="W85" s="86" t="s">
        <v>16</v>
      </c>
      <c r="X85" s="121">
        <f t="shared" si="20"/>
        <v>0</v>
      </c>
      <c r="Y85" s="122">
        <f t="shared" si="21"/>
        <v>0</v>
      </c>
      <c r="Z85" s="122">
        <f t="shared" si="22"/>
        <v>0</v>
      </c>
      <c r="AA85" s="122">
        <f t="shared" si="23"/>
        <v>0</v>
      </c>
      <c r="AB85" s="122">
        <f t="shared" si="24"/>
        <v>0</v>
      </c>
      <c r="AC85" s="129">
        <f t="shared" si="25"/>
        <v>0</v>
      </c>
    </row>
    <row r="86" spans="1:29" ht="15.75">
      <c r="A86" s="251"/>
      <c r="B86" s="86" t="s">
        <v>17</v>
      </c>
      <c r="C86" s="92">
        <v>35993311.049999997</v>
      </c>
      <c r="D86" s="20">
        <v>35993300</v>
      </c>
      <c r="E86" s="93">
        <f t="shared" si="13"/>
        <v>11.049999997019768</v>
      </c>
      <c r="F86" s="92">
        <v>298255.90000000002</v>
      </c>
      <c r="G86" s="6" t="s">
        <v>1996</v>
      </c>
      <c r="H86" s="93">
        <f t="shared" si="14"/>
        <v>-3705.0999999999767</v>
      </c>
      <c r="I86" s="92">
        <v>13839.94</v>
      </c>
      <c r="J86" s="20" t="s">
        <v>2215</v>
      </c>
      <c r="K86" s="93">
        <f t="shared" si="15"/>
        <v>4.0000000000873115E-2</v>
      </c>
      <c r="L86" s="92">
        <v>763.5</v>
      </c>
      <c r="M86" s="20" t="s">
        <v>1507</v>
      </c>
      <c r="N86" s="93">
        <f t="shared" si="16"/>
        <v>0</v>
      </c>
      <c r="O86" s="92">
        <v>332910.09000000003</v>
      </c>
      <c r="P86" s="20" t="s">
        <v>1997</v>
      </c>
      <c r="Q86" s="93">
        <f t="shared" si="17"/>
        <v>9.0000000025611371E-2</v>
      </c>
      <c r="R86" s="92">
        <v>41799347.369999997</v>
      </c>
      <c r="S86" s="6">
        <v>41799400</v>
      </c>
      <c r="T86" s="93">
        <f t="shared" si="18"/>
        <v>-52.630000002682209</v>
      </c>
      <c r="U86" s="209">
        <f t="shared" si="19"/>
        <v>1</v>
      </c>
      <c r="W86" s="86" t="s">
        <v>17</v>
      </c>
      <c r="X86" s="121">
        <f t="shared" si="20"/>
        <v>0</v>
      </c>
      <c r="Y86" s="122">
        <f t="shared" si="21"/>
        <v>1</v>
      </c>
      <c r="Z86" s="122">
        <f t="shared" si="22"/>
        <v>0</v>
      </c>
      <c r="AA86" s="122">
        <f t="shared" si="23"/>
        <v>0</v>
      </c>
      <c r="AB86" s="122">
        <f t="shared" si="24"/>
        <v>0</v>
      </c>
      <c r="AC86" s="129">
        <f t="shared" si="25"/>
        <v>0</v>
      </c>
    </row>
    <row r="87" spans="1:29" ht="15.75">
      <c r="A87" s="251"/>
      <c r="B87" s="86" t="s">
        <v>18</v>
      </c>
      <c r="C87" s="92">
        <v>16211083.51</v>
      </c>
      <c r="D87" s="20">
        <v>16211040</v>
      </c>
      <c r="E87" s="93">
        <f t="shared" si="13"/>
        <v>43.509999999776483</v>
      </c>
      <c r="F87" s="92">
        <v>408065.26</v>
      </c>
      <c r="G87" s="6" t="s">
        <v>1998</v>
      </c>
      <c r="H87" s="93">
        <f t="shared" si="14"/>
        <v>0.26000000000931323</v>
      </c>
      <c r="I87" s="92">
        <v>31822.59</v>
      </c>
      <c r="J87" s="20" t="s">
        <v>2216</v>
      </c>
      <c r="K87" s="93">
        <f t="shared" si="15"/>
        <v>-9.9999999983992893E-3</v>
      </c>
      <c r="L87" s="92">
        <v>2227.27</v>
      </c>
      <c r="M87" s="20" t="s">
        <v>2217</v>
      </c>
      <c r="N87" s="93">
        <f t="shared" si="16"/>
        <v>0</v>
      </c>
      <c r="O87" s="92">
        <v>56127.09</v>
      </c>
      <c r="P87" s="20" t="s">
        <v>1999</v>
      </c>
      <c r="Q87" s="93">
        <f t="shared" si="17"/>
        <v>-1.0000000002037268E-2</v>
      </c>
      <c r="R87" s="92">
        <v>15776486.48</v>
      </c>
      <c r="S87" s="6">
        <v>15776440</v>
      </c>
      <c r="T87" s="93">
        <f t="shared" si="18"/>
        <v>46.480000000447035</v>
      </c>
      <c r="U87" s="209">
        <f t="shared" si="19"/>
        <v>1</v>
      </c>
      <c r="W87" s="86" t="s">
        <v>18</v>
      </c>
      <c r="X87" s="121">
        <f t="shared" si="20"/>
        <v>0</v>
      </c>
      <c r="Y87" s="122">
        <f t="shared" si="21"/>
        <v>0</v>
      </c>
      <c r="Z87" s="122">
        <f t="shared" si="22"/>
        <v>0</v>
      </c>
      <c r="AA87" s="122">
        <f t="shared" si="23"/>
        <v>0</v>
      </c>
      <c r="AB87" s="122">
        <f t="shared" si="24"/>
        <v>0</v>
      </c>
      <c r="AC87" s="129">
        <f t="shared" si="25"/>
        <v>0</v>
      </c>
    </row>
    <row r="88" spans="1:29" ht="15.75">
      <c r="A88" s="252"/>
      <c r="B88" s="88" t="s">
        <v>19</v>
      </c>
      <c r="C88" s="94">
        <v>73878513.230000004</v>
      </c>
      <c r="D88" s="95">
        <v>73878500</v>
      </c>
      <c r="E88" s="96">
        <f t="shared" si="13"/>
        <v>13.230000004172325</v>
      </c>
      <c r="F88" s="94">
        <v>1136800.8799999999</v>
      </c>
      <c r="G88" s="105" t="s">
        <v>2000</v>
      </c>
      <c r="H88" s="96">
        <f t="shared" si="14"/>
        <v>0.87999999988824129</v>
      </c>
      <c r="I88" s="94">
        <v>19440.72</v>
      </c>
      <c r="J88" s="95" t="s">
        <v>2218</v>
      </c>
      <c r="K88" s="96">
        <f t="shared" si="15"/>
        <v>2.0000000000436557E-2</v>
      </c>
      <c r="L88" s="94">
        <v>1498.98</v>
      </c>
      <c r="M88" s="95" t="s">
        <v>2219</v>
      </c>
      <c r="N88" s="96">
        <f t="shared" si="16"/>
        <v>0</v>
      </c>
      <c r="O88" s="94">
        <v>177748.35</v>
      </c>
      <c r="P88" s="95" t="s">
        <v>2001</v>
      </c>
      <c r="Q88" s="96">
        <f t="shared" si="17"/>
        <v>0.35000000000582077</v>
      </c>
      <c r="R88" s="94">
        <v>72581905.739999995</v>
      </c>
      <c r="S88" s="105">
        <v>72581900</v>
      </c>
      <c r="T88" s="96">
        <f t="shared" si="18"/>
        <v>5.739999994635582</v>
      </c>
      <c r="U88" s="210">
        <f t="shared" si="19"/>
        <v>1</v>
      </c>
      <c r="W88" s="88" t="s">
        <v>19</v>
      </c>
      <c r="X88" s="125">
        <f t="shared" si="20"/>
        <v>0</v>
      </c>
      <c r="Y88" s="126">
        <f t="shared" si="21"/>
        <v>0</v>
      </c>
      <c r="Z88" s="126">
        <f t="shared" si="22"/>
        <v>0</v>
      </c>
      <c r="AA88" s="126">
        <f t="shared" si="23"/>
        <v>0</v>
      </c>
      <c r="AB88" s="126">
        <f t="shared" si="24"/>
        <v>0</v>
      </c>
      <c r="AC88" s="132">
        <f t="shared" si="25"/>
        <v>0</v>
      </c>
    </row>
    <row r="89" spans="1:29" ht="15.75">
      <c r="A89" s="250">
        <v>42477</v>
      </c>
      <c r="B89" s="85" t="s">
        <v>12</v>
      </c>
      <c r="C89" s="89">
        <v>34343001.270000003</v>
      </c>
      <c r="D89" s="90">
        <v>25163020</v>
      </c>
      <c r="E89" s="91">
        <f t="shared" si="13"/>
        <v>9179981.2700000033</v>
      </c>
      <c r="F89" s="89">
        <v>1056758.6599999999</v>
      </c>
      <c r="G89" s="90" t="s">
        <v>2002</v>
      </c>
      <c r="H89" s="91">
        <f t="shared" si="14"/>
        <v>-1.340000000083819</v>
      </c>
      <c r="I89" s="89">
        <v>53729.13</v>
      </c>
      <c r="J89" s="90" t="s">
        <v>2220</v>
      </c>
      <c r="K89" s="91">
        <f t="shared" si="15"/>
        <v>2.9999999998835847E-2</v>
      </c>
      <c r="L89" s="89">
        <v>13650.29</v>
      </c>
      <c r="M89" s="90" t="s">
        <v>2221</v>
      </c>
      <c r="N89" s="91">
        <f t="shared" si="16"/>
        <v>12285</v>
      </c>
      <c r="O89" s="89">
        <v>321757.75</v>
      </c>
      <c r="P89" s="90" t="s">
        <v>2003</v>
      </c>
      <c r="Q89" s="91">
        <f t="shared" si="17"/>
        <v>-0.25</v>
      </c>
      <c r="R89" s="89">
        <v>33004563.699999999</v>
      </c>
      <c r="S89" s="90">
        <v>33004600</v>
      </c>
      <c r="T89" s="91">
        <f t="shared" si="18"/>
        <v>-36.300000000745058</v>
      </c>
      <c r="U89" s="208">
        <f t="shared" si="19"/>
        <v>1</v>
      </c>
      <c r="W89" s="85" t="s">
        <v>12</v>
      </c>
      <c r="X89" s="122">
        <f t="shared" si="20"/>
        <v>1</v>
      </c>
      <c r="Y89" s="122">
        <f t="shared" si="21"/>
        <v>0</v>
      </c>
      <c r="Z89" s="122">
        <f t="shared" si="22"/>
        <v>0</v>
      </c>
      <c r="AA89" s="122">
        <f t="shared" si="23"/>
        <v>1</v>
      </c>
      <c r="AB89" s="122">
        <f t="shared" si="24"/>
        <v>0</v>
      </c>
      <c r="AC89" s="129">
        <f t="shared" si="25"/>
        <v>0</v>
      </c>
    </row>
    <row r="90" spans="1:29" ht="15.75">
      <c r="A90" s="251"/>
      <c r="B90" s="86" t="s">
        <v>13</v>
      </c>
      <c r="C90" s="92">
        <v>73787299.640000001</v>
      </c>
      <c r="D90" s="20">
        <v>73787300</v>
      </c>
      <c r="E90" s="93">
        <f t="shared" si="13"/>
        <v>-0.35999999940395355</v>
      </c>
      <c r="F90" s="92">
        <v>1205701.1499999999</v>
      </c>
      <c r="G90" s="6" t="s">
        <v>2004</v>
      </c>
      <c r="H90" s="93">
        <f t="shared" si="14"/>
        <v>1.1499999999068677</v>
      </c>
      <c r="I90" s="92">
        <v>89291.9</v>
      </c>
      <c r="J90" s="20" t="s">
        <v>2222</v>
      </c>
      <c r="K90" s="93">
        <f t="shared" si="15"/>
        <v>0</v>
      </c>
      <c r="L90" s="92">
        <v>6848.64</v>
      </c>
      <c r="M90" s="20" t="s">
        <v>2223</v>
      </c>
      <c r="N90" s="93">
        <f t="shared" si="16"/>
        <v>0</v>
      </c>
      <c r="O90" s="92">
        <v>1124277.02</v>
      </c>
      <c r="P90" s="20" t="s">
        <v>2005</v>
      </c>
      <c r="Q90" s="93">
        <f t="shared" si="17"/>
        <v>-2.9799999999813735</v>
      </c>
      <c r="R90" s="92">
        <v>71539764.730000004</v>
      </c>
      <c r="S90" s="20">
        <v>71539800</v>
      </c>
      <c r="T90" s="93">
        <f t="shared" si="18"/>
        <v>-35.269999995827675</v>
      </c>
      <c r="U90" s="209">
        <f t="shared" si="19"/>
        <v>1</v>
      </c>
      <c r="W90" s="86" t="s">
        <v>13</v>
      </c>
      <c r="X90" s="122">
        <f t="shared" si="20"/>
        <v>0</v>
      </c>
      <c r="Y90" s="122">
        <f t="shared" si="21"/>
        <v>0</v>
      </c>
      <c r="Z90" s="122">
        <f t="shared" si="22"/>
        <v>0</v>
      </c>
      <c r="AA90" s="122">
        <f t="shared" si="23"/>
        <v>0</v>
      </c>
      <c r="AB90" s="122">
        <f t="shared" si="24"/>
        <v>0</v>
      </c>
      <c r="AC90" s="129">
        <f t="shared" si="25"/>
        <v>0</v>
      </c>
    </row>
    <row r="91" spans="1:29" ht="15.75">
      <c r="A91" s="251"/>
      <c r="B91" s="87" t="s">
        <v>14</v>
      </c>
      <c r="C91" s="92">
        <v>34116542.640000001</v>
      </c>
      <c r="D91" s="20">
        <v>34116600</v>
      </c>
      <c r="E91" s="93">
        <f t="shared" si="13"/>
        <v>-57.359999999403954</v>
      </c>
      <c r="F91" s="92">
        <v>1251612.97</v>
      </c>
      <c r="G91" s="6" t="s">
        <v>2006</v>
      </c>
      <c r="H91" s="93">
        <f t="shared" si="14"/>
        <v>2.9699999999720603</v>
      </c>
      <c r="I91" s="92">
        <v>219751.48</v>
      </c>
      <c r="J91" s="20" t="s">
        <v>2224</v>
      </c>
      <c r="K91" s="93">
        <f t="shared" si="15"/>
        <v>0.48000000001047738</v>
      </c>
      <c r="L91" s="92">
        <v>26736</v>
      </c>
      <c r="M91" s="20" t="s">
        <v>2225</v>
      </c>
      <c r="N91" s="93">
        <f t="shared" si="16"/>
        <v>0</v>
      </c>
      <c r="O91" s="92">
        <v>251521.42</v>
      </c>
      <c r="P91" s="20" t="s">
        <v>2007</v>
      </c>
      <c r="Q91" s="93">
        <f t="shared" si="17"/>
        <v>0.42000000001280569</v>
      </c>
      <c r="R91" s="92">
        <v>32806423.73</v>
      </c>
      <c r="S91" s="20">
        <v>32806400</v>
      </c>
      <c r="T91" s="93">
        <f t="shared" si="18"/>
        <v>23.730000000447035</v>
      </c>
      <c r="U91" s="209">
        <f t="shared" si="19"/>
        <v>1</v>
      </c>
      <c r="W91" s="87" t="s">
        <v>14</v>
      </c>
      <c r="X91" s="122">
        <f t="shared" si="20"/>
        <v>0</v>
      </c>
      <c r="Y91" s="122">
        <f t="shared" si="21"/>
        <v>0</v>
      </c>
      <c r="Z91" s="122">
        <f t="shared" si="22"/>
        <v>0</v>
      </c>
      <c r="AA91" s="122">
        <f t="shared" si="23"/>
        <v>0</v>
      </c>
      <c r="AB91" s="122">
        <f t="shared" si="24"/>
        <v>0</v>
      </c>
      <c r="AC91" s="129">
        <f t="shared" si="25"/>
        <v>0</v>
      </c>
    </row>
    <row r="92" spans="1:29" ht="15.75">
      <c r="A92" s="251"/>
      <c r="B92" s="86" t="s">
        <v>15</v>
      </c>
      <c r="C92" s="92">
        <v>91655615.349999994</v>
      </c>
      <c r="D92" s="20">
        <v>89914100</v>
      </c>
      <c r="E92" s="93">
        <f t="shared" si="13"/>
        <v>1741515.349999994</v>
      </c>
      <c r="F92" s="92">
        <v>1016563.43</v>
      </c>
      <c r="G92" s="6" t="s">
        <v>2008</v>
      </c>
      <c r="H92" s="93">
        <f t="shared" si="14"/>
        <v>3.4300000000512227</v>
      </c>
      <c r="I92" s="92">
        <v>115261.51</v>
      </c>
      <c r="J92" s="20" t="s">
        <v>2226</v>
      </c>
      <c r="K92" s="93">
        <f t="shared" si="15"/>
        <v>-0.49000000000523869</v>
      </c>
      <c r="L92" s="92">
        <v>13259.12</v>
      </c>
      <c r="M92" s="20" t="s">
        <v>2227</v>
      </c>
      <c r="N92" s="93">
        <f t="shared" si="16"/>
        <v>2.0000000000436557E-2</v>
      </c>
      <c r="O92" s="92">
        <v>509657.06</v>
      </c>
      <c r="P92" s="20" t="s">
        <v>2009</v>
      </c>
      <c r="Q92" s="93">
        <f t="shared" si="17"/>
        <v>5.9999999997671694E-2</v>
      </c>
      <c r="R92" s="92">
        <v>90231397.25</v>
      </c>
      <c r="S92" s="20">
        <v>90231400</v>
      </c>
      <c r="T92" s="93">
        <f t="shared" si="18"/>
        <v>-2.75</v>
      </c>
      <c r="U92" s="209">
        <f t="shared" si="19"/>
        <v>1</v>
      </c>
      <c r="W92" s="86" t="s">
        <v>15</v>
      </c>
      <c r="X92" s="122">
        <f t="shared" si="20"/>
        <v>1</v>
      </c>
      <c r="Y92" s="122">
        <f t="shared" si="21"/>
        <v>0</v>
      </c>
      <c r="Z92" s="122">
        <f t="shared" si="22"/>
        <v>0</v>
      </c>
      <c r="AA92" s="122">
        <f t="shared" si="23"/>
        <v>0</v>
      </c>
      <c r="AB92" s="122">
        <f t="shared" si="24"/>
        <v>0</v>
      </c>
      <c r="AC92" s="129">
        <f t="shared" si="25"/>
        <v>0</v>
      </c>
    </row>
    <row r="93" spans="1:29" ht="15.75">
      <c r="A93" s="251"/>
      <c r="B93" s="86" t="s">
        <v>16</v>
      </c>
      <c r="C93" s="92">
        <v>64618537.780000001</v>
      </c>
      <c r="D93" s="20">
        <v>64618600</v>
      </c>
      <c r="E93" s="93">
        <f t="shared" si="13"/>
        <v>-62.219999998807907</v>
      </c>
      <c r="F93" s="92">
        <v>586115.88</v>
      </c>
      <c r="G93" s="6" t="s">
        <v>2010</v>
      </c>
      <c r="H93" s="93">
        <f t="shared" si="14"/>
        <v>-0.11999999999534339</v>
      </c>
      <c r="I93" s="92">
        <v>46370.45</v>
      </c>
      <c r="J93" s="20" t="s">
        <v>2228</v>
      </c>
      <c r="K93" s="93">
        <f t="shared" si="15"/>
        <v>4.9999999995634425E-2</v>
      </c>
      <c r="L93" s="92">
        <v>1942.1</v>
      </c>
      <c r="M93" s="20" t="s">
        <v>2229</v>
      </c>
      <c r="N93" s="93">
        <f t="shared" si="16"/>
        <v>0</v>
      </c>
      <c r="O93" s="92">
        <v>456528.06</v>
      </c>
      <c r="P93" s="20" t="s">
        <v>2011</v>
      </c>
      <c r="Q93" s="93">
        <f t="shared" si="17"/>
        <v>5.9999999997671694E-2</v>
      </c>
      <c r="R93" s="92">
        <v>63620322.189999998</v>
      </c>
      <c r="S93" s="20">
        <v>63620300</v>
      </c>
      <c r="T93" s="93">
        <f t="shared" si="18"/>
        <v>22.189999997615814</v>
      </c>
      <c r="U93" s="209">
        <f t="shared" si="19"/>
        <v>1</v>
      </c>
      <c r="W93" s="86" t="s">
        <v>16</v>
      </c>
      <c r="X93" s="122">
        <f t="shared" si="20"/>
        <v>0</v>
      </c>
      <c r="Y93" s="122">
        <f t="shared" si="21"/>
        <v>0</v>
      </c>
      <c r="Z93" s="122">
        <f t="shared" si="22"/>
        <v>0</v>
      </c>
      <c r="AA93" s="122">
        <f t="shared" si="23"/>
        <v>0</v>
      </c>
      <c r="AB93" s="122">
        <f t="shared" si="24"/>
        <v>0</v>
      </c>
      <c r="AC93" s="129">
        <f t="shared" si="25"/>
        <v>0</v>
      </c>
    </row>
    <row r="94" spans="1:29" ht="15.75">
      <c r="A94" s="251"/>
      <c r="B94" s="86" t="s">
        <v>17</v>
      </c>
      <c r="C94" s="92">
        <v>41799347.369999997</v>
      </c>
      <c r="D94" s="20">
        <v>41799400</v>
      </c>
      <c r="E94" s="93">
        <f t="shared" si="13"/>
        <v>-52.630000002682209</v>
      </c>
      <c r="F94" s="92">
        <v>753892.54</v>
      </c>
      <c r="G94" s="6" t="s">
        <v>2012</v>
      </c>
      <c r="H94" s="93">
        <f t="shared" si="14"/>
        <v>-55909.459999999963</v>
      </c>
      <c r="I94" s="92">
        <v>24589.39</v>
      </c>
      <c r="J94" s="20" t="s">
        <v>2230</v>
      </c>
      <c r="K94" s="93">
        <f t="shared" si="15"/>
        <v>22248.829999999998</v>
      </c>
      <c r="L94" s="92">
        <v>2340.56</v>
      </c>
      <c r="M94" s="20" t="s">
        <v>2231</v>
      </c>
      <c r="N94" s="93">
        <f t="shared" si="16"/>
        <v>-22248.84</v>
      </c>
      <c r="O94" s="92">
        <v>609066.47</v>
      </c>
      <c r="P94" s="20" t="s">
        <v>2013</v>
      </c>
      <c r="Q94" s="93">
        <f t="shared" si="17"/>
        <v>-0.53000000002793968</v>
      </c>
      <c r="R94" s="92">
        <v>40458637.189999998</v>
      </c>
      <c r="S94" s="20">
        <v>40458600</v>
      </c>
      <c r="T94" s="93">
        <f t="shared" si="18"/>
        <v>37.189999997615814</v>
      </c>
      <c r="U94" s="209">
        <f t="shared" si="19"/>
        <v>1</v>
      </c>
      <c r="W94" s="86" t="s">
        <v>17</v>
      </c>
      <c r="X94" s="122">
        <f t="shared" si="20"/>
        <v>0</v>
      </c>
      <c r="Y94" s="122">
        <f t="shared" si="21"/>
        <v>1</v>
      </c>
      <c r="Z94" s="122">
        <f t="shared" si="22"/>
        <v>1</v>
      </c>
      <c r="AA94" s="122">
        <f t="shared" si="23"/>
        <v>1</v>
      </c>
      <c r="AB94" s="122">
        <f t="shared" si="24"/>
        <v>0</v>
      </c>
      <c r="AC94" s="129">
        <f t="shared" si="25"/>
        <v>0</v>
      </c>
    </row>
    <row r="95" spans="1:29" ht="15.75">
      <c r="A95" s="251"/>
      <c r="B95" s="86" t="s">
        <v>18</v>
      </c>
      <c r="C95" s="92"/>
      <c r="D95" s="20">
        <v>0</v>
      </c>
      <c r="E95" s="93">
        <f t="shared" si="13"/>
        <v>0</v>
      </c>
      <c r="F95" s="92"/>
      <c r="G95" s="6"/>
      <c r="H95" s="93">
        <f t="shared" si="14"/>
        <v>0</v>
      </c>
      <c r="I95" s="92"/>
      <c r="J95" s="20"/>
      <c r="K95" s="93">
        <f t="shared" si="15"/>
        <v>0</v>
      </c>
      <c r="L95" s="92"/>
      <c r="M95" s="20"/>
      <c r="N95" s="93">
        <f t="shared" si="16"/>
        <v>0</v>
      </c>
      <c r="O95" s="92"/>
      <c r="P95" s="20"/>
      <c r="Q95" s="93">
        <f t="shared" si="17"/>
        <v>0</v>
      </c>
      <c r="R95" s="92"/>
      <c r="S95" s="20">
        <v>0</v>
      </c>
      <c r="T95" s="93">
        <f t="shared" si="18"/>
        <v>0</v>
      </c>
      <c r="U95" s="209">
        <f t="shared" si="19"/>
        <v>0</v>
      </c>
      <c r="W95" s="86" t="s">
        <v>18</v>
      </c>
      <c r="X95" s="122">
        <f t="shared" si="20"/>
        <v>0</v>
      </c>
      <c r="Y95" s="122">
        <f t="shared" si="21"/>
        <v>0</v>
      </c>
      <c r="Z95" s="122">
        <f t="shared" si="22"/>
        <v>0</v>
      </c>
      <c r="AA95" s="122">
        <f t="shared" si="23"/>
        <v>0</v>
      </c>
      <c r="AB95" s="122">
        <f t="shared" si="24"/>
        <v>0</v>
      </c>
      <c r="AC95" s="129">
        <f t="shared" si="25"/>
        <v>0</v>
      </c>
    </row>
    <row r="96" spans="1:29" ht="15.75">
      <c r="A96" s="252"/>
      <c r="B96" s="88" t="s">
        <v>19</v>
      </c>
      <c r="C96" s="94">
        <v>72581905.739999995</v>
      </c>
      <c r="D96" s="95">
        <v>72581900</v>
      </c>
      <c r="E96" s="96">
        <f t="shared" si="13"/>
        <v>5.739999994635582</v>
      </c>
      <c r="F96" s="94">
        <v>2020657.73</v>
      </c>
      <c r="G96" s="105" t="s">
        <v>2014</v>
      </c>
      <c r="H96" s="96">
        <f t="shared" si="14"/>
        <v>-2.2700000000186265</v>
      </c>
      <c r="I96" s="94">
        <v>56165.08</v>
      </c>
      <c r="J96" s="95" t="s">
        <v>2232</v>
      </c>
      <c r="K96" s="96">
        <f t="shared" si="15"/>
        <v>-1.9999999996798579E-2</v>
      </c>
      <c r="L96" s="94">
        <v>15859.48</v>
      </c>
      <c r="M96" s="95" t="s">
        <v>2233</v>
      </c>
      <c r="N96" s="96">
        <f t="shared" si="16"/>
        <v>-2.0000000000436557E-2</v>
      </c>
      <c r="O96" s="94">
        <v>274380.49</v>
      </c>
      <c r="P96" s="95" t="s">
        <v>2015</v>
      </c>
      <c r="Q96" s="96">
        <f t="shared" si="17"/>
        <v>-0.51000000000931323</v>
      </c>
      <c r="R96" s="94">
        <v>70327173.120000005</v>
      </c>
      <c r="S96" s="95">
        <v>70327200</v>
      </c>
      <c r="T96" s="96">
        <f t="shared" si="18"/>
        <v>-26.879999995231628</v>
      </c>
      <c r="U96" s="210">
        <f t="shared" si="19"/>
        <v>1</v>
      </c>
      <c r="W96" s="88" t="s">
        <v>19</v>
      </c>
      <c r="X96" s="122">
        <f t="shared" si="20"/>
        <v>0</v>
      </c>
      <c r="Y96" s="122">
        <f t="shared" si="21"/>
        <v>0</v>
      </c>
      <c r="Z96" s="122">
        <f t="shared" si="22"/>
        <v>0</v>
      </c>
      <c r="AA96" s="122">
        <f t="shared" si="23"/>
        <v>0</v>
      </c>
      <c r="AB96" s="122">
        <f t="shared" si="24"/>
        <v>0</v>
      </c>
      <c r="AC96" s="129">
        <f t="shared" si="25"/>
        <v>0</v>
      </c>
    </row>
    <row r="97" spans="1:29" ht="15.75">
      <c r="A97" s="250">
        <v>42478</v>
      </c>
      <c r="B97" s="85" t="s">
        <v>12</v>
      </c>
      <c r="C97" s="98">
        <v>33004563.699999999</v>
      </c>
      <c r="D97" s="90">
        <v>33004600</v>
      </c>
      <c r="E97" s="91">
        <f t="shared" si="13"/>
        <v>-36.300000000745058</v>
      </c>
      <c r="F97" s="98">
        <v>443378.95</v>
      </c>
      <c r="G97" s="90" t="s">
        <v>2016</v>
      </c>
      <c r="H97" s="91">
        <f t="shared" si="14"/>
        <v>-4.9999999988358468E-2</v>
      </c>
      <c r="I97" s="98">
        <v>22359.040000000001</v>
      </c>
      <c r="J97" s="99" t="s">
        <v>2234</v>
      </c>
      <c r="K97" s="91">
        <f t="shared" si="15"/>
        <v>4.0000000000873115E-2</v>
      </c>
      <c r="L97" s="98">
        <v>1871.99</v>
      </c>
      <c r="M97" s="99" t="s">
        <v>2235</v>
      </c>
      <c r="N97" s="91">
        <f t="shared" si="16"/>
        <v>0</v>
      </c>
      <c r="O97" s="98">
        <v>247436.94</v>
      </c>
      <c r="P97" s="90" t="s">
        <v>2017</v>
      </c>
      <c r="Q97" s="91">
        <f t="shared" si="17"/>
        <v>-5.9999999997671694E-2</v>
      </c>
      <c r="R97" s="98">
        <v>32334234.859999999</v>
      </c>
      <c r="S97" s="90">
        <v>32334230</v>
      </c>
      <c r="T97" s="91">
        <f t="shared" si="18"/>
        <v>4.8599999994039536</v>
      </c>
      <c r="U97" s="208">
        <f t="shared" si="19"/>
        <v>1</v>
      </c>
      <c r="W97" s="85" t="s">
        <v>12</v>
      </c>
      <c r="X97" s="117">
        <f t="shared" si="20"/>
        <v>0</v>
      </c>
      <c r="Y97" s="118">
        <f t="shared" si="21"/>
        <v>0</v>
      </c>
      <c r="Z97" s="118">
        <f t="shared" si="22"/>
        <v>0</v>
      </c>
      <c r="AA97" s="118">
        <f t="shared" si="23"/>
        <v>0</v>
      </c>
      <c r="AB97" s="118">
        <f t="shared" si="24"/>
        <v>0</v>
      </c>
      <c r="AC97" s="131">
        <f t="shared" si="25"/>
        <v>0</v>
      </c>
    </row>
    <row r="98" spans="1:29" ht="15.75">
      <c r="A98" s="251"/>
      <c r="B98" s="86" t="s">
        <v>13</v>
      </c>
      <c r="C98" s="92">
        <v>71539764.730000004</v>
      </c>
      <c r="D98" s="20">
        <v>71539800</v>
      </c>
      <c r="E98" s="93">
        <f t="shared" si="13"/>
        <v>-35.269999995827675</v>
      </c>
      <c r="F98" s="92">
        <v>934284.80000000005</v>
      </c>
      <c r="G98" s="20" t="s">
        <v>2018</v>
      </c>
      <c r="H98" s="93">
        <f t="shared" si="14"/>
        <v>-0.19999999995343387</v>
      </c>
      <c r="I98" s="92">
        <v>301089.01</v>
      </c>
      <c r="J98" s="20" t="s">
        <v>2236</v>
      </c>
      <c r="K98" s="93">
        <f t="shared" si="15"/>
        <v>1.0000000009313226E-2</v>
      </c>
      <c r="L98" s="92">
        <v>1141516.8999999999</v>
      </c>
      <c r="M98" s="20" t="s">
        <v>2237</v>
      </c>
      <c r="N98" s="93">
        <f t="shared" si="16"/>
        <v>-3.1000000000931323</v>
      </c>
      <c r="O98" s="92">
        <v>503311.78</v>
      </c>
      <c r="P98" s="20" t="s">
        <v>2019</v>
      </c>
      <c r="Q98" s="93">
        <f t="shared" si="17"/>
        <v>-0.21999999997206032</v>
      </c>
      <c r="R98" s="92">
        <v>80126131.069999993</v>
      </c>
      <c r="S98" s="20">
        <v>80126100</v>
      </c>
      <c r="T98" s="93">
        <f t="shared" si="18"/>
        <v>31.069999992847443</v>
      </c>
      <c r="U98" s="209">
        <f t="shared" si="19"/>
        <v>1</v>
      </c>
      <c r="W98" s="86" t="s">
        <v>13</v>
      </c>
      <c r="X98" s="121">
        <f t="shared" si="20"/>
        <v>0</v>
      </c>
      <c r="Y98" s="122">
        <f t="shared" si="21"/>
        <v>0</v>
      </c>
      <c r="Z98" s="122">
        <f t="shared" si="22"/>
        <v>0</v>
      </c>
      <c r="AA98" s="122">
        <f t="shared" si="23"/>
        <v>0</v>
      </c>
      <c r="AB98" s="122">
        <f t="shared" si="24"/>
        <v>0</v>
      </c>
      <c r="AC98" s="129">
        <f t="shared" si="25"/>
        <v>0</v>
      </c>
    </row>
    <row r="99" spans="1:29" ht="15.75">
      <c r="A99" s="251"/>
      <c r="B99" s="87" t="s">
        <v>14</v>
      </c>
      <c r="C99" s="92">
        <v>32806423.73</v>
      </c>
      <c r="D99" s="20">
        <v>32806400</v>
      </c>
      <c r="E99" s="93">
        <f t="shared" si="13"/>
        <v>23.730000000447035</v>
      </c>
      <c r="F99" s="92">
        <v>1218933.32</v>
      </c>
      <c r="G99" s="20" t="s">
        <v>2020</v>
      </c>
      <c r="H99" s="93">
        <f t="shared" si="14"/>
        <v>3.3200000000651926</v>
      </c>
      <c r="I99" s="92">
        <v>43835.03</v>
      </c>
      <c r="J99" s="20" t="s">
        <v>2238</v>
      </c>
      <c r="K99" s="93">
        <f t="shared" si="15"/>
        <v>2.9999999998835847E-2</v>
      </c>
      <c r="L99" s="92">
        <v>233153.19</v>
      </c>
      <c r="M99" s="20" t="s">
        <v>2239</v>
      </c>
      <c r="N99" s="93">
        <f t="shared" si="16"/>
        <v>0.19000000000232831</v>
      </c>
      <c r="O99" s="92">
        <v>252806.53</v>
      </c>
      <c r="P99" s="20" t="s">
        <v>2021</v>
      </c>
      <c r="Q99" s="93">
        <f t="shared" si="17"/>
        <v>-0.47000000000116415</v>
      </c>
      <c r="R99" s="92">
        <v>34232104</v>
      </c>
      <c r="S99" s="20">
        <v>34232100</v>
      </c>
      <c r="T99" s="93">
        <f t="shared" si="18"/>
        <v>4</v>
      </c>
      <c r="U99" s="209">
        <f t="shared" si="19"/>
        <v>1</v>
      </c>
      <c r="W99" s="87" t="s">
        <v>14</v>
      </c>
      <c r="X99" s="121">
        <f t="shared" si="20"/>
        <v>0</v>
      </c>
      <c r="Y99" s="122">
        <f t="shared" si="21"/>
        <v>0</v>
      </c>
      <c r="Z99" s="122">
        <f t="shared" si="22"/>
        <v>0</v>
      </c>
      <c r="AA99" s="122">
        <f t="shared" si="23"/>
        <v>0</v>
      </c>
      <c r="AB99" s="122">
        <f t="shared" si="24"/>
        <v>0</v>
      </c>
      <c r="AC99" s="129">
        <f t="shared" si="25"/>
        <v>0</v>
      </c>
    </row>
    <row r="100" spans="1:29" ht="15.75">
      <c r="A100" s="251"/>
      <c r="B100" s="86" t="s">
        <v>15</v>
      </c>
      <c r="C100" s="92">
        <v>90231397.25</v>
      </c>
      <c r="D100" s="20">
        <v>90231400</v>
      </c>
      <c r="E100" s="93">
        <f t="shared" si="13"/>
        <v>-2.75</v>
      </c>
      <c r="F100" s="92">
        <v>1023599.6</v>
      </c>
      <c r="G100" s="20" t="s">
        <v>2022</v>
      </c>
      <c r="H100" s="93">
        <f t="shared" si="14"/>
        <v>-0.40000000002328306</v>
      </c>
      <c r="I100" s="92">
        <v>140363.29</v>
      </c>
      <c r="J100" s="20" t="s">
        <v>2240</v>
      </c>
      <c r="K100" s="93">
        <f t="shared" si="15"/>
        <v>0.29000000000814907</v>
      </c>
      <c r="L100" s="92">
        <v>9185.68</v>
      </c>
      <c r="M100" s="20" t="s">
        <v>2241</v>
      </c>
      <c r="N100" s="93">
        <f t="shared" si="16"/>
        <v>0</v>
      </c>
      <c r="O100" s="92">
        <v>176273.83</v>
      </c>
      <c r="P100" s="20" t="s">
        <v>2023</v>
      </c>
      <c r="Q100" s="93">
        <f t="shared" si="17"/>
        <v>-0.17000000001280569</v>
      </c>
      <c r="R100" s="92">
        <v>91375830.780000001</v>
      </c>
      <c r="S100" s="20">
        <v>91375800</v>
      </c>
      <c r="T100" s="93">
        <f t="shared" si="18"/>
        <v>30.780000001192093</v>
      </c>
      <c r="U100" s="209">
        <f t="shared" si="19"/>
        <v>1</v>
      </c>
      <c r="W100" s="86" t="s">
        <v>15</v>
      </c>
      <c r="X100" s="121">
        <f t="shared" si="20"/>
        <v>0</v>
      </c>
      <c r="Y100" s="122">
        <f t="shared" si="21"/>
        <v>0</v>
      </c>
      <c r="Z100" s="122">
        <f t="shared" si="22"/>
        <v>0</v>
      </c>
      <c r="AA100" s="122">
        <f t="shared" si="23"/>
        <v>0</v>
      </c>
      <c r="AB100" s="122">
        <f t="shared" si="24"/>
        <v>0</v>
      </c>
      <c r="AC100" s="129">
        <f t="shared" si="25"/>
        <v>0</v>
      </c>
    </row>
    <row r="101" spans="1:29" ht="15.75">
      <c r="A101" s="251"/>
      <c r="B101" s="86" t="s">
        <v>16</v>
      </c>
      <c r="C101" s="92">
        <v>63620322.189999998</v>
      </c>
      <c r="D101" s="20">
        <v>63620300</v>
      </c>
      <c r="E101" s="93">
        <f t="shared" si="13"/>
        <v>22.189999997615814</v>
      </c>
      <c r="F101" s="92">
        <v>751213.51</v>
      </c>
      <c r="G101" s="20" t="s">
        <v>2024</v>
      </c>
      <c r="H101" s="93">
        <f t="shared" si="14"/>
        <v>-0.48999999999068677</v>
      </c>
      <c r="I101" s="92">
        <v>23812.76</v>
      </c>
      <c r="J101" s="20" t="s">
        <v>2242</v>
      </c>
      <c r="K101" s="93">
        <f t="shared" si="15"/>
        <v>-4.0000000000873115E-2</v>
      </c>
      <c r="L101" s="92">
        <v>4026.67</v>
      </c>
      <c r="M101" s="20" t="s">
        <v>2243</v>
      </c>
      <c r="N101" s="93">
        <f t="shared" si="16"/>
        <v>0</v>
      </c>
      <c r="O101" s="92">
        <v>484465.72</v>
      </c>
      <c r="P101" s="20" t="s">
        <v>2025</v>
      </c>
      <c r="Q101" s="93">
        <f t="shared" si="17"/>
        <v>-0.28000000002793968</v>
      </c>
      <c r="R101" s="92">
        <v>71250716.819999993</v>
      </c>
      <c r="S101" s="20">
        <v>71250700</v>
      </c>
      <c r="T101" s="93">
        <f t="shared" si="18"/>
        <v>16.819999992847443</v>
      </c>
      <c r="U101" s="209">
        <f t="shared" si="19"/>
        <v>1</v>
      </c>
      <c r="W101" s="86" t="s">
        <v>16</v>
      </c>
      <c r="X101" s="121">
        <f t="shared" si="20"/>
        <v>0</v>
      </c>
      <c r="Y101" s="122">
        <f t="shared" si="21"/>
        <v>0</v>
      </c>
      <c r="Z101" s="122">
        <f t="shared" si="22"/>
        <v>0</v>
      </c>
      <c r="AA101" s="122">
        <f t="shared" si="23"/>
        <v>0</v>
      </c>
      <c r="AB101" s="122">
        <f t="shared" si="24"/>
        <v>0</v>
      </c>
      <c r="AC101" s="129">
        <f t="shared" si="25"/>
        <v>0</v>
      </c>
    </row>
    <row r="102" spans="1:29" ht="15.75">
      <c r="A102" s="251"/>
      <c r="B102" s="86" t="s">
        <v>17</v>
      </c>
      <c r="C102" s="92">
        <v>40458637.189999998</v>
      </c>
      <c r="D102" s="20">
        <v>40458600</v>
      </c>
      <c r="E102" s="93">
        <f t="shared" si="13"/>
        <v>37.189999997615814</v>
      </c>
      <c r="F102" s="92">
        <v>532072.71</v>
      </c>
      <c r="G102" s="20" t="s">
        <v>2026</v>
      </c>
      <c r="H102" s="93">
        <f t="shared" si="14"/>
        <v>-0.2900000000372529</v>
      </c>
      <c r="I102" s="92">
        <v>100366.12</v>
      </c>
      <c r="J102" s="20" t="s">
        <v>2244</v>
      </c>
      <c r="K102" s="93">
        <f t="shared" si="15"/>
        <v>0.11999999999534339</v>
      </c>
      <c r="L102" s="92">
        <v>2142.85</v>
      </c>
      <c r="M102" s="20" t="s">
        <v>2245</v>
      </c>
      <c r="N102" s="93">
        <f t="shared" si="16"/>
        <v>0</v>
      </c>
      <c r="O102" s="92">
        <v>304408.94</v>
      </c>
      <c r="P102" s="20" t="s">
        <v>2027</v>
      </c>
      <c r="Q102" s="93">
        <f t="shared" si="17"/>
        <v>-5.9999999997671694E-2</v>
      </c>
      <c r="R102" s="92">
        <v>39720378.810000002</v>
      </c>
      <c r="S102" s="20">
        <v>39720300</v>
      </c>
      <c r="T102" s="93">
        <f t="shared" si="18"/>
        <v>78.810000002384186</v>
      </c>
      <c r="U102" s="209">
        <f t="shared" si="19"/>
        <v>1</v>
      </c>
      <c r="W102" s="86" t="s">
        <v>17</v>
      </c>
      <c r="X102" s="121">
        <f t="shared" si="20"/>
        <v>0</v>
      </c>
      <c r="Y102" s="122">
        <f t="shared" si="21"/>
        <v>0</v>
      </c>
      <c r="Z102" s="122">
        <f t="shared" si="22"/>
        <v>0</v>
      </c>
      <c r="AA102" s="122">
        <f t="shared" si="23"/>
        <v>0</v>
      </c>
      <c r="AB102" s="122">
        <f t="shared" si="24"/>
        <v>0</v>
      </c>
      <c r="AC102" s="129">
        <f t="shared" si="25"/>
        <v>0</v>
      </c>
    </row>
    <row r="103" spans="1:29" ht="15.75">
      <c r="A103" s="251"/>
      <c r="B103" s="86" t="s">
        <v>18</v>
      </c>
      <c r="C103" s="92"/>
      <c r="D103" s="20">
        <v>0</v>
      </c>
      <c r="E103" s="93">
        <f t="shared" si="13"/>
        <v>0</v>
      </c>
      <c r="F103" s="92"/>
      <c r="G103" s="20"/>
      <c r="H103" s="93">
        <f t="shared" si="14"/>
        <v>0</v>
      </c>
      <c r="I103" s="92"/>
      <c r="J103" s="20"/>
      <c r="K103" s="93">
        <f t="shared" si="15"/>
        <v>0</v>
      </c>
      <c r="L103" s="92"/>
      <c r="M103" s="20"/>
      <c r="N103" s="93">
        <f t="shared" si="16"/>
        <v>0</v>
      </c>
      <c r="O103" s="92"/>
      <c r="P103" s="20"/>
      <c r="Q103" s="93">
        <f t="shared" si="17"/>
        <v>0</v>
      </c>
      <c r="R103" s="92"/>
      <c r="S103" s="20">
        <v>0</v>
      </c>
      <c r="T103" s="93">
        <f t="shared" si="18"/>
        <v>0</v>
      </c>
      <c r="U103" s="209">
        <f t="shared" si="19"/>
        <v>0</v>
      </c>
      <c r="W103" s="86" t="s">
        <v>18</v>
      </c>
      <c r="X103" s="121">
        <f t="shared" si="20"/>
        <v>0</v>
      </c>
      <c r="Y103" s="122">
        <f t="shared" si="21"/>
        <v>0</v>
      </c>
      <c r="Z103" s="122">
        <f t="shared" si="22"/>
        <v>0</v>
      </c>
      <c r="AA103" s="122">
        <f t="shared" si="23"/>
        <v>0</v>
      </c>
      <c r="AB103" s="122">
        <f t="shared" si="24"/>
        <v>0</v>
      </c>
      <c r="AC103" s="129">
        <f t="shared" si="25"/>
        <v>0</v>
      </c>
    </row>
    <row r="104" spans="1:29" ht="15.75">
      <c r="A104" s="252"/>
      <c r="B104" s="88" t="s">
        <v>19</v>
      </c>
      <c r="C104" s="94">
        <v>70327173.120000005</v>
      </c>
      <c r="D104" s="95">
        <v>70327200</v>
      </c>
      <c r="E104" s="96">
        <f t="shared" si="13"/>
        <v>-26.879999995231628</v>
      </c>
      <c r="F104" s="94">
        <v>1478040.28</v>
      </c>
      <c r="G104" s="95" t="s">
        <v>2028</v>
      </c>
      <c r="H104" s="96">
        <f t="shared" si="14"/>
        <v>0.28000000002793968</v>
      </c>
      <c r="I104" s="94">
        <v>90324.97</v>
      </c>
      <c r="J104" s="95" t="s">
        <v>2246</v>
      </c>
      <c r="K104" s="96">
        <f t="shared" si="15"/>
        <v>-2.9999999998835847E-2</v>
      </c>
      <c r="L104" s="94">
        <v>11576.88</v>
      </c>
      <c r="M104" s="95" t="s">
        <v>2247</v>
      </c>
      <c r="N104" s="96">
        <f t="shared" si="16"/>
        <v>-2.0000000000436557E-2</v>
      </c>
      <c r="O104" s="94">
        <v>335213.65000000002</v>
      </c>
      <c r="P104" s="95" t="s">
        <v>2029</v>
      </c>
      <c r="Q104" s="96">
        <f t="shared" si="17"/>
        <v>-0.34999999997671694</v>
      </c>
      <c r="R104" s="94">
        <v>79374424.129999995</v>
      </c>
      <c r="S104" s="95">
        <v>79374400</v>
      </c>
      <c r="T104" s="96">
        <f t="shared" si="18"/>
        <v>24.129999995231628</v>
      </c>
      <c r="U104" s="210">
        <f t="shared" si="19"/>
        <v>1</v>
      </c>
      <c r="W104" s="88" t="s">
        <v>19</v>
      </c>
      <c r="X104" s="125">
        <f t="shared" si="20"/>
        <v>0</v>
      </c>
      <c r="Y104" s="126">
        <f t="shared" si="21"/>
        <v>0</v>
      </c>
      <c r="Z104" s="126">
        <f t="shared" si="22"/>
        <v>0</v>
      </c>
      <c r="AA104" s="126">
        <f t="shared" si="23"/>
        <v>0</v>
      </c>
      <c r="AB104" s="126">
        <f t="shared" si="24"/>
        <v>0</v>
      </c>
      <c r="AC104" s="132">
        <f t="shared" si="25"/>
        <v>0</v>
      </c>
    </row>
    <row r="105" spans="1:29" ht="15.75">
      <c r="A105" s="250">
        <v>42479</v>
      </c>
      <c r="B105" s="85" t="s">
        <v>12</v>
      </c>
      <c r="C105" s="89">
        <v>32334234.859999999</v>
      </c>
      <c r="D105" s="99">
        <v>39105200</v>
      </c>
      <c r="E105" s="91">
        <f t="shared" si="13"/>
        <v>-6770965.1400000006</v>
      </c>
      <c r="F105" s="89">
        <v>447075.12</v>
      </c>
      <c r="G105" s="90" t="s">
        <v>2030</v>
      </c>
      <c r="H105" s="91">
        <f t="shared" si="14"/>
        <v>0.11999999999534339</v>
      </c>
      <c r="I105" s="89">
        <v>72989.25</v>
      </c>
      <c r="J105" s="90" t="s">
        <v>2248</v>
      </c>
      <c r="K105" s="91">
        <f t="shared" si="15"/>
        <v>-5.0000000002910383E-2</v>
      </c>
      <c r="L105" s="89">
        <v>34099.49</v>
      </c>
      <c r="M105" s="90" t="s">
        <v>2031</v>
      </c>
      <c r="N105" s="91">
        <f t="shared" si="16"/>
        <v>-1.0000000002037268E-2</v>
      </c>
      <c r="O105" s="89">
        <v>230245.01</v>
      </c>
      <c r="P105" s="99" t="s">
        <v>2031</v>
      </c>
      <c r="Q105" s="91">
        <f t="shared" si="17"/>
        <v>196145.51</v>
      </c>
      <c r="R105" s="89">
        <v>38372168.899999999</v>
      </c>
      <c r="S105" s="90">
        <v>38372200</v>
      </c>
      <c r="T105" s="91">
        <f t="shared" si="18"/>
        <v>-31.100000001490116</v>
      </c>
      <c r="U105" s="208">
        <f t="shared" si="19"/>
        <v>1</v>
      </c>
      <c r="W105" s="85" t="s">
        <v>12</v>
      </c>
      <c r="X105" s="117">
        <f t="shared" si="20"/>
        <v>1</v>
      </c>
      <c r="Y105" s="118">
        <f t="shared" si="21"/>
        <v>0</v>
      </c>
      <c r="Z105" s="118">
        <f t="shared" si="22"/>
        <v>0</v>
      </c>
      <c r="AA105" s="118">
        <f t="shared" si="23"/>
        <v>0</v>
      </c>
      <c r="AB105" s="118">
        <f t="shared" si="24"/>
        <v>1</v>
      </c>
      <c r="AC105" s="131">
        <f t="shared" si="25"/>
        <v>0</v>
      </c>
    </row>
    <row r="106" spans="1:29" ht="15.75">
      <c r="A106" s="251"/>
      <c r="B106" s="86" t="s">
        <v>13</v>
      </c>
      <c r="C106" s="92">
        <v>80126131.069999993</v>
      </c>
      <c r="D106" s="20">
        <v>80126100</v>
      </c>
      <c r="E106" s="93">
        <f t="shared" si="13"/>
        <v>31.069999992847443</v>
      </c>
      <c r="F106" s="92">
        <v>1517525.11</v>
      </c>
      <c r="G106" s="20" t="s">
        <v>2032</v>
      </c>
      <c r="H106" s="93">
        <f t="shared" si="14"/>
        <v>-4.8899999998975545</v>
      </c>
      <c r="I106" s="92">
        <v>193988.5</v>
      </c>
      <c r="J106" s="20" t="s">
        <v>2249</v>
      </c>
      <c r="K106" s="93">
        <f t="shared" si="15"/>
        <v>-0.5</v>
      </c>
      <c r="L106" s="92">
        <v>16497.11</v>
      </c>
      <c r="M106" s="20" t="s">
        <v>2250</v>
      </c>
      <c r="N106" s="93">
        <f t="shared" si="16"/>
        <v>1.0000000002037268E-2</v>
      </c>
      <c r="O106" s="92">
        <v>395077.95</v>
      </c>
      <c r="P106" s="20" t="s">
        <v>2033</v>
      </c>
      <c r="Q106" s="93">
        <f t="shared" si="17"/>
        <v>-4.9999999988358468E-2</v>
      </c>
      <c r="R106" s="92">
        <v>78391019.400000006</v>
      </c>
      <c r="S106" s="20">
        <v>78391000</v>
      </c>
      <c r="T106" s="93">
        <f t="shared" si="18"/>
        <v>19.400000005960464</v>
      </c>
      <c r="U106" s="209">
        <f t="shared" si="19"/>
        <v>1</v>
      </c>
      <c r="W106" s="86" t="s">
        <v>13</v>
      </c>
      <c r="X106" s="121">
        <f t="shared" si="20"/>
        <v>0</v>
      </c>
      <c r="Y106" s="122">
        <f t="shared" si="21"/>
        <v>0</v>
      </c>
      <c r="Z106" s="122">
        <f t="shared" si="22"/>
        <v>0</v>
      </c>
      <c r="AA106" s="122">
        <f t="shared" si="23"/>
        <v>0</v>
      </c>
      <c r="AB106" s="122">
        <f t="shared" si="24"/>
        <v>0</v>
      </c>
      <c r="AC106" s="129">
        <f t="shared" si="25"/>
        <v>0</v>
      </c>
    </row>
    <row r="107" spans="1:29" ht="15.75">
      <c r="A107" s="251"/>
      <c r="B107" s="87" t="s">
        <v>14</v>
      </c>
      <c r="C107" s="92">
        <v>34232104</v>
      </c>
      <c r="D107" s="20">
        <v>0</v>
      </c>
      <c r="E107" s="93">
        <f t="shared" si="13"/>
        <v>34232104</v>
      </c>
      <c r="F107" s="92">
        <v>910167.59</v>
      </c>
      <c r="G107" s="20"/>
      <c r="H107" s="93">
        <f t="shared" si="14"/>
        <v>910167.59</v>
      </c>
      <c r="I107" s="92">
        <v>220410.33</v>
      </c>
      <c r="J107" s="20"/>
      <c r="K107" s="93">
        <f t="shared" si="15"/>
        <v>220410.33</v>
      </c>
      <c r="L107" s="92">
        <v>8891.26</v>
      </c>
      <c r="M107" s="20"/>
      <c r="N107" s="93">
        <f t="shared" si="16"/>
        <v>8891.26</v>
      </c>
      <c r="O107" s="92">
        <v>154197.29999999999</v>
      </c>
      <c r="P107" s="20"/>
      <c r="Q107" s="93">
        <f t="shared" si="17"/>
        <v>154197.29999999999</v>
      </c>
      <c r="R107" s="92">
        <v>33379258.18</v>
      </c>
      <c r="S107" s="20">
        <v>0</v>
      </c>
      <c r="T107" s="93">
        <f t="shared" si="18"/>
        <v>33379258.18</v>
      </c>
      <c r="U107" s="209">
        <f t="shared" si="19"/>
        <v>0</v>
      </c>
      <c r="W107" s="87" t="s">
        <v>14</v>
      </c>
      <c r="X107" s="121">
        <f t="shared" si="20"/>
        <v>0</v>
      </c>
      <c r="Y107" s="122">
        <f t="shared" si="21"/>
        <v>0</v>
      </c>
      <c r="Z107" s="122">
        <f t="shared" si="22"/>
        <v>0</v>
      </c>
      <c r="AA107" s="122">
        <f t="shared" si="23"/>
        <v>0</v>
      </c>
      <c r="AB107" s="122">
        <f t="shared" si="24"/>
        <v>0</v>
      </c>
      <c r="AC107" s="129">
        <f t="shared" si="25"/>
        <v>0</v>
      </c>
    </row>
    <row r="108" spans="1:29" ht="15.75">
      <c r="A108" s="251"/>
      <c r="B108" s="86" t="s">
        <v>15</v>
      </c>
      <c r="C108" s="92">
        <v>91375830.780000001</v>
      </c>
      <c r="D108" s="20">
        <v>91375800</v>
      </c>
      <c r="E108" s="93">
        <f t="shared" si="13"/>
        <v>30.780000001192093</v>
      </c>
      <c r="F108" s="92">
        <v>994257.23</v>
      </c>
      <c r="G108" s="20" t="s">
        <v>2034</v>
      </c>
      <c r="H108" s="93">
        <f t="shared" si="14"/>
        <v>0.22999999998137355</v>
      </c>
      <c r="I108" s="92">
        <v>93384.48</v>
      </c>
      <c r="J108" s="20" t="s">
        <v>2251</v>
      </c>
      <c r="K108" s="93">
        <f t="shared" si="15"/>
        <v>-2.0000000004074536E-2</v>
      </c>
      <c r="L108" s="92">
        <v>338352.99</v>
      </c>
      <c r="M108" s="20" t="s">
        <v>2252</v>
      </c>
      <c r="N108" s="93">
        <f t="shared" si="16"/>
        <v>-1.0000000009313226E-2</v>
      </c>
      <c r="O108" s="92">
        <v>266305.7</v>
      </c>
      <c r="P108" s="20" t="s">
        <v>2035</v>
      </c>
      <c r="Q108" s="93">
        <f t="shared" si="17"/>
        <v>-0.29999999998835847</v>
      </c>
      <c r="R108" s="92">
        <v>89870299.340000004</v>
      </c>
      <c r="S108" s="20">
        <v>89870300</v>
      </c>
      <c r="T108" s="93">
        <f t="shared" si="18"/>
        <v>-0.65999999642372131</v>
      </c>
      <c r="U108" s="209">
        <f t="shared" si="19"/>
        <v>1</v>
      </c>
      <c r="W108" s="86" t="s">
        <v>15</v>
      </c>
      <c r="X108" s="121">
        <f t="shared" si="20"/>
        <v>0</v>
      </c>
      <c r="Y108" s="122">
        <f t="shared" si="21"/>
        <v>0</v>
      </c>
      <c r="Z108" s="122">
        <f t="shared" si="22"/>
        <v>0</v>
      </c>
      <c r="AA108" s="122">
        <f t="shared" si="23"/>
        <v>0</v>
      </c>
      <c r="AB108" s="122">
        <f t="shared" si="24"/>
        <v>0</v>
      </c>
      <c r="AC108" s="129">
        <f t="shared" si="25"/>
        <v>0</v>
      </c>
    </row>
    <row r="109" spans="1:29" ht="15.75">
      <c r="A109" s="251"/>
      <c r="B109" s="86" t="s">
        <v>16</v>
      </c>
      <c r="C109" s="92">
        <v>71250716.819999993</v>
      </c>
      <c r="D109" s="20">
        <v>71250700</v>
      </c>
      <c r="E109" s="93">
        <f t="shared" si="13"/>
        <v>16.819999992847443</v>
      </c>
      <c r="F109" s="92">
        <v>671455.93</v>
      </c>
      <c r="G109" s="20" t="s">
        <v>2036</v>
      </c>
      <c r="H109" s="93">
        <f t="shared" si="14"/>
        <v>-6.9999999948777258E-2</v>
      </c>
      <c r="I109" s="92">
        <v>109424.3</v>
      </c>
      <c r="J109" s="20" t="s">
        <v>2253</v>
      </c>
      <c r="K109" s="93">
        <f t="shared" si="15"/>
        <v>0.30000000000291038</v>
      </c>
      <c r="L109" s="92">
        <v>46366.85</v>
      </c>
      <c r="M109" s="20" t="s">
        <v>2254</v>
      </c>
      <c r="N109" s="93">
        <f t="shared" si="16"/>
        <v>-5.0000000002910383E-2</v>
      </c>
      <c r="O109" s="92">
        <v>340532.73</v>
      </c>
      <c r="P109" s="20" t="s">
        <v>2037</v>
      </c>
      <c r="Q109" s="93">
        <f t="shared" si="17"/>
        <v>-0.27000000001862645</v>
      </c>
      <c r="R109" s="92">
        <v>70301785.609999999</v>
      </c>
      <c r="S109" s="20">
        <v>70301800</v>
      </c>
      <c r="T109" s="93">
        <f t="shared" si="18"/>
        <v>-14.390000000596046</v>
      </c>
      <c r="U109" s="209">
        <f t="shared" si="19"/>
        <v>1</v>
      </c>
      <c r="W109" s="86" t="s">
        <v>16</v>
      </c>
      <c r="X109" s="121">
        <f t="shared" si="20"/>
        <v>0</v>
      </c>
      <c r="Y109" s="122">
        <f t="shared" si="21"/>
        <v>0</v>
      </c>
      <c r="Z109" s="122">
        <f t="shared" si="22"/>
        <v>0</v>
      </c>
      <c r="AA109" s="122">
        <f t="shared" si="23"/>
        <v>0</v>
      </c>
      <c r="AB109" s="122">
        <f t="shared" si="24"/>
        <v>0</v>
      </c>
      <c r="AC109" s="129">
        <f t="shared" si="25"/>
        <v>0</v>
      </c>
    </row>
    <row r="110" spans="1:29" ht="15.75">
      <c r="A110" s="251"/>
      <c r="B110" s="86" t="s">
        <v>17</v>
      </c>
      <c r="C110" s="92">
        <v>39720378.810000002</v>
      </c>
      <c r="D110" s="20">
        <v>0</v>
      </c>
      <c r="E110" s="93">
        <f t="shared" si="13"/>
        <v>39720378.810000002</v>
      </c>
      <c r="F110" s="92">
        <v>1214564.96</v>
      </c>
      <c r="G110" s="20"/>
      <c r="H110" s="93">
        <f t="shared" si="14"/>
        <v>1214564.96</v>
      </c>
      <c r="I110" s="92">
        <v>711564.22</v>
      </c>
      <c r="J110" s="20" t="s">
        <v>2255</v>
      </c>
      <c r="K110" s="93">
        <f t="shared" si="15"/>
        <v>0.21999999997206032</v>
      </c>
      <c r="L110" s="92">
        <v>1675.39</v>
      </c>
      <c r="M110" s="20" t="s">
        <v>2256</v>
      </c>
      <c r="N110" s="93">
        <f t="shared" si="16"/>
        <v>1</v>
      </c>
      <c r="O110" s="92">
        <v>367179.64</v>
      </c>
      <c r="P110" s="20"/>
      <c r="Q110" s="93">
        <f t="shared" si="17"/>
        <v>367179.64</v>
      </c>
      <c r="R110" s="92">
        <v>38848523.039999999</v>
      </c>
      <c r="S110" s="20">
        <v>0</v>
      </c>
      <c r="T110" s="93">
        <f t="shared" si="18"/>
        <v>38848523.039999999</v>
      </c>
      <c r="U110" s="209">
        <f t="shared" si="19"/>
        <v>0</v>
      </c>
      <c r="W110" s="86" t="s">
        <v>17</v>
      </c>
      <c r="X110" s="121">
        <f t="shared" si="20"/>
        <v>0</v>
      </c>
      <c r="Y110" s="122">
        <f t="shared" si="21"/>
        <v>0</v>
      </c>
      <c r="Z110" s="122">
        <f t="shared" si="22"/>
        <v>0</v>
      </c>
      <c r="AA110" s="122">
        <f t="shared" si="23"/>
        <v>0</v>
      </c>
      <c r="AB110" s="122">
        <f t="shared" si="24"/>
        <v>0</v>
      </c>
      <c r="AC110" s="129">
        <f t="shared" si="25"/>
        <v>0</v>
      </c>
    </row>
    <row r="111" spans="1:29" ht="15.75">
      <c r="A111" s="251"/>
      <c r="B111" s="86" t="s">
        <v>18</v>
      </c>
      <c r="C111" s="92">
        <v>15776486.48</v>
      </c>
      <c r="D111" s="20">
        <v>15776440</v>
      </c>
      <c r="E111" s="93">
        <f t="shared" si="13"/>
        <v>46.480000000447035</v>
      </c>
      <c r="F111" s="92">
        <v>1643291.46</v>
      </c>
      <c r="G111" s="20" t="s">
        <v>2038</v>
      </c>
      <c r="H111" s="93">
        <f t="shared" si="14"/>
        <v>1.4599999999627471</v>
      </c>
      <c r="I111" s="92">
        <v>46027.17</v>
      </c>
      <c r="J111" s="20" t="s">
        <v>2257</v>
      </c>
      <c r="K111" s="93">
        <f t="shared" si="15"/>
        <v>-2.9999999998835847E-2</v>
      </c>
      <c r="L111" s="92">
        <v>9647.15</v>
      </c>
      <c r="M111" s="20" t="s">
        <v>2258</v>
      </c>
      <c r="N111" s="93">
        <f t="shared" si="16"/>
        <v>0.1499999999996362</v>
      </c>
      <c r="O111" s="92">
        <v>431576.38</v>
      </c>
      <c r="P111" s="20" t="s">
        <v>2039</v>
      </c>
      <c r="Q111" s="93">
        <f t="shared" si="17"/>
        <v>0.38000000000465661</v>
      </c>
      <c r="R111" s="92">
        <v>13737998.66</v>
      </c>
      <c r="S111" s="20">
        <v>13738050</v>
      </c>
      <c r="T111" s="93">
        <f t="shared" si="18"/>
        <v>-51.339999999850988</v>
      </c>
      <c r="U111" s="209">
        <f t="shared" si="19"/>
        <v>1</v>
      </c>
      <c r="W111" s="86" t="s">
        <v>18</v>
      </c>
      <c r="X111" s="121">
        <f t="shared" si="20"/>
        <v>0</v>
      </c>
      <c r="Y111" s="122">
        <f t="shared" si="21"/>
        <v>0</v>
      </c>
      <c r="Z111" s="122">
        <f t="shared" si="22"/>
        <v>0</v>
      </c>
      <c r="AA111" s="122">
        <f t="shared" si="23"/>
        <v>0</v>
      </c>
      <c r="AB111" s="122">
        <f t="shared" si="24"/>
        <v>0</v>
      </c>
      <c r="AC111" s="129">
        <f t="shared" si="25"/>
        <v>0</v>
      </c>
    </row>
    <row r="112" spans="1:29" ht="15.75">
      <c r="A112" s="252"/>
      <c r="B112" s="88" t="s">
        <v>19</v>
      </c>
      <c r="C112" s="94">
        <v>79374424.129999995</v>
      </c>
      <c r="D112" s="95">
        <v>79374400</v>
      </c>
      <c r="E112" s="96">
        <f t="shared" si="13"/>
        <v>24.129999995231628</v>
      </c>
      <c r="F112" s="94">
        <v>1479886.42</v>
      </c>
      <c r="G112" s="95" t="s">
        <v>2040</v>
      </c>
      <c r="H112" s="96">
        <f t="shared" si="14"/>
        <v>-3.5800000000745058</v>
      </c>
      <c r="I112" s="94">
        <v>51241.919999999998</v>
      </c>
      <c r="J112" s="95" t="s">
        <v>2259</v>
      </c>
      <c r="K112" s="96">
        <f t="shared" si="15"/>
        <v>1.9999999996798579E-2</v>
      </c>
      <c r="L112" s="94">
        <v>1108.22</v>
      </c>
      <c r="M112" s="95" t="s">
        <v>2260</v>
      </c>
      <c r="N112" s="96">
        <f t="shared" si="16"/>
        <v>0</v>
      </c>
      <c r="O112" s="94">
        <v>459666.08</v>
      </c>
      <c r="P112" s="95" t="s">
        <v>2041</v>
      </c>
      <c r="Q112" s="96">
        <f t="shared" si="17"/>
        <v>8.0000000016298145E-2</v>
      </c>
      <c r="R112" s="94">
        <v>77485005.329999998</v>
      </c>
      <c r="S112" s="95">
        <v>77485000</v>
      </c>
      <c r="T112" s="96">
        <f t="shared" si="18"/>
        <v>5.3299999982118607</v>
      </c>
      <c r="U112" s="210">
        <f t="shared" si="19"/>
        <v>1</v>
      </c>
      <c r="W112" s="88" t="s">
        <v>19</v>
      </c>
      <c r="X112" s="125">
        <f t="shared" si="20"/>
        <v>0</v>
      </c>
      <c r="Y112" s="126">
        <f t="shared" si="21"/>
        <v>0</v>
      </c>
      <c r="Z112" s="126">
        <f t="shared" si="22"/>
        <v>0</v>
      </c>
      <c r="AA112" s="126">
        <f t="shared" si="23"/>
        <v>0</v>
      </c>
      <c r="AB112" s="126">
        <f t="shared" si="24"/>
        <v>0</v>
      </c>
      <c r="AC112" s="132">
        <f t="shared" si="25"/>
        <v>0</v>
      </c>
    </row>
    <row r="113" spans="1:29" ht="15.75">
      <c r="A113" s="250">
        <v>42480</v>
      </c>
      <c r="B113" s="85" t="s">
        <v>12</v>
      </c>
      <c r="C113" s="89">
        <v>38372168.899999999</v>
      </c>
      <c r="D113" s="90"/>
      <c r="E113" s="91">
        <f t="shared" si="13"/>
        <v>38372168.899999999</v>
      </c>
      <c r="F113" s="89">
        <v>513029.29</v>
      </c>
      <c r="G113" s="90"/>
      <c r="H113" s="91">
        <f t="shared" si="14"/>
        <v>513029.29</v>
      </c>
      <c r="I113" s="89">
        <v>29717.22</v>
      </c>
      <c r="J113" s="90"/>
      <c r="K113" s="91">
        <f t="shared" si="15"/>
        <v>29717.22</v>
      </c>
      <c r="L113" s="89">
        <v>18702.13</v>
      </c>
      <c r="M113" s="90"/>
      <c r="N113" s="91">
        <f t="shared" si="16"/>
        <v>18702.13</v>
      </c>
      <c r="O113" s="89">
        <v>167951.52</v>
      </c>
      <c r="P113" s="90"/>
      <c r="Q113" s="91">
        <f t="shared" si="17"/>
        <v>167951.52</v>
      </c>
      <c r="R113" s="89">
        <v>37702203.18</v>
      </c>
      <c r="S113" s="99"/>
      <c r="T113" s="91">
        <f t="shared" si="18"/>
        <v>37702203.18</v>
      </c>
      <c r="U113" s="208">
        <f t="shared" si="19"/>
        <v>0</v>
      </c>
      <c r="W113" s="85" t="s">
        <v>12</v>
      </c>
      <c r="X113" s="117">
        <f t="shared" si="20"/>
        <v>0</v>
      </c>
      <c r="Y113" s="118">
        <f t="shared" si="21"/>
        <v>0</v>
      </c>
      <c r="Z113" s="118">
        <f t="shared" si="22"/>
        <v>0</v>
      </c>
      <c r="AA113" s="118">
        <f t="shared" si="23"/>
        <v>0</v>
      </c>
      <c r="AB113" s="118">
        <f t="shared" si="24"/>
        <v>0</v>
      </c>
      <c r="AC113" s="131">
        <f t="shared" si="25"/>
        <v>0</v>
      </c>
    </row>
    <row r="114" spans="1:29" ht="15.75">
      <c r="A114" s="251"/>
      <c r="B114" s="86" t="s">
        <v>13</v>
      </c>
      <c r="C114" s="92">
        <v>78391019.400000006</v>
      </c>
      <c r="D114" s="20">
        <v>78391000</v>
      </c>
      <c r="E114" s="93">
        <f t="shared" si="13"/>
        <v>19.400000005960464</v>
      </c>
      <c r="F114" s="92">
        <v>1809221.7</v>
      </c>
      <c r="G114" s="20" t="s">
        <v>2042</v>
      </c>
      <c r="H114" s="93">
        <f t="shared" si="14"/>
        <v>1.6999999999534339</v>
      </c>
      <c r="I114" s="92">
        <v>229240.87</v>
      </c>
      <c r="J114" s="20" t="s">
        <v>2261</v>
      </c>
      <c r="K114" s="93">
        <f t="shared" si="15"/>
        <v>-0.13000000000465661</v>
      </c>
      <c r="L114" s="92">
        <v>19236.88</v>
      </c>
      <c r="M114" s="20" t="s">
        <v>2262</v>
      </c>
      <c r="N114" s="93">
        <f t="shared" si="16"/>
        <v>-2.0000000000436557E-2</v>
      </c>
      <c r="O114" s="92">
        <v>573136.96</v>
      </c>
      <c r="P114" s="20" t="s">
        <v>2043</v>
      </c>
      <c r="Q114" s="93">
        <f t="shared" si="17"/>
        <v>-4.0000000037252903E-2</v>
      </c>
      <c r="R114" s="92">
        <v>76218664.730000004</v>
      </c>
      <c r="S114" s="20">
        <v>76218700</v>
      </c>
      <c r="T114" s="93">
        <f t="shared" si="18"/>
        <v>-35.269999995827675</v>
      </c>
      <c r="U114" s="209">
        <f t="shared" si="19"/>
        <v>1</v>
      </c>
      <c r="W114" s="86" t="s">
        <v>13</v>
      </c>
      <c r="X114" s="121">
        <f t="shared" si="20"/>
        <v>0</v>
      </c>
      <c r="Y114" s="122">
        <f t="shared" si="21"/>
        <v>0</v>
      </c>
      <c r="Z114" s="122">
        <f t="shared" si="22"/>
        <v>0</v>
      </c>
      <c r="AA114" s="122">
        <f t="shared" si="23"/>
        <v>0</v>
      </c>
      <c r="AB114" s="122">
        <f t="shared" si="24"/>
        <v>0</v>
      </c>
      <c r="AC114" s="129">
        <f t="shared" si="25"/>
        <v>0</v>
      </c>
    </row>
    <row r="115" spans="1:29" ht="15.75">
      <c r="A115" s="251"/>
      <c r="B115" s="87" t="s">
        <v>14</v>
      </c>
      <c r="C115" s="92">
        <v>33379258.18</v>
      </c>
      <c r="D115" s="20">
        <v>33379300</v>
      </c>
      <c r="E115" s="93">
        <f t="shared" si="13"/>
        <v>-41.820000000298023</v>
      </c>
      <c r="F115" s="92">
        <v>1012336.42</v>
      </c>
      <c r="G115" s="20" t="s">
        <v>2044</v>
      </c>
      <c r="H115" s="93">
        <f t="shared" si="14"/>
        <v>-3.5799999999580905</v>
      </c>
      <c r="I115" s="92">
        <v>35869.21</v>
      </c>
      <c r="J115" s="20" t="s">
        <v>2263</v>
      </c>
      <c r="K115" s="93">
        <f t="shared" si="15"/>
        <v>1.0000000002037268E-2</v>
      </c>
      <c r="L115" s="92">
        <v>973.68</v>
      </c>
      <c r="M115" s="20" t="s">
        <v>2264</v>
      </c>
      <c r="N115" s="93">
        <f t="shared" si="16"/>
        <v>0</v>
      </c>
      <c r="O115" s="92">
        <v>283466.57</v>
      </c>
      <c r="P115" s="20" t="s">
        <v>2045</v>
      </c>
      <c r="Q115" s="93">
        <f t="shared" si="17"/>
        <v>-0.42999999999301508</v>
      </c>
      <c r="R115" s="92">
        <v>32118350.719999999</v>
      </c>
      <c r="S115" s="20">
        <v>32118300</v>
      </c>
      <c r="T115" s="93">
        <f t="shared" si="18"/>
        <v>50.719999998807907</v>
      </c>
      <c r="U115" s="209">
        <f t="shared" si="19"/>
        <v>1</v>
      </c>
      <c r="W115" s="87" t="s">
        <v>14</v>
      </c>
      <c r="X115" s="121">
        <f t="shared" si="20"/>
        <v>0</v>
      </c>
      <c r="Y115" s="122">
        <f t="shared" si="21"/>
        <v>0</v>
      </c>
      <c r="Z115" s="122">
        <f t="shared" si="22"/>
        <v>0</v>
      </c>
      <c r="AA115" s="122">
        <f t="shared" si="23"/>
        <v>0</v>
      </c>
      <c r="AB115" s="122">
        <f t="shared" si="24"/>
        <v>0</v>
      </c>
      <c r="AC115" s="129">
        <f t="shared" si="25"/>
        <v>0</v>
      </c>
    </row>
    <row r="116" spans="1:29" ht="15.75">
      <c r="A116" s="251"/>
      <c r="B116" s="86" t="s">
        <v>15</v>
      </c>
      <c r="C116" s="92">
        <v>89870299.340000004</v>
      </c>
      <c r="D116" s="20">
        <v>89870300</v>
      </c>
      <c r="E116" s="93">
        <f t="shared" si="13"/>
        <v>-0.65999999642372131</v>
      </c>
      <c r="F116" s="92">
        <v>867444.78</v>
      </c>
      <c r="G116" s="20" t="s">
        <v>2046</v>
      </c>
      <c r="H116" s="93">
        <f t="shared" si="14"/>
        <v>0.78000000002793968</v>
      </c>
      <c r="I116" s="92">
        <v>93031.48</v>
      </c>
      <c r="J116" s="20" t="s">
        <v>2265</v>
      </c>
      <c r="K116" s="93">
        <f t="shared" si="15"/>
        <v>-2.0000000004074536E-2</v>
      </c>
      <c r="L116" s="92">
        <v>160901.24</v>
      </c>
      <c r="M116" s="20" t="s">
        <v>2266</v>
      </c>
      <c r="N116" s="93">
        <f t="shared" si="16"/>
        <v>0.23999999999068677</v>
      </c>
      <c r="O116" s="92">
        <v>272594.7</v>
      </c>
      <c r="P116" s="20" t="s">
        <v>2047</v>
      </c>
      <c r="Q116" s="93">
        <f t="shared" si="17"/>
        <v>-0.29999999998835847</v>
      </c>
      <c r="R116" s="92">
        <v>88662390.099999994</v>
      </c>
      <c r="S116" s="20">
        <v>88662400</v>
      </c>
      <c r="T116" s="93">
        <f t="shared" si="18"/>
        <v>-9.9000000059604645</v>
      </c>
      <c r="U116" s="209">
        <f t="shared" si="19"/>
        <v>1</v>
      </c>
      <c r="W116" s="86" t="s">
        <v>15</v>
      </c>
      <c r="X116" s="121">
        <f t="shared" si="20"/>
        <v>0</v>
      </c>
      <c r="Y116" s="122">
        <f t="shared" si="21"/>
        <v>0</v>
      </c>
      <c r="Z116" s="122">
        <f t="shared" si="22"/>
        <v>0</v>
      </c>
      <c r="AA116" s="122">
        <f t="shared" si="23"/>
        <v>0</v>
      </c>
      <c r="AB116" s="122">
        <f t="shared" si="24"/>
        <v>0</v>
      </c>
      <c r="AC116" s="129">
        <f t="shared" si="25"/>
        <v>0</v>
      </c>
    </row>
    <row r="117" spans="1:29" ht="15.75">
      <c r="A117" s="251"/>
      <c r="B117" s="86" t="s">
        <v>16</v>
      </c>
      <c r="C117" s="92">
        <v>70301785.609999999</v>
      </c>
      <c r="D117" s="20">
        <v>70301800</v>
      </c>
      <c r="E117" s="93">
        <f t="shared" si="13"/>
        <v>-14.390000000596046</v>
      </c>
      <c r="F117" s="92">
        <v>1094464.71</v>
      </c>
      <c r="G117" s="20" t="s">
        <v>2048</v>
      </c>
      <c r="H117" s="93">
        <f t="shared" si="14"/>
        <v>4.7099999999627471</v>
      </c>
      <c r="I117" s="92">
        <v>140743.01999999999</v>
      </c>
      <c r="J117" s="20" t="s">
        <v>2267</v>
      </c>
      <c r="K117" s="93">
        <f t="shared" si="15"/>
        <v>1.9999999989522621E-2</v>
      </c>
      <c r="L117" s="92">
        <v>33880.28</v>
      </c>
      <c r="M117" s="20" t="s">
        <v>2268</v>
      </c>
      <c r="N117" s="93">
        <f t="shared" si="16"/>
        <v>-2.0000000004074536E-2</v>
      </c>
      <c r="O117" s="92">
        <v>554999.81999999995</v>
      </c>
      <c r="P117" s="20" t="s">
        <v>2049</v>
      </c>
      <c r="Q117" s="93">
        <f t="shared" si="17"/>
        <v>-0.18000000005122274</v>
      </c>
      <c r="R117" s="92">
        <v>68759183.819999993</v>
      </c>
      <c r="S117" s="20">
        <v>68759200</v>
      </c>
      <c r="T117" s="93">
        <f t="shared" si="18"/>
        <v>-16.180000007152557</v>
      </c>
      <c r="U117" s="209">
        <f t="shared" si="19"/>
        <v>1</v>
      </c>
      <c r="W117" s="86" t="s">
        <v>16</v>
      </c>
      <c r="X117" s="121">
        <f t="shared" si="20"/>
        <v>0</v>
      </c>
      <c r="Y117" s="122">
        <f t="shared" si="21"/>
        <v>0</v>
      </c>
      <c r="Z117" s="122">
        <f t="shared" si="22"/>
        <v>0</v>
      </c>
      <c r="AA117" s="122">
        <f t="shared" si="23"/>
        <v>0</v>
      </c>
      <c r="AB117" s="122">
        <f t="shared" si="24"/>
        <v>0</v>
      </c>
      <c r="AC117" s="129">
        <f t="shared" si="25"/>
        <v>0</v>
      </c>
    </row>
    <row r="118" spans="1:29" ht="15.75">
      <c r="A118" s="251"/>
      <c r="B118" s="86" t="s">
        <v>17</v>
      </c>
      <c r="C118" s="92">
        <v>38848523.039999999</v>
      </c>
      <c r="D118" s="20">
        <v>38848500</v>
      </c>
      <c r="E118" s="93">
        <f t="shared" si="13"/>
        <v>23.03999999910593</v>
      </c>
      <c r="F118" s="92">
        <v>624021.56999999995</v>
      </c>
      <c r="G118" s="20" t="s">
        <v>2050</v>
      </c>
      <c r="H118" s="93">
        <f t="shared" si="14"/>
        <v>-0.43000000005122274</v>
      </c>
      <c r="I118" s="92">
        <v>4689.67</v>
      </c>
      <c r="J118" s="20" t="s">
        <v>2269</v>
      </c>
      <c r="K118" s="93">
        <f t="shared" si="15"/>
        <v>0</v>
      </c>
      <c r="L118" s="92">
        <v>378.09</v>
      </c>
      <c r="M118" s="20" t="s">
        <v>2270</v>
      </c>
      <c r="N118" s="93">
        <f t="shared" si="16"/>
        <v>0</v>
      </c>
      <c r="O118" s="92">
        <v>350448.6</v>
      </c>
      <c r="P118" s="20" t="s">
        <v>2051</v>
      </c>
      <c r="Q118" s="93">
        <f t="shared" si="17"/>
        <v>35150.599999999977</v>
      </c>
      <c r="R118" s="92">
        <v>37878364.450000003</v>
      </c>
      <c r="S118" s="20">
        <v>37913500</v>
      </c>
      <c r="T118" s="93">
        <f t="shared" si="18"/>
        <v>-35135.54999999702</v>
      </c>
      <c r="U118" s="209">
        <f t="shared" si="19"/>
        <v>1</v>
      </c>
      <c r="W118" s="86" t="s">
        <v>17</v>
      </c>
      <c r="X118" s="121">
        <f t="shared" si="20"/>
        <v>0</v>
      </c>
      <c r="Y118" s="122">
        <f t="shared" si="21"/>
        <v>0</v>
      </c>
      <c r="Z118" s="122">
        <f t="shared" si="22"/>
        <v>0</v>
      </c>
      <c r="AA118" s="122">
        <f t="shared" si="23"/>
        <v>0</v>
      </c>
      <c r="AB118" s="122">
        <f t="shared" si="24"/>
        <v>1</v>
      </c>
      <c r="AC118" s="129">
        <f t="shared" si="25"/>
        <v>1</v>
      </c>
    </row>
    <row r="119" spans="1:29" ht="15.75">
      <c r="A119" s="251"/>
      <c r="B119" s="86" t="s">
        <v>18</v>
      </c>
      <c r="C119" s="92">
        <v>13737998.66</v>
      </c>
      <c r="D119" s="20">
        <v>13738050</v>
      </c>
      <c r="E119" s="93">
        <f t="shared" si="13"/>
        <v>-51.339999999850988</v>
      </c>
      <c r="F119" s="92">
        <v>658748.79</v>
      </c>
      <c r="G119" s="20" t="s">
        <v>2052</v>
      </c>
      <c r="H119" s="93">
        <f t="shared" si="14"/>
        <v>-0.2099999999627471</v>
      </c>
      <c r="I119" s="92">
        <v>34025.629999999997</v>
      </c>
      <c r="J119" s="20" t="s">
        <v>2271</v>
      </c>
      <c r="K119" s="93">
        <f t="shared" si="15"/>
        <v>2.9999999998835847E-2</v>
      </c>
      <c r="L119" s="92">
        <v>880.55</v>
      </c>
      <c r="M119" s="20" t="s">
        <v>2189</v>
      </c>
      <c r="N119" s="93">
        <f t="shared" si="16"/>
        <v>0</v>
      </c>
      <c r="O119" s="92">
        <v>195515.97</v>
      </c>
      <c r="P119" s="20" t="s">
        <v>2053</v>
      </c>
      <c r="Q119" s="93">
        <f t="shared" si="17"/>
        <v>0.97000000000116415</v>
      </c>
      <c r="R119" s="92">
        <v>17417989.469999999</v>
      </c>
      <c r="S119" s="20">
        <v>17418030</v>
      </c>
      <c r="T119" s="93">
        <f t="shared" si="18"/>
        <v>-40.530000001192093</v>
      </c>
      <c r="U119" s="209">
        <f t="shared" si="19"/>
        <v>1</v>
      </c>
      <c r="W119" s="86" t="s">
        <v>18</v>
      </c>
      <c r="X119" s="121">
        <f t="shared" si="20"/>
        <v>0</v>
      </c>
      <c r="Y119" s="122">
        <f t="shared" si="21"/>
        <v>0</v>
      </c>
      <c r="Z119" s="122">
        <f t="shared" si="22"/>
        <v>0</v>
      </c>
      <c r="AA119" s="122">
        <f t="shared" si="23"/>
        <v>0</v>
      </c>
      <c r="AB119" s="122">
        <f t="shared" si="24"/>
        <v>0</v>
      </c>
      <c r="AC119" s="129">
        <f t="shared" si="25"/>
        <v>0</v>
      </c>
    </row>
    <row r="120" spans="1:29" ht="15.75">
      <c r="A120" s="252"/>
      <c r="B120" s="88" t="s">
        <v>19</v>
      </c>
      <c r="C120" s="94">
        <v>77485005.329999998</v>
      </c>
      <c r="D120" s="95">
        <v>77485000</v>
      </c>
      <c r="E120" s="96">
        <f t="shared" si="13"/>
        <v>5.3299999982118607</v>
      </c>
      <c r="F120" s="94">
        <v>2013091.85</v>
      </c>
      <c r="G120" s="95" t="s">
        <v>2054</v>
      </c>
      <c r="H120" s="96">
        <f t="shared" si="14"/>
        <v>1.8500000000931323</v>
      </c>
      <c r="I120" s="94">
        <v>61878.94</v>
      </c>
      <c r="J120" s="95" t="s">
        <v>2272</v>
      </c>
      <c r="K120" s="96">
        <f t="shared" si="15"/>
        <v>4.0000000000873115E-2</v>
      </c>
      <c r="L120" s="94">
        <v>8113.65</v>
      </c>
      <c r="M120" s="95" t="s">
        <v>2273</v>
      </c>
      <c r="N120" s="96">
        <f t="shared" si="16"/>
        <v>0</v>
      </c>
      <c r="O120" s="94">
        <v>915356.63</v>
      </c>
      <c r="P120" s="95" t="s">
        <v>2055</v>
      </c>
      <c r="Q120" s="96">
        <f t="shared" si="17"/>
        <v>-0.36999999999534339</v>
      </c>
      <c r="R120" s="94">
        <v>74610322.140000001</v>
      </c>
      <c r="S120" s="95">
        <v>74610300</v>
      </c>
      <c r="T120" s="96">
        <f t="shared" si="18"/>
        <v>22.140000000596046</v>
      </c>
      <c r="U120" s="210">
        <f t="shared" si="19"/>
        <v>1</v>
      </c>
      <c r="W120" s="88" t="s">
        <v>19</v>
      </c>
      <c r="X120" s="125">
        <f t="shared" si="20"/>
        <v>0</v>
      </c>
      <c r="Y120" s="126">
        <f t="shared" si="21"/>
        <v>0</v>
      </c>
      <c r="Z120" s="126">
        <f t="shared" si="22"/>
        <v>0</v>
      </c>
      <c r="AA120" s="126">
        <f t="shared" si="23"/>
        <v>0</v>
      </c>
      <c r="AB120" s="126">
        <f t="shared" si="24"/>
        <v>0</v>
      </c>
      <c r="AC120" s="132">
        <f t="shared" si="25"/>
        <v>0</v>
      </c>
    </row>
    <row r="121" spans="1:29" ht="15.75">
      <c r="A121" s="250">
        <v>42481</v>
      </c>
      <c r="B121" s="85" t="s">
        <v>12</v>
      </c>
      <c r="C121" s="89">
        <v>37702203.18</v>
      </c>
      <c r="D121" s="90">
        <v>39643100</v>
      </c>
      <c r="E121" s="91">
        <f t="shared" si="13"/>
        <v>-1940896.8200000003</v>
      </c>
      <c r="F121" s="89">
        <v>466522.95</v>
      </c>
      <c r="G121" s="90" t="s">
        <v>2056</v>
      </c>
      <c r="H121" s="91">
        <f t="shared" si="14"/>
        <v>-4.9999999988358468E-2</v>
      </c>
      <c r="I121" s="89">
        <v>79079.710000000006</v>
      </c>
      <c r="J121" s="90" t="s">
        <v>2274</v>
      </c>
      <c r="K121" s="91">
        <f t="shared" si="15"/>
        <v>1.0000000009313226E-2</v>
      </c>
      <c r="L121" s="89">
        <v>15303.65</v>
      </c>
      <c r="M121" s="90" t="s">
        <v>2275</v>
      </c>
      <c r="N121" s="91">
        <f t="shared" si="16"/>
        <v>-5.0000000001091394E-2</v>
      </c>
      <c r="O121" s="89">
        <v>240493.46</v>
      </c>
      <c r="P121" s="90" t="s">
        <v>2057</v>
      </c>
      <c r="Q121" s="91">
        <f t="shared" si="17"/>
        <v>0.45999999999185093</v>
      </c>
      <c r="R121" s="89">
        <v>37794996.659999996</v>
      </c>
      <c r="S121" s="90">
        <v>37795000</v>
      </c>
      <c r="T121" s="91">
        <f t="shared" si="18"/>
        <v>-3.3400000035762787</v>
      </c>
      <c r="U121" s="208">
        <f t="shared" si="19"/>
        <v>1</v>
      </c>
      <c r="W121" s="85" t="s">
        <v>12</v>
      </c>
      <c r="X121" s="117">
        <f t="shared" si="20"/>
        <v>1</v>
      </c>
      <c r="Y121" s="118">
        <f t="shared" si="21"/>
        <v>0</v>
      </c>
      <c r="Z121" s="118">
        <f t="shared" si="22"/>
        <v>0</v>
      </c>
      <c r="AA121" s="118">
        <f t="shared" si="23"/>
        <v>0</v>
      </c>
      <c r="AB121" s="118">
        <f t="shared" si="24"/>
        <v>0</v>
      </c>
      <c r="AC121" s="131">
        <f t="shared" si="25"/>
        <v>0</v>
      </c>
    </row>
    <row r="122" spans="1:29" ht="15.75">
      <c r="A122" s="251"/>
      <c r="B122" s="86" t="s">
        <v>13</v>
      </c>
      <c r="C122" s="92">
        <v>76218664.730000004</v>
      </c>
      <c r="D122" s="20">
        <v>76218700</v>
      </c>
      <c r="E122" s="93">
        <f t="shared" si="13"/>
        <v>-35.269999995827675</v>
      </c>
      <c r="F122" s="92">
        <v>2290120.2200000002</v>
      </c>
      <c r="G122" s="20" t="s">
        <v>2058</v>
      </c>
      <c r="H122" s="93">
        <f t="shared" si="14"/>
        <v>0.22000000020489097</v>
      </c>
      <c r="I122" s="92">
        <v>185993.18</v>
      </c>
      <c r="J122" s="20" t="s">
        <v>2276</v>
      </c>
      <c r="K122" s="93">
        <f t="shared" si="15"/>
        <v>20060.179999999993</v>
      </c>
      <c r="L122" s="92">
        <v>11688.2</v>
      </c>
      <c r="M122" s="20" t="s">
        <v>2277</v>
      </c>
      <c r="N122" s="93">
        <f t="shared" si="16"/>
        <v>0</v>
      </c>
      <c r="O122" s="92">
        <v>345786.42</v>
      </c>
      <c r="P122" s="20" t="s">
        <v>2059</v>
      </c>
      <c r="Q122" s="93">
        <f t="shared" si="17"/>
        <v>0.41999999998370185</v>
      </c>
      <c r="R122" s="92">
        <v>73757063.069999993</v>
      </c>
      <c r="S122" s="20">
        <v>73737000</v>
      </c>
      <c r="T122" s="93">
        <f t="shared" si="18"/>
        <v>20063.069999992847</v>
      </c>
      <c r="U122" s="209">
        <f t="shared" si="19"/>
        <v>1</v>
      </c>
      <c r="W122" s="86" t="s">
        <v>13</v>
      </c>
      <c r="X122" s="121">
        <f t="shared" si="20"/>
        <v>0</v>
      </c>
      <c r="Y122" s="122">
        <f t="shared" si="21"/>
        <v>0</v>
      </c>
      <c r="Z122" s="122">
        <f t="shared" si="22"/>
        <v>1</v>
      </c>
      <c r="AA122" s="122">
        <f t="shared" si="23"/>
        <v>0</v>
      </c>
      <c r="AB122" s="122">
        <f t="shared" si="24"/>
        <v>0</v>
      </c>
      <c r="AC122" s="129">
        <f t="shared" si="25"/>
        <v>1</v>
      </c>
    </row>
    <row r="123" spans="1:29" ht="15.75">
      <c r="A123" s="251"/>
      <c r="B123" s="87" t="s">
        <v>14</v>
      </c>
      <c r="C123" s="92">
        <v>32118350.719999999</v>
      </c>
      <c r="D123" s="20">
        <v>32118300</v>
      </c>
      <c r="E123" s="93">
        <f t="shared" si="13"/>
        <v>50.719999998807907</v>
      </c>
      <c r="F123" s="92">
        <v>1132751.18</v>
      </c>
      <c r="G123" s="20" t="s">
        <v>2060</v>
      </c>
      <c r="H123" s="93">
        <f t="shared" si="14"/>
        <v>-11288.820000000065</v>
      </c>
      <c r="I123" s="92">
        <v>10000</v>
      </c>
      <c r="J123" s="20" t="s">
        <v>2278</v>
      </c>
      <c r="K123" s="93">
        <f t="shared" si="15"/>
        <v>0</v>
      </c>
      <c r="L123" s="92">
        <v>0</v>
      </c>
      <c r="M123" s="20" t="s">
        <v>52</v>
      </c>
      <c r="N123" s="93">
        <f t="shared" si="16"/>
        <v>0</v>
      </c>
      <c r="O123" s="92">
        <v>148970.62</v>
      </c>
      <c r="P123" s="20" t="s">
        <v>2061</v>
      </c>
      <c r="Q123" s="93">
        <f t="shared" si="17"/>
        <v>-0.38000000000465661</v>
      </c>
      <c r="R123" s="92">
        <v>30846628.920000002</v>
      </c>
      <c r="S123" s="20">
        <v>30846660</v>
      </c>
      <c r="T123" s="93">
        <f t="shared" si="18"/>
        <v>-31.079999998211861</v>
      </c>
      <c r="U123" s="209">
        <f t="shared" si="19"/>
        <v>1</v>
      </c>
      <c r="W123" s="87" t="s">
        <v>14</v>
      </c>
      <c r="X123" s="121">
        <f t="shared" si="20"/>
        <v>0</v>
      </c>
      <c r="Y123" s="122">
        <f t="shared" si="21"/>
        <v>1</v>
      </c>
      <c r="Z123" s="122">
        <f t="shared" si="22"/>
        <v>0</v>
      </c>
      <c r="AA123" s="122">
        <f t="shared" si="23"/>
        <v>0</v>
      </c>
      <c r="AB123" s="122">
        <f t="shared" si="24"/>
        <v>0</v>
      </c>
      <c r="AC123" s="129">
        <f t="shared" si="25"/>
        <v>0</v>
      </c>
    </row>
    <row r="124" spans="1:29" ht="15.75">
      <c r="A124" s="251"/>
      <c r="B124" s="86" t="s">
        <v>15</v>
      </c>
      <c r="C124" s="92">
        <v>88662390.099999994</v>
      </c>
      <c r="D124" s="20">
        <v>88662400</v>
      </c>
      <c r="E124" s="93">
        <f t="shared" si="13"/>
        <v>-9.9000000059604645</v>
      </c>
      <c r="F124" s="92">
        <v>677934.3</v>
      </c>
      <c r="G124" s="20" t="s">
        <v>2062</v>
      </c>
      <c r="H124" s="93">
        <f t="shared" si="14"/>
        <v>0.30000000004656613</v>
      </c>
      <c r="I124" s="92">
        <v>104754.3</v>
      </c>
      <c r="J124" s="20" t="s">
        <v>2279</v>
      </c>
      <c r="K124" s="93">
        <f t="shared" si="15"/>
        <v>0.30000000000291038</v>
      </c>
      <c r="L124" s="92">
        <v>199104.03</v>
      </c>
      <c r="M124" s="20" t="s">
        <v>2280</v>
      </c>
      <c r="N124" s="93">
        <f t="shared" si="16"/>
        <v>2.9999999998835847E-2</v>
      </c>
      <c r="O124" s="92">
        <v>184011.9</v>
      </c>
      <c r="P124" s="20" t="s">
        <v>2063</v>
      </c>
      <c r="Q124" s="93">
        <f t="shared" si="17"/>
        <v>-0.10000000000582077</v>
      </c>
      <c r="R124" s="92">
        <v>90566572.209999993</v>
      </c>
      <c r="S124" s="20">
        <v>90566604</v>
      </c>
      <c r="T124" s="93">
        <f t="shared" si="18"/>
        <v>-31.790000006556511</v>
      </c>
      <c r="U124" s="209">
        <f t="shared" si="19"/>
        <v>1</v>
      </c>
      <c r="W124" s="86" t="s">
        <v>15</v>
      </c>
      <c r="X124" s="121">
        <f t="shared" si="20"/>
        <v>0</v>
      </c>
      <c r="Y124" s="122">
        <f t="shared" si="21"/>
        <v>0</v>
      </c>
      <c r="Z124" s="122">
        <f t="shared" si="22"/>
        <v>0</v>
      </c>
      <c r="AA124" s="122">
        <f t="shared" si="23"/>
        <v>0</v>
      </c>
      <c r="AB124" s="122">
        <f t="shared" si="24"/>
        <v>0</v>
      </c>
      <c r="AC124" s="129">
        <f t="shared" si="25"/>
        <v>0</v>
      </c>
    </row>
    <row r="125" spans="1:29" ht="15.75">
      <c r="A125" s="251"/>
      <c r="B125" s="86" t="s">
        <v>16</v>
      </c>
      <c r="C125" s="92">
        <v>68759183.819999993</v>
      </c>
      <c r="D125" s="20">
        <v>68759200</v>
      </c>
      <c r="E125" s="93">
        <f t="shared" si="13"/>
        <v>-16.180000007152557</v>
      </c>
      <c r="F125" s="92">
        <v>980423.14</v>
      </c>
      <c r="G125" s="20" t="s">
        <v>2064</v>
      </c>
      <c r="H125" s="93">
        <f t="shared" si="14"/>
        <v>0.14000000001396984</v>
      </c>
      <c r="I125" s="92">
        <v>81093.899999999994</v>
      </c>
      <c r="J125" s="20" t="s">
        <v>2281</v>
      </c>
      <c r="K125" s="93">
        <f t="shared" si="15"/>
        <v>0</v>
      </c>
      <c r="L125" s="92">
        <v>576023.71</v>
      </c>
      <c r="M125" s="20" t="s">
        <v>2282</v>
      </c>
      <c r="N125" s="93">
        <f t="shared" si="16"/>
        <v>-0.2900000000372529</v>
      </c>
      <c r="O125" s="92">
        <v>437611.15</v>
      </c>
      <c r="P125" s="20" t="s">
        <v>2065</v>
      </c>
      <c r="Q125" s="93">
        <f t="shared" si="17"/>
        <v>0.15000000002328306</v>
      </c>
      <c r="R125" s="92">
        <v>74618620.140000001</v>
      </c>
      <c r="S125" s="20">
        <v>74618600</v>
      </c>
      <c r="T125" s="93">
        <f t="shared" si="18"/>
        <v>20.140000000596046</v>
      </c>
      <c r="U125" s="209">
        <f t="shared" si="19"/>
        <v>1</v>
      </c>
      <c r="W125" s="86" t="s">
        <v>16</v>
      </c>
      <c r="X125" s="121">
        <f t="shared" si="20"/>
        <v>0</v>
      </c>
      <c r="Y125" s="122">
        <f t="shared" si="21"/>
        <v>0</v>
      </c>
      <c r="Z125" s="122">
        <f t="shared" si="22"/>
        <v>0</v>
      </c>
      <c r="AA125" s="122">
        <f t="shared" si="23"/>
        <v>0</v>
      </c>
      <c r="AB125" s="122">
        <f t="shared" si="24"/>
        <v>0</v>
      </c>
      <c r="AC125" s="129">
        <f t="shared" si="25"/>
        <v>0</v>
      </c>
    </row>
    <row r="126" spans="1:29" ht="15.75">
      <c r="A126" s="251"/>
      <c r="B126" s="86" t="s">
        <v>17</v>
      </c>
      <c r="C126" s="92">
        <v>37878364.450000003</v>
      </c>
      <c r="D126" s="20">
        <v>36835000</v>
      </c>
      <c r="E126" s="93">
        <f t="shared" si="13"/>
        <v>1043364.450000003</v>
      </c>
      <c r="F126" s="92">
        <v>757968.34</v>
      </c>
      <c r="G126" s="20" t="s">
        <v>2066</v>
      </c>
      <c r="H126" s="93">
        <f t="shared" si="14"/>
        <v>0.33999999996740371</v>
      </c>
      <c r="I126" s="92">
        <v>33325.65</v>
      </c>
      <c r="J126" s="20" t="s">
        <v>2283</v>
      </c>
      <c r="K126" s="93">
        <f t="shared" si="15"/>
        <v>5.0000000002910383E-2</v>
      </c>
      <c r="L126" s="92">
        <v>0</v>
      </c>
      <c r="M126" s="20" t="s">
        <v>52</v>
      </c>
      <c r="N126" s="93">
        <f t="shared" si="16"/>
        <v>0</v>
      </c>
      <c r="O126" s="92">
        <v>318680.98</v>
      </c>
      <c r="P126" s="20" t="s">
        <v>2067</v>
      </c>
      <c r="Q126" s="93">
        <f t="shared" si="17"/>
        <v>-2.0000000018626451E-2</v>
      </c>
      <c r="R126" s="92">
        <v>36835040.780000001</v>
      </c>
      <c r="S126" s="20">
        <v>36835000</v>
      </c>
      <c r="T126" s="93">
        <f t="shared" si="18"/>
        <v>40.780000001192093</v>
      </c>
      <c r="U126" s="209">
        <f t="shared" si="19"/>
        <v>1</v>
      </c>
      <c r="W126" s="86" t="s">
        <v>17</v>
      </c>
      <c r="X126" s="121">
        <f t="shared" si="20"/>
        <v>1</v>
      </c>
      <c r="Y126" s="122">
        <f t="shared" si="21"/>
        <v>0</v>
      </c>
      <c r="Z126" s="122">
        <f t="shared" si="22"/>
        <v>0</v>
      </c>
      <c r="AA126" s="122">
        <f t="shared" si="23"/>
        <v>0</v>
      </c>
      <c r="AB126" s="122">
        <f t="shared" si="24"/>
        <v>0</v>
      </c>
      <c r="AC126" s="129">
        <f t="shared" si="25"/>
        <v>0</v>
      </c>
    </row>
    <row r="127" spans="1:29" ht="15.75">
      <c r="A127" s="251"/>
      <c r="B127" s="86" t="s">
        <v>18</v>
      </c>
      <c r="C127" s="92">
        <v>17417989.469999999</v>
      </c>
      <c r="D127" s="20">
        <v>17418030</v>
      </c>
      <c r="E127" s="93">
        <f t="shared" si="13"/>
        <v>-40.530000001192093</v>
      </c>
      <c r="F127" s="92">
        <v>701919.55</v>
      </c>
      <c r="G127" s="20" t="s">
        <v>2068</v>
      </c>
      <c r="H127" s="93">
        <f t="shared" si="14"/>
        <v>-0.44999999995343387</v>
      </c>
      <c r="I127" s="92">
        <v>5152.82</v>
      </c>
      <c r="J127" s="20" t="s">
        <v>2284</v>
      </c>
      <c r="K127" s="93">
        <f t="shared" si="15"/>
        <v>0</v>
      </c>
      <c r="L127" s="92">
        <v>2025.04</v>
      </c>
      <c r="M127" s="20" t="s">
        <v>2285</v>
      </c>
      <c r="N127" s="93">
        <f t="shared" si="16"/>
        <v>0</v>
      </c>
      <c r="O127" s="92">
        <v>117358.64</v>
      </c>
      <c r="P127" s="20" t="s">
        <v>2069</v>
      </c>
      <c r="Q127" s="93">
        <f t="shared" si="17"/>
        <v>0.63999999999941792</v>
      </c>
      <c r="R127" s="92">
        <v>16601839.060000001</v>
      </c>
      <c r="S127" s="20">
        <v>16601840</v>
      </c>
      <c r="T127" s="93">
        <f t="shared" si="18"/>
        <v>-0.93999999947845936</v>
      </c>
      <c r="U127" s="209">
        <f t="shared" si="19"/>
        <v>1</v>
      </c>
      <c r="W127" s="86" t="s">
        <v>18</v>
      </c>
      <c r="X127" s="121">
        <f t="shared" si="20"/>
        <v>0</v>
      </c>
      <c r="Y127" s="122">
        <f t="shared" si="21"/>
        <v>0</v>
      </c>
      <c r="Z127" s="122">
        <f t="shared" si="22"/>
        <v>0</v>
      </c>
      <c r="AA127" s="122">
        <f t="shared" si="23"/>
        <v>0</v>
      </c>
      <c r="AB127" s="122">
        <f t="shared" si="24"/>
        <v>0</v>
      </c>
      <c r="AC127" s="129">
        <f t="shared" si="25"/>
        <v>0</v>
      </c>
    </row>
    <row r="128" spans="1:29" ht="15.75">
      <c r="A128" s="252"/>
      <c r="B128" s="88" t="s">
        <v>19</v>
      </c>
      <c r="C128" s="94">
        <v>74610322.140000001</v>
      </c>
      <c r="D128" s="95">
        <v>74610300</v>
      </c>
      <c r="E128" s="96">
        <f t="shared" si="13"/>
        <v>22.140000000596046</v>
      </c>
      <c r="F128" s="94">
        <v>2101187.37</v>
      </c>
      <c r="G128" s="95" t="s">
        <v>2070</v>
      </c>
      <c r="H128" s="96">
        <f t="shared" si="14"/>
        <v>-2.6299999998882413</v>
      </c>
      <c r="I128" s="94">
        <v>273565.12</v>
      </c>
      <c r="J128" s="95" t="s">
        <v>2286</v>
      </c>
      <c r="K128" s="96">
        <f t="shared" si="15"/>
        <v>0.11999999999534339</v>
      </c>
      <c r="L128" s="94">
        <v>10933.18</v>
      </c>
      <c r="M128" s="95" t="s">
        <v>2287</v>
      </c>
      <c r="N128" s="96">
        <f t="shared" si="16"/>
        <v>-2.0000000000436557E-2</v>
      </c>
      <c r="O128" s="94">
        <v>300343.98</v>
      </c>
      <c r="P128" s="95" t="s">
        <v>2071</v>
      </c>
      <c r="Q128" s="96">
        <f t="shared" si="17"/>
        <v>-2.0000000018626451E-2</v>
      </c>
      <c r="R128" s="94">
        <v>84370506.689999998</v>
      </c>
      <c r="S128" s="95">
        <v>84370500</v>
      </c>
      <c r="T128" s="96">
        <f t="shared" si="18"/>
        <v>6.6899999976158142</v>
      </c>
      <c r="U128" s="210">
        <f t="shared" si="19"/>
        <v>1</v>
      </c>
      <c r="W128" s="88" t="s">
        <v>19</v>
      </c>
      <c r="X128" s="125">
        <f t="shared" si="20"/>
        <v>0</v>
      </c>
      <c r="Y128" s="126">
        <f t="shared" si="21"/>
        <v>0</v>
      </c>
      <c r="Z128" s="126">
        <f t="shared" si="22"/>
        <v>0</v>
      </c>
      <c r="AA128" s="126">
        <f t="shared" si="23"/>
        <v>0</v>
      </c>
      <c r="AB128" s="126">
        <f t="shared" si="24"/>
        <v>0</v>
      </c>
      <c r="AC128" s="132">
        <f t="shared" si="25"/>
        <v>0</v>
      </c>
    </row>
    <row r="129" spans="1:29" ht="15.75">
      <c r="A129" s="250">
        <v>42484</v>
      </c>
      <c r="B129" s="85" t="s">
        <v>12</v>
      </c>
      <c r="C129" s="89">
        <v>37794996.659999996</v>
      </c>
      <c r="D129" s="90">
        <v>37795000</v>
      </c>
      <c r="E129" s="91">
        <f t="shared" si="13"/>
        <v>-3.3400000035762787</v>
      </c>
      <c r="F129" s="89">
        <v>944665.63</v>
      </c>
      <c r="G129" s="90" t="s">
        <v>2072</v>
      </c>
      <c r="H129" s="91">
        <f t="shared" si="14"/>
        <v>-0.36999999999534339</v>
      </c>
      <c r="I129" s="89">
        <v>18615.599999999999</v>
      </c>
      <c r="J129" s="90" t="s">
        <v>2288</v>
      </c>
      <c r="K129" s="91">
        <f t="shared" si="15"/>
        <v>0</v>
      </c>
      <c r="L129" s="89">
        <v>3502.84</v>
      </c>
      <c r="M129" s="90" t="s">
        <v>2289</v>
      </c>
      <c r="N129" s="91">
        <f t="shared" si="16"/>
        <v>0</v>
      </c>
      <c r="O129" s="89">
        <v>596678.93999999994</v>
      </c>
      <c r="P129" s="90" t="s">
        <v>2073</v>
      </c>
      <c r="Q129" s="91">
        <f t="shared" si="17"/>
        <v>-6.0000000055879354E-2</v>
      </c>
      <c r="R129" s="89">
        <v>36268764.850000001</v>
      </c>
      <c r="S129" s="90">
        <v>36268800</v>
      </c>
      <c r="T129" s="91">
        <f t="shared" si="18"/>
        <v>-35.149999998509884</v>
      </c>
      <c r="U129" s="208">
        <f t="shared" si="19"/>
        <v>1</v>
      </c>
      <c r="W129" s="85" t="s">
        <v>12</v>
      </c>
      <c r="X129" s="117">
        <f t="shared" si="20"/>
        <v>0</v>
      </c>
      <c r="Y129" s="118">
        <f t="shared" si="21"/>
        <v>0</v>
      </c>
      <c r="Z129" s="118">
        <f t="shared" si="22"/>
        <v>0</v>
      </c>
      <c r="AA129" s="118">
        <f t="shared" si="23"/>
        <v>0</v>
      </c>
      <c r="AB129" s="118">
        <f t="shared" si="24"/>
        <v>0</v>
      </c>
      <c r="AC129" s="131">
        <f t="shared" si="25"/>
        <v>0</v>
      </c>
    </row>
    <row r="130" spans="1:29" ht="15.75">
      <c r="A130" s="251"/>
      <c r="B130" s="86" t="s">
        <v>13</v>
      </c>
      <c r="C130" s="92">
        <v>73757063.069999993</v>
      </c>
      <c r="D130" s="20">
        <v>73737000</v>
      </c>
      <c r="E130" s="93">
        <f t="shared" si="13"/>
        <v>20063.069999992847</v>
      </c>
      <c r="F130" s="92">
        <v>2911772.07</v>
      </c>
      <c r="G130" s="20" t="s">
        <v>2074</v>
      </c>
      <c r="H130" s="93">
        <f t="shared" si="14"/>
        <v>2.0699999998323619</v>
      </c>
      <c r="I130" s="92">
        <v>120245.38</v>
      </c>
      <c r="J130" s="20" t="s">
        <v>2290</v>
      </c>
      <c r="K130" s="93">
        <f t="shared" si="15"/>
        <v>0.38000000000465661</v>
      </c>
      <c r="L130" s="92">
        <v>10757.88</v>
      </c>
      <c r="M130" s="20" t="s">
        <v>2291</v>
      </c>
      <c r="N130" s="93">
        <f t="shared" si="16"/>
        <v>-2.0000000000436557E-2</v>
      </c>
      <c r="O130" s="92">
        <v>1318727.53</v>
      </c>
      <c r="P130" s="20" t="s">
        <v>2075</v>
      </c>
      <c r="Q130" s="93">
        <f t="shared" si="17"/>
        <v>-2.4699999999720603</v>
      </c>
      <c r="R130" s="92">
        <v>73234062.319999993</v>
      </c>
      <c r="S130" s="20">
        <v>73234000</v>
      </c>
      <c r="T130" s="93">
        <f t="shared" si="18"/>
        <v>62.319999992847443</v>
      </c>
      <c r="U130" s="209">
        <f t="shared" si="19"/>
        <v>1</v>
      </c>
      <c r="W130" s="86" t="s">
        <v>13</v>
      </c>
      <c r="X130" s="121">
        <f t="shared" si="20"/>
        <v>1</v>
      </c>
      <c r="Y130" s="122">
        <f t="shared" si="21"/>
        <v>0</v>
      </c>
      <c r="Z130" s="122">
        <f t="shared" si="22"/>
        <v>0</v>
      </c>
      <c r="AA130" s="122">
        <f t="shared" si="23"/>
        <v>0</v>
      </c>
      <c r="AB130" s="122">
        <f t="shared" si="24"/>
        <v>0</v>
      </c>
      <c r="AC130" s="129">
        <f t="shared" si="25"/>
        <v>0</v>
      </c>
    </row>
    <row r="131" spans="1:29" ht="15.75">
      <c r="A131" s="251"/>
      <c r="B131" s="87" t="s">
        <v>14</v>
      </c>
      <c r="C131" s="92">
        <v>30846628.920000002</v>
      </c>
      <c r="D131" s="20">
        <v>30846660</v>
      </c>
      <c r="E131" s="93">
        <f t="shared" si="13"/>
        <v>-31.079999998211861</v>
      </c>
      <c r="F131" s="92">
        <v>2027780.43</v>
      </c>
      <c r="G131" s="20" t="s">
        <v>2076</v>
      </c>
      <c r="H131" s="93">
        <f t="shared" si="14"/>
        <v>0.42999999993480742</v>
      </c>
      <c r="I131" s="92">
        <v>350276.78</v>
      </c>
      <c r="J131" s="20" t="s">
        <v>2292</v>
      </c>
      <c r="K131" s="93">
        <f t="shared" si="15"/>
        <v>-0.21999999997206032</v>
      </c>
      <c r="L131" s="92">
        <v>7558.05</v>
      </c>
      <c r="M131" s="20" t="s">
        <v>2293</v>
      </c>
      <c r="N131" s="93">
        <f t="shared" si="16"/>
        <v>0</v>
      </c>
      <c r="O131" s="92">
        <v>344249.09</v>
      </c>
      <c r="P131" s="20" t="s">
        <v>2077</v>
      </c>
      <c r="Q131" s="93">
        <f t="shared" si="17"/>
        <v>9.0000000025611371E-2</v>
      </c>
      <c r="R131" s="92">
        <v>32383839.84</v>
      </c>
      <c r="S131" s="20">
        <v>32383900</v>
      </c>
      <c r="T131" s="93">
        <f t="shared" si="18"/>
        <v>-60.160000000149012</v>
      </c>
      <c r="U131" s="209">
        <f t="shared" si="19"/>
        <v>1</v>
      </c>
      <c r="W131" s="87" t="s">
        <v>14</v>
      </c>
      <c r="X131" s="121">
        <f t="shared" si="20"/>
        <v>0</v>
      </c>
      <c r="Y131" s="122">
        <f t="shared" si="21"/>
        <v>0</v>
      </c>
      <c r="Z131" s="122">
        <f t="shared" si="22"/>
        <v>0</v>
      </c>
      <c r="AA131" s="122">
        <f t="shared" si="23"/>
        <v>0</v>
      </c>
      <c r="AB131" s="122">
        <f t="shared" si="24"/>
        <v>0</v>
      </c>
      <c r="AC131" s="129">
        <f t="shared" si="25"/>
        <v>0</v>
      </c>
    </row>
    <row r="132" spans="1:29" ht="15.75">
      <c r="A132" s="251"/>
      <c r="B132" s="86" t="s">
        <v>15</v>
      </c>
      <c r="C132" s="92">
        <v>90566572.209999993</v>
      </c>
      <c r="D132" s="20">
        <v>90566604</v>
      </c>
      <c r="E132" s="93">
        <f t="shared" si="13"/>
        <v>-31.790000006556511</v>
      </c>
      <c r="F132" s="92">
        <v>1174930.92</v>
      </c>
      <c r="G132" s="20" t="s">
        <v>2078</v>
      </c>
      <c r="H132" s="93">
        <f t="shared" si="14"/>
        <v>0.91999999992549419</v>
      </c>
      <c r="I132" s="92">
        <v>116833.48</v>
      </c>
      <c r="J132" s="20" t="s">
        <v>2294</v>
      </c>
      <c r="K132" s="93">
        <f t="shared" si="15"/>
        <v>0.47999999999592546</v>
      </c>
      <c r="L132" s="92">
        <v>131748.99</v>
      </c>
      <c r="M132" s="20" t="s">
        <v>2295</v>
      </c>
      <c r="N132" s="93">
        <f t="shared" si="16"/>
        <v>-1.0000000009313226E-2</v>
      </c>
      <c r="O132" s="92">
        <v>414802.2</v>
      </c>
      <c r="P132" s="20" t="s">
        <v>2079</v>
      </c>
      <c r="Q132" s="93">
        <f t="shared" si="17"/>
        <v>0.20000000001164153</v>
      </c>
      <c r="R132" s="92">
        <v>95762881.239999995</v>
      </c>
      <c r="S132" s="20">
        <v>95762896</v>
      </c>
      <c r="T132" s="93">
        <f t="shared" si="18"/>
        <v>-14.760000005364418</v>
      </c>
      <c r="U132" s="209">
        <f t="shared" si="19"/>
        <v>1</v>
      </c>
      <c r="W132" s="86" t="s">
        <v>15</v>
      </c>
      <c r="X132" s="121">
        <f t="shared" si="20"/>
        <v>0</v>
      </c>
      <c r="Y132" s="122">
        <f t="shared" si="21"/>
        <v>0</v>
      </c>
      <c r="Z132" s="122">
        <f t="shared" si="22"/>
        <v>0</v>
      </c>
      <c r="AA132" s="122">
        <f t="shared" si="23"/>
        <v>0</v>
      </c>
      <c r="AB132" s="122">
        <f t="shared" si="24"/>
        <v>0</v>
      </c>
      <c r="AC132" s="129">
        <f t="shared" si="25"/>
        <v>0</v>
      </c>
    </row>
    <row r="133" spans="1:29" ht="15.75">
      <c r="A133" s="251"/>
      <c r="B133" s="86" t="s">
        <v>16</v>
      </c>
      <c r="C133" s="92">
        <v>74618620.140000001</v>
      </c>
      <c r="D133" s="20">
        <v>74618600</v>
      </c>
      <c r="E133" s="93">
        <f t="shared" si="13"/>
        <v>20.140000000596046</v>
      </c>
      <c r="F133" s="92">
        <v>2070096.74</v>
      </c>
      <c r="G133" s="20" t="s">
        <v>2080</v>
      </c>
      <c r="H133" s="93">
        <f t="shared" si="14"/>
        <v>-3.2600000000093132</v>
      </c>
      <c r="I133" s="92">
        <v>323697.18</v>
      </c>
      <c r="J133" s="20" t="s">
        <v>2296</v>
      </c>
      <c r="K133" s="93">
        <f t="shared" si="15"/>
        <v>0.17999999999301508</v>
      </c>
      <c r="L133" s="92">
        <v>163827.97</v>
      </c>
      <c r="M133" s="20" t="s">
        <v>2297</v>
      </c>
      <c r="N133" s="93">
        <f t="shared" si="16"/>
        <v>-2.9999999998835847E-2</v>
      </c>
      <c r="O133" s="92">
        <v>1219127.82</v>
      </c>
      <c r="P133" s="20" t="s">
        <v>2081</v>
      </c>
      <c r="Q133" s="93">
        <f t="shared" si="17"/>
        <v>-2.1799999999348074</v>
      </c>
      <c r="R133" s="92">
        <v>76841190.829999998</v>
      </c>
      <c r="S133" s="20">
        <v>76841200</v>
      </c>
      <c r="T133" s="93">
        <f t="shared" si="18"/>
        <v>-9.1700000017881393</v>
      </c>
      <c r="U133" s="209">
        <f t="shared" si="19"/>
        <v>1</v>
      </c>
      <c r="W133" s="86" t="s">
        <v>16</v>
      </c>
      <c r="X133" s="121">
        <f t="shared" si="20"/>
        <v>0</v>
      </c>
      <c r="Y133" s="122">
        <f t="shared" si="21"/>
        <v>0</v>
      </c>
      <c r="Z133" s="122">
        <f t="shared" si="22"/>
        <v>0</v>
      </c>
      <c r="AA133" s="122">
        <f t="shared" si="23"/>
        <v>0</v>
      </c>
      <c r="AB133" s="122">
        <f t="shared" si="24"/>
        <v>0</v>
      </c>
      <c r="AC133" s="129">
        <f t="shared" si="25"/>
        <v>0</v>
      </c>
    </row>
    <row r="134" spans="1:29" ht="15.75">
      <c r="A134" s="251"/>
      <c r="B134" s="86" t="s">
        <v>17</v>
      </c>
      <c r="C134" s="92">
        <v>36835040.780000001</v>
      </c>
      <c r="D134" s="20">
        <v>36835000</v>
      </c>
      <c r="E134" s="93">
        <f t="shared" si="13"/>
        <v>40.780000001192093</v>
      </c>
      <c r="F134" s="92">
        <v>1073024.51</v>
      </c>
      <c r="G134" s="20" t="s">
        <v>2082</v>
      </c>
      <c r="H134" s="93">
        <f t="shared" si="14"/>
        <v>4.5100000000093132</v>
      </c>
      <c r="I134" s="92">
        <v>76303.070000000007</v>
      </c>
      <c r="J134" s="20" t="s">
        <v>2298</v>
      </c>
      <c r="K134" s="93">
        <f t="shared" si="15"/>
        <v>-2.9999999998835847E-2</v>
      </c>
      <c r="L134" s="92">
        <v>3541.69</v>
      </c>
      <c r="M134" s="20" t="s">
        <v>2299</v>
      </c>
      <c r="N134" s="93">
        <f t="shared" si="16"/>
        <v>0</v>
      </c>
      <c r="O134" s="92">
        <v>537841.86</v>
      </c>
      <c r="P134" s="20" t="s">
        <v>2083</v>
      </c>
      <c r="Q134" s="93">
        <f t="shared" si="17"/>
        <v>-0.14000000001396984</v>
      </c>
      <c r="R134" s="92">
        <v>46239711.43</v>
      </c>
      <c r="S134" s="20">
        <v>46239700</v>
      </c>
      <c r="T134" s="93">
        <f t="shared" si="18"/>
        <v>11.429999999701977</v>
      </c>
      <c r="U134" s="209">
        <f t="shared" si="19"/>
        <v>1</v>
      </c>
      <c r="W134" s="86" t="s">
        <v>17</v>
      </c>
      <c r="X134" s="121">
        <f t="shared" si="20"/>
        <v>0</v>
      </c>
      <c r="Y134" s="122">
        <f t="shared" si="21"/>
        <v>0</v>
      </c>
      <c r="Z134" s="122">
        <f t="shared" si="22"/>
        <v>0</v>
      </c>
      <c r="AA134" s="122">
        <f t="shared" si="23"/>
        <v>0</v>
      </c>
      <c r="AB134" s="122">
        <f t="shared" si="24"/>
        <v>0</v>
      </c>
      <c r="AC134" s="129">
        <f t="shared" si="25"/>
        <v>0</v>
      </c>
    </row>
    <row r="135" spans="1:29" ht="15.75">
      <c r="A135" s="251"/>
      <c r="B135" s="86" t="s">
        <v>18</v>
      </c>
      <c r="C135" s="92">
        <v>16601839.060000001</v>
      </c>
      <c r="D135" s="20">
        <v>16601840</v>
      </c>
      <c r="E135" s="93">
        <f t="shared" si="13"/>
        <v>-0.93999999947845936</v>
      </c>
      <c r="F135" s="92">
        <v>1459160.38</v>
      </c>
      <c r="G135" s="20" t="s">
        <v>2084</v>
      </c>
      <c r="H135" s="93">
        <f t="shared" si="14"/>
        <v>0.37999999988824129</v>
      </c>
      <c r="I135" s="92">
        <v>32474.36</v>
      </c>
      <c r="J135" s="20" t="s">
        <v>2300</v>
      </c>
      <c r="K135" s="93">
        <f t="shared" si="15"/>
        <v>-4.0000000000873115E-2</v>
      </c>
      <c r="L135" s="92">
        <v>49329.91</v>
      </c>
      <c r="M135" s="20" t="s">
        <v>2301</v>
      </c>
      <c r="N135" s="93">
        <f t="shared" si="16"/>
        <v>0.91000000000349246</v>
      </c>
      <c r="O135" s="92">
        <v>198541.54</v>
      </c>
      <c r="P135" s="20" t="s">
        <v>2085</v>
      </c>
      <c r="Q135" s="93">
        <f t="shared" si="17"/>
        <v>0.54000000000814907</v>
      </c>
      <c r="R135" s="92">
        <v>14927281.59</v>
      </c>
      <c r="S135" s="20">
        <v>14927280</v>
      </c>
      <c r="T135" s="93">
        <f t="shared" si="18"/>
        <v>1.5899999998509884</v>
      </c>
      <c r="U135" s="209">
        <f t="shared" si="19"/>
        <v>1</v>
      </c>
      <c r="W135" s="86" t="s">
        <v>18</v>
      </c>
      <c r="X135" s="121">
        <f t="shared" si="20"/>
        <v>0</v>
      </c>
      <c r="Y135" s="122">
        <f t="shared" si="21"/>
        <v>0</v>
      </c>
      <c r="Z135" s="122">
        <f t="shared" si="22"/>
        <v>0</v>
      </c>
      <c r="AA135" s="122">
        <f t="shared" si="23"/>
        <v>0</v>
      </c>
      <c r="AB135" s="122">
        <f t="shared" si="24"/>
        <v>0</v>
      </c>
      <c r="AC135" s="129">
        <f t="shared" si="25"/>
        <v>0</v>
      </c>
    </row>
    <row r="136" spans="1:29" ht="15.75">
      <c r="A136" s="252"/>
      <c r="B136" s="88" t="s">
        <v>19</v>
      </c>
      <c r="C136" s="94">
        <v>84370506.689999998</v>
      </c>
      <c r="D136" s="95">
        <v>84370500</v>
      </c>
      <c r="E136" s="96">
        <f t="shared" si="13"/>
        <v>6.6899999976158142</v>
      </c>
      <c r="F136" s="94">
        <v>3845958.92</v>
      </c>
      <c r="G136" s="95" t="s">
        <v>2086</v>
      </c>
      <c r="H136" s="96">
        <f t="shared" si="14"/>
        <v>-1.0800000000745058</v>
      </c>
      <c r="I136" s="94">
        <v>223413.37</v>
      </c>
      <c r="J136" s="95" t="s">
        <v>2302</v>
      </c>
      <c r="K136" s="96">
        <f t="shared" si="15"/>
        <v>0.36999999999534339</v>
      </c>
      <c r="L136" s="94">
        <v>15863.15</v>
      </c>
      <c r="M136" s="95" t="s">
        <v>2303</v>
      </c>
      <c r="N136" s="96">
        <f t="shared" si="16"/>
        <v>-5.0000000001091394E-2</v>
      </c>
      <c r="O136" s="94">
        <v>776993.78</v>
      </c>
      <c r="P136" s="95" t="s">
        <v>2087</v>
      </c>
      <c r="Q136" s="96">
        <f t="shared" si="17"/>
        <v>-0.21999999997206032</v>
      </c>
      <c r="R136" s="94">
        <v>81922428.340000004</v>
      </c>
      <c r="S136" s="95">
        <v>82104400</v>
      </c>
      <c r="T136" s="96">
        <f t="shared" si="18"/>
        <v>-181971.65999999642</v>
      </c>
      <c r="U136" s="210">
        <f t="shared" si="19"/>
        <v>1</v>
      </c>
      <c r="W136" s="88" t="s">
        <v>19</v>
      </c>
      <c r="X136" s="125">
        <f t="shared" si="20"/>
        <v>0</v>
      </c>
      <c r="Y136" s="126">
        <f t="shared" si="21"/>
        <v>0</v>
      </c>
      <c r="Z136" s="126">
        <f t="shared" si="22"/>
        <v>0</v>
      </c>
      <c r="AA136" s="126">
        <f t="shared" si="23"/>
        <v>0</v>
      </c>
      <c r="AB136" s="126">
        <f t="shared" si="24"/>
        <v>0</v>
      </c>
      <c r="AC136" s="132">
        <f t="shared" si="25"/>
        <v>1</v>
      </c>
    </row>
    <row r="137" spans="1:29" ht="15.75">
      <c r="A137" s="250">
        <v>42485</v>
      </c>
      <c r="B137" s="85" t="s">
        <v>12</v>
      </c>
      <c r="C137" s="89">
        <v>36268764.850000001</v>
      </c>
      <c r="D137" s="90">
        <v>36268800</v>
      </c>
      <c r="E137" s="91">
        <f t="shared" si="13"/>
        <v>-35.149999998509884</v>
      </c>
      <c r="F137" s="89">
        <v>391496.05</v>
      </c>
      <c r="G137" s="102" t="s">
        <v>2088</v>
      </c>
      <c r="H137" s="91">
        <f t="shared" si="14"/>
        <v>4.9999999988358468E-2</v>
      </c>
      <c r="I137" s="89">
        <v>46804.56</v>
      </c>
      <c r="J137" s="90" t="s">
        <v>2304</v>
      </c>
      <c r="K137" s="91">
        <f t="shared" si="15"/>
        <v>-4.0000000000873115E-2</v>
      </c>
      <c r="L137" s="89">
        <v>6608.22</v>
      </c>
      <c r="M137" s="90" t="s">
        <v>2305</v>
      </c>
      <c r="N137" s="91">
        <f t="shared" si="16"/>
        <v>0</v>
      </c>
      <c r="O137" s="89">
        <v>536677.23</v>
      </c>
      <c r="P137" s="90" t="s">
        <v>2089</v>
      </c>
      <c r="Q137" s="91">
        <f t="shared" si="17"/>
        <v>0.22999999998137355</v>
      </c>
      <c r="R137" s="89">
        <v>36011912.899999999</v>
      </c>
      <c r="S137" s="90">
        <v>36011900</v>
      </c>
      <c r="T137" s="91">
        <f t="shared" si="18"/>
        <v>12.899999998509884</v>
      </c>
      <c r="U137" s="208">
        <f t="shared" si="19"/>
        <v>1</v>
      </c>
      <c r="W137" s="85" t="s">
        <v>12</v>
      </c>
      <c r="X137" s="121">
        <f t="shared" si="20"/>
        <v>0</v>
      </c>
      <c r="Y137" s="122">
        <f t="shared" si="21"/>
        <v>0</v>
      </c>
      <c r="Z137" s="122">
        <f t="shared" si="22"/>
        <v>0</v>
      </c>
      <c r="AA137" s="122">
        <f t="shared" si="23"/>
        <v>0</v>
      </c>
      <c r="AB137" s="122">
        <f t="shared" si="24"/>
        <v>0</v>
      </c>
      <c r="AC137" s="129">
        <f t="shared" si="25"/>
        <v>0</v>
      </c>
    </row>
    <row r="138" spans="1:29" ht="15.75">
      <c r="A138" s="251"/>
      <c r="B138" s="86" t="s">
        <v>13</v>
      </c>
      <c r="C138" s="92">
        <v>73234062.319999993</v>
      </c>
      <c r="D138" s="20">
        <v>73234000</v>
      </c>
      <c r="E138" s="93">
        <f t="shared" ref="E138:E176" si="26">C138-D138</f>
        <v>62.319999992847443</v>
      </c>
      <c r="F138" s="92">
        <v>1863438.7</v>
      </c>
      <c r="G138" s="6" t="s">
        <v>2090</v>
      </c>
      <c r="H138" s="93">
        <f t="shared" ref="H138:H176" si="27">F138-G138</f>
        <v>-1.3000000000465661</v>
      </c>
      <c r="I138" s="92">
        <v>469028.16</v>
      </c>
      <c r="J138" s="20" t="s">
        <v>2306</v>
      </c>
      <c r="K138" s="93">
        <f t="shared" ref="K138:K176" si="28">I138-J138</f>
        <v>0.15999999997438863</v>
      </c>
      <c r="L138" s="92">
        <v>9903.51</v>
      </c>
      <c r="M138" s="20" t="s">
        <v>2307</v>
      </c>
      <c r="N138" s="93">
        <f t="shared" ref="N138:N176" si="29">L138-M138</f>
        <v>0</v>
      </c>
      <c r="O138" s="92">
        <v>1154516.92</v>
      </c>
      <c r="P138" s="20" t="s">
        <v>2091</v>
      </c>
      <c r="Q138" s="93">
        <f t="shared" ref="Q138:Q176" si="30">O138-P138</f>
        <v>-3.0800000000745058</v>
      </c>
      <c r="R138" s="92">
        <v>76197577.269999996</v>
      </c>
      <c r="S138" s="20">
        <v>76197600</v>
      </c>
      <c r="T138" s="93">
        <f t="shared" ref="T138:T176" si="31">R138-S138</f>
        <v>-22.730000004172325</v>
      </c>
      <c r="U138" s="209">
        <f t="shared" ref="U138:U176" si="32">IF(D138=0,0,1)</f>
        <v>1</v>
      </c>
      <c r="W138" s="86" t="s">
        <v>13</v>
      </c>
      <c r="X138" s="121">
        <f t="shared" ref="X138:X176" si="33">+IF(AND(C138&lt;&gt;0,D138&lt;&gt;0,OR(E138&gt;100,E138&lt;-100)),1,0)</f>
        <v>0</v>
      </c>
      <c r="Y138" s="122">
        <f t="shared" ref="Y138:Y176" si="34">+IF(AND(F138&lt;&gt;0,G138&lt;&gt;0,OR(H138&gt;100,H138&lt;-100)),1,0)</f>
        <v>0</v>
      </c>
      <c r="Z138" s="122">
        <f t="shared" ref="Z138:Z176" si="35">+IF(AND(I138&lt;&gt;0,J138&lt;&gt;0,OR(K138&gt;100,K138&lt;-100)),1,0)</f>
        <v>0</v>
      </c>
      <c r="AA138" s="122">
        <f t="shared" ref="AA138:AA176" si="36">+IF(AND(L138&lt;&gt;0,M138&lt;&gt;0,OR(N138&gt;100,N138&lt;-100)),1,0)</f>
        <v>0</v>
      </c>
      <c r="AB138" s="122">
        <f t="shared" ref="AB138:AB176" si="37">+IF(AND(O138&lt;&gt;0,P138&lt;&gt;0,OR(Q138&gt;100,Q138&lt;-100)),1,0)</f>
        <v>0</v>
      </c>
      <c r="AC138" s="129">
        <f t="shared" ref="AC138:AC176" si="38">+IF(AND(R138&lt;&gt;0,S138&lt;&gt;0,OR(T138&gt;100,T138&lt;-100)),1,0)</f>
        <v>0</v>
      </c>
    </row>
    <row r="139" spans="1:29" ht="15.75">
      <c r="A139" s="251"/>
      <c r="B139" s="87" t="s">
        <v>14</v>
      </c>
      <c r="C139" s="92"/>
      <c r="D139" s="20">
        <v>0</v>
      </c>
      <c r="E139" s="93">
        <f t="shared" si="26"/>
        <v>0</v>
      </c>
      <c r="F139" s="92"/>
      <c r="G139" s="6"/>
      <c r="H139" s="93">
        <f t="shared" si="27"/>
        <v>0</v>
      </c>
      <c r="I139" s="92"/>
      <c r="J139" s="20"/>
      <c r="K139" s="93">
        <f t="shared" si="28"/>
        <v>0</v>
      </c>
      <c r="L139" s="92"/>
      <c r="M139" s="20"/>
      <c r="N139" s="93">
        <f t="shared" si="29"/>
        <v>0</v>
      </c>
      <c r="O139" s="92"/>
      <c r="P139" s="20"/>
      <c r="Q139" s="93">
        <f t="shared" si="30"/>
        <v>0</v>
      </c>
      <c r="R139" s="92"/>
      <c r="S139" s="20">
        <v>0</v>
      </c>
      <c r="T139" s="93">
        <f t="shared" si="31"/>
        <v>0</v>
      </c>
      <c r="U139" s="209">
        <f t="shared" si="32"/>
        <v>0</v>
      </c>
      <c r="W139" s="87" t="s">
        <v>14</v>
      </c>
      <c r="X139" s="121">
        <f t="shared" si="33"/>
        <v>0</v>
      </c>
      <c r="Y139" s="122">
        <f t="shared" si="34"/>
        <v>0</v>
      </c>
      <c r="Z139" s="122">
        <f t="shared" si="35"/>
        <v>0</v>
      </c>
      <c r="AA139" s="122">
        <f t="shared" si="36"/>
        <v>0</v>
      </c>
      <c r="AB139" s="122">
        <f t="shared" si="37"/>
        <v>0</v>
      </c>
      <c r="AC139" s="129">
        <f t="shared" si="38"/>
        <v>0</v>
      </c>
    </row>
    <row r="140" spans="1:29" ht="15.75">
      <c r="A140" s="251"/>
      <c r="B140" s="86" t="s">
        <v>15</v>
      </c>
      <c r="C140" s="92">
        <v>95762881.239999995</v>
      </c>
      <c r="D140" s="20">
        <v>95762896</v>
      </c>
      <c r="E140" s="93">
        <f t="shared" si="26"/>
        <v>-14.760000005364418</v>
      </c>
      <c r="F140" s="92">
        <v>825084.85</v>
      </c>
      <c r="G140" s="6" t="s">
        <v>2092</v>
      </c>
      <c r="H140" s="93">
        <f t="shared" si="27"/>
        <v>-0.15000000002328306</v>
      </c>
      <c r="I140" s="92">
        <v>105380.56</v>
      </c>
      <c r="J140" s="20" t="s">
        <v>2308</v>
      </c>
      <c r="K140" s="93">
        <f t="shared" si="28"/>
        <v>-0.44000000000232831</v>
      </c>
      <c r="L140" s="92">
        <v>8058.09</v>
      </c>
      <c r="M140" s="20" t="s">
        <v>2309</v>
      </c>
      <c r="N140" s="93">
        <f t="shared" si="29"/>
        <v>0</v>
      </c>
      <c r="O140" s="92">
        <v>401367.82</v>
      </c>
      <c r="P140" s="20" t="s">
        <v>2093</v>
      </c>
      <c r="Q140" s="93">
        <f t="shared" si="30"/>
        <v>-0.17999999999301508</v>
      </c>
      <c r="R140" s="92">
        <v>97926948.579999998</v>
      </c>
      <c r="S140" s="20">
        <v>97926904</v>
      </c>
      <c r="T140" s="93">
        <f t="shared" si="31"/>
        <v>44.579999998211861</v>
      </c>
      <c r="U140" s="209">
        <f t="shared" si="32"/>
        <v>1</v>
      </c>
      <c r="W140" s="86" t="s">
        <v>15</v>
      </c>
      <c r="X140" s="121">
        <f t="shared" si="33"/>
        <v>0</v>
      </c>
      <c r="Y140" s="122">
        <f t="shared" si="34"/>
        <v>0</v>
      </c>
      <c r="Z140" s="122">
        <f t="shared" si="35"/>
        <v>0</v>
      </c>
      <c r="AA140" s="122">
        <f t="shared" si="36"/>
        <v>0</v>
      </c>
      <c r="AB140" s="122">
        <f t="shared" si="37"/>
        <v>0</v>
      </c>
      <c r="AC140" s="129">
        <f t="shared" si="38"/>
        <v>0</v>
      </c>
    </row>
    <row r="141" spans="1:29" ht="15.75">
      <c r="A141" s="251"/>
      <c r="B141" s="86" t="s">
        <v>16</v>
      </c>
      <c r="C141" s="92">
        <v>76841190.829999998</v>
      </c>
      <c r="D141" s="20">
        <v>76841200</v>
      </c>
      <c r="E141" s="93">
        <f t="shared" si="26"/>
        <v>-9.1700000017881393</v>
      </c>
      <c r="F141" s="92">
        <v>1712697.81</v>
      </c>
      <c r="G141" s="6" t="s">
        <v>2094</v>
      </c>
      <c r="H141" s="93">
        <f t="shared" si="27"/>
        <v>-2.1899999999441206</v>
      </c>
      <c r="I141" s="92">
        <v>438246.17</v>
      </c>
      <c r="J141" s="20" t="s">
        <v>2310</v>
      </c>
      <c r="K141" s="93">
        <f t="shared" si="28"/>
        <v>0.16999999998370185</v>
      </c>
      <c r="L141" s="92">
        <v>506733.59</v>
      </c>
      <c r="M141" s="20" t="s">
        <v>2311</v>
      </c>
      <c r="N141" s="93">
        <f t="shared" si="29"/>
        <v>-0.40999999997438863</v>
      </c>
      <c r="O141" s="92">
        <v>689234.24</v>
      </c>
      <c r="P141" s="20" t="s">
        <v>2095</v>
      </c>
      <c r="Q141" s="93">
        <f t="shared" si="30"/>
        <v>0.23999999999068677</v>
      </c>
      <c r="R141" s="92">
        <v>74370771.359999999</v>
      </c>
      <c r="S141" s="20">
        <v>74370800</v>
      </c>
      <c r="T141" s="93">
        <f t="shared" si="31"/>
        <v>-28.640000000596046</v>
      </c>
      <c r="U141" s="209">
        <f t="shared" si="32"/>
        <v>1</v>
      </c>
      <c r="W141" s="86" t="s">
        <v>16</v>
      </c>
      <c r="X141" s="121">
        <f t="shared" si="33"/>
        <v>0</v>
      </c>
      <c r="Y141" s="122">
        <f t="shared" si="34"/>
        <v>0</v>
      </c>
      <c r="Z141" s="122">
        <f t="shared" si="35"/>
        <v>0</v>
      </c>
      <c r="AA141" s="122">
        <f t="shared" si="36"/>
        <v>0</v>
      </c>
      <c r="AB141" s="122">
        <f t="shared" si="37"/>
        <v>0</v>
      </c>
      <c r="AC141" s="129">
        <f t="shared" si="38"/>
        <v>0</v>
      </c>
    </row>
    <row r="142" spans="1:29" ht="15.75">
      <c r="A142" s="251"/>
      <c r="B142" s="86" t="s">
        <v>17</v>
      </c>
      <c r="C142" s="92">
        <v>46239711.43</v>
      </c>
      <c r="D142" s="20">
        <v>46239700</v>
      </c>
      <c r="E142" s="93">
        <f t="shared" si="26"/>
        <v>11.429999999701977</v>
      </c>
      <c r="F142" s="92">
        <v>1168552.24</v>
      </c>
      <c r="G142" s="6" t="s">
        <v>2096</v>
      </c>
      <c r="H142" s="93">
        <f t="shared" si="27"/>
        <v>1051697.24</v>
      </c>
      <c r="I142" s="92">
        <v>72153.05</v>
      </c>
      <c r="J142" s="20" t="s">
        <v>2312</v>
      </c>
      <c r="K142" s="93">
        <f t="shared" si="28"/>
        <v>5.0000000002910383E-2</v>
      </c>
      <c r="L142" s="92">
        <v>2321.88</v>
      </c>
      <c r="M142" s="20" t="s">
        <v>2313</v>
      </c>
      <c r="N142" s="93">
        <f t="shared" si="29"/>
        <v>0</v>
      </c>
      <c r="O142" s="92">
        <v>363326.22</v>
      </c>
      <c r="P142" s="20" t="s">
        <v>2097</v>
      </c>
      <c r="Q142" s="93">
        <f t="shared" si="30"/>
        <v>0.21999999997206032</v>
      </c>
      <c r="R142" s="92">
        <v>44777664.140000001</v>
      </c>
      <c r="S142" s="20">
        <v>44777700</v>
      </c>
      <c r="T142" s="93">
        <f t="shared" si="31"/>
        <v>-35.859999999403954</v>
      </c>
      <c r="U142" s="209">
        <f t="shared" si="32"/>
        <v>1</v>
      </c>
      <c r="W142" s="86" t="s">
        <v>17</v>
      </c>
      <c r="X142" s="121">
        <f t="shared" si="33"/>
        <v>0</v>
      </c>
      <c r="Y142" s="122">
        <f t="shared" si="34"/>
        <v>1</v>
      </c>
      <c r="Z142" s="122">
        <f t="shared" si="35"/>
        <v>0</v>
      </c>
      <c r="AA142" s="122">
        <f t="shared" si="36"/>
        <v>0</v>
      </c>
      <c r="AB142" s="122">
        <f t="shared" si="37"/>
        <v>0</v>
      </c>
      <c r="AC142" s="129">
        <f t="shared" si="38"/>
        <v>0</v>
      </c>
    </row>
    <row r="143" spans="1:29" ht="15.75">
      <c r="A143" s="251"/>
      <c r="B143" s="86" t="s">
        <v>18</v>
      </c>
      <c r="C143" s="92">
        <v>14927281.59</v>
      </c>
      <c r="D143" s="20">
        <v>14927280</v>
      </c>
      <c r="E143" s="93">
        <f t="shared" si="26"/>
        <v>1.5899999998509884</v>
      </c>
      <c r="F143" s="92">
        <v>806383.68</v>
      </c>
      <c r="G143" s="6" t="s">
        <v>2098</v>
      </c>
      <c r="H143" s="93">
        <f t="shared" si="27"/>
        <v>-0.31999999994877726</v>
      </c>
      <c r="I143" s="92">
        <v>14836.14</v>
      </c>
      <c r="J143" s="20" t="s">
        <v>2314</v>
      </c>
      <c r="K143" s="93">
        <f t="shared" si="28"/>
        <v>3.9999999999054126E-2</v>
      </c>
      <c r="L143" s="92">
        <v>3964.27</v>
      </c>
      <c r="M143" s="20" t="s">
        <v>2315</v>
      </c>
      <c r="N143" s="93">
        <f t="shared" si="29"/>
        <v>0.26999999999998181</v>
      </c>
      <c r="O143" s="92">
        <v>247736.33</v>
      </c>
      <c r="P143" s="20" t="s">
        <v>2099</v>
      </c>
      <c r="Q143" s="93">
        <f t="shared" si="30"/>
        <v>0.32999999998719431</v>
      </c>
      <c r="R143" s="92">
        <v>13884033.449999999</v>
      </c>
      <c r="S143" s="20">
        <v>13884040</v>
      </c>
      <c r="T143" s="93">
        <f t="shared" si="31"/>
        <v>-6.5500000007450581</v>
      </c>
      <c r="U143" s="209">
        <f t="shared" si="32"/>
        <v>1</v>
      </c>
      <c r="W143" s="86" t="s">
        <v>18</v>
      </c>
      <c r="X143" s="121">
        <f t="shared" si="33"/>
        <v>0</v>
      </c>
      <c r="Y143" s="122">
        <f t="shared" si="34"/>
        <v>0</v>
      </c>
      <c r="Z143" s="122">
        <f t="shared" si="35"/>
        <v>0</v>
      </c>
      <c r="AA143" s="122">
        <f t="shared" si="36"/>
        <v>0</v>
      </c>
      <c r="AB143" s="122">
        <f t="shared" si="37"/>
        <v>0</v>
      </c>
      <c r="AC143" s="129">
        <f t="shared" si="38"/>
        <v>0</v>
      </c>
    </row>
    <row r="144" spans="1:29" ht="15.75">
      <c r="A144" s="252"/>
      <c r="B144" s="88" t="s">
        <v>19</v>
      </c>
      <c r="C144" s="94">
        <v>81922428.340000004</v>
      </c>
      <c r="D144" s="95">
        <v>82104400</v>
      </c>
      <c r="E144" s="96">
        <f t="shared" si="26"/>
        <v>-181971.65999999642</v>
      </c>
      <c r="F144" s="94">
        <v>2916360.05</v>
      </c>
      <c r="G144" s="105" t="s">
        <v>2100</v>
      </c>
      <c r="H144" s="96">
        <f t="shared" si="27"/>
        <v>4.9999999813735485E-2</v>
      </c>
      <c r="I144" s="94">
        <v>116741.92</v>
      </c>
      <c r="J144" s="95" t="s">
        <v>2316</v>
      </c>
      <c r="K144" s="96">
        <f t="shared" si="28"/>
        <v>-8.000000000174623E-2</v>
      </c>
      <c r="L144" s="94">
        <v>27518.76</v>
      </c>
      <c r="M144" s="95" t="s">
        <v>2317</v>
      </c>
      <c r="N144" s="96">
        <f t="shared" si="29"/>
        <v>-4.0000000000873115E-2</v>
      </c>
      <c r="O144" s="94">
        <v>475473.8</v>
      </c>
      <c r="P144" s="95" t="s">
        <v>2101</v>
      </c>
      <c r="Q144" s="96">
        <f t="shared" si="30"/>
        <v>-0.20000000001164153</v>
      </c>
      <c r="R144" s="94">
        <v>78619817.650000006</v>
      </c>
      <c r="S144" s="95">
        <v>78619800</v>
      </c>
      <c r="T144" s="96">
        <f t="shared" si="31"/>
        <v>17.650000005960464</v>
      </c>
      <c r="U144" s="210">
        <f t="shared" si="32"/>
        <v>1</v>
      </c>
      <c r="W144" s="88" t="s">
        <v>19</v>
      </c>
      <c r="X144" s="125">
        <f t="shared" si="33"/>
        <v>1</v>
      </c>
      <c r="Y144" s="126">
        <f t="shared" si="34"/>
        <v>0</v>
      </c>
      <c r="Z144" s="126">
        <f t="shared" si="35"/>
        <v>0</v>
      </c>
      <c r="AA144" s="126">
        <f t="shared" si="36"/>
        <v>0</v>
      </c>
      <c r="AB144" s="126">
        <f t="shared" si="37"/>
        <v>0</v>
      </c>
      <c r="AC144" s="132">
        <f t="shared" si="38"/>
        <v>0</v>
      </c>
    </row>
    <row r="145" spans="1:29" ht="15.75">
      <c r="A145" s="250">
        <v>42486</v>
      </c>
      <c r="B145" s="85" t="s">
        <v>12</v>
      </c>
      <c r="C145" s="89">
        <v>36011912.899999999</v>
      </c>
      <c r="D145" s="90">
        <v>36011900</v>
      </c>
      <c r="E145" s="91">
        <f t="shared" si="26"/>
        <v>12.899999998509884</v>
      </c>
      <c r="F145" s="89">
        <v>437993.22</v>
      </c>
      <c r="G145" s="90" t="s">
        <v>2102</v>
      </c>
      <c r="H145" s="91">
        <f t="shared" si="27"/>
        <v>0.21999999997206032</v>
      </c>
      <c r="I145" s="89">
        <v>78384.27</v>
      </c>
      <c r="J145" s="90" t="s">
        <v>2318</v>
      </c>
      <c r="K145" s="91">
        <f t="shared" si="28"/>
        <v>-2.9999999998835847E-2</v>
      </c>
      <c r="L145" s="89">
        <v>407472.58</v>
      </c>
      <c r="M145" s="90" t="s">
        <v>2319</v>
      </c>
      <c r="N145" s="91">
        <f t="shared" si="29"/>
        <v>-0.41999999998370185</v>
      </c>
      <c r="O145" s="89">
        <v>391162.66</v>
      </c>
      <c r="P145" s="90" t="s">
        <v>2103</v>
      </c>
      <c r="Q145" s="91">
        <f t="shared" si="30"/>
        <v>-0.34000000002561137</v>
      </c>
      <c r="R145" s="89">
        <v>36254615.469999999</v>
      </c>
      <c r="S145" s="90">
        <v>36254700</v>
      </c>
      <c r="T145" s="91">
        <f t="shared" si="31"/>
        <v>-84.530000001192093</v>
      </c>
      <c r="U145" s="208">
        <f t="shared" si="32"/>
        <v>1</v>
      </c>
      <c r="W145" s="85" t="s">
        <v>12</v>
      </c>
      <c r="X145" s="117">
        <f t="shared" si="33"/>
        <v>0</v>
      </c>
      <c r="Y145" s="118">
        <f t="shared" si="34"/>
        <v>0</v>
      </c>
      <c r="Z145" s="118">
        <f t="shared" si="35"/>
        <v>0</v>
      </c>
      <c r="AA145" s="118">
        <f t="shared" si="36"/>
        <v>0</v>
      </c>
      <c r="AB145" s="118">
        <f t="shared" si="37"/>
        <v>0</v>
      </c>
      <c r="AC145" s="131">
        <f t="shared" si="38"/>
        <v>0</v>
      </c>
    </row>
    <row r="146" spans="1:29" ht="15.75">
      <c r="A146" s="251"/>
      <c r="B146" s="86" t="s">
        <v>13</v>
      </c>
      <c r="C146" s="92">
        <v>76197577.269999996</v>
      </c>
      <c r="D146" s="20">
        <v>76197600</v>
      </c>
      <c r="E146" s="93">
        <f t="shared" si="26"/>
        <v>-22.730000004172325</v>
      </c>
      <c r="F146" s="92">
        <v>1338124.0900000001</v>
      </c>
      <c r="G146" s="20" t="s">
        <v>2104</v>
      </c>
      <c r="H146" s="93">
        <f t="shared" si="27"/>
        <v>4.090000000083819</v>
      </c>
      <c r="I146" s="92">
        <v>133055.59</v>
      </c>
      <c r="J146" s="20" t="s">
        <v>2320</v>
      </c>
      <c r="K146" s="93">
        <f t="shared" si="28"/>
        <v>-0.41000000000349246</v>
      </c>
      <c r="L146" s="92">
        <v>15734.47</v>
      </c>
      <c r="M146" s="20" t="s">
        <v>2321</v>
      </c>
      <c r="N146" s="93">
        <f t="shared" si="29"/>
        <v>-3.0000000000654836E-2</v>
      </c>
      <c r="O146" s="92">
        <v>568124.6</v>
      </c>
      <c r="P146" s="20" t="s">
        <v>2105</v>
      </c>
      <c r="Q146" s="93">
        <f t="shared" si="30"/>
        <v>-0.40000000002328306</v>
      </c>
      <c r="R146" s="92">
        <v>74408649.700000003</v>
      </c>
      <c r="S146" s="20">
        <v>74408600</v>
      </c>
      <c r="T146" s="93">
        <f t="shared" si="31"/>
        <v>49.700000002980232</v>
      </c>
      <c r="U146" s="209">
        <f t="shared" si="32"/>
        <v>1</v>
      </c>
      <c r="W146" s="86" t="s">
        <v>13</v>
      </c>
      <c r="X146" s="121">
        <f t="shared" si="33"/>
        <v>0</v>
      </c>
      <c r="Y146" s="122">
        <f t="shared" si="34"/>
        <v>0</v>
      </c>
      <c r="Z146" s="122">
        <f t="shared" si="35"/>
        <v>0</v>
      </c>
      <c r="AA146" s="122">
        <f t="shared" si="36"/>
        <v>0</v>
      </c>
      <c r="AB146" s="122">
        <f t="shared" si="37"/>
        <v>0</v>
      </c>
      <c r="AC146" s="129">
        <f t="shared" si="38"/>
        <v>0</v>
      </c>
    </row>
    <row r="147" spans="1:29" ht="15.75">
      <c r="A147" s="251"/>
      <c r="B147" s="87" t="s">
        <v>14</v>
      </c>
      <c r="C147" s="92">
        <v>32383839.84</v>
      </c>
      <c r="D147" s="20">
        <v>32383900</v>
      </c>
      <c r="E147" s="93">
        <f t="shared" si="26"/>
        <v>-60.160000000149012</v>
      </c>
      <c r="F147" s="92">
        <v>1794875.71</v>
      </c>
      <c r="G147" s="20" t="s">
        <v>2106</v>
      </c>
      <c r="H147" s="93">
        <f t="shared" si="27"/>
        <v>-13044.290000000037</v>
      </c>
      <c r="I147" s="92">
        <v>236130.85</v>
      </c>
      <c r="J147" s="20" t="s">
        <v>52</v>
      </c>
      <c r="K147" s="93">
        <f t="shared" si="28"/>
        <v>236130.85</v>
      </c>
      <c r="L147" s="92">
        <v>6261.77</v>
      </c>
      <c r="M147" s="20" t="s">
        <v>52</v>
      </c>
      <c r="N147" s="93">
        <f t="shared" si="29"/>
        <v>6261.77</v>
      </c>
      <c r="O147" s="92">
        <v>444476.1</v>
      </c>
      <c r="P147" s="20" t="s">
        <v>2107</v>
      </c>
      <c r="Q147" s="93">
        <f t="shared" si="30"/>
        <v>400000</v>
      </c>
      <c r="R147" s="92">
        <v>30374357.109999999</v>
      </c>
      <c r="S147" s="20">
        <v>30374380</v>
      </c>
      <c r="T147" s="93">
        <f t="shared" si="31"/>
        <v>-22.890000000596046</v>
      </c>
      <c r="U147" s="209">
        <f t="shared" si="32"/>
        <v>1</v>
      </c>
      <c r="W147" s="87" t="s">
        <v>14</v>
      </c>
      <c r="X147" s="121">
        <f t="shared" si="33"/>
        <v>0</v>
      </c>
      <c r="Y147" s="122">
        <f t="shared" si="34"/>
        <v>1</v>
      </c>
      <c r="Z147" s="122">
        <f t="shared" si="35"/>
        <v>1</v>
      </c>
      <c r="AA147" s="122">
        <f t="shared" si="36"/>
        <v>1</v>
      </c>
      <c r="AB147" s="122">
        <f t="shared" si="37"/>
        <v>1</v>
      </c>
      <c r="AC147" s="129">
        <f t="shared" si="38"/>
        <v>0</v>
      </c>
    </row>
    <row r="148" spans="1:29" ht="15.75">
      <c r="A148" s="251"/>
      <c r="B148" s="86" t="s">
        <v>15</v>
      </c>
      <c r="C148" s="92">
        <v>97926948.579999998</v>
      </c>
      <c r="D148" s="20">
        <v>97926904</v>
      </c>
      <c r="E148" s="93">
        <f t="shared" si="26"/>
        <v>44.579999998211861</v>
      </c>
      <c r="F148" s="92">
        <v>772671.65</v>
      </c>
      <c r="G148" s="20" t="s">
        <v>2108</v>
      </c>
      <c r="H148" s="93">
        <f t="shared" si="27"/>
        <v>-0.34999999997671694</v>
      </c>
      <c r="I148" s="92">
        <v>121253.44</v>
      </c>
      <c r="J148" s="20" t="s">
        <v>2322</v>
      </c>
      <c r="K148" s="93">
        <f t="shared" si="28"/>
        <v>0.44000000000232831</v>
      </c>
      <c r="L148" s="92">
        <v>190208.51</v>
      </c>
      <c r="M148" s="20" t="s">
        <v>2323</v>
      </c>
      <c r="N148" s="93">
        <f t="shared" si="29"/>
        <v>-0.48999999999068677</v>
      </c>
      <c r="O148" s="92">
        <v>407711.82</v>
      </c>
      <c r="P148" s="20" t="s">
        <v>2109</v>
      </c>
      <c r="Q148" s="93">
        <f t="shared" si="30"/>
        <v>-0.17999999999301508</v>
      </c>
      <c r="R148" s="92">
        <v>96677610.040000007</v>
      </c>
      <c r="S148" s="20">
        <v>96677700</v>
      </c>
      <c r="T148" s="93">
        <f t="shared" si="31"/>
        <v>-89.959999993443489</v>
      </c>
      <c r="U148" s="209">
        <f t="shared" si="32"/>
        <v>1</v>
      </c>
      <c r="W148" s="86" t="s">
        <v>15</v>
      </c>
      <c r="X148" s="121">
        <f t="shared" si="33"/>
        <v>0</v>
      </c>
      <c r="Y148" s="122">
        <f t="shared" si="34"/>
        <v>0</v>
      </c>
      <c r="Z148" s="122">
        <f t="shared" si="35"/>
        <v>0</v>
      </c>
      <c r="AA148" s="122">
        <f t="shared" si="36"/>
        <v>0</v>
      </c>
      <c r="AB148" s="122">
        <f t="shared" si="37"/>
        <v>0</v>
      </c>
      <c r="AC148" s="129">
        <f t="shared" si="38"/>
        <v>0</v>
      </c>
    </row>
    <row r="149" spans="1:29" ht="15.75">
      <c r="A149" s="251"/>
      <c r="B149" s="86" t="s">
        <v>16</v>
      </c>
      <c r="C149" s="92">
        <v>74370771.359999999</v>
      </c>
      <c r="D149" s="20">
        <v>74370800</v>
      </c>
      <c r="E149" s="93">
        <f t="shared" si="26"/>
        <v>-28.640000000596046</v>
      </c>
      <c r="F149" s="92">
        <v>1695687.85</v>
      </c>
      <c r="G149" s="20" t="s">
        <v>2110</v>
      </c>
      <c r="H149" s="93">
        <f t="shared" si="27"/>
        <v>-2.1499999999068677</v>
      </c>
      <c r="I149" s="92">
        <v>88063.19</v>
      </c>
      <c r="J149" s="20" t="s">
        <v>2324</v>
      </c>
      <c r="K149" s="93">
        <f t="shared" si="28"/>
        <v>-9.9999999947613105E-3</v>
      </c>
      <c r="L149" s="92">
        <v>24972.77</v>
      </c>
      <c r="M149" s="20" t="s">
        <v>2325</v>
      </c>
      <c r="N149" s="93">
        <f t="shared" si="29"/>
        <v>-2.9999999998835847E-2</v>
      </c>
      <c r="O149" s="92">
        <v>598095.01</v>
      </c>
      <c r="P149" s="20" t="s">
        <v>2111</v>
      </c>
      <c r="Q149" s="93">
        <f t="shared" si="30"/>
        <v>1.0000000009313226E-2</v>
      </c>
      <c r="R149" s="92">
        <v>78862942.290000007</v>
      </c>
      <c r="S149" s="20">
        <v>78862900</v>
      </c>
      <c r="T149" s="93">
        <f t="shared" si="31"/>
        <v>42.290000006556511</v>
      </c>
      <c r="U149" s="209">
        <f t="shared" si="32"/>
        <v>1</v>
      </c>
      <c r="W149" s="86" t="s">
        <v>16</v>
      </c>
      <c r="X149" s="121">
        <f t="shared" si="33"/>
        <v>0</v>
      </c>
      <c r="Y149" s="122">
        <f t="shared" si="34"/>
        <v>0</v>
      </c>
      <c r="Z149" s="122">
        <f t="shared" si="35"/>
        <v>0</v>
      </c>
      <c r="AA149" s="122">
        <f t="shared" si="36"/>
        <v>0</v>
      </c>
      <c r="AB149" s="122">
        <f t="shared" si="37"/>
        <v>0</v>
      </c>
      <c r="AC149" s="129">
        <f t="shared" si="38"/>
        <v>0</v>
      </c>
    </row>
    <row r="150" spans="1:29" ht="15.75">
      <c r="A150" s="251"/>
      <c r="B150" s="86" t="s">
        <v>17</v>
      </c>
      <c r="C150" s="92">
        <v>44777664.140000001</v>
      </c>
      <c r="D150" s="20">
        <v>0</v>
      </c>
      <c r="E150" s="93">
        <f t="shared" si="26"/>
        <v>44777664.140000001</v>
      </c>
      <c r="F150" s="92">
        <v>1197096.94</v>
      </c>
      <c r="G150" s="20"/>
      <c r="H150" s="93">
        <f t="shared" si="27"/>
        <v>1197096.94</v>
      </c>
      <c r="I150" s="92">
        <v>115460.29</v>
      </c>
      <c r="J150" s="20"/>
      <c r="K150" s="93">
        <f t="shared" si="28"/>
        <v>115460.29</v>
      </c>
      <c r="L150" s="92">
        <v>7935.06</v>
      </c>
      <c r="M150" s="20"/>
      <c r="N150" s="93">
        <f t="shared" si="29"/>
        <v>7935.06</v>
      </c>
      <c r="O150" s="92">
        <v>215141.97</v>
      </c>
      <c r="P150" s="20"/>
      <c r="Q150" s="93">
        <f t="shared" si="30"/>
        <v>215141.97</v>
      </c>
      <c r="R150" s="92">
        <v>55916572.57</v>
      </c>
      <c r="S150" s="20">
        <v>0</v>
      </c>
      <c r="T150" s="93">
        <f t="shared" si="31"/>
        <v>55916572.57</v>
      </c>
      <c r="U150" s="209">
        <f t="shared" si="32"/>
        <v>0</v>
      </c>
      <c r="W150" s="86" t="s">
        <v>17</v>
      </c>
      <c r="X150" s="121">
        <f t="shared" si="33"/>
        <v>0</v>
      </c>
      <c r="Y150" s="122">
        <f t="shared" si="34"/>
        <v>0</v>
      </c>
      <c r="Z150" s="122">
        <f t="shared" si="35"/>
        <v>0</v>
      </c>
      <c r="AA150" s="122">
        <f t="shared" si="36"/>
        <v>0</v>
      </c>
      <c r="AB150" s="122">
        <f t="shared" si="37"/>
        <v>0</v>
      </c>
      <c r="AC150" s="129">
        <f t="shared" si="38"/>
        <v>0</v>
      </c>
    </row>
    <row r="151" spans="1:29" ht="15.75">
      <c r="A151" s="251"/>
      <c r="B151" s="86" t="s">
        <v>18</v>
      </c>
      <c r="C151" s="92">
        <v>13884033.449999999</v>
      </c>
      <c r="D151" s="20">
        <v>13884040</v>
      </c>
      <c r="E151" s="93">
        <f t="shared" si="26"/>
        <v>-6.5500000007450581</v>
      </c>
      <c r="F151" s="92">
        <v>702447.14</v>
      </c>
      <c r="G151" s="20" t="s">
        <v>2112</v>
      </c>
      <c r="H151" s="93">
        <f t="shared" si="27"/>
        <v>0.14000000001396984</v>
      </c>
      <c r="I151" s="92">
        <v>31867.52</v>
      </c>
      <c r="J151" s="20" t="s">
        <v>2326</v>
      </c>
      <c r="K151" s="93">
        <f t="shared" si="28"/>
        <v>2.0000000000436557E-2</v>
      </c>
      <c r="L151" s="92">
        <v>60365.01</v>
      </c>
      <c r="M151" s="20" t="s">
        <v>2327</v>
      </c>
      <c r="N151" s="93">
        <f t="shared" si="29"/>
        <v>1.0000000002037268E-2</v>
      </c>
      <c r="O151" s="92">
        <v>92942.49</v>
      </c>
      <c r="P151" s="20" t="s">
        <v>2113</v>
      </c>
      <c r="Q151" s="93">
        <f t="shared" si="30"/>
        <v>0.49000000000523869</v>
      </c>
      <c r="R151" s="92">
        <v>16550533.720000001</v>
      </c>
      <c r="S151" s="20">
        <v>16550520</v>
      </c>
      <c r="T151" s="93">
        <f t="shared" si="31"/>
        <v>13.720000000670552</v>
      </c>
      <c r="U151" s="209">
        <f t="shared" si="32"/>
        <v>1</v>
      </c>
      <c r="W151" s="86" t="s">
        <v>18</v>
      </c>
      <c r="X151" s="121">
        <f t="shared" si="33"/>
        <v>0</v>
      </c>
      <c r="Y151" s="122">
        <f t="shared" si="34"/>
        <v>0</v>
      </c>
      <c r="Z151" s="122">
        <f t="shared" si="35"/>
        <v>0</v>
      </c>
      <c r="AA151" s="122">
        <f t="shared" si="36"/>
        <v>0</v>
      </c>
      <c r="AB151" s="122">
        <f t="shared" si="37"/>
        <v>0</v>
      </c>
      <c r="AC151" s="129">
        <f t="shared" si="38"/>
        <v>0</v>
      </c>
    </row>
    <row r="152" spans="1:29" ht="15.75">
      <c r="A152" s="252"/>
      <c r="B152" s="88" t="s">
        <v>19</v>
      </c>
      <c r="C152" s="94">
        <v>78619817.650000006</v>
      </c>
      <c r="D152" s="95">
        <v>78619800</v>
      </c>
      <c r="E152" s="96">
        <f t="shared" si="26"/>
        <v>17.650000005960464</v>
      </c>
      <c r="F152" s="94">
        <v>2855200.04</v>
      </c>
      <c r="G152" s="95" t="s">
        <v>2114</v>
      </c>
      <c r="H152" s="96">
        <f t="shared" si="27"/>
        <v>4.0000000037252903E-2</v>
      </c>
      <c r="I152" s="94">
        <v>143986.95000000001</v>
      </c>
      <c r="J152" s="95" t="s">
        <v>2328</v>
      </c>
      <c r="K152" s="96">
        <f t="shared" si="28"/>
        <v>-4.9999999988358468E-2</v>
      </c>
      <c r="L152" s="94">
        <v>13768.77</v>
      </c>
      <c r="M152" s="95" t="s">
        <v>2329</v>
      </c>
      <c r="N152" s="96">
        <f t="shared" si="29"/>
        <v>-2.9999999998835847E-2</v>
      </c>
      <c r="O152" s="94">
        <v>474799.76</v>
      </c>
      <c r="P152" s="95" t="s">
        <v>2115</v>
      </c>
      <c r="Q152" s="96">
        <f t="shared" si="30"/>
        <v>-0.23999999999068677</v>
      </c>
      <c r="R152" s="94">
        <v>85442753.959999993</v>
      </c>
      <c r="S152" s="95">
        <v>85442800</v>
      </c>
      <c r="T152" s="96">
        <f t="shared" si="31"/>
        <v>-46.040000006556511</v>
      </c>
      <c r="U152" s="210">
        <f t="shared" si="32"/>
        <v>1</v>
      </c>
      <c r="W152" s="88" t="s">
        <v>19</v>
      </c>
      <c r="X152" s="125">
        <f t="shared" si="33"/>
        <v>0</v>
      </c>
      <c r="Y152" s="126">
        <f t="shared" si="34"/>
        <v>0</v>
      </c>
      <c r="Z152" s="126">
        <f t="shared" si="35"/>
        <v>0</v>
      </c>
      <c r="AA152" s="126">
        <f t="shared" si="36"/>
        <v>0</v>
      </c>
      <c r="AB152" s="126">
        <f t="shared" si="37"/>
        <v>0</v>
      </c>
      <c r="AC152" s="132">
        <f t="shared" si="38"/>
        <v>0</v>
      </c>
    </row>
    <row r="153" spans="1:29" ht="15.75">
      <c r="A153" s="250">
        <v>42487</v>
      </c>
      <c r="B153" s="85" t="s">
        <v>12</v>
      </c>
      <c r="C153" s="89">
        <v>36254615.469999999</v>
      </c>
      <c r="D153" s="90">
        <v>36254700</v>
      </c>
      <c r="E153" s="91">
        <f t="shared" si="26"/>
        <v>-84.530000001192093</v>
      </c>
      <c r="F153" s="89">
        <v>627126.78</v>
      </c>
      <c r="G153" s="90" t="s">
        <v>2116</v>
      </c>
      <c r="H153" s="91">
        <f t="shared" si="27"/>
        <v>-0.21999999997206032</v>
      </c>
      <c r="I153" s="89">
        <v>61958.89</v>
      </c>
      <c r="J153" s="90" t="s">
        <v>2330</v>
      </c>
      <c r="K153" s="91">
        <f t="shared" si="28"/>
        <v>-1.0000000002037268E-2</v>
      </c>
      <c r="L153" s="89">
        <v>63361.69</v>
      </c>
      <c r="M153" s="90" t="s">
        <v>2331</v>
      </c>
      <c r="N153" s="91">
        <f t="shared" si="29"/>
        <v>-9.9999999947613105E-3</v>
      </c>
      <c r="O153" s="89">
        <v>411512.85</v>
      </c>
      <c r="P153" s="90" t="s">
        <v>2117</v>
      </c>
      <c r="Q153" s="91">
        <f t="shared" si="30"/>
        <v>-0.15000000002328306</v>
      </c>
      <c r="R153" s="89">
        <v>35214573.039999999</v>
      </c>
      <c r="S153" s="90">
        <v>35214600</v>
      </c>
      <c r="T153" s="91">
        <f t="shared" si="31"/>
        <v>-26.96000000089407</v>
      </c>
      <c r="U153" s="208">
        <f t="shared" si="32"/>
        <v>1</v>
      </c>
      <c r="W153" s="85" t="s">
        <v>12</v>
      </c>
      <c r="X153" s="117">
        <f t="shared" si="33"/>
        <v>0</v>
      </c>
      <c r="Y153" s="118">
        <f t="shared" si="34"/>
        <v>0</v>
      </c>
      <c r="Z153" s="118">
        <f t="shared" si="35"/>
        <v>0</v>
      </c>
      <c r="AA153" s="118">
        <f t="shared" si="36"/>
        <v>0</v>
      </c>
      <c r="AB153" s="118">
        <f t="shared" si="37"/>
        <v>0</v>
      </c>
      <c r="AC153" s="131">
        <f t="shared" si="38"/>
        <v>0</v>
      </c>
    </row>
    <row r="154" spans="1:29" ht="15.75">
      <c r="A154" s="251"/>
      <c r="B154" s="86" t="s">
        <v>13</v>
      </c>
      <c r="C154" s="92">
        <v>74408649.700000003</v>
      </c>
      <c r="D154" s="20">
        <v>74408600</v>
      </c>
      <c r="E154" s="93">
        <f t="shared" si="26"/>
        <v>49.700000002980232</v>
      </c>
      <c r="F154" s="92">
        <v>1526444.9</v>
      </c>
      <c r="G154" s="20" t="s">
        <v>2118</v>
      </c>
      <c r="H154" s="93">
        <f t="shared" si="27"/>
        <v>4.8999999999068677</v>
      </c>
      <c r="I154" s="92">
        <v>259983.97</v>
      </c>
      <c r="J154" s="20" t="s">
        <v>2332</v>
      </c>
      <c r="K154" s="93">
        <f t="shared" si="28"/>
        <v>-2.9999999998835847E-2</v>
      </c>
      <c r="L154" s="92">
        <v>13393.39</v>
      </c>
      <c r="M154" s="20" t="s">
        <v>2333</v>
      </c>
      <c r="N154" s="93">
        <f t="shared" si="29"/>
        <v>-1.0000000000218279E-2</v>
      </c>
      <c r="O154" s="92">
        <v>642439.73</v>
      </c>
      <c r="P154" s="20" t="s">
        <v>2119</v>
      </c>
      <c r="Q154" s="93">
        <f t="shared" si="30"/>
        <v>-0.27000000001862645</v>
      </c>
      <c r="R154" s="92">
        <v>72486355.650000006</v>
      </c>
      <c r="S154" s="20">
        <v>72486400</v>
      </c>
      <c r="T154" s="93">
        <f t="shared" si="31"/>
        <v>-44.349999994039536</v>
      </c>
      <c r="U154" s="209">
        <f t="shared" si="32"/>
        <v>1</v>
      </c>
      <c r="W154" s="86" t="s">
        <v>13</v>
      </c>
      <c r="X154" s="121">
        <f t="shared" si="33"/>
        <v>0</v>
      </c>
      <c r="Y154" s="122">
        <f t="shared" si="34"/>
        <v>0</v>
      </c>
      <c r="Z154" s="122">
        <f t="shared" si="35"/>
        <v>0</v>
      </c>
      <c r="AA154" s="122">
        <f t="shared" si="36"/>
        <v>0</v>
      </c>
      <c r="AB154" s="122">
        <f t="shared" si="37"/>
        <v>0</v>
      </c>
      <c r="AC154" s="129">
        <f t="shared" si="38"/>
        <v>0</v>
      </c>
    </row>
    <row r="155" spans="1:29" ht="15.75">
      <c r="A155" s="251"/>
      <c r="B155" s="87" t="s">
        <v>14</v>
      </c>
      <c r="C155" s="92">
        <v>30374357.109999999</v>
      </c>
      <c r="D155" s="20">
        <v>30374380</v>
      </c>
      <c r="E155" s="93">
        <f t="shared" si="26"/>
        <v>-22.890000000596046</v>
      </c>
      <c r="F155" s="92">
        <v>1256215.58</v>
      </c>
      <c r="G155" s="20" t="s">
        <v>2120</v>
      </c>
      <c r="H155" s="93">
        <f t="shared" si="27"/>
        <v>-4.4199999999254942</v>
      </c>
      <c r="I155" s="92">
        <v>74318.539999999994</v>
      </c>
      <c r="J155" s="20" t="s">
        <v>2334</v>
      </c>
      <c r="K155" s="93">
        <f t="shared" si="28"/>
        <v>5130.5399999999936</v>
      </c>
      <c r="L155" s="92">
        <v>19544.71</v>
      </c>
      <c r="M155" s="20" t="s">
        <v>2335</v>
      </c>
      <c r="N155" s="93">
        <f t="shared" si="29"/>
        <v>13473.349999999999</v>
      </c>
      <c r="O155" s="92">
        <v>314355.90999999997</v>
      </c>
      <c r="P155" s="20" t="s">
        <v>2121</v>
      </c>
      <c r="Q155" s="93">
        <f t="shared" si="30"/>
        <v>-9.0000000025611371E-2</v>
      </c>
      <c r="R155" s="92">
        <v>31889536.109999999</v>
      </c>
      <c r="S155" s="20">
        <v>31889560</v>
      </c>
      <c r="T155" s="93">
        <f t="shared" si="31"/>
        <v>-23.890000000596046</v>
      </c>
      <c r="U155" s="209">
        <f t="shared" si="32"/>
        <v>1</v>
      </c>
      <c r="W155" s="87" t="s">
        <v>14</v>
      </c>
      <c r="X155" s="121">
        <f t="shared" si="33"/>
        <v>0</v>
      </c>
      <c r="Y155" s="122">
        <f t="shared" si="34"/>
        <v>0</v>
      </c>
      <c r="Z155" s="122">
        <f t="shared" si="35"/>
        <v>1</v>
      </c>
      <c r="AA155" s="122">
        <f t="shared" si="36"/>
        <v>1</v>
      </c>
      <c r="AB155" s="122">
        <f t="shared" si="37"/>
        <v>0</v>
      </c>
      <c r="AC155" s="129">
        <f t="shared" si="38"/>
        <v>0</v>
      </c>
    </row>
    <row r="156" spans="1:29" ht="15.75">
      <c r="A156" s="251"/>
      <c r="B156" s="86" t="s">
        <v>15</v>
      </c>
      <c r="C156" s="92">
        <v>96677610.040000007</v>
      </c>
      <c r="D156" s="20">
        <v>96677700</v>
      </c>
      <c r="E156" s="93">
        <f t="shared" si="26"/>
        <v>-89.959999993443489</v>
      </c>
      <c r="F156" s="92">
        <v>927801.66</v>
      </c>
      <c r="G156" s="20" t="s">
        <v>2122</v>
      </c>
      <c r="H156" s="93">
        <f t="shared" si="27"/>
        <v>-0.33999999996740371</v>
      </c>
      <c r="I156" s="92">
        <v>155944.37</v>
      </c>
      <c r="J156" s="20" t="s">
        <v>2336</v>
      </c>
      <c r="K156" s="93">
        <f t="shared" si="28"/>
        <v>0.36999999999534339</v>
      </c>
      <c r="L156" s="92">
        <v>3697.93</v>
      </c>
      <c r="M156" s="20" t="s">
        <v>2337</v>
      </c>
      <c r="N156" s="93">
        <f t="shared" si="29"/>
        <v>0</v>
      </c>
      <c r="O156" s="92">
        <v>258504.41</v>
      </c>
      <c r="P156" s="20" t="s">
        <v>2123</v>
      </c>
      <c r="Q156" s="93">
        <f t="shared" si="30"/>
        <v>0.41000000000349246</v>
      </c>
      <c r="R156" s="92">
        <v>95643550.409999996</v>
      </c>
      <c r="S156" s="20">
        <v>95643600</v>
      </c>
      <c r="T156" s="93">
        <f t="shared" si="31"/>
        <v>-49.590000003576279</v>
      </c>
      <c r="U156" s="209">
        <f t="shared" si="32"/>
        <v>1</v>
      </c>
      <c r="W156" s="86" t="s">
        <v>15</v>
      </c>
      <c r="X156" s="121">
        <f t="shared" si="33"/>
        <v>0</v>
      </c>
      <c r="Y156" s="122">
        <f t="shared" si="34"/>
        <v>0</v>
      </c>
      <c r="Z156" s="122">
        <f t="shared" si="35"/>
        <v>0</v>
      </c>
      <c r="AA156" s="122">
        <f t="shared" si="36"/>
        <v>0</v>
      </c>
      <c r="AB156" s="122">
        <f t="shared" si="37"/>
        <v>0</v>
      </c>
      <c r="AC156" s="129">
        <f t="shared" si="38"/>
        <v>0</v>
      </c>
    </row>
    <row r="157" spans="1:29" ht="15.75">
      <c r="A157" s="251"/>
      <c r="B157" s="86" t="s">
        <v>16</v>
      </c>
      <c r="C157" s="92">
        <v>78862942.290000007</v>
      </c>
      <c r="D157" s="20">
        <v>78862900</v>
      </c>
      <c r="E157" s="93">
        <f t="shared" si="26"/>
        <v>42.290000006556511</v>
      </c>
      <c r="F157" s="92">
        <v>2698323.97</v>
      </c>
      <c r="G157" s="20" t="s">
        <v>2124</v>
      </c>
      <c r="H157" s="93">
        <f t="shared" si="27"/>
        <v>3.970000000204891</v>
      </c>
      <c r="I157" s="92">
        <v>42048.17</v>
      </c>
      <c r="J157" s="20" t="s">
        <v>2338</v>
      </c>
      <c r="K157" s="93">
        <f t="shared" si="28"/>
        <v>-2.9999999998835847E-2</v>
      </c>
      <c r="L157" s="92">
        <v>3951.96</v>
      </c>
      <c r="M157" s="20" t="s">
        <v>2339</v>
      </c>
      <c r="N157" s="93">
        <f t="shared" si="29"/>
        <v>0</v>
      </c>
      <c r="O157" s="92">
        <v>863797.9</v>
      </c>
      <c r="P157" s="20" t="s">
        <v>2125</v>
      </c>
      <c r="Q157" s="93">
        <f t="shared" si="30"/>
        <v>-9.9999999976716936E-2</v>
      </c>
      <c r="R157" s="92">
        <v>75338916.629999995</v>
      </c>
      <c r="S157" s="20">
        <v>75338900</v>
      </c>
      <c r="T157" s="93">
        <f t="shared" si="31"/>
        <v>16.629999995231628</v>
      </c>
      <c r="U157" s="209">
        <f t="shared" si="32"/>
        <v>1</v>
      </c>
      <c r="W157" s="86" t="s">
        <v>16</v>
      </c>
      <c r="X157" s="121">
        <f t="shared" si="33"/>
        <v>0</v>
      </c>
      <c r="Y157" s="122">
        <f t="shared" si="34"/>
        <v>0</v>
      </c>
      <c r="Z157" s="122">
        <f t="shared" si="35"/>
        <v>0</v>
      </c>
      <c r="AA157" s="122">
        <f t="shared" si="36"/>
        <v>0</v>
      </c>
      <c r="AB157" s="122">
        <f t="shared" si="37"/>
        <v>0</v>
      </c>
      <c r="AC157" s="129">
        <f t="shared" si="38"/>
        <v>0</v>
      </c>
    </row>
    <row r="158" spans="1:29" ht="15.75">
      <c r="A158" s="251"/>
      <c r="B158" s="86" t="s">
        <v>17</v>
      </c>
      <c r="C158" s="92">
        <v>55916572.57</v>
      </c>
      <c r="D158" s="20">
        <v>55916600</v>
      </c>
      <c r="E158" s="93">
        <f t="shared" si="26"/>
        <v>-27.429999999701977</v>
      </c>
      <c r="F158" s="92">
        <v>1628106.7</v>
      </c>
      <c r="G158" s="20" t="s">
        <v>2126</v>
      </c>
      <c r="H158" s="93">
        <f t="shared" si="27"/>
        <v>-3.3000000000465661</v>
      </c>
      <c r="I158" s="92">
        <v>89115.4</v>
      </c>
      <c r="J158" s="20" t="s">
        <v>2340</v>
      </c>
      <c r="K158" s="93">
        <f t="shared" si="28"/>
        <v>0</v>
      </c>
      <c r="L158" s="92">
        <v>3064.66</v>
      </c>
      <c r="M158" s="20" t="s">
        <v>2341</v>
      </c>
      <c r="N158" s="93">
        <f t="shared" si="29"/>
        <v>0</v>
      </c>
      <c r="O158" s="92">
        <v>209521.51</v>
      </c>
      <c r="P158" s="20" t="s">
        <v>2127</v>
      </c>
      <c r="Q158" s="93">
        <f t="shared" si="30"/>
        <v>-0.48999999999068677</v>
      </c>
      <c r="R158" s="92">
        <v>54164995.100000001</v>
      </c>
      <c r="S158" s="20">
        <v>54165000</v>
      </c>
      <c r="T158" s="93">
        <f t="shared" si="31"/>
        <v>-4.8999999985098839</v>
      </c>
      <c r="U158" s="209">
        <f t="shared" si="32"/>
        <v>1</v>
      </c>
      <c r="W158" s="86" t="s">
        <v>17</v>
      </c>
      <c r="X158" s="121">
        <f t="shared" si="33"/>
        <v>0</v>
      </c>
      <c r="Y158" s="122">
        <f t="shared" si="34"/>
        <v>0</v>
      </c>
      <c r="Z158" s="122">
        <f t="shared" si="35"/>
        <v>0</v>
      </c>
      <c r="AA158" s="122">
        <f t="shared" si="36"/>
        <v>0</v>
      </c>
      <c r="AB158" s="122">
        <f t="shared" si="37"/>
        <v>0</v>
      </c>
      <c r="AC158" s="129">
        <f t="shared" si="38"/>
        <v>0</v>
      </c>
    </row>
    <row r="159" spans="1:29" ht="15.75">
      <c r="A159" s="251"/>
      <c r="B159" s="86" t="s">
        <v>18</v>
      </c>
      <c r="C159" s="92">
        <v>16550533.720000001</v>
      </c>
      <c r="D159" s="20">
        <v>16550520</v>
      </c>
      <c r="E159" s="93">
        <f t="shared" si="26"/>
        <v>13.720000000670552</v>
      </c>
      <c r="F159" s="92">
        <v>655190.02</v>
      </c>
      <c r="G159" s="20" t="s">
        <v>2128</v>
      </c>
      <c r="H159" s="93">
        <f t="shared" si="27"/>
        <v>2.0000000018626451E-2</v>
      </c>
      <c r="I159" s="92">
        <v>94957.2</v>
      </c>
      <c r="J159" s="20" t="s">
        <v>2342</v>
      </c>
      <c r="K159" s="93">
        <f t="shared" si="28"/>
        <v>0</v>
      </c>
      <c r="L159" s="92">
        <v>42143.47</v>
      </c>
      <c r="M159" s="20" t="s">
        <v>2343</v>
      </c>
      <c r="N159" s="93">
        <f t="shared" si="29"/>
        <v>0.47000000000116415</v>
      </c>
      <c r="O159" s="92">
        <v>102145.88</v>
      </c>
      <c r="P159" s="20" t="s">
        <v>2129</v>
      </c>
      <c r="Q159" s="93">
        <f t="shared" si="30"/>
        <v>0.88000000000465661</v>
      </c>
      <c r="R159" s="92">
        <v>15846011.550000001</v>
      </c>
      <c r="S159" s="20">
        <v>15845980</v>
      </c>
      <c r="T159" s="93">
        <f t="shared" si="31"/>
        <v>31.550000000745058</v>
      </c>
      <c r="U159" s="209">
        <f t="shared" si="32"/>
        <v>1</v>
      </c>
      <c r="W159" s="86" t="s">
        <v>18</v>
      </c>
      <c r="X159" s="121">
        <f t="shared" si="33"/>
        <v>0</v>
      </c>
      <c r="Y159" s="122">
        <f t="shared" si="34"/>
        <v>0</v>
      </c>
      <c r="Z159" s="122">
        <f t="shared" si="35"/>
        <v>0</v>
      </c>
      <c r="AA159" s="122">
        <f t="shared" si="36"/>
        <v>0</v>
      </c>
      <c r="AB159" s="122">
        <f t="shared" si="37"/>
        <v>0</v>
      </c>
      <c r="AC159" s="129">
        <f t="shared" si="38"/>
        <v>0</v>
      </c>
    </row>
    <row r="160" spans="1:29" ht="15.75">
      <c r="A160" s="252"/>
      <c r="B160" s="88" t="s">
        <v>19</v>
      </c>
      <c r="C160" s="94">
        <v>85442753.959999993</v>
      </c>
      <c r="D160" s="95">
        <v>85442800</v>
      </c>
      <c r="E160" s="96">
        <f t="shared" si="26"/>
        <v>-46.040000006556511</v>
      </c>
      <c r="F160" s="94">
        <v>1912306.63</v>
      </c>
      <c r="G160" s="95" t="s">
        <v>2130</v>
      </c>
      <c r="H160" s="96">
        <f t="shared" si="27"/>
        <v>-3.3700000001117587</v>
      </c>
      <c r="I160" s="94">
        <v>186833.9</v>
      </c>
      <c r="J160" s="95" t="s">
        <v>2344</v>
      </c>
      <c r="K160" s="96">
        <f t="shared" si="28"/>
        <v>-0.10000000000582077</v>
      </c>
      <c r="L160" s="94">
        <v>20140.71</v>
      </c>
      <c r="M160" s="95" t="s">
        <v>2345</v>
      </c>
      <c r="N160" s="96">
        <f t="shared" si="29"/>
        <v>9.9999999983992893E-3</v>
      </c>
      <c r="O160" s="94">
        <v>692088.66</v>
      </c>
      <c r="P160" s="95" t="s">
        <v>2131</v>
      </c>
      <c r="Q160" s="96">
        <f t="shared" si="30"/>
        <v>-0.33999999996740371</v>
      </c>
      <c r="R160" s="94">
        <v>83005051.859999999</v>
      </c>
      <c r="S160" s="95">
        <v>83005100</v>
      </c>
      <c r="T160" s="96">
        <f t="shared" si="31"/>
        <v>-48.140000000596046</v>
      </c>
      <c r="U160" s="210">
        <f t="shared" si="32"/>
        <v>1</v>
      </c>
      <c r="W160" s="88" t="s">
        <v>19</v>
      </c>
      <c r="X160" s="125">
        <f t="shared" si="33"/>
        <v>0</v>
      </c>
      <c r="Y160" s="126">
        <f t="shared" si="34"/>
        <v>0</v>
      </c>
      <c r="Z160" s="126">
        <f t="shared" si="35"/>
        <v>0</v>
      </c>
      <c r="AA160" s="126">
        <f t="shared" si="36"/>
        <v>0</v>
      </c>
      <c r="AB160" s="126">
        <f t="shared" si="37"/>
        <v>0</v>
      </c>
      <c r="AC160" s="132">
        <f t="shared" si="38"/>
        <v>0</v>
      </c>
    </row>
    <row r="161" spans="1:29" ht="15.75">
      <c r="A161" s="250">
        <v>42488</v>
      </c>
      <c r="B161" s="85" t="s">
        <v>12</v>
      </c>
      <c r="C161" s="89">
        <v>35214573.039999999</v>
      </c>
      <c r="D161" s="90">
        <v>35214600</v>
      </c>
      <c r="E161" s="97">
        <f t="shared" si="26"/>
        <v>-26.96000000089407</v>
      </c>
      <c r="F161" s="89">
        <v>447431.6</v>
      </c>
      <c r="G161" s="90" t="s">
        <v>2132</v>
      </c>
      <c r="H161" s="91">
        <f t="shared" si="27"/>
        <v>-0.40000000002328306</v>
      </c>
      <c r="I161" s="89">
        <v>62978.71</v>
      </c>
      <c r="J161" s="90" t="s">
        <v>2346</v>
      </c>
      <c r="K161" s="91">
        <f t="shared" si="28"/>
        <v>1.0000000002037268E-2</v>
      </c>
      <c r="L161" s="89">
        <v>6325.21</v>
      </c>
      <c r="M161" s="90" t="s">
        <v>2347</v>
      </c>
      <c r="N161" s="91">
        <f t="shared" si="29"/>
        <v>0</v>
      </c>
      <c r="O161" s="89">
        <v>460887.7</v>
      </c>
      <c r="P161" s="90" t="s">
        <v>2133</v>
      </c>
      <c r="Q161" s="91">
        <f t="shared" si="30"/>
        <v>-0.29999999998835847</v>
      </c>
      <c r="R161" s="89">
        <v>35861887.119999997</v>
      </c>
      <c r="S161" s="90">
        <v>35861900</v>
      </c>
      <c r="T161" s="91">
        <f t="shared" si="31"/>
        <v>-12.880000002682209</v>
      </c>
      <c r="U161" s="208">
        <f t="shared" si="32"/>
        <v>1</v>
      </c>
      <c r="W161" s="85" t="s">
        <v>12</v>
      </c>
      <c r="X161" s="117">
        <f t="shared" si="33"/>
        <v>0</v>
      </c>
      <c r="Y161" s="118">
        <f t="shared" si="34"/>
        <v>0</v>
      </c>
      <c r="Z161" s="118">
        <f t="shared" si="35"/>
        <v>0</v>
      </c>
      <c r="AA161" s="118">
        <f t="shared" si="36"/>
        <v>0</v>
      </c>
      <c r="AB161" s="118">
        <f t="shared" si="37"/>
        <v>0</v>
      </c>
      <c r="AC161" s="131">
        <f t="shared" si="38"/>
        <v>0</v>
      </c>
    </row>
    <row r="162" spans="1:29" ht="15.75">
      <c r="A162" s="251"/>
      <c r="B162" s="86" t="s">
        <v>13</v>
      </c>
      <c r="C162" s="92">
        <v>72486355.650000006</v>
      </c>
      <c r="D162" s="20">
        <v>72486400</v>
      </c>
      <c r="E162" s="93">
        <f t="shared" si="26"/>
        <v>-44.349999994039536</v>
      </c>
      <c r="F162" s="92">
        <v>1084566.92</v>
      </c>
      <c r="G162" s="20" t="s">
        <v>2134</v>
      </c>
      <c r="H162" s="93">
        <f t="shared" si="27"/>
        <v>-3.0800000000745058</v>
      </c>
      <c r="I162" s="92">
        <v>184413.57</v>
      </c>
      <c r="J162" s="20" t="s">
        <v>2348</v>
      </c>
      <c r="K162" s="93">
        <f t="shared" si="28"/>
        <v>-0.42999999999301508</v>
      </c>
      <c r="L162" s="92">
        <v>19172.150000000001</v>
      </c>
      <c r="M162" s="20" t="s">
        <v>2349</v>
      </c>
      <c r="N162" s="93">
        <f t="shared" si="29"/>
        <v>-4.9999999999272404E-2</v>
      </c>
      <c r="O162" s="92">
        <v>576606.17000000004</v>
      </c>
      <c r="P162" s="20" t="s">
        <v>2135</v>
      </c>
      <c r="Q162" s="93">
        <f t="shared" si="30"/>
        <v>0.17000000004190952</v>
      </c>
      <c r="R162" s="92">
        <v>83690039.170000002</v>
      </c>
      <c r="S162" s="20">
        <v>83690000</v>
      </c>
      <c r="T162" s="93">
        <f t="shared" si="31"/>
        <v>39.170000001788139</v>
      </c>
      <c r="U162" s="209">
        <f t="shared" si="32"/>
        <v>1</v>
      </c>
      <c r="W162" s="86" t="s">
        <v>13</v>
      </c>
      <c r="X162" s="121">
        <f t="shared" si="33"/>
        <v>0</v>
      </c>
      <c r="Y162" s="122">
        <f t="shared" si="34"/>
        <v>0</v>
      </c>
      <c r="Z162" s="122">
        <f t="shared" si="35"/>
        <v>0</v>
      </c>
      <c r="AA162" s="122">
        <f t="shared" si="36"/>
        <v>0</v>
      </c>
      <c r="AB162" s="122">
        <f t="shared" si="37"/>
        <v>0</v>
      </c>
      <c r="AC162" s="129">
        <f t="shared" si="38"/>
        <v>0</v>
      </c>
    </row>
    <row r="163" spans="1:29" ht="15.75">
      <c r="A163" s="251"/>
      <c r="B163" s="87" t="s">
        <v>14</v>
      </c>
      <c r="C163" s="92">
        <v>31889536.109999999</v>
      </c>
      <c r="D163" s="20">
        <v>31889560</v>
      </c>
      <c r="E163" s="93">
        <f t="shared" si="26"/>
        <v>-23.890000000596046</v>
      </c>
      <c r="F163" s="92">
        <v>794450.31</v>
      </c>
      <c r="G163" s="20" t="s">
        <v>2136</v>
      </c>
      <c r="H163" s="93">
        <f t="shared" si="27"/>
        <v>0.31000000005587935</v>
      </c>
      <c r="I163" s="92">
        <v>21901.99</v>
      </c>
      <c r="J163" s="20" t="s">
        <v>2350</v>
      </c>
      <c r="K163" s="93">
        <f t="shared" si="28"/>
        <v>2337.8900000000031</v>
      </c>
      <c r="L163" s="92">
        <v>1086.6099999999999</v>
      </c>
      <c r="M163" s="20" t="s">
        <v>2351</v>
      </c>
      <c r="N163" s="93">
        <f t="shared" si="29"/>
        <v>0</v>
      </c>
      <c r="O163" s="92">
        <v>213502.38</v>
      </c>
      <c r="P163" s="20" t="s">
        <v>2137</v>
      </c>
      <c r="Q163" s="93">
        <f t="shared" si="30"/>
        <v>0.38000000000465661</v>
      </c>
      <c r="R163" s="92">
        <v>30902398.800000001</v>
      </c>
      <c r="S163" s="20">
        <v>30902400</v>
      </c>
      <c r="T163" s="93">
        <f t="shared" si="31"/>
        <v>-1.1999999992549419</v>
      </c>
      <c r="U163" s="209">
        <f t="shared" si="32"/>
        <v>1</v>
      </c>
      <c r="W163" s="87" t="s">
        <v>14</v>
      </c>
      <c r="X163" s="121">
        <f t="shared" si="33"/>
        <v>0</v>
      </c>
      <c r="Y163" s="122">
        <f t="shared" si="34"/>
        <v>0</v>
      </c>
      <c r="Z163" s="122">
        <f t="shared" si="35"/>
        <v>1</v>
      </c>
      <c r="AA163" s="122">
        <f t="shared" si="36"/>
        <v>0</v>
      </c>
      <c r="AB163" s="122">
        <f t="shared" si="37"/>
        <v>0</v>
      </c>
      <c r="AC163" s="129">
        <f t="shared" si="38"/>
        <v>0</v>
      </c>
    </row>
    <row r="164" spans="1:29" ht="15.75">
      <c r="A164" s="251"/>
      <c r="B164" s="86" t="s">
        <v>15</v>
      </c>
      <c r="C164" s="92">
        <v>95643550.409999996</v>
      </c>
      <c r="D164" s="20">
        <v>35385100</v>
      </c>
      <c r="E164" s="93">
        <f t="shared" si="26"/>
        <v>60258450.409999996</v>
      </c>
      <c r="F164" s="92">
        <v>725533.5</v>
      </c>
      <c r="G164" s="20" t="s">
        <v>2138</v>
      </c>
      <c r="H164" s="93">
        <f t="shared" si="27"/>
        <v>0.5</v>
      </c>
      <c r="I164" s="92">
        <v>47342.09</v>
      </c>
      <c r="J164" s="20" t="s">
        <v>2352</v>
      </c>
      <c r="K164" s="93">
        <f t="shared" si="28"/>
        <v>-1.0000000002037268E-2</v>
      </c>
      <c r="L164" s="92">
        <v>4188.95</v>
      </c>
      <c r="M164" s="20" t="s">
        <v>2353</v>
      </c>
      <c r="N164" s="93">
        <f t="shared" si="29"/>
        <v>0</v>
      </c>
      <c r="O164" s="92">
        <v>271819.99</v>
      </c>
      <c r="P164" s="20" t="s">
        <v>2139</v>
      </c>
      <c r="Q164" s="93">
        <f t="shared" si="30"/>
        <v>-1.0000000009313226E-2</v>
      </c>
      <c r="R164" s="92">
        <v>97490528.219999999</v>
      </c>
      <c r="S164" s="20">
        <v>97490500</v>
      </c>
      <c r="T164" s="93">
        <f t="shared" si="31"/>
        <v>28.219999998807907</v>
      </c>
      <c r="U164" s="209">
        <f t="shared" si="32"/>
        <v>1</v>
      </c>
      <c r="W164" s="86" t="s">
        <v>15</v>
      </c>
      <c r="X164" s="121">
        <f t="shared" si="33"/>
        <v>1</v>
      </c>
      <c r="Y164" s="122">
        <f t="shared" si="34"/>
        <v>0</v>
      </c>
      <c r="Z164" s="122">
        <f t="shared" si="35"/>
        <v>0</v>
      </c>
      <c r="AA164" s="122">
        <f t="shared" si="36"/>
        <v>0</v>
      </c>
      <c r="AB164" s="122">
        <f t="shared" si="37"/>
        <v>0</v>
      </c>
      <c r="AC164" s="129">
        <f t="shared" si="38"/>
        <v>0</v>
      </c>
    </row>
    <row r="165" spans="1:29" ht="15.75">
      <c r="A165" s="251"/>
      <c r="B165" s="86" t="s">
        <v>16</v>
      </c>
      <c r="C165" s="92">
        <v>75338916.629999995</v>
      </c>
      <c r="D165" s="20">
        <v>75338900</v>
      </c>
      <c r="E165" s="93">
        <f t="shared" si="26"/>
        <v>16.629999995231628</v>
      </c>
      <c r="F165" s="92">
        <v>1392877.77</v>
      </c>
      <c r="G165" s="20" t="s">
        <v>2140</v>
      </c>
      <c r="H165" s="93">
        <f t="shared" si="27"/>
        <v>-2.2299999999813735</v>
      </c>
      <c r="I165" s="92">
        <v>575174</v>
      </c>
      <c r="J165" s="20" t="s">
        <v>2354</v>
      </c>
      <c r="K165" s="93">
        <f t="shared" si="28"/>
        <v>0</v>
      </c>
      <c r="L165" s="92">
        <v>906783.9</v>
      </c>
      <c r="M165" s="20" t="s">
        <v>2355</v>
      </c>
      <c r="N165" s="93">
        <f t="shared" si="29"/>
        <v>-9.9999999976716936E-2</v>
      </c>
      <c r="O165" s="92">
        <v>591534.32999999996</v>
      </c>
      <c r="P165" s="20" t="s">
        <v>2141</v>
      </c>
      <c r="Q165" s="93">
        <f t="shared" si="30"/>
        <v>0.32999999995809048</v>
      </c>
      <c r="R165" s="92">
        <v>82560579.689999998</v>
      </c>
      <c r="S165" s="20">
        <v>82560600</v>
      </c>
      <c r="T165" s="93">
        <f t="shared" si="31"/>
        <v>-20.310000002384186</v>
      </c>
      <c r="U165" s="209">
        <f t="shared" si="32"/>
        <v>1</v>
      </c>
      <c r="W165" s="86" t="s">
        <v>16</v>
      </c>
      <c r="X165" s="121">
        <f t="shared" si="33"/>
        <v>0</v>
      </c>
      <c r="Y165" s="122">
        <f t="shared" si="34"/>
        <v>0</v>
      </c>
      <c r="Z165" s="122">
        <f t="shared" si="35"/>
        <v>0</v>
      </c>
      <c r="AA165" s="122">
        <f t="shared" si="36"/>
        <v>0</v>
      </c>
      <c r="AB165" s="122">
        <f t="shared" si="37"/>
        <v>0</v>
      </c>
      <c r="AC165" s="129">
        <f t="shared" si="38"/>
        <v>0</v>
      </c>
    </row>
    <row r="166" spans="1:29" ht="15.75">
      <c r="A166" s="251"/>
      <c r="B166" s="86" t="s">
        <v>17</v>
      </c>
      <c r="C166" s="92">
        <v>54164995.100000001</v>
      </c>
      <c r="D166" s="20">
        <v>54165000</v>
      </c>
      <c r="E166" s="93">
        <f t="shared" si="26"/>
        <v>-4.8999999985098839</v>
      </c>
      <c r="F166" s="92">
        <v>1027655.27</v>
      </c>
      <c r="G166" s="20" t="s">
        <v>2142</v>
      </c>
      <c r="H166" s="93">
        <f t="shared" si="27"/>
        <v>-4.7299999999813735</v>
      </c>
      <c r="I166" s="92">
        <v>73868.06</v>
      </c>
      <c r="J166" s="20" t="s">
        <v>2356</v>
      </c>
      <c r="K166" s="93">
        <f t="shared" si="28"/>
        <v>-4.0000000008149073E-2</v>
      </c>
      <c r="L166" s="92">
        <v>671546.61</v>
      </c>
      <c r="M166" s="20" t="s">
        <v>2357</v>
      </c>
      <c r="N166" s="93">
        <f t="shared" si="29"/>
        <v>-0.39000000001396984</v>
      </c>
      <c r="O166" s="92">
        <v>299037.71999999997</v>
      </c>
      <c r="P166" s="20" t="s">
        <v>2143</v>
      </c>
      <c r="Q166" s="93">
        <f t="shared" si="30"/>
        <v>-0.28000000002793968</v>
      </c>
      <c r="R166" s="92">
        <v>74613714.859999999</v>
      </c>
      <c r="S166" s="20">
        <v>74613700</v>
      </c>
      <c r="T166" s="93">
        <f t="shared" si="31"/>
        <v>14.859999999403954</v>
      </c>
      <c r="U166" s="209">
        <f t="shared" si="32"/>
        <v>1</v>
      </c>
      <c r="W166" s="86" t="s">
        <v>17</v>
      </c>
      <c r="X166" s="121">
        <f t="shared" si="33"/>
        <v>0</v>
      </c>
      <c r="Y166" s="122">
        <f t="shared" si="34"/>
        <v>0</v>
      </c>
      <c r="Z166" s="122">
        <f t="shared" si="35"/>
        <v>0</v>
      </c>
      <c r="AA166" s="122">
        <f t="shared" si="36"/>
        <v>0</v>
      </c>
      <c r="AB166" s="122">
        <f t="shared" si="37"/>
        <v>0</v>
      </c>
      <c r="AC166" s="129">
        <f t="shared" si="38"/>
        <v>0</v>
      </c>
    </row>
    <row r="167" spans="1:29" ht="15.75">
      <c r="A167" s="251"/>
      <c r="B167" s="86" t="s">
        <v>18</v>
      </c>
      <c r="C167" s="92">
        <v>15846011.550000001</v>
      </c>
      <c r="D167" s="20">
        <v>15845980</v>
      </c>
      <c r="E167" s="93">
        <f t="shared" si="26"/>
        <v>31.550000000745058</v>
      </c>
      <c r="F167" s="92">
        <v>781536.19</v>
      </c>
      <c r="G167" s="20" t="s">
        <v>2144</v>
      </c>
      <c r="H167" s="93">
        <f t="shared" si="27"/>
        <v>0.18999999994412065</v>
      </c>
      <c r="I167" s="92">
        <v>1510.29</v>
      </c>
      <c r="J167" s="20" t="s">
        <v>2358</v>
      </c>
      <c r="K167" s="93">
        <f t="shared" si="28"/>
        <v>0</v>
      </c>
      <c r="L167" s="92">
        <v>217.1</v>
      </c>
      <c r="M167" s="20" t="s">
        <v>2359</v>
      </c>
      <c r="N167" s="93">
        <f t="shared" si="29"/>
        <v>0</v>
      </c>
      <c r="O167" s="92">
        <v>53342.59</v>
      </c>
      <c r="P167" s="20" t="s">
        <v>2145</v>
      </c>
      <c r="Q167" s="93">
        <f t="shared" si="30"/>
        <v>0.58999999999650754</v>
      </c>
      <c r="R167" s="92">
        <v>22542644.109999999</v>
      </c>
      <c r="S167" s="20">
        <v>22542650</v>
      </c>
      <c r="T167" s="93">
        <f t="shared" si="31"/>
        <v>-5.8900000005960464</v>
      </c>
      <c r="U167" s="209">
        <f t="shared" si="32"/>
        <v>1</v>
      </c>
      <c r="W167" s="86" t="s">
        <v>18</v>
      </c>
      <c r="X167" s="121">
        <f t="shared" si="33"/>
        <v>0</v>
      </c>
      <c r="Y167" s="122">
        <f t="shared" si="34"/>
        <v>0</v>
      </c>
      <c r="Z167" s="122">
        <f t="shared" si="35"/>
        <v>0</v>
      </c>
      <c r="AA167" s="122">
        <f t="shared" si="36"/>
        <v>0</v>
      </c>
      <c r="AB167" s="122">
        <f t="shared" si="37"/>
        <v>0</v>
      </c>
      <c r="AC167" s="129">
        <f t="shared" si="38"/>
        <v>0</v>
      </c>
    </row>
    <row r="168" spans="1:29" ht="15.75">
      <c r="A168" s="252"/>
      <c r="B168" s="88" t="s">
        <v>19</v>
      </c>
      <c r="C168" s="94">
        <v>83005051.859999999</v>
      </c>
      <c r="D168" s="95">
        <v>83005100</v>
      </c>
      <c r="E168" s="96">
        <f t="shared" si="26"/>
        <v>-48.140000000596046</v>
      </c>
      <c r="F168" s="94">
        <v>3201903.63</v>
      </c>
      <c r="G168" s="95" t="s">
        <v>2146</v>
      </c>
      <c r="H168" s="96">
        <f t="shared" si="27"/>
        <v>3.6299999998882413</v>
      </c>
      <c r="I168" s="94">
        <v>717899.57</v>
      </c>
      <c r="J168" s="95" t="s">
        <v>2360</v>
      </c>
      <c r="K168" s="96">
        <f t="shared" si="28"/>
        <v>-0.43000000005122274</v>
      </c>
      <c r="L168" s="94">
        <v>317015.59999999998</v>
      </c>
      <c r="M168" s="95" t="s">
        <v>2361</v>
      </c>
      <c r="N168" s="96">
        <f t="shared" si="29"/>
        <v>-0.40000000002328306</v>
      </c>
      <c r="O168" s="94">
        <v>607207.28</v>
      </c>
      <c r="P168" s="95" t="s">
        <v>2147</v>
      </c>
      <c r="Q168" s="96">
        <f t="shared" si="30"/>
        <v>0.28000000002793968</v>
      </c>
      <c r="R168" s="94">
        <v>79596824.920000002</v>
      </c>
      <c r="S168" s="95">
        <v>79596900</v>
      </c>
      <c r="T168" s="96">
        <f t="shared" si="31"/>
        <v>-75.079999998211861</v>
      </c>
      <c r="U168" s="210">
        <f t="shared" si="32"/>
        <v>1</v>
      </c>
      <c r="W168" s="88" t="s">
        <v>19</v>
      </c>
      <c r="X168" s="125">
        <f t="shared" si="33"/>
        <v>0</v>
      </c>
      <c r="Y168" s="126">
        <f t="shared" si="34"/>
        <v>0</v>
      </c>
      <c r="Z168" s="126">
        <f t="shared" si="35"/>
        <v>0</v>
      </c>
      <c r="AA168" s="126">
        <f t="shared" si="36"/>
        <v>0</v>
      </c>
      <c r="AB168" s="126">
        <f t="shared" si="37"/>
        <v>0</v>
      </c>
      <c r="AC168" s="132">
        <f t="shared" si="38"/>
        <v>0</v>
      </c>
    </row>
    <row r="169" spans="1:29" ht="15.75">
      <c r="A169" s="250">
        <v>42490</v>
      </c>
      <c r="B169" s="85" t="s">
        <v>12</v>
      </c>
      <c r="C169" s="89">
        <v>35861887.119999997</v>
      </c>
      <c r="D169" s="90"/>
      <c r="E169" s="91">
        <f t="shared" si="26"/>
        <v>35861887.119999997</v>
      </c>
      <c r="F169" s="89">
        <v>221005.97</v>
      </c>
      <c r="G169" s="90"/>
      <c r="H169" s="91">
        <f t="shared" si="27"/>
        <v>221005.97</v>
      </c>
      <c r="I169" s="89">
        <v>33324.129999999997</v>
      </c>
      <c r="J169" s="90"/>
      <c r="K169" s="91">
        <f t="shared" si="28"/>
        <v>33324.129999999997</v>
      </c>
      <c r="L169" s="89">
        <v>8175.05</v>
      </c>
      <c r="M169" s="90"/>
      <c r="N169" s="91">
        <f t="shared" si="29"/>
        <v>8175.05</v>
      </c>
      <c r="O169" s="89">
        <v>0</v>
      </c>
      <c r="P169" s="90"/>
      <c r="Q169" s="91">
        <f t="shared" si="30"/>
        <v>0</v>
      </c>
      <c r="R169" s="89">
        <v>36951925.979999997</v>
      </c>
      <c r="S169" s="90"/>
      <c r="T169" s="91">
        <f t="shared" si="31"/>
        <v>36951925.979999997</v>
      </c>
      <c r="U169" s="208">
        <f t="shared" si="32"/>
        <v>0</v>
      </c>
      <c r="W169" s="85" t="s">
        <v>12</v>
      </c>
      <c r="X169" s="117">
        <f t="shared" si="33"/>
        <v>0</v>
      </c>
      <c r="Y169" s="118">
        <f t="shared" si="34"/>
        <v>0</v>
      </c>
      <c r="Z169" s="118">
        <f t="shared" si="35"/>
        <v>0</v>
      </c>
      <c r="AA169" s="118">
        <f t="shared" si="36"/>
        <v>0</v>
      </c>
      <c r="AB169" s="118">
        <f t="shared" si="37"/>
        <v>0</v>
      </c>
      <c r="AC169" s="131">
        <f t="shared" si="38"/>
        <v>0</v>
      </c>
    </row>
    <row r="170" spans="1:29" ht="15.75">
      <c r="A170" s="251"/>
      <c r="B170" s="86" t="s">
        <v>13</v>
      </c>
      <c r="C170" s="92">
        <v>83690039.170000002</v>
      </c>
      <c r="D170" s="20"/>
      <c r="E170" s="93">
        <f t="shared" si="26"/>
        <v>83690039.170000002</v>
      </c>
      <c r="F170" s="92">
        <v>449253.72</v>
      </c>
      <c r="G170" s="20"/>
      <c r="H170" s="93">
        <f t="shared" si="27"/>
        <v>449253.72</v>
      </c>
      <c r="I170" s="92">
        <v>14594.78</v>
      </c>
      <c r="J170" s="20"/>
      <c r="K170" s="93">
        <f t="shared" si="28"/>
        <v>14594.78</v>
      </c>
      <c r="L170" s="92">
        <v>715.11</v>
      </c>
      <c r="M170" s="20"/>
      <c r="N170" s="93">
        <f t="shared" si="29"/>
        <v>715.11</v>
      </c>
      <c r="O170" s="92">
        <v>0</v>
      </c>
      <c r="P170" s="20"/>
      <c r="Q170" s="93">
        <f t="shared" si="30"/>
        <v>0</v>
      </c>
      <c r="R170" s="92">
        <v>83254665.120000005</v>
      </c>
      <c r="S170" s="20"/>
      <c r="T170" s="93">
        <f t="shared" si="31"/>
        <v>83254665.120000005</v>
      </c>
      <c r="U170" s="209">
        <f t="shared" si="32"/>
        <v>0</v>
      </c>
      <c r="W170" s="86" t="s">
        <v>13</v>
      </c>
      <c r="X170" s="121">
        <f t="shared" si="33"/>
        <v>0</v>
      </c>
      <c r="Y170" s="122">
        <f t="shared" si="34"/>
        <v>0</v>
      </c>
      <c r="Z170" s="122">
        <f t="shared" si="35"/>
        <v>0</v>
      </c>
      <c r="AA170" s="122">
        <f t="shared" si="36"/>
        <v>0</v>
      </c>
      <c r="AB170" s="122">
        <f t="shared" si="37"/>
        <v>0</v>
      </c>
      <c r="AC170" s="129">
        <f t="shared" si="38"/>
        <v>0</v>
      </c>
    </row>
    <row r="171" spans="1:29" ht="15.75">
      <c r="A171" s="251"/>
      <c r="B171" s="87" t="s">
        <v>14</v>
      </c>
      <c r="C171" s="92">
        <v>30902398.800000001</v>
      </c>
      <c r="D171" s="20"/>
      <c r="E171" s="93">
        <f t="shared" si="26"/>
        <v>30902398.800000001</v>
      </c>
      <c r="F171" s="92">
        <v>323829.51</v>
      </c>
      <c r="G171" s="20"/>
      <c r="H171" s="93">
        <f t="shared" si="27"/>
        <v>323829.51</v>
      </c>
      <c r="I171" s="92">
        <v>0</v>
      </c>
      <c r="J171" s="20"/>
      <c r="K171" s="93">
        <f t="shared" si="28"/>
        <v>0</v>
      </c>
      <c r="L171" s="92">
        <v>0</v>
      </c>
      <c r="M171" s="20"/>
      <c r="N171" s="93">
        <f t="shared" si="29"/>
        <v>0</v>
      </c>
      <c r="O171" s="92">
        <v>0</v>
      </c>
      <c r="P171" s="20"/>
      <c r="Q171" s="93">
        <f t="shared" si="30"/>
        <v>0</v>
      </c>
      <c r="R171" s="92">
        <v>35848648.229999997</v>
      </c>
      <c r="S171" s="20"/>
      <c r="T171" s="93">
        <f t="shared" si="31"/>
        <v>35848648.229999997</v>
      </c>
      <c r="U171" s="209">
        <f t="shared" si="32"/>
        <v>0</v>
      </c>
      <c r="W171" s="87" t="s">
        <v>14</v>
      </c>
      <c r="X171" s="121">
        <f t="shared" si="33"/>
        <v>0</v>
      </c>
      <c r="Y171" s="122">
        <f t="shared" si="34"/>
        <v>0</v>
      </c>
      <c r="Z171" s="122">
        <f t="shared" si="35"/>
        <v>0</v>
      </c>
      <c r="AA171" s="122">
        <f t="shared" si="36"/>
        <v>0</v>
      </c>
      <c r="AB171" s="122">
        <f t="shared" si="37"/>
        <v>0</v>
      </c>
      <c r="AC171" s="129">
        <f t="shared" si="38"/>
        <v>0</v>
      </c>
    </row>
    <row r="172" spans="1:29" ht="15.75">
      <c r="A172" s="251"/>
      <c r="B172" s="86" t="s">
        <v>15</v>
      </c>
      <c r="C172" s="92">
        <v>97490528.219999999</v>
      </c>
      <c r="D172" s="20"/>
      <c r="E172" s="93">
        <f t="shared" si="26"/>
        <v>97490528.219999999</v>
      </c>
      <c r="F172" s="92">
        <v>369083.34</v>
      </c>
      <c r="G172" s="20"/>
      <c r="H172" s="93">
        <f t="shared" si="27"/>
        <v>369083.34</v>
      </c>
      <c r="I172" s="92">
        <v>24917.17</v>
      </c>
      <c r="J172" s="20"/>
      <c r="K172" s="93">
        <f t="shared" si="28"/>
        <v>24917.17</v>
      </c>
      <c r="L172" s="92">
        <v>6077.43</v>
      </c>
      <c r="M172" s="20"/>
      <c r="N172" s="93">
        <f t="shared" si="29"/>
        <v>6077.43</v>
      </c>
      <c r="O172" s="92">
        <v>0</v>
      </c>
      <c r="P172" s="20"/>
      <c r="Q172" s="93">
        <f t="shared" si="30"/>
        <v>0</v>
      </c>
      <c r="R172" s="92">
        <v>100740975.26000001</v>
      </c>
      <c r="S172" s="20"/>
      <c r="T172" s="93">
        <f t="shared" si="31"/>
        <v>100740975.26000001</v>
      </c>
      <c r="U172" s="209">
        <f t="shared" si="32"/>
        <v>0</v>
      </c>
      <c r="W172" s="86" t="s">
        <v>15</v>
      </c>
      <c r="X172" s="121">
        <f t="shared" si="33"/>
        <v>0</v>
      </c>
      <c r="Y172" s="122">
        <f t="shared" si="34"/>
        <v>0</v>
      </c>
      <c r="Z172" s="122">
        <f t="shared" si="35"/>
        <v>0</v>
      </c>
      <c r="AA172" s="122">
        <f t="shared" si="36"/>
        <v>0</v>
      </c>
      <c r="AB172" s="122">
        <f t="shared" si="37"/>
        <v>0</v>
      </c>
      <c r="AC172" s="129">
        <f t="shared" si="38"/>
        <v>0</v>
      </c>
    </row>
    <row r="173" spans="1:29" ht="15.75">
      <c r="A173" s="251"/>
      <c r="B173" s="86" t="s">
        <v>16</v>
      </c>
      <c r="C173" s="92">
        <v>82560579.689999998</v>
      </c>
      <c r="D173" s="20"/>
      <c r="E173" s="93">
        <f t="shared" si="26"/>
        <v>82560579.689999998</v>
      </c>
      <c r="F173" s="92">
        <v>584857.03</v>
      </c>
      <c r="G173" s="20"/>
      <c r="H173" s="93">
        <f t="shared" si="27"/>
        <v>584857.03</v>
      </c>
      <c r="I173" s="92">
        <v>13963.88</v>
      </c>
      <c r="J173" s="20"/>
      <c r="K173" s="93">
        <f t="shared" si="28"/>
        <v>13963.88</v>
      </c>
      <c r="L173" s="92">
        <v>2484.25</v>
      </c>
      <c r="M173" s="20"/>
      <c r="N173" s="93">
        <f t="shared" si="29"/>
        <v>2484.25</v>
      </c>
      <c r="O173" s="92">
        <v>0</v>
      </c>
      <c r="P173" s="20"/>
      <c r="Q173" s="93">
        <f t="shared" si="30"/>
        <v>0</v>
      </c>
      <c r="R173" s="92">
        <v>81987202.290000007</v>
      </c>
      <c r="S173" s="20"/>
      <c r="T173" s="93">
        <f t="shared" si="31"/>
        <v>81987202.290000007</v>
      </c>
      <c r="U173" s="209">
        <f t="shared" si="32"/>
        <v>0</v>
      </c>
      <c r="W173" s="86" t="s">
        <v>16</v>
      </c>
      <c r="X173" s="121">
        <f t="shared" si="33"/>
        <v>0</v>
      </c>
      <c r="Y173" s="122">
        <f t="shared" si="34"/>
        <v>0</v>
      </c>
      <c r="Z173" s="122">
        <f t="shared" si="35"/>
        <v>0</v>
      </c>
      <c r="AA173" s="122">
        <f t="shared" si="36"/>
        <v>0</v>
      </c>
      <c r="AB173" s="122">
        <f t="shared" si="37"/>
        <v>0</v>
      </c>
      <c r="AC173" s="129">
        <f t="shared" si="38"/>
        <v>0</v>
      </c>
    </row>
    <row r="174" spans="1:29" ht="15.75">
      <c r="A174" s="251"/>
      <c r="B174" s="86" t="s">
        <v>17</v>
      </c>
      <c r="C174" s="92">
        <v>74613714.859999999</v>
      </c>
      <c r="D174" s="20"/>
      <c r="E174" s="93">
        <f t="shared" si="26"/>
        <v>74613714.859999999</v>
      </c>
      <c r="F174" s="92">
        <v>471732.69</v>
      </c>
      <c r="G174" s="20"/>
      <c r="H174" s="93">
        <f t="shared" si="27"/>
        <v>471732.69</v>
      </c>
      <c r="I174" s="92">
        <v>8830.7999999999993</v>
      </c>
      <c r="J174" s="20"/>
      <c r="K174" s="93">
        <f t="shared" si="28"/>
        <v>8830.7999999999993</v>
      </c>
      <c r="L174" s="92">
        <v>198.4</v>
      </c>
      <c r="M174" s="20"/>
      <c r="N174" s="93">
        <f t="shared" si="29"/>
        <v>198.4</v>
      </c>
      <c r="O174" s="92">
        <v>0</v>
      </c>
      <c r="P174" s="20"/>
      <c r="Q174" s="93">
        <f t="shared" si="30"/>
        <v>0</v>
      </c>
      <c r="R174" s="92">
        <v>74150614.569999993</v>
      </c>
      <c r="S174" s="20"/>
      <c r="T174" s="93">
        <f t="shared" si="31"/>
        <v>74150614.569999993</v>
      </c>
      <c r="U174" s="209">
        <f t="shared" si="32"/>
        <v>0</v>
      </c>
      <c r="W174" s="86" t="s">
        <v>17</v>
      </c>
      <c r="X174" s="121">
        <f t="shared" si="33"/>
        <v>0</v>
      </c>
      <c r="Y174" s="122">
        <f t="shared" si="34"/>
        <v>0</v>
      </c>
      <c r="Z174" s="122">
        <f t="shared" si="35"/>
        <v>0</v>
      </c>
      <c r="AA174" s="122">
        <f t="shared" si="36"/>
        <v>0</v>
      </c>
      <c r="AB174" s="122">
        <f t="shared" si="37"/>
        <v>0</v>
      </c>
      <c r="AC174" s="129">
        <f t="shared" si="38"/>
        <v>0</v>
      </c>
    </row>
    <row r="175" spans="1:29" ht="15.75">
      <c r="A175" s="251"/>
      <c r="B175" s="86" t="s">
        <v>18</v>
      </c>
      <c r="C175" s="92">
        <v>22542644.109999999</v>
      </c>
      <c r="D175" s="20"/>
      <c r="E175" s="93">
        <f t="shared" si="26"/>
        <v>22542644.109999999</v>
      </c>
      <c r="F175" s="92">
        <v>222034.91</v>
      </c>
      <c r="G175" s="20"/>
      <c r="H175" s="93">
        <f t="shared" si="27"/>
        <v>222034.91</v>
      </c>
      <c r="I175" s="92">
        <v>0</v>
      </c>
      <c r="J175" s="20"/>
      <c r="K175" s="93">
        <f t="shared" si="28"/>
        <v>0</v>
      </c>
      <c r="L175" s="92">
        <v>0</v>
      </c>
      <c r="M175" s="20"/>
      <c r="N175" s="93">
        <f t="shared" si="29"/>
        <v>0</v>
      </c>
      <c r="O175" s="92">
        <v>0</v>
      </c>
      <c r="P175" s="20"/>
      <c r="Q175" s="93">
        <f t="shared" si="30"/>
        <v>0</v>
      </c>
      <c r="R175" s="92">
        <v>22320609.199999999</v>
      </c>
      <c r="S175" s="20"/>
      <c r="T175" s="93">
        <f t="shared" si="31"/>
        <v>22320609.199999999</v>
      </c>
      <c r="U175" s="209">
        <f t="shared" si="32"/>
        <v>0</v>
      </c>
      <c r="W175" s="86" t="s">
        <v>18</v>
      </c>
      <c r="X175" s="121">
        <f t="shared" si="33"/>
        <v>0</v>
      </c>
      <c r="Y175" s="122">
        <f t="shared" si="34"/>
        <v>0</v>
      </c>
      <c r="Z175" s="122">
        <f t="shared" si="35"/>
        <v>0</v>
      </c>
      <c r="AA175" s="122">
        <f t="shared" si="36"/>
        <v>0</v>
      </c>
      <c r="AB175" s="122">
        <f t="shared" si="37"/>
        <v>0</v>
      </c>
      <c r="AC175" s="129">
        <f t="shared" si="38"/>
        <v>0</v>
      </c>
    </row>
    <row r="176" spans="1:29" ht="15.75">
      <c r="A176" s="252"/>
      <c r="B176" s="88" t="s">
        <v>19</v>
      </c>
      <c r="C176" s="94">
        <v>79596824.920000002</v>
      </c>
      <c r="D176" s="95"/>
      <c r="E176" s="96">
        <f t="shared" si="26"/>
        <v>79596824.920000002</v>
      </c>
      <c r="F176" s="94">
        <v>661509.18000000005</v>
      </c>
      <c r="G176" s="95"/>
      <c r="H176" s="96">
        <f t="shared" si="27"/>
        <v>661509.18000000005</v>
      </c>
      <c r="I176" s="94">
        <v>22344.25</v>
      </c>
      <c r="J176" s="95"/>
      <c r="K176" s="96">
        <f t="shared" si="28"/>
        <v>22344.25</v>
      </c>
      <c r="L176" s="94">
        <v>1616.85</v>
      </c>
      <c r="M176" s="95"/>
      <c r="N176" s="96">
        <f t="shared" si="29"/>
        <v>1616.85</v>
      </c>
      <c r="O176" s="94">
        <v>0</v>
      </c>
      <c r="P176" s="95"/>
      <c r="Q176" s="96">
        <f t="shared" si="30"/>
        <v>0</v>
      </c>
      <c r="R176" s="94">
        <v>84231950.640000001</v>
      </c>
      <c r="S176" s="95"/>
      <c r="T176" s="96">
        <f t="shared" si="31"/>
        <v>84231950.640000001</v>
      </c>
      <c r="U176" s="210">
        <f t="shared" si="32"/>
        <v>0</v>
      </c>
      <c r="W176" s="88" t="s">
        <v>19</v>
      </c>
      <c r="X176" s="125">
        <f t="shared" si="33"/>
        <v>0</v>
      </c>
      <c r="Y176" s="126">
        <f t="shared" si="34"/>
        <v>0</v>
      </c>
      <c r="Z176" s="126">
        <f t="shared" si="35"/>
        <v>0</v>
      </c>
      <c r="AA176" s="126">
        <f t="shared" si="36"/>
        <v>0</v>
      </c>
      <c r="AB176" s="126">
        <f t="shared" si="37"/>
        <v>0</v>
      </c>
      <c r="AC176" s="132">
        <f t="shared" si="38"/>
        <v>0</v>
      </c>
    </row>
    <row r="177" spans="7:29">
      <c r="G177" s="90"/>
      <c r="P177" s="90"/>
    </row>
    <row r="178" spans="7:29">
      <c r="G178" s="20"/>
      <c r="P178" s="20"/>
      <c r="U178" s="199" t="s">
        <v>1573</v>
      </c>
      <c r="X178" s="85" t="s">
        <v>22</v>
      </c>
      <c r="Y178" s="85" t="s">
        <v>23</v>
      </c>
      <c r="Z178" s="111" t="s">
        <v>24</v>
      </c>
      <c r="AA178" s="85" t="s">
        <v>25</v>
      </c>
      <c r="AB178" s="85" t="s">
        <v>26</v>
      </c>
      <c r="AC178" s="85" t="s">
        <v>27</v>
      </c>
    </row>
    <row r="179" spans="7:29">
      <c r="G179" s="20"/>
      <c r="P179" s="20"/>
      <c r="U179" s="211">
        <f>U9+U17+U25+U33+U41+U49+U57+U65+U73+U81+U89+U97+U105+U113+U121+U129+U137+U145+U153+U161+U169</f>
        <v>19</v>
      </c>
      <c r="W179" s="85" t="s">
        <v>12</v>
      </c>
      <c r="X179" s="117">
        <f>X9+X17+X25+X33+X41+X49+X57+X65+X73+X81+X89+X97+X105+X113+X121+X129+X137+X145+X153+X161+X169</f>
        <v>4</v>
      </c>
      <c r="Y179" s="118">
        <f t="shared" ref="Y179:AC179" si="39">Y9+Y17+Y25+Y33+Y41+Y49+Y57+Y65+Y73+Y81+Y89+Y97+Y105+Y113+Y121+Y129+Y137+Y145+Y153+Y161+Y169</f>
        <v>0</v>
      </c>
      <c r="Z179" s="118">
        <f t="shared" si="39"/>
        <v>1</v>
      </c>
      <c r="AA179" s="119">
        <f t="shared" si="39"/>
        <v>1</v>
      </c>
      <c r="AB179" s="119">
        <f t="shared" si="39"/>
        <v>1</v>
      </c>
      <c r="AC179" s="120">
        <f t="shared" si="39"/>
        <v>1</v>
      </c>
    </row>
    <row r="180" spans="7:29">
      <c r="G180" s="20"/>
      <c r="P180" s="20"/>
      <c r="U180" s="212">
        <f t="shared" ref="U180:U186" si="40">U10+U18+U26+U34+U42+U50+U58+U66+U74+U82+U90+U98+U106+U114+U122+U130+U138+U146+U154+U162+U170</f>
        <v>19</v>
      </c>
      <c r="W180" s="86" t="s">
        <v>13</v>
      </c>
      <c r="X180" s="121">
        <f t="shared" ref="X180:AC186" si="41">X10+X18+X26+X34+X42+X50+X58+X66+X74+X82+X90+X98+X106+X114+X122+X130+X138+X146+X154+X162+X170</f>
        <v>1</v>
      </c>
      <c r="Y180" s="122">
        <f t="shared" si="41"/>
        <v>0</v>
      </c>
      <c r="Z180" s="122">
        <f t="shared" si="41"/>
        <v>1</v>
      </c>
      <c r="AA180" s="123">
        <f t="shared" si="41"/>
        <v>1</v>
      </c>
      <c r="AB180" s="123">
        <f t="shared" si="41"/>
        <v>1</v>
      </c>
      <c r="AC180" s="124">
        <f t="shared" si="41"/>
        <v>1</v>
      </c>
    </row>
    <row r="181" spans="7:29">
      <c r="G181" s="20"/>
      <c r="P181" s="20"/>
      <c r="U181" s="212">
        <f t="shared" si="40"/>
        <v>16</v>
      </c>
      <c r="W181" s="87" t="s">
        <v>14</v>
      </c>
      <c r="X181" s="121">
        <f t="shared" si="41"/>
        <v>2</v>
      </c>
      <c r="Y181" s="122">
        <f t="shared" si="41"/>
        <v>3</v>
      </c>
      <c r="Z181" s="122">
        <f t="shared" si="41"/>
        <v>4</v>
      </c>
      <c r="AA181" s="123">
        <f t="shared" si="41"/>
        <v>2</v>
      </c>
      <c r="AB181" s="123">
        <f t="shared" si="41"/>
        <v>3</v>
      </c>
      <c r="AC181" s="124">
        <f t="shared" si="41"/>
        <v>1</v>
      </c>
    </row>
    <row r="182" spans="7:29">
      <c r="U182" s="212">
        <f t="shared" si="40"/>
        <v>19</v>
      </c>
      <c r="W182" s="86" t="s">
        <v>15</v>
      </c>
      <c r="X182" s="121">
        <f t="shared" si="41"/>
        <v>3</v>
      </c>
      <c r="Y182" s="122">
        <f t="shared" si="41"/>
        <v>1</v>
      </c>
      <c r="Z182" s="122">
        <f t="shared" si="41"/>
        <v>1</v>
      </c>
      <c r="AA182" s="123">
        <f t="shared" si="41"/>
        <v>0</v>
      </c>
      <c r="AB182" s="123">
        <f t="shared" si="41"/>
        <v>1</v>
      </c>
      <c r="AC182" s="124">
        <f t="shared" si="41"/>
        <v>1</v>
      </c>
    </row>
    <row r="183" spans="7:29">
      <c r="U183" s="212">
        <f t="shared" si="40"/>
        <v>20</v>
      </c>
      <c r="W183" s="86" t="s">
        <v>16</v>
      </c>
      <c r="X183" s="121">
        <f t="shared" si="41"/>
        <v>0</v>
      </c>
      <c r="Y183" s="122">
        <f t="shared" si="41"/>
        <v>0</v>
      </c>
      <c r="Z183" s="122">
        <f t="shared" si="41"/>
        <v>1</v>
      </c>
      <c r="AA183" s="123">
        <f t="shared" si="41"/>
        <v>0</v>
      </c>
      <c r="AB183" s="123">
        <f t="shared" si="41"/>
        <v>0</v>
      </c>
      <c r="AC183" s="124">
        <f t="shared" si="41"/>
        <v>0</v>
      </c>
    </row>
    <row r="184" spans="7:29">
      <c r="U184" s="212">
        <f t="shared" si="40"/>
        <v>12</v>
      </c>
      <c r="W184" s="86" t="s">
        <v>17</v>
      </c>
      <c r="X184" s="121">
        <f t="shared" si="41"/>
        <v>1</v>
      </c>
      <c r="Y184" s="122">
        <f t="shared" si="41"/>
        <v>6</v>
      </c>
      <c r="Z184" s="122">
        <f t="shared" si="41"/>
        <v>1</v>
      </c>
      <c r="AA184" s="123">
        <f t="shared" si="41"/>
        <v>1</v>
      </c>
      <c r="AB184" s="123">
        <f t="shared" si="41"/>
        <v>1</v>
      </c>
      <c r="AC184" s="124">
        <f t="shared" si="41"/>
        <v>2</v>
      </c>
    </row>
    <row r="185" spans="7:29">
      <c r="U185" s="212">
        <f t="shared" si="40"/>
        <v>18</v>
      </c>
      <c r="W185" s="86" t="s">
        <v>18</v>
      </c>
      <c r="X185" s="121">
        <f t="shared" si="41"/>
        <v>0</v>
      </c>
      <c r="Y185" s="122">
        <f t="shared" si="41"/>
        <v>0</v>
      </c>
      <c r="Z185" s="122">
        <f t="shared" si="41"/>
        <v>1</v>
      </c>
      <c r="AA185" s="123">
        <f t="shared" si="41"/>
        <v>0</v>
      </c>
      <c r="AB185" s="123">
        <f t="shared" si="41"/>
        <v>0</v>
      </c>
      <c r="AC185" s="124">
        <f t="shared" si="41"/>
        <v>0</v>
      </c>
    </row>
    <row r="186" spans="7:29">
      <c r="U186" s="213">
        <f t="shared" si="40"/>
        <v>17</v>
      </c>
      <c r="W186" s="88" t="s">
        <v>19</v>
      </c>
      <c r="X186" s="125">
        <f t="shared" si="41"/>
        <v>1</v>
      </c>
      <c r="Y186" s="126">
        <f t="shared" si="41"/>
        <v>0</v>
      </c>
      <c r="Z186" s="126">
        <f t="shared" si="41"/>
        <v>2</v>
      </c>
      <c r="AA186" s="127">
        <f t="shared" si="41"/>
        <v>0</v>
      </c>
      <c r="AB186" s="127">
        <f t="shared" si="41"/>
        <v>0</v>
      </c>
      <c r="AC186" s="128">
        <f t="shared" si="41"/>
        <v>1</v>
      </c>
    </row>
  </sheetData>
  <mergeCells count="29">
    <mergeCell ref="A137:A144"/>
    <mergeCell ref="A145:A152"/>
    <mergeCell ref="A153:A160"/>
    <mergeCell ref="A161:A168"/>
    <mergeCell ref="A169:A176"/>
    <mergeCell ref="A129:A136"/>
    <mergeCell ref="A41:A48"/>
    <mergeCell ref="A49:A56"/>
    <mergeCell ref="A57:A64"/>
    <mergeCell ref="A65:A72"/>
    <mergeCell ref="A73:A80"/>
    <mergeCell ref="A81:A88"/>
    <mergeCell ref="A89:A96"/>
    <mergeCell ref="A97:A104"/>
    <mergeCell ref="A105:A112"/>
    <mergeCell ref="A113:A120"/>
    <mergeCell ref="A121:A128"/>
    <mergeCell ref="R7:T7"/>
    <mergeCell ref="U7:U8"/>
    <mergeCell ref="A9:A16"/>
    <mergeCell ref="A17:A24"/>
    <mergeCell ref="A25:A32"/>
    <mergeCell ref="L7:N7"/>
    <mergeCell ref="O7:Q7"/>
    <mergeCell ref="A33:A40"/>
    <mergeCell ref="B7:B8"/>
    <mergeCell ref="C7:E7"/>
    <mergeCell ref="F7:H7"/>
    <mergeCell ref="I7:K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94"/>
  <sheetViews>
    <sheetView zoomScale="70" zoomScaleNormal="70" workbookViewId="0">
      <selection activeCell="Z187" sqref="Z187:AA194"/>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20" width="13.425781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42492</v>
      </c>
      <c r="B9" s="86" t="s">
        <v>12</v>
      </c>
      <c r="C9" s="92">
        <v>36951925.980000123</v>
      </c>
      <c r="D9" s="20">
        <v>36951900</v>
      </c>
      <c r="E9" s="93">
        <f>C9-D9</f>
        <v>25.980000123381615</v>
      </c>
      <c r="F9" s="92">
        <v>667929.11999999965</v>
      </c>
      <c r="G9" s="20" t="s">
        <v>2387</v>
      </c>
      <c r="H9" s="93">
        <f>F9-G9</f>
        <v>0.11999999964609742</v>
      </c>
      <c r="I9" s="92">
        <v>53838.97</v>
      </c>
      <c r="J9" s="20" t="s">
        <v>2637</v>
      </c>
      <c r="K9" s="93">
        <f>I9-J9</f>
        <v>47500.37</v>
      </c>
      <c r="L9" s="92">
        <v>6338.6</v>
      </c>
      <c r="M9" s="20" t="s">
        <v>2638</v>
      </c>
      <c r="N9" s="93">
        <f>L9-M9</f>
        <v>-47500.4</v>
      </c>
      <c r="O9" s="92">
        <v>812030.87000000011</v>
      </c>
      <c r="P9" s="20" t="s">
        <v>2388</v>
      </c>
      <c r="Q9" s="93">
        <f>O9-P9</f>
        <v>-0.12999999988824129</v>
      </c>
      <c r="R9" s="89">
        <v>35519466.360000126</v>
      </c>
      <c r="S9" s="90">
        <v>35519400</v>
      </c>
      <c r="T9" s="91">
        <f>R9-S9</f>
        <v>66.360000126063824</v>
      </c>
      <c r="U9" s="208">
        <f>IF(D9=0,0,1)</f>
        <v>1</v>
      </c>
      <c r="W9" s="85" t="s">
        <v>12</v>
      </c>
      <c r="X9" s="117">
        <f>+IF(AND(C9&lt;&gt;0,D9&lt;&gt;0,OR(E9&gt;100,E9&lt;-100)),1,0)</f>
        <v>0</v>
      </c>
      <c r="Y9" s="118">
        <f>+IF(AND(F9&lt;&gt;0,G9&lt;&gt;0,OR(H9&gt;100,H9&lt;-100)),1,0)</f>
        <v>0</v>
      </c>
      <c r="Z9" s="118">
        <f>+IF(AND(I9&lt;&gt;0,J9&lt;&gt;0,OR(K9&gt;100,K9&lt;-100)),1,0)</f>
        <v>1</v>
      </c>
      <c r="AA9" s="119">
        <f>+IF(AND(L9&lt;&gt;0,M9&lt;&gt;0,OR(N9&gt;100,N9&lt;-100)),1,0)</f>
        <v>1</v>
      </c>
      <c r="AB9" s="119">
        <f>+IF(AND(O9&lt;&gt;0,P9&lt;&gt;0,OR(Q9&gt;100,Q9&lt;-100)),1,0)</f>
        <v>0</v>
      </c>
      <c r="AC9" s="120">
        <f>+IF(AND(R9&lt;&gt;0,S9&lt;&gt;0,OR(T9&gt;100,T9&lt;-100)),1,0)</f>
        <v>0</v>
      </c>
    </row>
    <row r="10" spans="1:29" ht="15.75">
      <c r="A10" s="251"/>
      <c r="B10" s="86" t="s">
        <v>13</v>
      </c>
      <c r="C10" s="92">
        <v>83254665.119996607</v>
      </c>
      <c r="D10" s="20">
        <v>83254700</v>
      </c>
      <c r="E10" s="93">
        <f t="shared" ref="E10:E73" si="0">C10-D10</f>
        <v>-34.880003392696381</v>
      </c>
      <c r="F10" s="92">
        <v>1563406.0000000007</v>
      </c>
      <c r="G10" s="20" t="s">
        <v>2389</v>
      </c>
      <c r="H10" s="93">
        <f t="shared" ref="H10:H73" si="1">F10-G10</f>
        <v>-3.9999999993015081</v>
      </c>
      <c r="I10" s="92">
        <v>123197.8</v>
      </c>
      <c r="J10" s="20" t="s">
        <v>2639</v>
      </c>
      <c r="K10" s="93">
        <f t="shared" ref="K10:K73" si="2">I10-J10</f>
        <v>-0.19999999999708962</v>
      </c>
      <c r="L10" s="92">
        <v>5113.55</v>
      </c>
      <c r="M10" s="20" t="s">
        <v>2640</v>
      </c>
      <c r="N10" s="93">
        <f t="shared" ref="N10:N73" si="3">L10-M10</f>
        <v>0</v>
      </c>
      <c r="O10" s="92">
        <v>889745.95999999985</v>
      </c>
      <c r="P10" s="20" t="s">
        <v>2390</v>
      </c>
      <c r="Q10" s="93">
        <f t="shared" ref="Q10:Q73" si="4">O10-P10</f>
        <v>-4.0000000153668225E-2</v>
      </c>
      <c r="R10" s="92">
        <v>80919597.409996599</v>
      </c>
      <c r="S10" s="20">
        <v>80919600</v>
      </c>
      <c r="T10" s="93">
        <f t="shared" ref="T10:T73" si="5">R10-S10</f>
        <v>-2.5900034010410309</v>
      </c>
      <c r="U10" s="209">
        <f t="shared" ref="U10:U73" si="6">IF(D10=0,0,1)</f>
        <v>1</v>
      </c>
      <c r="W10" s="86" t="s">
        <v>13</v>
      </c>
      <c r="X10" s="121">
        <f t="shared" ref="X10:X73" si="7">+IF(AND(C10&lt;&gt;0,D10&lt;&gt;0,OR(E10&gt;100,E10&lt;-100)),1,0)</f>
        <v>0</v>
      </c>
      <c r="Y10" s="122">
        <f t="shared" ref="Y10:Y73" si="8">+IF(AND(F10&lt;&gt;0,G10&lt;&gt;0,OR(H10&gt;100,H10&lt;-100)),1,0)</f>
        <v>0</v>
      </c>
      <c r="Z10" s="122">
        <f t="shared" ref="Z10:Z73" si="9">+IF(AND(I10&lt;&gt;0,J10&lt;&gt;0,OR(K10&gt;100,K10&lt;-100)),1,0)</f>
        <v>0</v>
      </c>
      <c r="AA10" s="123">
        <f t="shared" ref="AA10:AA73" si="10">+IF(AND(L10&lt;&gt;0,M10&lt;&gt;0,OR(N10&gt;100,N10&lt;-100)),1,0)</f>
        <v>0</v>
      </c>
      <c r="AB10" s="123">
        <f t="shared" ref="AB10:AB73" si="11">+IF(AND(O10&lt;&gt;0,P10&lt;&gt;0,OR(Q10&gt;100,Q10&lt;-100)),1,0)</f>
        <v>0</v>
      </c>
      <c r="AC10" s="124">
        <f t="shared" ref="AC10:AC73" si="12">+IF(AND(R10&lt;&gt;0,S10&lt;&gt;0,OR(T10&gt;100,T10&lt;-100)),1,0)</f>
        <v>0</v>
      </c>
    </row>
    <row r="11" spans="1:29" ht="15.75">
      <c r="A11" s="251"/>
      <c r="B11" s="87" t="s">
        <v>14</v>
      </c>
      <c r="C11" s="92">
        <v>35848648.229999803</v>
      </c>
      <c r="D11" s="20">
        <v>35848600</v>
      </c>
      <c r="E11" s="93">
        <f t="shared" si="0"/>
        <v>48.229999803006649</v>
      </c>
      <c r="F11" s="92">
        <v>1627951.4400000006</v>
      </c>
      <c r="G11" s="20" t="s">
        <v>2391</v>
      </c>
      <c r="H11" s="93">
        <f t="shared" si="1"/>
        <v>1.4400000006426126</v>
      </c>
      <c r="I11" s="92">
        <v>47142.8</v>
      </c>
      <c r="J11" s="20" t="s">
        <v>2641</v>
      </c>
      <c r="K11" s="93">
        <f t="shared" si="2"/>
        <v>0</v>
      </c>
      <c r="L11" s="92">
        <v>4932.47</v>
      </c>
      <c r="M11" s="20" t="s">
        <v>2642</v>
      </c>
      <c r="N11" s="93">
        <f t="shared" si="3"/>
        <v>0</v>
      </c>
      <c r="O11" s="92">
        <v>399122.65000000014</v>
      </c>
      <c r="P11" s="20" t="s">
        <v>2392</v>
      </c>
      <c r="Q11" s="93">
        <f t="shared" si="4"/>
        <v>-0.34999999986030161</v>
      </c>
      <c r="R11" s="92">
        <v>33863784.469999798</v>
      </c>
      <c r="S11" s="20">
        <v>33863700</v>
      </c>
      <c r="T11" s="93">
        <f t="shared" si="5"/>
        <v>84.469999797642231</v>
      </c>
      <c r="U11" s="209">
        <f t="shared" si="6"/>
        <v>1</v>
      </c>
      <c r="W11" s="87" t="s">
        <v>14</v>
      </c>
      <c r="X11" s="121">
        <f t="shared" si="7"/>
        <v>0</v>
      </c>
      <c r="Y11" s="122">
        <f t="shared" si="8"/>
        <v>0</v>
      </c>
      <c r="Z11" s="122">
        <f t="shared" si="9"/>
        <v>0</v>
      </c>
      <c r="AA11" s="123">
        <f t="shared" si="10"/>
        <v>0</v>
      </c>
      <c r="AB11" s="123">
        <f t="shared" si="11"/>
        <v>0</v>
      </c>
      <c r="AC11" s="124">
        <f t="shared" si="12"/>
        <v>0</v>
      </c>
    </row>
    <row r="12" spans="1:29" ht="15.75">
      <c r="A12" s="251"/>
      <c r="B12" s="86" t="s">
        <v>15</v>
      </c>
      <c r="C12" s="92">
        <v>100740975.25999942</v>
      </c>
      <c r="D12" s="20">
        <v>97490500</v>
      </c>
      <c r="E12" s="93">
        <f t="shared" si="0"/>
        <v>3250475.2599994242</v>
      </c>
      <c r="F12" s="92">
        <v>1288293.0400000005</v>
      </c>
      <c r="G12" s="20" t="s">
        <v>2393</v>
      </c>
      <c r="H12" s="93">
        <f t="shared" si="1"/>
        <v>3.0400000005029142</v>
      </c>
      <c r="I12" s="92">
        <v>149391.49000000005</v>
      </c>
      <c r="J12" s="20" t="s">
        <v>2643</v>
      </c>
      <c r="K12" s="93">
        <f t="shared" si="2"/>
        <v>0.49000000004889444</v>
      </c>
      <c r="L12" s="92">
        <v>1664027.9400000009</v>
      </c>
      <c r="M12" s="20" t="s">
        <v>2644</v>
      </c>
      <c r="N12" s="93">
        <f t="shared" si="3"/>
        <v>-2.0599999991245568</v>
      </c>
      <c r="O12" s="92">
        <v>634358.59</v>
      </c>
      <c r="P12" s="20" t="s">
        <v>2394</v>
      </c>
      <c r="Q12" s="93">
        <f t="shared" si="4"/>
        <v>-0.41000000003259629</v>
      </c>
      <c r="R12" s="92">
        <v>97303687.179999426</v>
      </c>
      <c r="S12" s="20">
        <v>97303700</v>
      </c>
      <c r="T12" s="93">
        <f t="shared" si="5"/>
        <v>-12.820000573992729</v>
      </c>
      <c r="U12" s="209">
        <f t="shared" si="6"/>
        <v>1</v>
      </c>
      <c r="W12" s="86" t="s">
        <v>15</v>
      </c>
      <c r="X12" s="121">
        <f t="shared" si="7"/>
        <v>1</v>
      </c>
      <c r="Y12" s="122">
        <f t="shared" si="8"/>
        <v>0</v>
      </c>
      <c r="Z12" s="122">
        <f t="shared" si="9"/>
        <v>0</v>
      </c>
      <c r="AA12" s="123">
        <f t="shared" si="10"/>
        <v>0</v>
      </c>
      <c r="AB12" s="123">
        <f t="shared" si="11"/>
        <v>0</v>
      </c>
      <c r="AC12" s="124">
        <f t="shared" si="12"/>
        <v>0</v>
      </c>
    </row>
    <row r="13" spans="1:29" ht="15.75">
      <c r="A13" s="251"/>
      <c r="B13" s="86" t="s">
        <v>16</v>
      </c>
      <c r="C13" s="92">
        <v>81987202.289998576</v>
      </c>
      <c r="D13" s="20">
        <v>81987200</v>
      </c>
      <c r="E13" s="93">
        <f t="shared" si="0"/>
        <v>2.2899985760450363</v>
      </c>
      <c r="F13" s="92">
        <v>1646619.7699999993</v>
      </c>
      <c r="G13" s="20" t="s">
        <v>2395</v>
      </c>
      <c r="H13" s="93">
        <f t="shared" si="1"/>
        <v>-0.23000000067986548</v>
      </c>
      <c r="I13" s="92">
        <v>75862.73</v>
      </c>
      <c r="J13" s="20" t="s">
        <v>2645</v>
      </c>
      <c r="K13" s="93">
        <f t="shared" si="2"/>
        <v>2.9999999998835847E-2</v>
      </c>
      <c r="L13" s="92">
        <v>21635.360000000001</v>
      </c>
      <c r="M13" s="20" t="s">
        <v>2646</v>
      </c>
      <c r="N13" s="93">
        <f t="shared" si="3"/>
        <v>-4.0000000000873115E-2</v>
      </c>
      <c r="O13" s="92">
        <v>1079537.3800000004</v>
      </c>
      <c r="P13" s="20" t="s">
        <v>2396</v>
      </c>
      <c r="Q13" s="93">
        <f t="shared" si="4"/>
        <v>-2.6199999996460974</v>
      </c>
      <c r="R13" s="92">
        <v>79315272.509998575</v>
      </c>
      <c r="S13" s="20">
        <v>79315200</v>
      </c>
      <c r="T13" s="93">
        <f t="shared" si="5"/>
        <v>72.509998574852943</v>
      </c>
      <c r="U13" s="209">
        <f t="shared" si="6"/>
        <v>1</v>
      </c>
      <c r="W13" s="86" t="s">
        <v>16</v>
      </c>
      <c r="X13" s="121">
        <f t="shared" si="7"/>
        <v>0</v>
      </c>
      <c r="Y13" s="122">
        <f t="shared" si="8"/>
        <v>0</v>
      </c>
      <c r="Z13" s="122">
        <f t="shared" si="9"/>
        <v>0</v>
      </c>
      <c r="AA13" s="123">
        <f t="shared" si="10"/>
        <v>0</v>
      </c>
      <c r="AB13" s="123">
        <f t="shared" si="11"/>
        <v>0</v>
      </c>
      <c r="AC13" s="124">
        <f t="shared" si="12"/>
        <v>0</v>
      </c>
    </row>
    <row r="14" spans="1:29" ht="15.75">
      <c r="A14" s="251"/>
      <c r="B14" s="86" t="s">
        <v>17</v>
      </c>
      <c r="C14" s="92">
        <v>74150614.569996566</v>
      </c>
      <c r="D14" s="20">
        <v>74150600</v>
      </c>
      <c r="E14" s="93">
        <f t="shared" si="0"/>
        <v>14.569996565580368</v>
      </c>
      <c r="F14" s="92">
        <v>1468948.3100000005</v>
      </c>
      <c r="G14" s="20" t="s">
        <v>2397</v>
      </c>
      <c r="H14" s="93">
        <f t="shared" si="1"/>
        <v>-1.6899999994784594</v>
      </c>
      <c r="I14" s="92">
        <v>184742.17</v>
      </c>
      <c r="J14" s="20" t="s">
        <v>2647</v>
      </c>
      <c r="K14" s="93">
        <f t="shared" si="2"/>
        <v>0.17000000001280569</v>
      </c>
      <c r="L14" s="92">
        <v>16036.71</v>
      </c>
      <c r="M14" s="20" t="s">
        <v>2648</v>
      </c>
      <c r="N14" s="93">
        <f t="shared" si="3"/>
        <v>9.9999999983992893E-3</v>
      </c>
      <c r="O14" s="92">
        <v>532959.74000000022</v>
      </c>
      <c r="P14" s="20" t="s">
        <v>2398</v>
      </c>
      <c r="Q14" s="93">
        <f t="shared" si="4"/>
        <v>-0.25999999977648258</v>
      </c>
      <c r="R14" s="92">
        <v>72317411.979996592</v>
      </c>
      <c r="S14" s="20">
        <v>72317400</v>
      </c>
      <c r="T14" s="93">
        <f t="shared" si="5"/>
        <v>11.979996591806412</v>
      </c>
      <c r="U14" s="209">
        <f t="shared" si="6"/>
        <v>1</v>
      </c>
      <c r="W14" s="86" t="s">
        <v>17</v>
      </c>
      <c r="X14" s="121">
        <f t="shared" si="7"/>
        <v>0</v>
      </c>
      <c r="Y14" s="122">
        <f t="shared" si="8"/>
        <v>0</v>
      </c>
      <c r="Z14" s="122">
        <f t="shared" si="9"/>
        <v>0</v>
      </c>
      <c r="AA14" s="123">
        <f t="shared" si="10"/>
        <v>0</v>
      </c>
      <c r="AB14" s="123">
        <f t="shared" si="11"/>
        <v>0</v>
      </c>
      <c r="AC14" s="124">
        <f t="shared" si="12"/>
        <v>0</v>
      </c>
    </row>
    <row r="15" spans="1:29" ht="15.75">
      <c r="A15" s="251"/>
      <c r="B15" s="86" t="s">
        <v>18</v>
      </c>
      <c r="C15" s="92">
        <v>22320609.19999947</v>
      </c>
      <c r="D15" s="20">
        <v>22542650</v>
      </c>
      <c r="E15" s="93">
        <f t="shared" si="0"/>
        <v>-222040.80000052974</v>
      </c>
      <c r="F15" s="92">
        <v>1112715.75</v>
      </c>
      <c r="G15" s="20" t="s">
        <v>2399</v>
      </c>
      <c r="H15" s="93">
        <f t="shared" si="1"/>
        <v>-4.25</v>
      </c>
      <c r="I15" s="92">
        <v>33718.74</v>
      </c>
      <c r="J15" s="20" t="s">
        <v>2649</v>
      </c>
      <c r="K15" s="93">
        <f t="shared" si="2"/>
        <v>4.0000000000873115E-2</v>
      </c>
      <c r="L15" s="92">
        <v>5875.71</v>
      </c>
      <c r="M15" s="20" t="s">
        <v>2650</v>
      </c>
      <c r="N15" s="93">
        <f t="shared" si="3"/>
        <v>0.71000000000003638</v>
      </c>
      <c r="O15" s="92">
        <v>152301.18</v>
      </c>
      <c r="P15" s="20" t="s">
        <v>2400</v>
      </c>
      <c r="Q15" s="93">
        <f t="shared" si="4"/>
        <v>0.17999999999301508</v>
      </c>
      <c r="R15" s="92">
        <v>21083435.299999468</v>
      </c>
      <c r="S15" s="20">
        <v>21083400</v>
      </c>
      <c r="T15" s="93">
        <f t="shared" si="5"/>
        <v>35.299999468028545</v>
      </c>
      <c r="U15" s="209">
        <f t="shared" si="6"/>
        <v>1</v>
      </c>
      <c r="W15" s="86" t="s">
        <v>18</v>
      </c>
      <c r="X15" s="121">
        <f t="shared" si="7"/>
        <v>1</v>
      </c>
      <c r="Y15" s="122">
        <f t="shared" si="8"/>
        <v>0</v>
      </c>
      <c r="Z15" s="122">
        <f t="shared" si="9"/>
        <v>0</v>
      </c>
      <c r="AA15" s="123">
        <f t="shared" si="10"/>
        <v>0</v>
      </c>
      <c r="AB15" s="123">
        <f t="shared" si="11"/>
        <v>0</v>
      </c>
      <c r="AC15" s="124">
        <f t="shared" si="12"/>
        <v>0</v>
      </c>
    </row>
    <row r="16" spans="1:29" ht="15.75">
      <c r="A16" s="252"/>
      <c r="B16" s="88" t="s">
        <v>19</v>
      </c>
      <c r="C16" s="94">
        <v>84231950.639998913</v>
      </c>
      <c r="D16" s="95">
        <v>79596900</v>
      </c>
      <c r="E16" s="96">
        <f t="shared" si="0"/>
        <v>4635050.6399989128</v>
      </c>
      <c r="F16" s="94">
        <v>2547013.4900000007</v>
      </c>
      <c r="G16" s="95" t="s">
        <v>2401</v>
      </c>
      <c r="H16" s="96">
        <f t="shared" si="1"/>
        <v>3.4900000006891787</v>
      </c>
      <c r="I16" s="94">
        <v>190103.14</v>
      </c>
      <c r="J16" s="95" t="s">
        <v>2651</v>
      </c>
      <c r="K16" s="96">
        <f t="shared" si="2"/>
        <v>0.14000000001396984</v>
      </c>
      <c r="L16" s="94">
        <v>3652.0099999999993</v>
      </c>
      <c r="M16" s="95" t="s">
        <v>2652</v>
      </c>
      <c r="N16" s="96">
        <f t="shared" si="3"/>
        <v>0</v>
      </c>
      <c r="O16" s="94">
        <v>826924.05</v>
      </c>
      <c r="P16" s="95" t="s">
        <v>2402</v>
      </c>
      <c r="Q16" s="96">
        <f t="shared" si="4"/>
        <v>5.0000000046566129E-2</v>
      </c>
      <c r="R16" s="94">
        <v>81044464.229998916</v>
      </c>
      <c r="S16" s="95">
        <v>81134500</v>
      </c>
      <c r="T16" s="96">
        <f t="shared" si="5"/>
        <v>-90035.770001083612</v>
      </c>
      <c r="U16" s="210">
        <f t="shared" si="6"/>
        <v>1</v>
      </c>
      <c r="W16" s="88" t="s">
        <v>19</v>
      </c>
      <c r="X16" s="125">
        <f t="shared" si="7"/>
        <v>1</v>
      </c>
      <c r="Y16" s="126">
        <f t="shared" si="8"/>
        <v>0</v>
      </c>
      <c r="Z16" s="126">
        <f t="shared" si="9"/>
        <v>0</v>
      </c>
      <c r="AA16" s="127">
        <f t="shared" si="10"/>
        <v>0</v>
      </c>
      <c r="AB16" s="127">
        <f t="shared" si="11"/>
        <v>0</v>
      </c>
      <c r="AC16" s="128">
        <f t="shared" si="12"/>
        <v>1</v>
      </c>
    </row>
    <row r="17" spans="1:29" ht="15.75">
      <c r="A17" s="250">
        <v>42493</v>
      </c>
      <c r="B17" s="85" t="s">
        <v>12</v>
      </c>
      <c r="C17" s="89">
        <v>35519466.360000126</v>
      </c>
      <c r="D17" s="90"/>
      <c r="E17" s="91">
        <f t="shared" si="0"/>
        <v>35519466.360000126</v>
      </c>
      <c r="F17" s="89">
        <v>631612.06999999983</v>
      </c>
      <c r="G17" s="90"/>
      <c r="H17" s="91">
        <f t="shared" si="1"/>
        <v>631612.06999999983</v>
      </c>
      <c r="I17" s="89">
        <v>97866.51</v>
      </c>
      <c r="J17" s="90"/>
      <c r="K17" s="91">
        <f t="shared" si="2"/>
        <v>97866.51</v>
      </c>
      <c r="L17" s="89">
        <v>2968.31</v>
      </c>
      <c r="M17" s="90"/>
      <c r="N17" s="91">
        <f t="shared" si="3"/>
        <v>2968.31</v>
      </c>
      <c r="O17" s="89">
        <v>676665.17</v>
      </c>
      <c r="P17" s="90"/>
      <c r="Q17" s="91">
        <f t="shared" si="4"/>
        <v>676665.17</v>
      </c>
      <c r="R17" s="89">
        <v>34306087.320000127</v>
      </c>
      <c r="S17" s="90"/>
      <c r="T17" s="91">
        <f t="shared" si="5"/>
        <v>34306087.320000127</v>
      </c>
      <c r="U17" s="208">
        <f t="shared" si="6"/>
        <v>0</v>
      </c>
      <c r="W17" s="85" t="s">
        <v>12</v>
      </c>
      <c r="X17" s="122">
        <f t="shared" si="7"/>
        <v>0</v>
      </c>
      <c r="Y17" s="122">
        <f t="shared" si="8"/>
        <v>0</v>
      </c>
      <c r="Z17" s="122">
        <f t="shared" si="9"/>
        <v>0</v>
      </c>
      <c r="AA17" s="122">
        <f t="shared" si="10"/>
        <v>0</v>
      </c>
      <c r="AB17" s="123">
        <f t="shared" si="11"/>
        <v>0</v>
      </c>
      <c r="AC17" s="129">
        <f t="shared" si="12"/>
        <v>0</v>
      </c>
    </row>
    <row r="18" spans="1:29" ht="15.75">
      <c r="A18" s="251"/>
      <c r="B18" s="86" t="s">
        <v>13</v>
      </c>
      <c r="C18" s="92">
        <v>80919597.409996599</v>
      </c>
      <c r="D18" s="20">
        <v>80919600</v>
      </c>
      <c r="E18" s="93">
        <f t="shared" si="0"/>
        <v>-2.5900034010410309</v>
      </c>
      <c r="F18" s="92">
        <v>1295088.3100000005</v>
      </c>
      <c r="G18" s="20" t="s">
        <v>2403</v>
      </c>
      <c r="H18" s="93">
        <f t="shared" si="1"/>
        <v>-1.6899999994784594</v>
      </c>
      <c r="I18" s="92">
        <v>102413.93</v>
      </c>
      <c r="J18" s="20" t="s">
        <v>2653</v>
      </c>
      <c r="K18" s="93">
        <f t="shared" si="2"/>
        <v>-7.0000000006984919E-2</v>
      </c>
      <c r="L18" s="92">
        <v>8881.73</v>
      </c>
      <c r="M18" s="20" t="s">
        <v>2654</v>
      </c>
      <c r="N18" s="93">
        <f t="shared" si="3"/>
        <v>0</v>
      </c>
      <c r="O18" s="92">
        <v>413498.57</v>
      </c>
      <c r="P18" s="20" t="s">
        <v>2404</v>
      </c>
      <c r="Q18" s="93">
        <f t="shared" si="4"/>
        <v>-0.42999999999301508</v>
      </c>
      <c r="R18" s="92">
        <v>79304542.729996607</v>
      </c>
      <c r="S18" s="20">
        <v>79304600</v>
      </c>
      <c r="T18" s="93">
        <f t="shared" si="5"/>
        <v>-57.270003393292427</v>
      </c>
      <c r="U18" s="209">
        <f t="shared" si="6"/>
        <v>1</v>
      </c>
      <c r="W18" s="86" t="s">
        <v>13</v>
      </c>
      <c r="X18" s="122">
        <f t="shared" si="7"/>
        <v>0</v>
      </c>
      <c r="Y18" s="122">
        <f t="shared" si="8"/>
        <v>0</v>
      </c>
      <c r="Z18" s="122">
        <f t="shared" si="9"/>
        <v>0</v>
      </c>
      <c r="AA18" s="122">
        <f t="shared" si="10"/>
        <v>0</v>
      </c>
      <c r="AB18" s="123">
        <f t="shared" si="11"/>
        <v>0</v>
      </c>
      <c r="AC18" s="129">
        <f t="shared" si="12"/>
        <v>0</v>
      </c>
    </row>
    <row r="19" spans="1:29" ht="15.75">
      <c r="A19" s="251"/>
      <c r="B19" s="87" t="s">
        <v>14</v>
      </c>
      <c r="C19" s="92">
        <v>33863784.469999798</v>
      </c>
      <c r="D19" s="20">
        <v>33863700</v>
      </c>
      <c r="E19" s="93">
        <f t="shared" si="0"/>
        <v>84.469999797642231</v>
      </c>
      <c r="F19" s="92">
        <v>920806.8399999995</v>
      </c>
      <c r="G19" s="20" t="s">
        <v>2405</v>
      </c>
      <c r="H19" s="93">
        <f t="shared" si="1"/>
        <v>-0.16000000049825758</v>
      </c>
      <c r="I19" s="92">
        <v>50488.81</v>
      </c>
      <c r="J19" s="20" t="s">
        <v>2655</v>
      </c>
      <c r="K19" s="93">
        <f t="shared" si="2"/>
        <v>9.9999999947613105E-3</v>
      </c>
      <c r="L19" s="92">
        <v>8548.06</v>
      </c>
      <c r="M19" s="20" t="s">
        <v>2656</v>
      </c>
      <c r="N19" s="93">
        <f t="shared" si="3"/>
        <v>0</v>
      </c>
      <c r="O19" s="92">
        <v>313441.53999999998</v>
      </c>
      <c r="P19" s="20" t="s">
        <v>2406</v>
      </c>
      <c r="Q19" s="93">
        <f t="shared" si="4"/>
        <v>-0.46000000002095476</v>
      </c>
      <c r="R19" s="92">
        <v>32671476.839999799</v>
      </c>
      <c r="S19" s="20">
        <v>32671500</v>
      </c>
      <c r="T19" s="93">
        <f t="shared" si="5"/>
        <v>-23.160000201314688</v>
      </c>
      <c r="U19" s="209">
        <f t="shared" si="6"/>
        <v>1</v>
      </c>
      <c r="W19" s="87" t="s">
        <v>14</v>
      </c>
      <c r="X19" s="122">
        <f t="shared" si="7"/>
        <v>0</v>
      </c>
      <c r="Y19" s="122">
        <f t="shared" si="8"/>
        <v>0</v>
      </c>
      <c r="Z19" s="122">
        <f t="shared" si="9"/>
        <v>0</v>
      </c>
      <c r="AA19" s="122">
        <f t="shared" si="10"/>
        <v>0</v>
      </c>
      <c r="AB19" s="123">
        <f t="shared" si="11"/>
        <v>0</v>
      </c>
      <c r="AC19" s="129">
        <f t="shared" si="12"/>
        <v>0</v>
      </c>
    </row>
    <row r="20" spans="1:29" ht="15.75">
      <c r="A20" s="251"/>
      <c r="B20" s="86" t="s">
        <v>15</v>
      </c>
      <c r="C20" s="92">
        <v>97303687.179999426</v>
      </c>
      <c r="D20" s="20">
        <v>97303700</v>
      </c>
      <c r="E20" s="93">
        <f t="shared" si="0"/>
        <v>-12.820000573992729</v>
      </c>
      <c r="F20" s="92">
        <v>1887424.2</v>
      </c>
      <c r="G20" s="20" t="s">
        <v>2407</v>
      </c>
      <c r="H20" s="93">
        <f t="shared" si="1"/>
        <v>4.1999999999534339</v>
      </c>
      <c r="I20" s="92">
        <v>52263.59</v>
      </c>
      <c r="J20" s="20" t="s">
        <v>2657</v>
      </c>
      <c r="K20" s="93">
        <f t="shared" si="2"/>
        <v>-1.0000000002037268E-2</v>
      </c>
      <c r="L20" s="92">
        <v>343862.68</v>
      </c>
      <c r="M20" s="20" t="s">
        <v>2658</v>
      </c>
      <c r="N20" s="93">
        <f t="shared" si="3"/>
        <v>-0.32000000000698492</v>
      </c>
      <c r="O20" s="92">
        <v>546042.44999999995</v>
      </c>
      <c r="P20" s="20" t="s">
        <v>2408</v>
      </c>
      <c r="Q20" s="93">
        <f t="shared" si="4"/>
        <v>0.44999999995343387</v>
      </c>
      <c r="R20" s="92">
        <v>94578621.439999431</v>
      </c>
      <c r="S20" s="20">
        <v>94578700</v>
      </c>
      <c r="T20" s="93">
        <f t="shared" si="5"/>
        <v>-78.560000568628311</v>
      </c>
      <c r="U20" s="209">
        <f t="shared" si="6"/>
        <v>1</v>
      </c>
      <c r="W20" s="86" t="s">
        <v>15</v>
      </c>
      <c r="X20" s="122">
        <f t="shared" si="7"/>
        <v>0</v>
      </c>
      <c r="Y20" s="4">
        <f t="shared" si="8"/>
        <v>0</v>
      </c>
      <c r="Z20" s="130">
        <f t="shared" si="9"/>
        <v>0</v>
      </c>
      <c r="AA20" s="4">
        <f t="shared" si="10"/>
        <v>0</v>
      </c>
      <c r="AB20" s="123">
        <f t="shared" si="11"/>
        <v>0</v>
      </c>
      <c r="AC20" s="129">
        <f t="shared" si="12"/>
        <v>0</v>
      </c>
    </row>
    <row r="21" spans="1:29" ht="15.75">
      <c r="A21" s="251"/>
      <c r="B21" s="86" t="s">
        <v>16</v>
      </c>
      <c r="C21" s="92">
        <v>79315272.509998575</v>
      </c>
      <c r="D21" s="20">
        <v>79315200</v>
      </c>
      <c r="E21" s="93">
        <f t="shared" si="0"/>
        <v>72.509998574852943</v>
      </c>
      <c r="F21" s="92">
        <v>1373198.04</v>
      </c>
      <c r="G21" s="20" t="s">
        <v>2409</v>
      </c>
      <c r="H21" s="93">
        <f t="shared" si="1"/>
        <v>-1.9599999999627471</v>
      </c>
      <c r="I21" s="92">
        <v>78431.7</v>
      </c>
      <c r="J21" s="20" t="s">
        <v>2659</v>
      </c>
      <c r="K21" s="93">
        <f t="shared" si="2"/>
        <v>0</v>
      </c>
      <c r="L21" s="92">
        <v>18670.47</v>
      </c>
      <c r="M21" s="20" t="s">
        <v>2660</v>
      </c>
      <c r="N21" s="93">
        <f t="shared" si="3"/>
        <v>-2.9999999998835847E-2</v>
      </c>
      <c r="O21" s="92">
        <v>424570.5</v>
      </c>
      <c r="P21" s="20" t="s">
        <v>2410</v>
      </c>
      <c r="Q21" s="93">
        <f t="shared" si="4"/>
        <v>-0.5</v>
      </c>
      <c r="R21" s="92">
        <v>77577265.199998572</v>
      </c>
      <c r="S21" s="20">
        <v>77577200</v>
      </c>
      <c r="T21" s="93">
        <f t="shared" si="5"/>
        <v>65.199998572468758</v>
      </c>
      <c r="U21" s="209">
        <f t="shared" si="6"/>
        <v>1</v>
      </c>
      <c r="W21" s="86" t="s">
        <v>16</v>
      </c>
      <c r="X21" s="122">
        <f t="shared" si="7"/>
        <v>0</v>
      </c>
      <c r="Y21" s="4">
        <f t="shared" si="8"/>
        <v>0</v>
      </c>
      <c r="Z21" s="130">
        <f t="shared" si="9"/>
        <v>0</v>
      </c>
      <c r="AA21" s="4">
        <f t="shared" si="10"/>
        <v>0</v>
      </c>
      <c r="AB21" s="4">
        <f t="shared" si="11"/>
        <v>0</v>
      </c>
      <c r="AC21" s="129">
        <f t="shared" si="12"/>
        <v>0</v>
      </c>
    </row>
    <row r="22" spans="1:29" ht="15.75">
      <c r="A22" s="251"/>
      <c r="B22" s="86" t="s">
        <v>17</v>
      </c>
      <c r="C22" s="92">
        <v>72317411.979996592</v>
      </c>
      <c r="D22" s="20"/>
      <c r="E22" s="93">
        <f t="shared" si="0"/>
        <v>72317411.979996592</v>
      </c>
      <c r="F22" s="92">
        <v>1645877.21</v>
      </c>
      <c r="G22" s="20"/>
      <c r="H22" s="93">
        <f t="shared" si="1"/>
        <v>1645877.21</v>
      </c>
      <c r="I22" s="92">
        <v>81290.87</v>
      </c>
      <c r="J22" s="20"/>
      <c r="K22" s="93">
        <f t="shared" si="2"/>
        <v>81290.87</v>
      </c>
      <c r="L22" s="92">
        <v>1795.53</v>
      </c>
      <c r="M22" s="20"/>
      <c r="N22" s="93">
        <f t="shared" si="3"/>
        <v>1795.53</v>
      </c>
      <c r="O22" s="92">
        <v>322900.36</v>
      </c>
      <c r="P22" s="20"/>
      <c r="Q22" s="93">
        <f t="shared" si="4"/>
        <v>322900.36</v>
      </c>
      <c r="R22" s="92">
        <v>70428129.749996588</v>
      </c>
      <c r="S22" s="20"/>
      <c r="T22" s="93">
        <f t="shared" si="5"/>
        <v>70428129.749996588</v>
      </c>
      <c r="U22" s="209">
        <f t="shared" si="6"/>
        <v>0</v>
      </c>
      <c r="W22" s="86" t="s">
        <v>17</v>
      </c>
      <c r="X22" s="122">
        <f t="shared" si="7"/>
        <v>0</v>
      </c>
      <c r="Y22" s="4">
        <f t="shared" si="8"/>
        <v>0</v>
      </c>
      <c r="Z22" s="130">
        <f t="shared" si="9"/>
        <v>0</v>
      </c>
      <c r="AA22" s="4">
        <f t="shared" si="10"/>
        <v>0</v>
      </c>
      <c r="AB22" s="4">
        <f t="shared" si="11"/>
        <v>0</v>
      </c>
      <c r="AC22" s="129">
        <f t="shared" si="12"/>
        <v>0</v>
      </c>
    </row>
    <row r="23" spans="1:29" ht="15.75">
      <c r="A23" s="251"/>
      <c r="B23" s="86" t="s">
        <v>18</v>
      </c>
      <c r="C23" s="92">
        <v>21083435.299999468</v>
      </c>
      <c r="D23" s="20">
        <v>21083400</v>
      </c>
      <c r="E23" s="93">
        <f t="shared" si="0"/>
        <v>35.299999468028545</v>
      </c>
      <c r="F23" s="92">
        <v>1160963.5300000005</v>
      </c>
      <c r="G23" s="20" t="s">
        <v>2411</v>
      </c>
      <c r="H23" s="93">
        <f t="shared" si="1"/>
        <v>3.530000000493601</v>
      </c>
      <c r="I23" s="92">
        <v>80522.23</v>
      </c>
      <c r="J23" s="20" t="s">
        <v>2661</v>
      </c>
      <c r="K23" s="93">
        <f t="shared" si="2"/>
        <v>2588.429999999993</v>
      </c>
      <c r="L23" s="92">
        <v>2575.9699999999998</v>
      </c>
      <c r="M23" s="20" t="s">
        <v>2662</v>
      </c>
      <c r="N23" s="93">
        <f t="shared" si="3"/>
        <v>0</v>
      </c>
      <c r="O23" s="92">
        <v>178194.45000000004</v>
      </c>
      <c r="P23" s="20" t="s">
        <v>2412</v>
      </c>
      <c r="Q23" s="93">
        <f t="shared" si="4"/>
        <v>0.45000000004074536</v>
      </c>
      <c r="R23" s="92">
        <v>19822223.579999469</v>
      </c>
      <c r="S23" s="20">
        <v>19822210</v>
      </c>
      <c r="T23" s="93">
        <f t="shared" si="5"/>
        <v>13.579999469220638</v>
      </c>
      <c r="U23" s="209">
        <f t="shared" si="6"/>
        <v>1</v>
      </c>
      <c r="W23" s="86" t="s">
        <v>18</v>
      </c>
      <c r="X23" s="122">
        <f t="shared" si="7"/>
        <v>0</v>
      </c>
      <c r="Y23" s="4">
        <f t="shared" si="8"/>
        <v>0</v>
      </c>
      <c r="Z23" s="130">
        <f t="shared" si="9"/>
        <v>1</v>
      </c>
      <c r="AA23" s="4">
        <f t="shared" si="10"/>
        <v>0</v>
      </c>
      <c r="AB23" s="4">
        <f t="shared" si="11"/>
        <v>0</v>
      </c>
      <c r="AC23" s="129">
        <f t="shared" si="12"/>
        <v>0</v>
      </c>
    </row>
    <row r="24" spans="1:29" ht="15.75">
      <c r="A24" s="252"/>
      <c r="B24" s="88" t="s">
        <v>19</v>
      </c>
      <c r="C24" s="94">
        <v>81044464.229998916</v>
      </c>
      <c r="D24" s="95">
        <v>81134500</v>
      </c>
      <c r="E24" s="96">
        <f t="shared" si="0"/>
        <v>-90035.770001083612</v>
      </c>
      <c r="F24" s="94">
        <v>3651337.4699999988</v>
      </c>
      <c r="G24" s="95" t="s">
        <v>2413</v>
      </c>
      <c r="H24" s="96">
        <f t="shared" si="1"/>
        <v>-2.5300000011920929</v>
      </c>
      <c r="I24" s="94">
        <v>38099.85</v>
      </c>
      <c r="J24" s="95" t="s">
        <v>2663</v>
      </c>
      <c r="K24" s="96">
        <f t="shared" si="2"/>
        <v>-5.0000000002910383E-2</v>
      </c>
      <c r="L24" s="94">
        <v>8228.909999999998</v>
      </c>
      <c r="M24" s="95" t="s">
        <v>2664</v>
      </c>
      <c r="N24" s="96">
        <f t="shared" si="3"/>
        <v>0</v>
      </c>
      <c r="O24" s="94">
        <v>700984.6399999999</v>
      </c>
      <c r="P24" s="95" t="s">
        <v>2414</v>
      </c>
      <c r="Q24" s="96">
        <f t="shared" si="4"/>
        <v>0.63999999989755452</v>
      </c>
      <c r="R24" s="94">
        <v>76722013.05999893</v>
      </c>
      <c r="S24" s="95">
        <v>76722000</v>
      </c>
      <c r="T24" s="96">
        <f t="shared" si="5"/>
        <v>13.05999892950058</v>
      </c>
      <c r="U24" s="210">
        <f t="shared" si="6"/>
        <v>1</v>
      </c>
      <c r="W24" s="88" t="s">
        <v>19</v>
      </c>
      <c r="X24" s="122">
        <f t="shared" si="7"/>
        <v>1</v>
      </c>
      <c r="Y24" s="4">
        <f t="shared" si="8"/>
        <v>0</v>
      </c>
      <c r="Z24" s="130">
        <f t="shared" si="9"/>
        <v>0</v>
      </c>
      <c r="AA24" s="4">
        <f t="shared" si="10"/>
        <v>0</v>
      </c>
      <c r="AB24" s="4">
        <f t="shared" si="11"/>
        <v>0</v>
      </c>
      <c r="AC24" s="129">
        <f t="shared" si="12"/>
        <v>0</v>
      </c>
    </row>
    <row r="25" spans="1:29" ht="15.75">
      <c r="A25" s="250">
        <v>42494</v>
      </c>
      <c r="B25" s="85" t="s">
        <v>12</v>
      </c>
      <c r="C25" s="89">
        <v>34306087.320000127</v>
      </c>
      <c r="D25" s="90"/>
      <c r="E25" s="91">
        <f t="shared" si="0"/>
        <v>34306087.320000127</v>
      </c>
      <c r="F25" s="89">
        <v>718241.06000000017</v>
      </c>
      <c r="G25" s="90"/>
      <c r="H25" s="91">
        <f t="shared" si="1"/>
        <v>718241.06000000017</v>
      </c>
      <c r="I25" s="89">
        <v>81644.87</v>
      </c>
      <c r="J25" s="90"/>
      <c r="K25" s="91">
        <f t="shared" si="2"/>
        <v>81644.87</v>
      </c>
      <c r="L25" s="89">
        <v>140148.47</v>
      </c>
      <c r="M25" s="90"/>
      <c r="N25" s="91">
        <f t="shared" si="3"/>
        <v>140148.47</v>
      </c>
      <c r="O25" s="89">
        <v>454645.96</v>
      </c>
      <c r="P25" s="90"/>
      <c r="Q25" s="91">
        <f t="shared" si="4"/>
        <v>454645.96</v>
      </c>
      <c r="R25" s="89">
        <v>35141558.120000131</v>
      </c>
      <c r="S25" s="90"/>
      <c r="T25" s="91">
        <f t="shared" si="5"/>
        <v>35141558.120000131</v>
      </c>
      <c r="U25" s="208">
        <f t="shared" si="6"/>
        <v>0</v>
      </c>
      <c r="W25" s="85" t="s">
        <v>12</v>
      </c>
      <c r="X25" s="117">
        <f t="shared" si="7"/>
        <v>0</v>
      </c>
      <c r="Y25" s="118">
        <f t="shared" si="8"/>
        <v>0</v>
      </c>
      <c r="Z25" s="118">
        <f t="shared" si="9"/>
        <v>0</v>
      </c>
      <c r="AA25" s="118">
        <f t="shared" si="10"/>
        <v>0</v>
      </c>
      <c r="AB25" s="118">
        <f t="shared" si="11"/>
        <v>0</v>
      </c>
      <c r="AC25" s="131">
        <f t="shared" si="12"/>
        <v>0</v>
      </c>
    </row>
    <row r="26" spans="1:29" ht="15.75">
      <c r="A26" s="251"/>
      <c r="B26" s="86" t="s">
        <v>13</v>
      </c>
      <c r="C26" s="92">
        <v>79304542.729996607</v>
      </c>
      <c r="D26" s="20">
        <v>79304600</v>
      </c>
      <c r="E26" s="93">
        <f t="shared" si="0"/>
        <v>-57.270003393292427</v>
      </c>
      <c r="F26" s="92">
        <v>2211939.5200000019</v>
      </c>
      <c r="G26" s="20" t="s">
        <v>2415</v>
      </c>
      <c r="H26" s="93">
        <f t="shared" si="1"/>
        <v>-0.4799999981187284</v>
      </c>
      <c r="I26" s="92">
        <v>537783.65</v>
      </c>
      <c r="J26" s="20" t="s">
        <v>2665</v>
      </c>
      <c r="K26" s="93">
        <f t="shared" si="2"/>
        <v>-0.34999999997671694</v>
      </c>
      <c r="L26" s="92">
        <v>15571.169999999998</v>
      </c>
      <c r="M26" s="20" t="s">
        <v>2666</v>
      </c>
      <c r="N26" s="93">
        <f t="shared" si="3"/>
        <v>-3.0000000002473826E-2</v>
      </c>
      <c r="O26" s="92">
        <v>509440.95000000024</v>
      </c>
      <c r="P26" s="20" t="s">
        <v>2416</v>
      </c>
      <c r="Q26" s="93">
        <f t="shared" si="4"/>
        <v>-4.9999999755527824E-2</v>
      </c>
      <c r="R26" s="92">
        <v>77105374.739996612</v>
      </c>
      <c r="S26" s="20">
        <v>77105400</v>
      </c>
      <c r="T26" s="93">
        <f t="shared" si="5"/>
        <v>-25.260003387928009</v>
      </c>
      <c r="U26" s="209">
        <f t="shared" si="6"/>
        <v>1</v>
      </c>
      <c r="W26" s="86" t="s">
        <v>13</v>
      </c>
      <c r="X26" s="121">
        <f t="shared" si="7"/>
        <v>0</v>
      </c>
      <c r="Y26" s="122">
        <f t="shared" si="8"/>
        <v>0</v>
      </c>
      <c r="Z26" s="122">
        <f t="shared" si="9"/>
        <v>0</v>
      </c>
      <c r="AA26" s="122">
        <f t="shared" si="10"/>
        <v>0</v>
      </c>
      <c r="AB26" s="122">
        <f t="shared" si="11"/>
        <v>0</v>
      </c>
      <c r="AC26" s="129">
        <f t="shared" si="12"/>
        <v>0</v>
      </c>
    </row>
    <row r="27" spans="1:29" ht="15.75">
      <c r="A27" s="251"/>
      <c r="B27" s="87" t="s">
        <v>14</v>
      </c>
      <c r="C27" s="92">
        <v>32671476.839999799</v>
      </c>
      <c r="D27" s="20">
        <v>32671500</v>
      </c>
      <c r="E27" s="93">
        <f t="shared" si="0"/>
        <v>-23.160000201314688</v>
      </c>
      <c r="F27" s="92">
        <v>1054623.73</v>
      </c>
      <c r="G27" s="20" t="s">
        <v>2417</v>
      </c>
      <c r="H27" s="93">
        <f t="shared" si="1"/>
        <v>3.7299999999813735</v>
      </c>
      <c r="I27" s="92">
        <v>90061.45</v>
      </c>
      <c r="J27" s="20" t="s">
        <v>2667</v>
      </c>
      <c r="K27" s="93">
        <f t="shared" si="2"/>
        <v>-5.0000000002910383E-2</v>
      </c>
      <c r="L27" s="92">
        <v>58626.94</v>
      </c>
      <c r="M27" s="20" t="s">
        <v>2668</v>
      </c>
      <c r="N27" s="93">
        <f t="shared" si="3"/>
        <v>4.0000000000873115E-2</v>
      </c>
      <c r="O27" s="92">
        <v>245658.96</v>
      </c>
      <c r="P27" s="20" t="s">
        <v>2418</v>
      </c>
      <c r="Q27" s="93">
        <f t="shared" si="4"/>
        <v>-4.0000000008149073E-2</v>
      </c>
      <c r="R27" s="92">
        <v>31402628.659999799</v>
      </c>
      <c r="S27" s="20">
        <v>31402630</v>
      </c>
      <c r="T27" s="93">
        <f t="shared" si="5"/>
        <v>-1.3400002010166645</v>
      </c>
      <c r="U27" s="209">
        <f t="shared" si="6"/>
        <v>1</v>
      </c>
      <c r="W27" s="87" t="s">
        <v>14</v>
      </c>
      <c r="X27" s="121">
        <f t="shared" si="7"/>
        <v>0</v>
      </c>
      <c r="Y27" s="122">
        <f t="shared" si="8"/>
        <v>0</v>
      </c>
      <c r="Z27" s="122">
        <f t="shared" si="9"/>
        <v>0</v>
      </c>
      <c r="AA27" s="122">
        <f t="shared" si="10"/>
        <v>0</v>
      </c>
      <c r="AB27" s="122">
        <f t="shared" si="11"/>
        <v>0</v>
      </c>
      <c r="AC27" s="129">
        <f t="shared" si="12"/>
        <v>0</v>
      </c>
    </row>
    <row r="28" spans="1:29" ht="15.75">
      <c r="A28" s="251"/>
      <c r="B28" s="86" t="s">
        <v>15</v>
      </c>
      <c r="C28" s="92">
        <v>94578621.439999431</v>
      </c>
      <c r="D28" s="20">
        <v>94578700</v>
      </c>
      <c r="E28" s="93">
        <f t="shared" si="0"/>
        <v>-78.560000568628311</v>
      </c>
      <c r="F28" s="92">
        <v>1016384.7800000001</v>
      </c>
      <c r="G28" s="20" t="s">
        <v>2419</v>
      </c>
      <c r="H28" s="93">
        <f t="shared" si="1"/>
        <v>4.780000000144355</v>
      </c>
      <c r="I28" s="92">
        <v>73219.89</v>
      </c>
      <c r="J28" s="20" t="s">
        <v>2669</v>
      </c>
      <c r="K28" s="93">
        <f t="shared" si="2"/>
        <v>-9.9999999947613105E-3</v>
      </c>
      <c r="L28" s="92">
        <v>6829.35</v>
      </c>
      <c r="M28" s="20" t="s">
        <v>2670</v>
      </c>
      <c r="N28" s="93">
        <f t="shared" si="3"/>
        <v>0</v>
      </c>
      <c r="O28" s="92">
        <v>606475.91</v>
      </c>
      <c r="P28" s="20" t="s">
        <v>2420</v>
      </c>
      <c r="Q28" s="93">
        <f t="shared" si="4"/>
        <v>-8.999999996740371E-2</v>
      </c>
      <c r="R28" s="92">
        <v>97468060.14999944</v>
      </c>
      <c r="S28" s="20">
        <v>97468100</v>
      </c>
      <c r="T28" s="93">
        <f t="shared" si="5"/>
        <v>-39.850000560283661</v>
      </c>
      <c r="U28" s="209">
        <f t="shared" si="6"/>
        <v>1</v>
      </c>
      <c r="W28" s="86" t="s">
        <v>15</v>
      </c>
      <c r="X28" s="121">
        <f t="shared" si="7"/>
        <v>0</v>
      </c>
      <c r="Y28" s="122">
        <f t="shared" si="8"/>
        <v>0</v>
      </c>
      <c r="Z28" s="122">
        <f t="shared" si="9"/>
        <v>0</v>
      </c>
      <c r="AA28" s="122">
        <f t="shared" si="10"/>
        <v>0</v>
      </c>
      <c r="AB28" s="122">
        <f t="shared" si="11"/>
        <v>0</v>
      </c>
      <c r="AC28" s="129">
        <f t="shared" si="12"/>
        <v>0</v>
      </c>
    </row>
    <row r="29" spans="1:29" ht="15.75">
      <c r="A29" s="251"/>
      <c r="B29" s="86" t="s">
        <v>16</v>
      </c>
      <c r="C29" s="92">
        <v>77577265.199998572</v>
      </c>
      <c r="D29" s="20">
        <v>77577200</v>
      </c>
      <c r="E29" s="93">
        <f t="shared" si="0"/>
        <v>65.199998572468758</v>
      </c>
      <c r="F29" s="92">
        <v>1460344.2000000009</v>
      </c>
      <c r="G29" s="20" t="s">
        <v>2421</v>
      </c>
      <c r="H29" s="93">
        <f t="shared" si="1"/>
        <v>4.2000000008847564</v>
      </c>
      <c r="I29" s="92">
        <v>71304.31</v>
      </c>
      <c r="J29" s="20" t="s">
        <v>2671</v>
      </c>
      <c r="K29" s="93">
        <f t="shared" si="2"/>
        <v>9.9999999947613105E-3</v>
      </c>
      <c r="L29" s="92">
        <v>4563.43</v>
      </c>
      <c r="M29" s="20" t="s">
        <v>2672</v>
      </c>
      <c r="N29" s="93">
        <f t="shared" si="3"/>
        <v>0</v>
      </c>
      <c r="O29" s="92">
        <v>566421.44999999995</v>
      </c>
      <c r="P29" s="20" t="s">
        <v>2422</v>
      </c>
      <c r="Q29" s="93">
        <f t="shared" si="4"/>
        <v>0.44999999995343387</v>
      </c>
      <c r="R29" s="92">
        <v>79651586.579998583</v>
      </c>
      <c r="S29" s="20">
        <v>79651600</v>
      </c>
      <c r="T29" s="93">
        <f t="shared" si="5"/>
        <v>-13.420001417398453</v>
      </c>
      <c r="U29" s="209">
        <f t="shared" si="6"/>
        <v>1</v>
      </c>
      <c r="W29" s="86" t="s">
        <v>16</v>
      </c>
      <c r="X29" s="121">
        <f t="shared" si="7"/>
        <v>0</v>
      </c>
      <c r="Y29" s="122">
        <f t="shared" si="8"/>
        <v>0</v>
      </c>
      <c r="Z29" s="122">
        <f t="shared" si="9"/>
        <v>0</v>
      </c>
      <c r="AA29" s="122">
        <f t="shared" si="10"/>
        <v>0</v>
      </c>
      <c r="AB29" s="122">
        <f t="shared" si="11"/>
        <v>0</v>
      </c>
      <c r="AC29" s="129">
        <f t="shared" si="12"/>
        <v>0</v>
      </c>
    </row>
    <row r="30" spans="1:29" ht="15.75">
      <c r="A30" s="251"/>
      <c r="B30" s="86" t="s">
        <v>17</v>
      </c>
      <c r="C30" s="92">
        <v>70428129.749996588</v>
      </c>
      <c r="D30" s="20"/>
      <c r="E30" s="93">
        <f t="shared" si="0"/>
        <v>70428129.749996588</v>
      </c>
      <c r="F30" s="92">
        <v>1886784.92</v>
      </c>
      <c r="G30" s="20"/>
      <c r="H30" s="93">
        <f t="shared" si="1"/>
        <v>1886784.92</v>
      </c>
      <c r="I30" s="92">
        <v>160347.49</v>
      </c>
      <c r="J30" s="20"/>
      <c r="K30" s="93">
        <f t="shared" si="2"/>
        <v>160347.49</v>
      </c>
      <c r="L30" s="92">
        <v>5104.05</v>
      </c>
      <c r="M30" s="20"/>
      <c r="N30" s="93">
        <f t="shared" si="3"/>
        <v>5104.05</v>
      </c>
      <c r="O30" s="92">
        <v>263131.99</v>
      </c>
      <c r="P30" s="20"/>
      <c r="Q30" s="93">
        <f t="shared" si="4"/>
        <v>263131.99</v>
      </c>
      <c r="R30" s="92">
        <v>68433456.279996589</v>
      </c>
      <c r="S30" s="20"/>
      <c r="T30" s="93">
        <f t="shared" si="5"/>
        <v>68433456.279996589</v>
      </c>
      <c r="U30" s="209">
        <f t="shared" si="6"/>
        <v>0</v>
      </c>
      <c r="W30" s="86" t="s">
        <v>17</v>
      </c>
      <c r="X30" s="121">
        <f t="shared" si="7"/>
        <v>0</v>
      </c>
      <c r="Y30" s="122">
        <f t="shared" si="8"/>
        <v>0</v>
      </c>
      <c r="Z30" s="122">
        <f t="shared" si="9"/>
        <v>0</v>
      </c>
      <c r="AA30" s="122">
        <f t="shared" si="10"/>
        <v>0</v>
      </c>
      <c r="AB30" s="122">
        <f t="shared" si="11"/>
        <v>0</v>
      </c>
      <c r="AC30" s="129">
        <f t="shared" si="12"/>
        <v>0</v>
      </c>
    </row>
    <row r="31" spans="1:29" ht="15.75">
      <c r="A31" s="251"/>
      <c r="B31" s="86" t="s">
        <v>18</v>
      </c>
      <c r="C31" s="92">
        <v>19822223.579999469</v>
      </c>
      <c r="D31" s="20">
        <v>19822210</v>
      </c>
      <c r="E31" s="93">
        <f t="shared" si="0"/>
        <v>13.579999469220638</v>
      </c>
      <c r="F31" s="92">
        <v>982929.9100000005</v>
      </c>
      <c r="G31" s="20" t="s">
        <v>2423</v>
      </c>
      <c r="H31" s="93">
        <f t="shared" si="1"/>
        <v>-8.9999999501742423E-2</v>
      </c>
      <c r="I31" s="92">
        <v>7982.89</v>
      </c>
      <c r="J31" s="20" t="s">
        <v>2673</v>
      </c>
      <c r="K31" s="93">
        <f t="shared" si="2"/>
        <v>0</v>
      </c>
      <c r="L31" s="92">
        <v>2426.5300000000002</v>
      </c>
      <c r="M31" s="20" t="s">
        <v>2674</v>
      </c>
      <c r="N31" s="93">
        <f t="shared" si="3"/>
        <v>0</v>
      </c>
      <c r="O31" s="92">
        <v>169269.02</v>
      </c>
      <c r="P31" s="20" t="s">
        <v>2424</v>
      </c>
      <c r="Q31" s="93">
        <f t="shared" si="4"/>
        <v>1.9999999989522621E-2</v>
      </c>
      <c r="R31" s="92">
        <v>18675581.009999469</v>
      </c>
      <c r="S31" s="20">
        <v>18675550</v>
      </c>
      <c r="T31" s="93">
        <f t="shared" si="5"/>
        <v>31.009999468922615</v>
      </c>
      <c r="U31" s="209">
        <f t="shared" si="6"/>
        <v>1</v>
      </c>
      <c r="W31" s="86" t="s">
        <v>18</v>
      </c>
      <c r="X31" s="121">
        <f t="shared" si="7"/>
        <v>0</v>
      </c>
      <c r="Y31" s="122">
        <f t="shared" si="8"/>
        <v>0</v>
      </c>
      <c r="Z31" s="122">
        <f t="shared" si="9"/>
        <v>0</v>
      </c>
      <c r="AA31" s="122">
        <f t="shared" si="10"/>
        <v>0</v>
      </c>
      <c r="AB31" s="122">
        <f t="shared" si="11"/>
        <v>0</v>
      </c>
      <c r="AC31" s="129">
        <f t="shared" si="12"/>
        <v>0</v>
      </c>
    </row>
    <row r="32" spans="1:29" ht="15.75">
      <c r="A32" s="252"/>
      <c r="B32" s="88" t="s">
        <v>19</v>
      </c>
      <c r="C32" s="94">
        <v>76722013.05999893</v>
      </c>
      <c r="D32" s="95">
        <v>76722000</v>
      </c>
      <c r="E32" s="96">
        <f t="shared" si="0"/>
        <v>13.05999892950058</v>
      </c>
      <c r="F32" s="94">
        <v>3515331.3</v>
      </c>
      <c r="G32" s="95" t="s">
        <v>2425</v>
      </c>
      <c r="H32" s="96">
        <f t="shared" si="1"/>
        <v>1.2999999998137355</v>
      </c>
      <c r="I32" s="94">
        <v>153638.79999999999</v>
      </c>
      <c r="J32" s="95" t="s">
        <v>2675</v>
      </c>
      <c r="K32" s="96">
        <f t="shared" si="2"/>
        <v>-0.20000000001164153</v>
      </c>
      <c r="L32" s="94">
        <v>6719.76</v>
      </c>
      <c r="M32" s="95" t="s">
        <v>2676</v>
      </c>
      <c r="N32" s="96">
        <f t="shared" si="3"/>
        <v>0</v>
      </c>
      <c r="O32" s="94">
        <v>483062.67999999993</v>
      </c>
      <c r="P32" s="95" t="s">
        <v>2426</v>
      </c>
      <c r="Q32" s="96">
        <f t="shared" si="4"/>
        <v>-0.32000000006519258</v>
      </c>
      <c r="R32" s="94">
        <v>76454868.05999893</v>
      </c>
      <c r="S32" s="95">
        <v>76454900</v>
      </c>
      <c r="T32" s="96">
        <f t="shared" si="5"/>
        <v>-31.94000107049942</v>
      </c>
      <c r="U32" s="210">
        <f t="shared" si="6"/>
        <v>1</v>
      </c>
      <c r="W32" s="88" t="s">
        <v>19</v>
      </c>
      <c r="X32" s="125">
        <f t="shared" si="7"/>
        <v>0</v>
      </c>
      <c r="Y32" s="126">
        <f t="shared" si="8"/>
        <v>0</v>
      </c>
      <c r="Z32" s="126">
        <f t="shared" si="9"/>
        <v>0</v>
      </c>
      <c r="AA32" s="126">
        <f t="shared" si="10"/>
        <v>0</v>
      </c>
      <c r="AB32" s="126">
        <f t="shared" si="11"/>
        <v>0</v>
      </c>
      <c r="AC32" s="132">
        <f t="shared" si="12"/>
        <v>0</v>
      </c>
    </row>
    <row r="33" spans="1:29" ht="15.75">
      <c r="A33" s="250">
        <v>42495</v>
      </c>
      <c r="B33" s="85" t="s">
        <v>12</v>
      </c>
      <c r="C33" s="89">
        <v>35141558.120000131</v>
      </c>
      <c r="D33" s="90"/>
      <c r="E33" s="91">
        <f t="shared" si="0"/>
        <v>35141558.120000131</v>
      </c>
      <c r="F33" s="89">
        <v>604769.16000000027</v>
      </c>
      <c r="G33" s="90"/>
      <c r="H33" s="91">
        <f t="shared" si="1"/>
        <v>604769.16000000027</v>
      </c>
      <c r="I33" s="89">
        <v>54596.909999999989</v>
      </c>
      <c r="J33" s="90"/>
      <c r="K33" s="91">
        <f t="shared" si="2"/>
        <v>54596.909999999989</v>
      </c>
      <c r="L33" s="89">
        <v>31777.61</v>
      </c>
      <c r="M33" s="90"/>
      <c r="N33" s="91">
        <f t="shared" si="3"/>
        <v>31777.61</v>
      </c>
      <c r="O33" s="89">
        <v>403066.95</v>
      </c>
      <c r="P33" s="90"/>
      <c r="Q33" s="91">
        <f t="shared" si="4"/>
        <v>403066.95</v>
      </c>
      <c r="R33" s="89">
        <v>34156541.310000129</v>
      </c>
      <c r="S33" s="90"/>
      <c r="T33" s="91">
        <f t="shared" si="5"/>
        <v>34156541.310000129</v>
      </c>
      <c r="U33" s="208">
        <f t="shared" si="6"/>
        <v>0</v>
      </c>
      <c r="W33" s="85" t="s">
        <v>12</v>
      </c>
      <c r="X33" s="117">
        <f t="shared" si="7"/>
        <v>0</v>
      </c>
      <c r="Y33" s="118">
        <f t="shared" si="8"/>
        <v>0</v>
      </c>
      <c r="Z33" s="118">
        <f t="shared" si="9"/>
        <v>0</v>
      </c>
      <c r="AA33" s="118">
        <f t="shared" si="10"/>
        <v>0</v>
      </c>
      <c r="AB33" s="118">
        <f t="shared" si="11"/>
        <v>0</v>
      </c>
      <c r="AC33" s="131">
        <f t="shared" si="12"/>
        <v>0</v>
      </c>
    </row>
    <row r="34" spans="1:29" ht="15.75">
      <c r="A34" s="251"/>
      <c r="B34" s="86" t="s">
        <v>13</v>
      </c>
      <c r="C34" s="92">
        <v>77105374.739996612</v>
      </c>
      <c r="D34" s="84">
        <v>77105400</v>
      </c>
      <c r="E34" s="93">
        <f t="shared" si="0"/>
        <v>-25.260003387928009</v>
      </c>
      <c r="F34" s="92">
        <v>1849000.0499999998</v>
      </c>
      <c r="G34" s="6" t="s">
        <v>2427</v>
      </c>
      <c r="H34" s="93">
        <f t="shared" si="1"/>
        <v>4.9999999813735485E-2</v>
      </c>
      <c r="I34" s="92">
        <v>69264.659999999989</v>
      </c>
      <c r="J34" s="20" t="s">
        <v>2677</v>
      </c>
      <c r="K34" s="93">
        <f t="shared" si="2"/>
        <v>-4.0000000008149073E-2</v>
      </c>
      <c r="L34" s="92">
        <v>2235.9899999999998</v>
      </c>
      <c r="M34" s="20" t="s">
        <v>2678</v>
      </c>
      <c r="N34" s="93">
        <f t="shared" si="3"/>
        <v>0</v>
      </c>
      <c r="O34" s="92">
        <v>695750.55</v>
      </c>
      <c r="P34" s="6" t="s">
        <v>2428</v>
      </c>
      <c r="Q34" s="93">
        <f t="shared" si="4"/>
        <v>-0.44999999995343387</v>
      </c>
      <c r="R34" s="92">
        <v>88088577.019996598</v>
      </c>
      <c r="S34" s="6">
        <v>88088600</v>
      </c>
      <c r="T34" s="93">
        <f t="shared" si="5"/>
        <v>-22.980003401637077</v>
      </c>
      <c r="U34" s="209">
        <f t="shared" si="6"/>
        <v>1</v>
      </c>
      <c r="W34" s="86" t="s">
        <v>13</v>
      </c>
      <c r="X34" s="121">
        <f t="shared" si="7"/>
        <v>0</v>
      </c>
      <c r="Y34" s="122">
        <f t="shared" si="8"/>
        <v>0</v>
      </c>
      <c r="Z34" s="122">
        <f t="shared" si="9"/>
        <v>0</v>
      </c>
      <c r="AA34" s="122">
        <f t="shared" si="10"/>
        <v>0</v>
      </c>
      <c r="AB34" s="122">
        <f t="shared" si="11"/>
        <v>0</v>
      </c>
      <c r="AC34" s="129">
        <f t="shared" si="12"/>
        <v>0</v>
      </c>
    </row>
    <row r="35" spans="1:29" ht="15.75">
      <c r="A35" s="251"/>
      <c r="B35" s="87" t="s">
        <v>14</v>
      </c>
      <c r="C35" s="92">
        <v>31402628.659999799</v>
      </c>
      <c r="D35" s="6">
        <v>31402630</v>
      </c>
      <c r="E35" s="93">
        <f t="shared" si="0"/>
        <v>-1.3400002010166645</v>
      </c>
      <c r="F35" s="92">
        <v>964612.15000000014</v>
      </c>
      <c r="G35" s="6" t="s">
        <v>2429</v>
      </c>
      <c r="H35" s="93">
        <f t="shared" si="1"/>
        <v>0.15000000013969839</v>
      </c>
      <c r="I35" s="92">
        <v>45298.7</v>
      </c>
      <c r="J35" s="20" t="s">
        <v>2679</v>
      </c>
      <c r="K35" s="93">
        <f t="shared" si="2"/>
        <v>0</v>
      </c>
      <c r="L35" s="92">
        <v>2753.5400000000013</v>
      </c>
      <c r="M35" s="20" t="s">
        <v>2680</v>
      </c>
      <c r="N35" s="93">
        <f t="shared" si="3"/>
        <v>0</v>
      </c>
      <c r="O35" s="92">
        <v>327412.76999999996</v>
      </c>
      <c r="P35" s="6" t="s">
        <v>2430</v>
      </c>
      <c r="Q35" s="93">
        <f t="shared" si="4"/>
        <v>-0.23000000003958121</v>
      </c>
      <c r="R35" s="92">
        <v>32871428.309999801</v>
      </c>
      <c r="S35" s="6">
        <v>32871400</v>
      </c>
      <c r="T35" s="93">
        <f t="shared" si="5"/>
        <v>28.30999980121851</v>
      </c>
      <c r="U35" s="209">
        <f t="shared" si="6"/>
        <v>1</v>
      </c>
      <c r="W35" s="87" t="s">
        <v>14</v>
      </c>
      <c r="X35" s="121">
        <f t="shared" si="7"/>
        <v>0</v>
      </c>
      <c r="Y35" s="122">
        <f t="shared" si="8"/>
        <v>0</v>
      </c>
      <c r="Z35" s="122">
        <f t="shared" si="9"/>
        <v>0</v>
      </c>
      <c r="AA35" s="122">
        <f t="shared" si="10"/>
        <v>0</v>
      </c>
      <c r="AB35" s="122">
        <f t="shared" si="11"/>
        <v>0</v>
      </c>
      <c r="AC35" s="129">
        <f t="shared" si="12"/>
        <v>0</v>
      </c>
    </row>
    <row r="36" spans="1:29" ht="15.75">
      <c r="A36" s="251"/>
      <c r="B36" s="86" t="s">
        <v>15</v>
      </c>
      <c r="C36" s="92">
        <v>97468060.14999944</v>
      </c>
      <c r="D36" s="6">
        <v>97468100</v>
      </c>
      <c r="E36" s="93">
        <f t="shared" si="0"/>
        <v>-39.850000560283661</v>
      </c>
      <c r="F36" s="92">
        <v>678077.58999999985</v>
      </c>
      <c r="G36" s="6" t="s">
        <v>2431</v>
      </c>
      <c r="H36" s="93">
        <f t="shared" si="1"/>
        <v>-0.41000000014901161</v>
      </c>
      <c r="I36" s="92">
        <v>90582.74</v>
      </c>
      <c r="J36" s="20" t="s">
        <v>2681</v>
      </c>
      <c r="K36" s="93">
        <f t="shared" si="2"/>
        <v>4.0000000008149073E-2</v>
      </c>
      <c r="L36" s="92">
        <v>8362.4</v>
      </c>
      <c r="M36" s="20" t="s">
        <v>2682</v>
      </c>
      <c r="N36" s="93">
        <f t="shared" si="3"/>
        <v>0</v>
      </c>
      <c r="O36" s="92">
        <v>463935.36999999988</v>
      </c>
      <c r="P36" s="6" t="s">
        <v>2432</v>
      </c>
      <c r="Q36" s="93">
        <f t="shared" si="4"/>
        <v>0.36999999987892807</v>
      </c>
      <c r="R36" s="92">
        <v>96408267.529999435</v>
      </c>
      <c r="S36" s="6">
        <v>96408296</v>
      </c>
      <c r="T36" s="93">
        <f t="shared" si="5"/>
        <v>-28.470000565052032</v>
      </c>
      <c r="U36" s="209">
        <f t="shared" si="6"/>
        <v>1</v>
      </c>
      <c r="W36" s="86" t="s">
        <v>15</v>
      </c>
      <c r="X36" s="121">
        <f t="shared" si="7"/>
        <v>0</v>
      </c>
      <c r="Y36" s="122">
        <f t="shared" si="8"/>
        <v>0</v>
      </c>
      <c r="Z36" s="122">
        <f t="shared" si="9"/>
        <v>0</v>
      </c>
      <c r="AA36" s="122">
        <f t="shared" si="10"/>
        <v>0</v>
      </c>
      <c r="AB36" s="122">
        <f t="shared" si="11"/>
        <v>0</v>
      </c>
      <c r="AC36" s="129">
        <f t="shared" si="12"/>
        <v>0</v>
      </c>
    </row>
    <row r="37" spans="1:29" ht="15.75">
      <c r="A37" s="251"/>
      <c r="B37" s="86" t="s">
        <v>16</v>
      </c>
      <c r="C37" s="92">
        <v>79651586.579998583</v>
      </c>
      <c r="D37" s="6">
        <v>79651600</v>
      </c>
      <c r="E37" s="93">
        <f t="shared" si="0"/>
        <v>-13.420001417398453</v>
      </c>
      <c r="F37" s="92">
        <v>1247382.21</v>
      </c>
      <c r="G37" s="6" t="s">
        <v>2433</v>
      </c>
      <c r="H37" s="93">
        <f t="shared" si="1"/>
        <v>2.2099999999627471</v>
      </c>
      <c r="I37" s="92">
        <v>675398.83</v>
      </c>
      <c r="J37" s="20" t="s">
        <v>2683</v>
      </c>
      <c r="K37" s="93">
        <f t="shared" si="2"/>
        <v>-0.17000000004190952</v>
      </c>
      <c r="L37" s="92">
        <v>13075.22</v>
      </c>
      <c r="M37" s="20" t="s">
        <v>2684</v>
      </c>
      <c r="N37" s="93">
        <f t="shared" si="3"/>
        <v>1.9999999998617568E-2</v>
      </c>
      <c r="O37" s="92">
        <v>566073.1399999999</v>
      </c>
      <c r="P37" s="6" t="s">
        <v>2434</v>
      </c>
      <c r="Q37" s="93">
        <f t="shared" si="4"/>
        <v>0.13999999989755452</v>
      </c>
      <c r="R37" s="92">
        <v>78500454.839998573</v>
      </c>
      <c r="S37" s="6">
        <v>78500400</v>
      </c>
      <c r="T37" s="93">
        <f t="shared" si="5"/>
        <v>54.839998573064804</v>
      </c>
      <c r="U37" s="209">
        <f t="shared" si="6"/>
        <v>1</v>
      </c>
      <c r="W37" s="86" t="s">
        <v>16</v>
      </c>
      <c r="X37" s="121">
        <f t="shared" si="7"/>
        <v>0</v>
      </c>
      <c r="Y37" s="122">
        <f t="shared" si="8"/>
        <v>0</v>
      </c>
      <c r="Z37" s="122">
        <f t="shared" si="9"/>
        <v>0</v>
      </c>
      <c r="AA37" s="122">
        <f t="shared" si="10"/>
        <v>0</v>
      </c>
      <c r="AB37" s="122">
        <f t="shared" si="11"/>
        <v>0</v>
      </c>
      <c r="AC37" s="129">
        <f t="shared" si="12"/>
        <v>0</v>
      </c>
    </row>
    <row r="38" spans="1:29" ht="15.75">
      <c r="A38" s="251"/>
      <c r="B38" s="86" t="s">
        <v>17</v>
      </c>
      <c r="C38" s="92">
        <v>68433456.279996589</v>
      </c>
      <c r="D38" s="6">
        <v>68433500</v>
      </c>
      <c r="E38" s="93">
        <f t="shared" si="0"/>
        <v>-43.72000341117382</v>
      </c>
      <c r="F38" s="92">
        <v>1483992.7299999995</v>
      </c>
      <c r="G38" s="6" t="s">
        <v>2435</v>
      </c>
      <c r="H38" s="93">
        <f t="shared" si="1"/>
        <v>2.7299999995157123</v>
      </c>
      <c r="I38" s="92">
        <v>54262.45</v>
      </c>
      <c r="J38" s="20" t="s">
        <v>2685</v>
      </c>
      <c r="K38" s="93">
        <f t="shared" si="2"/>
        <v>4.9999999995634425E-2</v>
      </c>
      <c r="L38" s="92">
        <v>9730.33</v>
      </c>
      <c r="M38" s="20" t="s">
        <v>2686</v>
      </c>
      <c r="N38" s="93">
        <f t="shared" si="3"/>
        <v>0</v>
      </c>
      <c r="O38" s="92">
        <v>280657.19</v>
      </c>
      <c r="P38" s="6" t="s">
        <v>2436</v>
      </c>
      <c r="Q38" s="93">
        <f t="shared" si="4"/>
        <v>0.19000000000232831</v>
      </c>
      <c r="R38" s="92">
        <v>66713338.479996584</v>
      </c>
      <c r="S38" s="6">
        <v>66713400</v>
      </c>
      <c r="T38" s="93">
        <f t="shared" si="5"/>
        <v>-61.520003415644169</v>
      </c>
      <c r="U38" s="209">
        <f t="shared" si="6"/>
        <v>1</v>
      </c>
      <c r="W38" s="86" t="s">
        <v>17</v>
      </c>
      <c r="X38" s="121">
        <f t="shared" si="7"/>
        <v>0</v>
      </c>
      <c r="Y38" s="122">
        <f t="shared" si="8"/>
        <v>0</v>
      </c>
      <c r="Z38" s="122">
        <f t="shared" si="9"/>
        <v>0</v>
      </c>
      <c r="AA38" s="122">
        <f t="shared" si="10"/>
        <v>0</v>
      </c>
      <c r="AB38" s="122">
        <f t="shared" si="11"/>
        <v>0</v>
      </c>
      <c r="AC38" s="129">
        <f t="shared" si="12"/>
        <v>0</v>
      </c>
    </row>
    <row r="39" spans="1:29" ht="15.75">
      <c r="A39" s="251"/>
      <c r="B39" s="86" t="s">
        <v>18</v>
      </c>
      <c r="C39" s="92">
        <v>18675581.009999469</v>
      </c>
      <c r="D39" s="6">
        <v>18675550</v>
      </c>
      <c r="E39" s="93">
        <f t="shared" si="0"/>
        <v>31.009999468922615</v>
      </c>
      <c r="F39" s="92">
        <v>723651.72000000032</v>
      </c>
      <c r="G39" s="6" t="s">
        <v>2437</v>
      </c>
      <c r="H39" s="93">
        <f t="shared" si="1"/>
        <v>-0.27999999967869371</v>
      </c>
      <c r="I39" s="92">
        <v>38922.160000000003</v>
      </c>
      <c r="J39" s="20" t="s">
        <v>2687</v>
      </c>
      <c r="K39" s="93">
        <f t="shared" si="2"/>
        <v>-3.9999999993597157E-2</v>
      </c>
      <c r="L39" s="92">
        <v>1365.93</v>
      </c>
      <c r="M39" s="20" t="s">
        <v>2688</v>
      </c>
      <c r="N39" s="93">
        <f t="shared" si="3"/>
        <v>0.93000000000006366</v>
      </c>
      <c r="O39" s="92">
        <v>65637.399999999994</v>
      </c>
      <c r="P39" s="6" t="s">
        <v>327</v>
      </c>
      <c r="Q39" s="93">
        <f t="shared" si="4"/>
        <v>1000.3999999999942</v>
      </c>
      <c r="R39" s="92">
        <v>17923848.119999468</v>
      </c>
      <c r="S39" s="6">
        <v>17923820</v>
      </c>
      <c r="T39" s="93">
        <f t="shared" si="5"/>
        <v>28.119999468326569</v>
      </c>
      <c r="U39" s="209">
        <f t="shared" si="6"/>
        <v>1</v>
      </c>
      <c r="W39" s="86" t="s">
        <v>18</v>
      </c>
      <c r="X39" s="121">
        <f t="shared" si="7"/>
        <v>0</v>
      </c>
      <c r="Y39" s="122">
        <f t="shared" si="8"/>
        <v>0</v>
      </c>
      <c r="Z39" s="122">
        <f t="shared" si="9"/>
        <v>0</v>
      </c>
      <c r="AA39" s="122">
        <f t="shared" si="10"/>
        <v>0</v>
      </c>
      <c r="AB39" s="122">
        <f t="shared" si="11"/>
        <v>1</v>
      </c>
      <c r="AC39" s="129">
        <f t="shared" si="12"/>
        <v>0</v>
      </c>
    </row>
    <row r="40" spans="1:29" ht="15.75">
      <c r="A40" s="252"/>
      <c r="B40" s="88" t="s">
        <v>19</v>
      </c>
      <c r="C40" s="94">
        <v>76454868.05999893</v>
      </c>
      <c r="D40" s="105"/>
      <c r="E40" s="96">
        <f t="shared" si="0"/>
        <v>76454868.05999893</v>
      </c>
      <c r="F40" s="94">
        <v>2050309.1200000001</v>
      </c>
      <c r="G40" s="105"/>
      <c r="H40" s="96">
        <f t="shared" si="1"/>
        <v>2050309.1200000001</v>
      </c>
      <c r="I40" s="94">
        <v>384212.44999999995</v>
      </c>
      <c r="J40" s="95"/>
      <c r="K40" s="96">
        <f t="shared" si="2"/>
        <v>384212.44999999995</v>
      </c>
      <c r="L40" s="94">
        <v>20706.169999999991</v>
      </c>
      <c r="M40" s="95"/>
      <c r="N40" s="96">
        <f t="shared" si="3"/>
        <v>20706.169999999991</v>
      </c>
      <c r="O40" s="94">
        <v>965667.30999999971</v>
      </c>
      <c r="P40" s="105"/>
      <c r="Q40" s="96">
        <f t="shared" si="4"/>
        <v>965667.30999999971</v>
      </c>
      <c r="R40" s="94">
        <v>73802397.909998938</v>
      </c>
      <c r="S40" s="105"/>
      <c r="T40" s="96">
        <f t="shared" si="5"/>
        <v>73802397.909998938</v>
      </c>
      <c r="U40" s="210">
        <f t="shared" si="6"/>
        <v>0</v>
      </c>
      <c r="W40" s="88" t="s">
        <v>19</v>
      </c>
      <c r="X40" s="125">
        <f t="shared" si="7"/>
        <v>0</v>
      </c>
      <c r="Y40" s="126">
        <f t="shared" si="8"/>
        <v>0</v>
      </c>
      <c r="Z40" s="126">
        <f t="shared" si="9"/>
        <v>0</v>
      </c>
      <c r="AA40" s="126">
        <f t="shared" si="10"/>
        <v>0</v>
      </c>
      <c r="AB40" s="126">
        <f t="shared" si="11"/>
        <v>0</v>
      </c>
      <c r="AC40" s="132">
        <f t="shared" si="12"/>
        <v>0</v>
      </c>
    </row>
    <row r="41" spans="1:29" ht="15.75">
      <c r="A41" s="250">
        <v>42498</v>
      </c>
      <c r="B41" s="85" t="s">
        <v>12</v>
      </c>
      <c r="C41" s="89">
        <v>34156541.310000129</v>
      </c>
      <c r="D41" s="90">
        <v>34156530</v>
      </c>
      <c r="E41" s="97">
        <f t="shared" si="0"/>
        <v>11.310000129044056</v>
      </c>
      <c r="F41" s="89">
        <v>941082.06999999972</v>
      </c>
      <c r="G41" s="90" t="s">
        <v>2438</v>
      </c>
      <c r="H41" s="91">
        <f t="shared" si="1"/>
        <v>6.9999999715946615E-2</v>
      </c>
      <c r="I41" s="89">
        <v>66819.7</v>
      </c>
      <c r="J41" s="90" t="s">
        <v>2689</v>
      </c>
      <c r="K41" s="91">
        <f t="shared" si="2"/>
        <v>0</v>
      </c>
      <c r="L41" s="89">
        <v>20240.329999999998</v>
      </c>
      <c r="M41" s="90" t="s">
        <v>2690</v>
      </c>
      <c r="N41" s="91">
        <f t="shared" si="3"/>
        <v>2.9999999998835847E-2</v>
      </c>
      <c r="O41" s="89">
        <v>504760.07</v>
      </c>
      <c r="P41" s="90" t="s">
        <v>2439</v>
      </c>
      <c r="Q41" s="91">
        <f t="shared" si="4"/>
        <v>7.0000000006984919E-2</v>
      </c>
      <c r="R41" s="89">
        <v>32757278.540000129</v>
      </c>
      <c r="S41" s="90">
        <v>32757300</v>
      </c>
      <c r="T41" s="91">
        <f t="shared" si="5"/>
        <v>-21.459999870508909</v>
      </c>
      <c r="U41" s="208">
        <f t="shared" si="6"/>
        <v>1</v>
      </c>
      <c r="W41" s="85" t="s">
        <v>12</v>
      </c>
      <c r="X41" s="122">
        <f t="shared" si="7"/>
        <v>0</v>
      </c>
      <c r="Y41" s="122">
        <f t="shared" si="8"/>
        <v>0</v>
      </c>
      <c r="Z41" s="122">
        <f t="shared" si="9"/>
        <v>0</v>
      </c>
      <c r="AA41" s="122">
        <f t="shared" si="10"/>
        <v>0</v>
      </c>
      <c r="AB41" s="122">
        <f t="shared" si="11"/>
        <v>0</v>
      </c>
      <c r="AC41" s="129">
        <f t="shared" si="12"/>
        <v>0</v>
      </c>
    </row>
    <row r="42" spans="1:29" ht="15.75">
      <c r="A42" s="251"/>
      <c r="B42" s="86" t="s">
        <v>13</v>
      </c>
      <c r="C42" s="92">
        <v>88088577.019996598</v>
      </c>
      <c r="D42" s="20"/>
      <c r="E42" s="93">
        <f t="shared" si="0"/>
        <v>88088577.019996598</v>
      </c>
      <c r="F42" s="92">
        <v>2442514.8199999989</v>
      </c>
      <c r="G42" s="20"/>
      <c r="H42" s="93">
        <f t="shared" si="1"/>
        <v>2442514.8199999989</v>
      </c>
      <c r="I42" s="92">
        <v>134416.82</v>
      </c>
      <c r="J42" s="20"/>
      <c r="K42" s="93">
        <f t="shared" si="2"/>
        <v>134416.82</v>
      </c>
      <c r="L42" s="92">
        <v>18153.7</v>
      </c>
      <c r="M42" s="20"/>
      <c r="N42" s="93">
        <f t="shared" si="3"/>
        <v>18153.7</v>
      </c>
      <c r="O42" s="92">
        <v>1031932.78</v>
      </c>
      <c r="P42" s="20"/>
      <c r="Q42" s="93">
        <f t="shared" si="4"/>
        <v>1031932.78</v>
      </c>
      <c r="R42" s="92">
        <v>84730392.539996594</v>
      </c>
      <c r="S42" s="20"/>
      <c r="T42" s="93">
        <f t="shared" si="5"/>
        <v>84730392.539996594</v>
      </c>
      <c r="U42" s="209">
        <f t="shared" si="6"/>
        <v>0</v>
      </c>
      <c r="W42" s="86" t="s">
        <v>13</v>
      </c>
      <c r="X42" s="122">
        <f t="shared" si="7"/>
        <v>0</v>
      </c>
      <c r="Y42" s="122">
        <f t="shared" si="8"/>
        <v>0</v>
      </c>
      <c r="Z42" s="122">
        <f t="shared" si="9"/>
        <v>0</v>
      </c>
      <c r="AA42" s="122">
        <f t="shared" si="10"/>
        <v>0</v>
      </c>
      <c r="AB42" s="122">
        <f t="shared" si="11"/>
        <v>0</v>
      </c>
      <c r="AC42" s="129">
        <f t="shared" si="12"/>
        <v>0</v>
      </c>
    </row>
    <row r="43" spans="1:29" ht="15.75">
      <c r="A43" s="251"/>
      <c r="B43" s="87" t="s">
        <v>14</v>
      </c>
      <c r="C43" s="92">
        <v>32871428.309999801</v>
      </c>
      <c r="D43" s="20">
        <v>32871400</v>
      </c>
      <c r="E43" s="93">
        <f t="shared" si="0"/>
        <v>28.30999980121851</v>
      </c>
      <c r="F43" s="92">
        <v>1481592.1600000004</v>
      </c>
      <c r="G43" s="20" t="s">
        <v>2440</v>
      </c>
      <c r="H43" s="93">
        <f t="shared" si="1"/>
        <v>2.1600000003818423</v>
      </c>
      <c r="I43" s="92">
        <v>107102.81</v>
      </c>
      <c r="J43" s="20" t="s">
        <v>2691</v>
      </c>
      <c r="K43" s="93">
        <f t="shared" si="2"/>
        <v>-0.19000000000232831</v>
      </c>
      <c r="L43" s="92">
        <v>56793.39</v>
      </c>
      <c r="M43" s="20" t="s">
        <v>2692</v>
      </c>
      <c r="N43" s="93">
        <f t="shared" si="3"/>
        <v>-1.0000000002037268E-2</v>
      </c>
      <c r="O43" s="92">
        <v>632109.03</v>
      </c>
      <c r="P43" s="20" t="s">
        <v>2441</v>
      </c>
      <c r="Q43" s="93">
        <f t="shared" si="4"/>
        <v>3.0000000027939677E-2</v>
      </c>
      <c r="R43" s="92">
        <v>34735166.759999797</v>
      </c>
      <c r="S43" s="20">
        <v>34735200</v>
      </c>
      <c r="T43" s="93">
        <f t="shared" si="5"/>
        <v>-33.240000203251839</v>
      </c>
      <c r="U43" s="209">
        <f t="shared" si="6"/>
        <v>1</v>
      </c>
      <c r="W43" s="87" t="s">
        <v>14</v>
      </c>
      <c r="X43" s="122">
        <f t="shared" si="7"/>
        <v>0</v>
      </c>
      <c r="Y43" s="122">
        <f t="shared" si="8"/>
        <v>0</v>
      </c>
      <c r="Z43" s="122">
        <f t="shared" si="9"/>
        <v>0</v>
      </c>
      <c r="AA43" s="122">
        <f t="shared" si="10"/>
        <v>0</v>
      </c>
      <c r="AB43" s="122">
        <f t="shared" si="11"/>
        <v>0</v>
      </c>
      <c r="AC43" s="129">
        <f t="shared" si="12"/>
        <v>0</v>
      </c>
    </row>
    <row r="44" spans="1:29" ht="15.75">
      <c r="A44" s="251"/>
      <c r="B44" s="86" t="s">
        <v>15</v>
      </c>
      <c r="C44" s="92">
        <v>96408267.529999435</v>
      </c>
      <c r="D44" s="20">
        <v>96408296</v>
      </c>
      <c r="E44" s="93">
        <f t="shared" si="0"/>
        <v>-28.470000565052032</v>
      </c>
      <c r="F44" s="92">
        <v>1847790.6400000006</v>
      </c>
      <c r="G44" s="20" t="s">
        <v>2442</v>
      </c>
      <c r="H44" s="93">
        <f t="shared" si="1"/>
        <v>0.64000000059604645</v>
      </c>
      <c r="I44" s="92">
        <v>122399.67999999999</v>
      </c>
      <c r="J44" s="20" t="s">
        <v>2693</v>
      </c>
      <c r="K44" s="93">
        <f t="shared" si="2"/>
        <v>3425.679999999993</v>
      </c>
      <c r="L44" s="92">
        <v>13265.75</v>
      </c>
      <c r="M44" s="20" t="s">
        <v>2694</v>
      </c>
      <c r="N44" s="93">
        <f t="shared" si="3"/>
        <v>-4.9999999999272404E-2</v>
      </c>
      <c r="O44" s="92">
        <v>745351.85</v>
      </c>
      <c r="P44" s="20" t="s">
        <v>2443</v>
      </c>
      <c r="Q44" s="93">
        <f t="shared" si="4"/>
        <v>-0.15000000002328306</v>
      </c>
      <c r="R44" s="92">
        <v>93924258.969999433</v>
      </c>
      <c r="S44" s="20">
        <v>93924304</v>
      </c>
      <c r="T44" s="93">
        <f t="shared" si="5"/>
        <v>-45.030000567436218</v>
      </c>
      <c r="U44" s="209">
        <f t="shared" si="6"/>
        <v>1</v>
      </c>
      <c r="W44" s="86" t="s">
        <v>15</v>
      </c>
      <c r="X44" s="122">
        <f t="shared" si="7"/>
        <v>0</v>
      </c>
      <c r="Y44" s="122">
        <f t="shared" si="8"/>
        <v>0</v>
      </c>
      <c r="Z44" s="122">
        <f t="shared" si="9"/>
        <v>1</v>
      </c>
      <c r="AA44" s="122">
        <f t="shared" si="10"/>
        <v>0</v>
      </c>
      <c r="AB44" s="122">
        <f t="shared" si="11"/>
        <v>0</v>
      </c>
      <c r="AC44" s="129">
        <f t="shared" si="12"/>
        <v>0</v>
      </c>
    </row>
    <row r="45" spans="1:29" ht="15.75">
      <c r="A45" s="251"/>
      <c r="B45" s="86" t="s">
        <v>16</v>
      </c>
      <c r="C45" s="92">
        <v>78500454.839998573</v>
      </c>
      <c r="D45" s="20">
        <v>78500400</v>
      </c>
      <c r="E45" s="93">
        <f t="shared" si="0"/>
        <v>54.839998573064804</v>
      </c>
      <c r="F45" s="92">
        <v>2812468.69</v>
      </c>
      <c r="G45" s="20" t="s">
        <v>2444</v>
      </c>
      <c r="H45" s="93">
        <f t="shared" si="1"/>
        <v>-1.3100000000558794</v>
      </c>
      <c r="I45" s="92">
        <v>97379.76</v>
      </c>
      <c r="J45" s="20" t="s">
        <v>2695</v>
      </c>
      <c r="K45" s="93">
        <f t="shared" si="2"/>
        <v>-4.0000000008149073E-2</v>
      </c>
      <c r="L45" s="92">
        <v>100561.72999999998</v>
      </c>
      <c r="M45" s="20" t="s">
        <v>2696</v>
      </c>
      <c r="N45" s="93">
        <f t="shared" si="3"/>
        <v>-0.27000000001862645</v>
      </c>
      <c r="O45" s="92">
        <v>922245</v>
      </c>
      <c r="P45" s="20" t="s">
        <v>2445</v>
      </c>
      <c r="Q45" s="93">
        <f t="shared" si="4"/>
        <v>0</v>
      </c>
      <c r="R45" s="92">
        <v>79785429.649998605</v>
      </c>
      <c r="S45" s="20">
        <v>79785400</v>
      </c>
      <c r="T45" s="93">
        <f t="shared" si="5"/>
        <v>29.649998605251312</v>
      </c>
      <c r="U45" s="209">
        <f t="shared" si="6"/>
        <v>1</v>
      </c>
      <c r="W45" s="86" t="s">
        <v>16</v>
      </c>
      <c r="X45" s="122">
        <f t="shared" si="7"/>
        <v>0</v>
      </c>
      <c r="Y45" s="122">
        <f t="shared" si="8"/>
        <v>0</v>
      </c>
      <c r="Z45" s="122">
        <f t="shared" si="9"/>
        <v>0</v>
      </c>
      <c r="AA45" s="122">
        <f t="shared" si="10"/>
        <v>0</v>
      </c>
      <c r="AB45" s="122">
        <f t="shared" si="11"/>
        <v>0</v>
      </c>
      <c r="AC45" s="129">
        <f t="shared" si="12"/>
        <v>0</v>
      </c>
    </row>
    <row r="46" spans="1:29" ht="15.75">
      <c r="A46" s="251"/>
      <c r="B46" s="86" t="s">
        <v>17</v>
      </c>
      <c r="C46" s="92">
        <v>66713338.479996584</v>
      </c>
      <c r="D46" s="20">
        <v>66713400</v>
      </c>
      <c r="E46" s="93">
        <f t="shared" si="0"/>
        <v>-61.520003415644169</v>
      </c>
      <c r="F46" s="92">
        <v>2659736.1600000011</v>
      </c>
      <c r="G46" s="20" t="s">
        <v>2446</v>
      </c>
      <c r="H46" s="93">
        <f t="shared" si="1"/>
        <v>-3.8399999989196658</v>
      </c>
      <c r="I46" s="92">
        <v>265771.21999999997</v>
      </c>
      <c r="J46" s="20" t="s">
        <v>2697</v>
      </c>
      <c r="K46" s="93">
        <f t="shared" si="2"/>
        <v>0.21999999997206032</v>
      </c>
      <c r="L46" s="92">
        <v>27891.8</v>
      </c>
      <c r="M46" s="20" t="s">
        <v>2698</v>
      </c>
      <c r="N46" s="93">
        <f t="shared" si="3"/>
        <v>0</v>
      </c>
      <c r="O46" s="92">
        <v>880325.66999999946</v>
      </c>
      <c r="P46" s="20" t="s">
        <v>2447</v>
      </c>
      <c r="Q46" s="93">
        <f t="shared" si="4"/>
        <v>-0.33000000054016709</v>
      </c>
      <c r="R46" s="92">
        <v>63411156.069996588</v>
      </c>
      <c r="S46" s="20">
        <v>63411100</v>
      </c>
      <c r="T46" s="93">
        <f t="shared" si="5"/>
        <v>56.06999658793211</v>
      </c>
      <c r="U46" s="209">
        <f t="shared" si="6"/>
        <v>1</v>
      </c>
      <c r="W46" s="86" t="s">
        <v>17</v>
      </c>
      <c r="X46" s="122">
        <f t="shared" si="7"/>
        <v>0</v>
      </c>
      <c r="Y46" s="122">
        <f t="shared" si="8"/>
        <v>0</v>
      </c>
      <c r="Z46" s="122">
        <f t="shared" si="9"/>
        <v>0</v>
      </c>
      <c r="AA46" s="122">
        <f t="shared" si="10"/>
        <v>0</v>
      </c>
      <c r="AB46" s="122">
        <f t="shared" si="11"/>
        <v>0</v>
      </c>
      <c r="AC46" s="129">
        <f t="shared" si="12"/>
        <v>0</v>
      </c>
    </row>
    <row r="47" spans="1:29" ht="15.75">
      <c r="A47" s="251"/>
      <c r="B47" s="86" t="s">
        <v>18</v>
      </c>
      <c r="C47" s="92">
        <v>17923848.119999468</v>
      </c>
      <c r="D47" s="20">
        <v>17923820</v>
      </c>
      <c r="E47" s="93">
        <f t="shared" si="0"/>
        <v>28.119999468326569</v>
      </c>
      <c r="F47" s="92">
        <v>1381551.75</v>
      </c>
      <c r="G47" s="20" t="s">
        <v>2448</v>
      </c>
      <c r="H47" s="93">
        <f t="shared" si="1"/>
        <v>1.75</v>
      </c>
      <c r="I47" s="92">
        <v>42366.64</v>
      </c>
      <c r="J47" s="20" t="s">
        <v>2699</v>
      </c>
      <c r="K47" s="93">
        <f t="shared" si="2"/>
        <v>4.0000000000873115E-2</v>
      </c>
      <c r="L47" s="92">
        <v>3341.7</v>
      </c>
      <c r="M47" s="20" t="s">
        <v>2700</v>
      </c>
      <c r="N47" s="93">
        <f t="shared" si="3"/>
        <v>0.6999999999998181</v>
      </c>
      <c r="O47" s="92">
        <v>115710.85999999999</v>
      </c>
      <c r="P47" s="20" t="s">
        <v>2449</v>
      </c>
      <c r="Q47" s="93">
        <f t="shared" si="4"/>
        <v>0.85999999998603016</v>
      </c>
      <c r="R47" s="92">
        <v>16465610.449999467</v>
      </c>
      <c r="S47" s="20">
        <v>16465630</v>
      </c>
      <c r="T47" s="93">
        <f t="shared" si="5"/>
        <v>-19.550000533461571</v>
      </c>
      <c r="U47" s="209">
        <f t="shared" si="6"/>
        <v>1</v>
      </c>
      <c r="W47" s="86" t="s">
        <v>18</v>
      </c>
      <c r="X47" s="122">
        <f t="shared" si="7"/>
        <v>0</v>
      </c>
      <c r="Y47" s="122">
        <f t="shared" si="8"/>
        <v>0</v>
      </c>
      <c r="Z47" s="122">
        <f t="shared" si="9"/>
        <v>0</v>
      </c>
      <c r="AA47" s="122">
        <f t="shared" si="10"/>
        <v>0</v>
      </c>
      <c r="AB47" s="122">
        <f t="shared" si="11"/>
        <v>0</v>
      </c>
      <c r="AC47" s="129">
        <f t="shared" si="12"/>
        <v>0</v>
      </c>
    </row>
    <row r="48" spans="1:29" ht="15.75">
      <c r="A48" s="252"/>
      <c r="B48" s="88" t="s">
        <v>19</v>
      </c>
      <c r="C48" s="94">
        <v>73802397.909998938</v>
      </c>
      <c r="D48" s="95">
        <v>76454900</v>
      </c>
      <c r="E48" s="96">
        <f t="shared" si="0"/>
        <v>-2652502.0900010616</v>
      </c>
      <c r="F48" s="94">
        <v>3774266.4400000013</v>
      </c>
      <c r="G48" s="95" t="s">
        <v>2450</v>
      </c>
      <c r="H48" s="96">
        <f t="shared" si="1"/>
        <v>-3.5599999986588955</v>
      </c>
      <c r="I48" s="94">
        <v>72679.490000000005</v>
      </c>
      <c r="J48" s="95" t="s">
        <v>2701</v>
      </c>
      <c r="K48" s="96">
        <f t="shared" si="2"/>
        <v>-9.9999999947613105E-3</v>
      </c>
      <c r="L48" s="94">
        <v>14032.01</v>
      </c>
      <c r="M48" s="95" t="s">
        <v>2702</v>
      </c>
      <c r="N48" s="96">
        <f t="shared" si="3"/>
        <v>1.0000000000218279E-2</v>
      </c>
      <c r="O48" s="94">
        <v>996081.15</v>
      </c>
      <c r="P48" s="95" t="s">
        <v>2451</v>
      </c>
      <c r="Q48" s="96">
        <f t="shared" si="4"/>
        <v>0.15000000002328306</v>
      </c>
      <c r="R48" s="94">
        <v>85031733.07999897</v>
      </c>
      <c r="S48" s="95">
        <v>85031700</v>
      </c>
      <c r="T48" s="96">
        <f t="shared" si="5"/>
        <v>33.079998970031738</v>
      </c>
      <c r="U48" s="210">
        <f t="shared" si="6"/>
        <v>1</v>
      </c>
      <c r="W48" s="88" t="s">
        <v>19</v>
      </c>
      <c r="X48" s="122">
        <f t="shared" si="7"/>
        <v>1</v>
      </c>
      <c r="Y48" s="122">
        <f t="shared" si="8"/>
        <v>0</v>
      </c>
      <c r="Z48" s="122">
        <f t="shared" si="9"/>
        <v>0</v>
      </c>
      <c r="AA48" s="122">
        <f t="shared" si="10"/>
        <v>0</v>
      </c>
      <c r="AB48" s="122">
        <f t="shared" si="11"/>
        <v>0</v>
      </c>
      <c r="AC48" s="129">
        <f t="shared" si="12"/>
        <v>0</v>
      </c>
    </row>
    <row r="49" spans="1:29" ht="15.75">
      <c r="A49" s="250">
        <v>42499</v>
      </c>
      <c r="B49" s="85" t="s">
        <v>12</v>
      </c>
      <c r="C49" s="89">
        <v>32757278.540000129</v>
      </c>
      <c r="D49" s="90">
        <v>32757300</v>
      </c>
      <c r="E49" s="91">
        <f t="shared" si="0"/>
        <v>-21.459999870508909</v>
      </c>
      <c r="F49" s="89">
        <v>510691.41999999993</v>
      </c>
      <c r="G49" s="90" t="s">
        <v>2452</v>
      </c>
      <c r="H49" s="91">
        <f t="shared" si="1"/>
        <v>-5351.5800000000745</v>
      </c>
      <c r="I49" s="89">
        <v>17155.84</v>
      </c>
      <c r="J49" s="90" t="s">
        <v>2703</v>
      </c>
      <c r="K49" s="91">
        <f t="shared" si="2"/>
        <v>4.0000000000873115E-2</v>
      </c>
      <c r="L49" s="89">
        <v>10318.299999999999</v>
      </c>
      <c r="M49" s="90" t="s">
        <v>2704</v>
      </c>
      <c r="N49" s="91">
        <f t="shared" si="3"/>
        <v>0</v>
      </c>
      <c r="O49" s="89">
        <v>198877.66000000006</v>
      </c>
      <c r="P49" s="90" t="s">
        <v>2453</v>
      </c>
      <c r="Q49" s="91">
        <f t="shared" si="4"/>
        <v>-0.33999999993829988</v>
      </c>
      <c r="R49" s="89">
        <v>32054547.00000013</v>
      </c>
      <c r="S49" s="90">
        <v>32054590</v>
      </c>
      <c r="T49" s="91">
        <f t="shared" si="5"/>
        <v>-42.99999986961484</v>
      </c>
      <c r="U49" s="208">
        <f t="shared" si="6"/>
        <v>1</v>
      </c>
      <c r="W49" s="85" t="s">
        <v>12</v>
      </c>
      <c r="X49" s="117">
        <f t="shared" si="7"/>
        <v>0</v>
      </c>
      <c r="Y49" s="118">
        <f t="shared" si="8"/>
        <v>1</v>
      </c>
      <c r="Z49" s="118">
        <f t="shared" si="9"/>
        <v>0</v>
      </c>
      <c r="AA49" s="118">
        <f t="shared" si="10"/>
        <v>0</v>
      </c>
      <c r="AB49" s="118">
        <f t="shared" si="11"/>
        <v>0</v>
      </c>
      <c r="AC49" s="131">
        <f t="shared" si="12"/>
        <v>0</v>
      </c>
    </row>
    <row r="50" spans="1:29" ht="15.75">
      <c r="A50" s="251"/>
      <c r="B50" s="86" t="s">
        <v>13</v>
      </c>
      <c r="C50" s="92">
        <v>84730392.539996594</v>
      </c>
      <c r="D50" s="20">
        <v>84730400</v>
      </c>
      <c r="E50" s="93">
        <f t="shared" si="0"/>
        <v>-7.4600034058094025</v>
      </c>
      <c r="F50" s="92">
        <v>2492778.2100000004</v>
      </c>
      <c r="G50" s="20" t="s">
        <v>2454</v>
      </c>
      <c r="H50" s="93">
        <f t="shared" si="1"/>
        <v>-1.7899999995715916</v>
      </c>
      <c r="I50" s="92">
        <v>193833.01</v>
      </c>
      <c r="J50" s="20" t="s">
        <v>2705</v>
      </c>
      <c r="K50" s="93">
        <f t="shared" si="2"/>
        <v>1.0000000009313226E-2</v>
      </c>
      <c r="L50" s="92">
        <v>6585.73</v>
      </c>
      <c r="M50" s="20" t="s">
        <v>2706</v>
      </c>
      <c r="N50" s="93">
        <f t="shared" si="3"/>
        <v>0</v>
      </c>
      <c r="O50" s="92">
        <v>557632.30000000005</v>
      </c>
      <c r="P50" s="20" t="s">
        <v>2455</v>
      </c>
      <c r="Q50" s="93">
        <f t="shared" si="4"/>
        <v>0.30000000004656613</v>
      </c>
      <c r="R50" s="92">
        <v>88754178.519996598</v>
      </c>
      <c r="S50" s="20">
        <v>88754100</v>
      </c>
      <c r="T50" s="93">
        <f t="shared" si="5"/>
        <v>78.519996598362923</v>
      </c>
      <c r="U50" s="209">
        <f t="shared" si="6"/>
        <v>1</v>
      </c>
      <c r="W50" s="86" t="s">
        <v>13</v>
      </c>
      <c r="X50" s="121">
        <f t="shared" si="7"/>
        <v>0</v>
      </c>
      <c r="Y50" s="122">
        <f t="shared" si="8"/>
        <v>0</v>
      </c>
      <c r="Z50" s="122">
        <f t="shared" si="9"/>
        <v>0</v>
      </c>
      <c r="AA50" s="122">
        <f t="shared" si="10"/>
        <v>0</v>
      </c>
      <c r="AB50" s="122">
        <f t="shared" si="11"/>
        <v>0</v>
      </c>
      <c r="AC50" s="129">
        <f t="shared" si="12"/>
        <v>0</v>
      </c>
    </row>
    <row r="51" spans="1:29" ht="15.75">
      <c r="A51" s="251"/>
      <c r="B51" s="87" t="s">
        <v>14</v>
      </c>
      <c r="C51" s="92">
        <v>34735166.759999797</v>
      </c>
      <c r="D51" s="20">
        <v>34735200</v>
      </c>
      <c r="E51" s="93">
        <f t="shared" si="0"/>
        <v>-33.240000203251839</v>
      </c>
      <c r="F51" s="92">
        <v>1061056.3699999996</v>
      </c>
      <c r="G51" s="20" t="s">
        <v>2456</v>
      </c>
      <c r="H51" s="93">
        <f t="shared" si="1"/>
        <v>-3.6300000003539026</v>
      </c>
      <c r="I51" s="92">
        <v>66696.849999999991</v>
      </c>
      <c r="J51" s="20" t="s">
        <v>2707</v>
      </c>
      <c r="K51" s="93">
        <f t="shared" si="2"/>
        <v>-5.0000000002910383E-2</v>
      </c>
      <c r="L51" s="92">
        <v>2519.37</v>
      </c>
      <c r="M51" s="20" t="s">
        <v>2708</v>
      </c>
      <c r="N51" s="93">
        <f t="shared" si="3"/>
        <v>0</v>
      </c>
      <c r="O51" s="92">
        <v>309581.14000000013</v>
      </c>
      <c r="P51" s="20" t="s">
        <v>2457</v>
      </c>
      <c r="Q51" s="93">
        <f t="shared" si="4"/>
        <v>0.14000000013038516</v>
      </c>
      <c r="R51" s="92">
        <v>40817027.089999788</v>
      </c>
      <c r="S51" s="20">
        <v>40817000</v>
      </c>
      <c r="T51" s="93">
        <f t="shared" si="5"/>
        <v>27.089999787509441</v>
      </c>
      <c r="U51" s="209">
        <f t="shared" si="6"/>
        <v>1</v>
      </c>
      <c r="W51" s="87" t="s">
        <v>14</v>
      </c>
      <c r="X51" s="121">
        <f t="shared" si="7"/>
        <v>0</v>
      </c>
      <c r="Y51" s="122">
        <f t="shared" si="8"/>
        <v>0</v>
      </c>
      <c r="Z51" s="122">
        <f t="shared" si="9"/>
        <v>0</v>
      </c>
      <c r="AA51" s="122">
        <f t="shared" si="10"/>
        <v>0</v>
      </c>
      <c r="AB51" s="122">
        <f t="shared" si="11"/>
        <v>0</v>
      </c>
      <c r="AC51" s="129">
        <f t="shared" si="12"/>
        <v>0</v>
      </c>
    </row>
    <row r="52" spans="1:29" ht="15.75">
      <c r="A52" s="251"/>
      <c r="B52" s="86" t="s">
        <v>15</v>
      </c>
      <c r="C52" s="92">
        <v>93924258.969999433</v>
      </c>
      <c r="D52" s="20">
        <v>93924304</v>
      </c>
      <c r="E52" s="93">
        <f t="shared" si="0"/>
        <v>-45.030000567436218</v>
      </c>
      <c r="F52" s="92">
        <v>1392216.7500000007</v>
      </c>
      <c r="G52" s="20" t="s">
        <v>2458</v>
      </c>
      <c r="H52" s="93">
        <f t="shared" si="1"/>
        <v>-3.2499999993015081</v>
      </c>
      <c r="I52" s="92">
        <v>123356.51</v>
      </c>
      <c r="J52" s="20" t="s">
        <v>2709</v>
      </c>
      <c r="K52" s="93">
        <f t="shared" si="2"/>
        <v>-0.49000000000523869</v>
      </c>
      <c r="L52" s="92">
        <v>5228.29</v>
      </c>
      <c r="M52" s="20" t="s">
        <v>2710</v>
      </c>
      <c r="N52" s="93">
        <f t="shared" si="3"/>
        <v>0</v>
      </c>
      <c r="O52" s="92">
        <v>570178.78</v>
      </c>
      <c r="P52" s="20" t="s">
        <v>2459</v>
      </c>
      <c r="Q52" s="93">
        <f t="shared" si="4"/>
        <v>-0.21999999997206032</v>
      </c>
      <c r="R52" s="92">
        <v>97249539.349999443</v>
      </c>
      <c r="S52" s="20">
        <v>97249596</v>
      </c>
      <c r="T52" s="93">
        <f t="shared" si="5"/>
        <v>-56.650000557303429</v>
      </c>
      <c r="U52" s="209">
        <f t="shared" si="6"/>
        <v>1</v>
      </c>
      <c r="W52" s="86" t="s">
        <v>15</v>
      </c>
      <c r="X52" s="121">
        <f t="shared" si="7"/>
        <v>0</v>
      </c>
      <c r="Y52" s="122">
        <f t="shared" si="8"/>
        <v>0</v>
      </c>
      <c r="Z52" s="122">
        <f t="shared" si="9"/>
        <v>0</v>
      </c>
      <c r="AA52" s="122">
        <f t="shared" si="10"/>
        <v>0</v>
      </c>
      <c r="AB52" s="122">
        <f t="shared" si="11"/>
        <v>0</v>
      </c>
      <c r="AC52" s="129">
        <f t="shared" si="12"/>
        <v>0</v>
      </c>
    </row>
    <row r="53" spans="1:29" ht="15.75">
      <c r="A53" s="251"/>
      <c r="B53" s="86" t="s">
        <v>16</v>
      </c>
      <c r="C53" s="92">
        <v>79785429.649998605</v>
      </c>
      <c r="D53" s="20">
        <v>79785400</v>
      </c>
      <c r="E53" s="93">
        <f t="shared" si="0"/>
        <v>29.649998605251312</v>
      </c>
      <c r="F53" s="92">
        <v>2198039.4000000022</v>
      </c>
      <c r="G53" s="20" t="s">
        <v>2460</v>
      </c>
      <c r="H53" s="93">
        <f t="shared" si="1"/>
        <v>-0.59999999776482582</v>
      </c>
      <c r="I53" s="92">
        <v>154966.29999999999</v>
      </c>
      <c r="J53" s="20" t="s">
        <v>2711</v>
      </c>
      <c r="K53" s="93">
        <f t="shared" si="2"/>
        <v>0.29999999998835847</v>
      </c>
      <c r="L53" s="92">
        <v>73604.55</v>
      </c>
      <c r="M53" s="20" t="s">
        <v>2712</v>
      </c>
      <c r="N53" s="93">
        <f t="shared" si="3"/>
        <v>5.0000000002910383E-2</v>
      </c>
      <c r="O53" s="92">
        <v>549159.01</v>
      </c>
      <c r="P53" s="20" t="s">
        <v>2461</v>
      </c>
      <c r="Q53" s="93">
        <f t="shared" si="4"/>
        <v>1.0000000009313226E-2</v>
      </c>
      <c r="R53" s="92">
        <v>81007989.929998592</v>
      </c>
      <c r="S53" s="20">
        <v>81007900</v>
      </c>
      <c r="T53" s="93">
        <f t="shared" si="5"/>
        <v>89.929998591542244</v>
      </c>
      <c r="U53" s="209">
        <f t="shared" si="6"/>
        <v>1</v>
      </c>
      <c r="W53" s="86" t="s">
        <v>16</v>
      </c>
      <c r="X53" s="121">
        <f t="shared" si="7"/>
        <v>0</v>
      </c>
      <c r="Y53" s="122">
        <f t="shared" si="8"/>
        <v>0</v>
      </c>
      <c r="Z53" s="122">
        <f t="shared" si="9"/>
        <v>0</v>
      </c>
      <c r="AA53" s="122">
        <f t="shared" si="10"/>
        <v>0</v>
      </c>
      <c r="AB53" s="122">
        <f t="shared" si="11"/>
        <v>0</v>
      </c>
      <c r="AC53" s="129">
        <f t="shared" si="12"/>
        <v>0</v>
      </c>
    </row>
    <row r="54" spans="1:29" ht="15.75">
      <c r="A54" s="251"/>
      <c r="B54" s="86" t="s">
        <v>17</v>
      </c>
      <c r="C54" s="92">
        <v>63411156.069996588</v>
      </c>
      <c r="D54" s="20">
        <v>63411100</v>
      </c>
      <c r="E54" s="93">
        <f t="shared" si="0"/>
        <v>56.06999658793211</v>
      </c>
      <c r="F54" s="92">
        <v>2251126.3899999983</v>
      </c>
      <c r="G54" s="20" t="s">
        <v>2462</v>
      </c>
      <c r="H54" s="93">
        <f t="shared" si="1"/>
        <v>-3.61000000173226</v>
      </c>
      <c r="I54" s="92">
        <v>170728.3</v>
      </c>
      <c r="J54" s="20" t="s">
        <v>2713</v>
      </c>
      <c r="K54" s="93">
        <f t="shared" si="2"/>
        <v>0.29999999998835847</v>
      </c>
      <c r="L54" s="92">
        <v>10007.120000000001</v>
      </c>
      <c r="M54" s="20" t="s">
        <v>2714</v>
      </c>
      <c r="N54" s="93">
        <f t="shared" si="3"/>
        <v>2.0000000000436557E-2</v>
      </c>
      <c r="O54" s="92">
        <v>922197.46</v>
      </c>
      <c r="P54" s="20" t="s">
        <v>2463</v>
      </c>
      <c r="Q54" s="93">
        <f t="shared" si="4"/>
        <v>0.4599999999627471</v>
      </c>
      <c r="R54" s="92">
        <v>76580265.54999657</v>
      </c>
      <c r="S54" s="20">
        <v>76580200</v>
      </c>
      <c r="T54" s="93">
        <f t="shared" si="5"/>
        <v>65.549996569752693</v>
      </c>
      <c r="U54" s="209">
        <f t="shared" si="6"/>
        <v>1</v>
      </c>
      <c r="W54" s="86" t="s">
        <v>17</v>
      </c>
      <c r="X54" s="121">
        <f t="shared" si="7"/>
        <v>0</v>
      </c>
      <c r="Y54" s="122">
        <f t="shared" si="8"/>
        <v>0</v>
      </c>
      <c r="Z54" s="122">
        <f t="shared" si="9"/>
        <v>0</v>
      </c>
      <c r="AA54" s="122">
        <f t="shared" si="10"/>
        <v>0</v>
      </c>
      <c r="AB54" s="122">
        <f t="shared" si="11"/>
        <v>0</v>
      </c>
      <c r="AC54" s="129">
        <f t="shared" si="12"/>
        <v>0</v>
      </c>
    </row>
    <row r="55" spans="1:29" ht="15.75">
      <c r="A55" s="251"/>
      <c r="B55" s="86" t="s">
        <v>18</v>
      </c>
      <c r="C55" s="92">
        <v>16465610.449999467</v>
      </c>
      <c r="D55" s="20">
        <v>16465630</v>
      </c>
      <c r="E55" s="93">
        <f t="shared" si="0"/>
        <v>-19.550000533461571</v>
      </c>
      <c r="F55" s="92">
        <v>1039445.7200000003</v>
      </c>
      <c r="G55" s="20" t="s">
        <v>2464</v>
      </c>
      <c r="H55" s="93">
        <f t="shared" si="1"/>
        <v>-4.2799999996786937</v>
      </c>
      <c r="I55" s="92">
        <v>27375.15</v>
      </c>
      <c r="J55" s="20" t="s">
        <v>2715</v>
      </c>
      <c r="K55" s="93">
        <f t="shared" si="2"/>
        <v>-4.9999999999272404E-2</v>
      </c>
      <c r="L55" s="92">
        <v>518107.06</v>
      </c>
      <c r="M55" s="20" t="s">
        <v>2716</v>
      </c>
      <c r="N55" s="93">
        <f t="shared" si="3"/>
        <v>5.9999999997671694E-2</v>
      </c>
      <c r="O55" s="92">
        <v>86328.09</v>
      </c>
      <c r="P55" s="20" t="s">
        <v>2465</v>
      </c>
      <c r="Q55" s="93">
        <f t="shared" si="4"/>
        <v>8.999999999650754E-2</v>
      </c>
      <c r="R55" s="92">
        <v>19152205.119999472</v>
      </c>
      <c r="S55" s="20">
        <v>19152160</v>
      </c>
      <c r="T55" s="93">
        <f t="shared" si="5"/>
        <v>45.119999472051859</v>
      </c>
      <c r="U55" s="209">
        <f t="shared" si="6"/>
        <v>1</v>
      </c>
      <c r="W55" s="86" t="s">
        <v>18</v>
      </c>
      <c r="X55" s="121">
        <f t="shared" si="7"/>
        <v>0</v>
      </c>
      <c r="Y55" s="122">
        <f t="shared" si="8"/>
        <v>0</v>
      </c>
      <c r="Z55" s="122">
        <f t="shared" si="9"/>
        <v>0</v>
      </c>
      <c r="AA55" s="122">
        <f t="shared" si="10"/>
        <v>0</v>
      </c>
      <c r="AB55" s="122">
        <f t="shared" si="11"/>
        <v>0</v>
      </c>
      <c r="AC55" s="129">
        <f t="shared" si="12"/>
        <v>0</v>
      </c>
    </row>
    <row r="56" spans="1:29" ht="15.75">
      <c r="A56" s="252"/>
      <c r="B56" s="88" t="s">
        <v>19</v>
      </c>
      <c r="C56" s="94">
        <v>85031733.07999897</v>
      </c>
      <c r="D56" s="95">
        <v>85031700</v>
      </c>
      <c r="E56" s="96">
        <f t="shared" si="0"/>
        <v>33.079998970031738</v>
      </c>
      <c r="F56" s="94">
        <v>1598563.18</v>
      </c>
      <c r="G56" s="95" t="s">
        <v>2466</v>
      </c>
      <c r="H56" s="96">
        <f t="shared" si="1"/>
        <v>3.1799999999348074</v>
      </c>
      <c r="I56" s="94">
        <v>241688.95999999999</v>
      </c>
      <c r="J56" s="95" t="s">
        <v>2717</v>
      </c>
      <c r="K56" s="96">
        <f t="shared" si="2"/>
        <v>-4.0000000008149073E-2</v>
      </c>
      <c r="L56" s="94">
        <v>174747.48</v>
      </c>
      <c r="M56" s="95" t="s">
        <v>2718</v>
      </c>
      <c r="N56" s="96">
        <f t="shared" si="3"/>
        <v>0.48000000001047738</v>
      </c>
      <c r="O56" s="92">
        <v>539826.31000000006</v>
      </c>
      <c r="P56" s="20" t="s">
        <v>2467</v>
      </c>
      <c r="Q56" s="93">
        <f t="shared" si="4"/>
        <v>0.31000000005587935</v>
      </c>
      <c r="R56" s="94">
        <v>85765972.779998973</v>
      </c>
      <c r="S56" s="95">
        <v>85765900</v>
      </c>
      <c r="T56" s="96">
        <f t="shared" si="5"/>
        <v>72.779998973011971</v>
      </c>
      <c r="U56" s="210">
        <f t="shared" si="6"/>
        <v>1</v>
      </c>
      <c r="W56" s="88" t="s">
        <v>19</v>
      </c>
      <c r="X56" s="125">
        <f t="shared" si="7"/>
        <v>0</v>
      </c>
      <c r="Y56" s="126">
        <f t="shared" si="8"/>
        <v>0</v>
      </c>
      <c r="Z56" s="126">
        <f t="shared" si="9"/>
        <v>0</v>
      </c>
      <c r="AA56" s="126">
        <f t="shared" si="10"/>
        <v>0</v>
      </c>
      <c r="AB56" s="126">
        <f t="shared" si="11"/>
        <v>0</v>
      </c>
      <c r="AC56" s="132">
        <f t="shared" si="12"/>
        <v>0</v>
      </c>
    </row>
    <row r="57" spans="1:29" ht="15.75">
      <c r="A57" s="250">
        <v>42500</v>
      </c>
      <c r="B57" s="85" t="s">
        <v>12</v>
      </c>
      <c r="C57" s="89">
        <v>32054547.00000013</v>
      </c>
      <c r="D57" s="90">
        <v>32130170</v>
      </c>
      <c r="E57" s="91">
        <f t="shared" si="0"/>
        <v>-75622.999999869615</v>
      </c>
      <c r="F57" s="89">
        <v>530867.41999999981</v>
      </c>
      <c r="G57" s="90" t="s">
        <v>2468</v>
      </c>
      <c r="H57" s="91">
        <f t="shared" si="1"/>
        <v>0.41999999980907887</v>
      </c>
      <c r="I57" s="89">
        <v>68878.819999999992</v>
      </c>
      <c r="J57" s="90" t="s">
        <v>2719</v>
      </c>
      <c r="K57" s="91">
        <f t="shared" si="2"/>
        <v>1.9999999989522621E-2</v>
      </c>
      <c r="L57" s="89">
        <v>9143.9399999999987</v>
      </c>
      <c r="M57" s="90" t="s">
        <v>2720</v>
      </c>
      <c r="N57" s="91">
        <f t="shared" si="3"/>
        <v>0</v>
      </c>
      <c r="O57" s="89">
        <v>246928.14</v>
      </c>
      <c r="P57" s="90" t="s">
        <v>2469</v>
      </c>
      <c r="Q57" s="91">
        <f t="shared" si="4"/>
        <v>0.14000000001396984</v>
      </c>
      <c r="R57" s="89">
        <v>31336486.320000127</v>
      </c>
      <c r="S57" s="90">
        <v>31336440</v>
      </c>
      <c r="T57" s="91">
        <f t="shared" si="5"/>
        <v>46.320000126957893</v>
      </c>
      <c r="U57" s="208">
        <f t="shared" si="6"/>
        <v>1</v>
      </c>
      <c r="W57" s="85" t="s">
        <v>12</v>
      </c>
      <c r="X57" s="122">
        <f t="shared" si="7"/>
        <v>1</v>
      </c>
      <c r="Y57" s="122">
        <f t="shared" si="8"/>
        <v>0</v>
      </c>
      <c r="Z57" s="122">
        <f t="shared" si="9"/>
        <v>0</v>
      </c>
      <c r="AA57" s="122">
        <f t="shared" si="10"/>
        <v>0</v>
      </c>
      <c r="AB57" s="122">
        <f t="shared" si="11"/>
        <v>0</v>
      </c>
      <c r="AC57" s="129">
        <f t="shared" si="12"/>
        <v>0</v>
      </c>
    </row>
    <row r="58" spans="1:29" ht="15.75">
      <c r="A58" s="251"/>
      <c r="B58" s="86" t="s">
        <v>13</v>
      </c>
      <c r="C58" s="92">
        <v>88754178.519996598</v>
      </c>
      <c r="D58" s="20"/>
      <c r="E58" s="93">
        <f t="shared" si="0"/>
        <v>88754178.519996598</v>
      </c>
      <c r="F58" s="92">
        <v>1722240.4600000002</v>
      </c>
      <c r="G58" s="20"/>
      <c r="H58" s="93">
        <f t="shared" si="1"/>
        <v>1722240.4600000002</v>
      </c>
      <c r="I58" s="92">
        <v>102369.80999999998</v>
      </c>
      <c r="J58" s="20"/>
      <c r="K58" s="93">
        <f t="shared" si="2"/>
        <v>102369.80999999998</v>
      </c>
      <c r="L58" s="92">
        <v>13910.68</v>
      </c>
      <c r="M58" s="20"/>
      <c r="N58" s="93">
        <f t="shared" si="3"/>
        <v>13910.68</v>
      </c>
      <c r="O58" s="92">
        <v>603880.84</v>
      </c>
      <c r="P58" s="20"/>
      <c r="Q58" s="93">
        <f t="shared" si="4"/>
        <v>603880.84</v>
      </c>
      <c r="R58" s="92">
        <v>86516516.349996611</v>
      </c>
      <c r="S58" s="20"/>
      <c r="T58" s="93">
        <f t="shared" si="5"/>
        <v>86516516.349996611</v>
      </c>
      <c r="U58" s="209">
        <f t="shared" si="6"/>
        <v>0</v>
      </c>
      <c r="W58" s="86" t="s">
        <v>13</v>
      </c>
      <c r="X58" s="122">
        <f t="shared" si="7"/>
        <v>0</v>
      </c>
      <c r="Y58" s="122">
        <f t="shared" si="8"/>
        <v>0</v>
      </c>
      <c r="Z58" s="122">
        <f t="shared" si="9"/>
        <v>0</v>
      </c>
      <c r="AA58" s="122">
        <f t="shared" si="10"/>
        <v>0</v>
      </c>
      <c r="AB58" s="122">
        <f t="shared" si="11"/>
        <v>0</v>
      </c>
      <c r="AC58" s="129">
        <f t="shared" si="12"/>
        <v>0</v>
      </c>
    </row>
    <row r="59" spans="1:29" ht="15.75">
      <c r="A59" s="251"/>
      <c r="B59" s="87" t="s">
        <v>14</v>
      </c>
      <c r="C59" s="92">
        <v>40817027.089999788</v>
      </c>
      <c r="D59" s="20"/>
      <c r="E59" s="93">
        <f t="shared" si="0"/>
        <v>40817027.089999788</v>
      </c>
      <c r="F59" s="92">
        <v>1216007.1800000006</v>
      </c>
      <c r="G59" s="20"/>
      <c r="H59" s="93">
        <f t="shared" si="1"/>
        <v>1216007.1800000006</v>
      </c>
      <c r="I59" s="92">
        <v>34870.239999999998</v>
      </c>
      <c r="J59" s="20" t="s">
        <v>2721</v>
      </c>
      <c r="K59" s="93">
        <f t="shared" si="2"/>
        <v>4.0000000000873115E-2</v>
      </c>
      <c r="L59" s="92">
        <v>805.78</v>
      </c>
      <c r="M59" s="20" t="s">
        <v>2722</v>
      </c>
      <c r="N59" s="93">
        <f t="shared" si="3"/>
        <v>0</v>
      </c>
      <c r="O59" s="92">
        <v>374355.28999999986</v>
      </c>
      <c r="P59" s="20"/>
      <c r="Q59" s="93">
        <f t="shared" si="4"/>
        <v>374355.28999999986</v>
      </c>
      <c r="R59" s="92">
        <v>39260729.07999979</v>
      </c>
      <c r="S59" s="20"/>
      <c r="T59" s="93">
        <f t="shared" si="5"/>
        <v>39260729.07999979</v>
      </c>
      <c r="U59" s="209">
        <f t="shared" si="6"/>
        <v>0</v>
      </c>
      <c r="W59" s="87" t="s">
        <v>14</v>
      </c>
      <c r="X59" s="122">
        <f t="shared" si="7"/>
        <v>0</v>
      </c>
      <c r="Y59" s="122">
        <f t="shared" si="8"/>
        <v>0</v>
      </c>
      <c r="Z59" s="122">
        <f t="shared" si="9"/>
        <v>0</v>
      </c>
      <c r="AA59" s="122">
        <f t="shared" si="10"/>
        <v>0</v>
      </c>
      <c r="AB59" s="122">
        <f t="shared" si="11"/>
        <v>0</v>
      </c>
      <c r="AC59" s="129">
        <f t="shared" si="12"/>
        <v>0</v>
      </c>
    </row>
    <row r="60" spans="1:29" ht="15.75">
      <c r="A60" s="251"/>
      <c r="B60" s="86" t="s">
        <v>15</v>
      </c>
      <c r="C60" s="92">
        <v>97249539.349999443</v>
      </c>
      <c r="D60" s="20">
        <v>97249596</v>
      </c>
      <c r="E60" s="93">
        <f t="shared" si="0"/>
        <v>-56.650000557303429</v>
      </c>
      <c r="F60" s="92">
        <v>1094989.4500000002</v>
      </c>
      <c r="G60" s="20" t="s">
        <v>2470</v>
      </c>
      <c r="H60" s="93">
        <f t="shared" si="1"/>
        <v>-0.54999999981373549</v>
      </c>
      <c r="I60" s="92">
        <v>74348.59</v>
      </c>
      <c r="J60" s="20" t="s">
        <v>2723</v>
      </c>
      <c r="K60" s="93">
        <f t="shared" si="2"/>
        <v>1284.5899999999965</v>
      </c>
      <c r="L60" s="92">
        <v>6987.69</v>
      </c>
      <c r="M60" s="20" t="s">
        <v>2724</v>
      </c>
      <c r="N60" s="93">
        <f t="shared" si="3"/>
        <v>0</v>
      </c>
      <c r="O60" s="92">
        <v>455752.65000000008</v>
      </c>
      <c r="P60" s="20" t="s">
        <v>2471</v>
      </c>
      <c r="Q60" s="93">
        <f t="shared" si="4"/>
        <v>-0.34999999991850927</v>
      </c>
      <c r="R60" s="92">
        <v>99211677.879999444</v>
      </c>
      <c r="S60" s="20">
        <v>99210596</v>
      </c>
      <c r="T60" s="93">
        <f t="shared" si="5"/>
        <v>1081.8799994438887</v>
      </c>
      <c r="U60" s="209">
        <f t="shared" si="6"/>
        <v>1</v>
      </c>
      <c r="W60" s="86" t="s">
        <v>15</v>
      </c>
      <c r="X60" s="122">
        <f t="shared" si="7"/>
        <v>0</v>
      </c>
      <c r="Y60" s="122">
        <f t="shared" si="8"/>
        <v>0</v>
      </c>
      <c r="Z60" s="122">
        <f t="shared" si="9"/>
        <v>1</v>
      </c>
      <c r="AA60" s="122">
        <f t="shared" si="10"/>
        <v>0</v>
      </c>
      <c r="AB60" s="122">
        <f t="shared" si="11"/>
        <v>0</v>
      </c>
      <c r="AC60" s="129">
        <f t="shared" si="12"/>
        <v>1</v>
      </c>
    </row>
    <row r="61" spans="1:29" ht="15.75">
      <c r="A61" s="251"/>
      <c r="B61" s="86" t="s">
        <v>16</v>
      </c>
      <c r="C61" s="92">
        <v>81007989.929998592</v>
      </c>
      <c r="D61" s="20">
        <v>81007900</v>
      </c>
      <c r="E61" s="93">
        <f t="shared" si="0"/>
        <v>89.929998591542244</v>
      </c>
      <c r="F61" s="92">
        <v>1742646.5100000012</v>
      </c>
      <c r="G61" s="20" t="s">
        <v>2472</v>
      </c>
      <c r="H61" s="93">
        <f t="shared" si="1"/>
        <v>-3.4899999988265336</v>
      </c>
      <c r="I61" s="92">
        <v>54464.889999999992</v>
      </c>
      <c r="J61" s="20" t="s">
        <v>2725</v>
      </c>
      <c r="K61" s="93">
        <f t="shared" si="2"/>
        <v>-1.0000000009313226E-2</v>
      </c>
      <c r="L61" s="92">
        <v>181263.35999999999</v>
      </c>
      <c r="M61" s="20" t="s">
        <v>2726</v>
      </c>
      <c r="N61" s="93">
        <f t="shared" si="3"/>
        <v>0.35999999998603016</v>
      </c>
      <c r="O61" s="92">
        <v>666412.59</v>
      </c>
      <c r="P61" s="20" t="s">
        <v>2473</v>
      </c>
      <c r="Q61" s="93">
        <f t="shared" si="4"/>
        <v>-0.41000000003259629</v>
      </c>
      <c r="R61" s="92">
        <v>78472132.359998584</v>
      </c>
      <c r="S61" s="20">
        <v>78472200</v>
      </c>
      <c r="T61" s="93">
        <f t="shared" si="5"/>
        <v>-67.64000141620636</v>
      </c>
      <c r="U61" s="209">
        <f t="shared" si="6"/>
        <v>1</v>
      </c>
      <c r="W61" s="86" t="s">
        <v>16</v>
      </c>
      <c r="X61" s="122">
        <f t="shared" si="7"/>
        <v>0</v>
      </c>
      <c r="Y61" s="122">
        <f t="shared" si="8"/>
        <v>0</v>
      </c>
      <c r="Z61" s="122">
        <f t="shared" si="9"/>
        <v>0</v>
      </c>
      <c r="AA61" s="122">
        <f t="shared" si="10"/>
        <v>0</v>
      </c>
      <c r="AB61" s="122">
        <f t="shared" si="11"/>
        <v>0</v>
      </c>
      <c r="AC61" s="129">
        <f t="shared" si="12"/>
        <v>0</v>
      </c>
    </row>
    <row r="62" spans="1:29" ht="15.75">
      <c r="A62" s="251"/>
      <c r="B62" s="86" t="s">
        <v>17</v>
      </c>
      <c r="C62" s="92">
        <v>76580265.54999657</v>
      </c>
      <c r="D62" s="20"/>
      <c r="E62" s="93">
        <f t="shared" si="0"/>
        <v>76580265.54999657</v>
      </c>
      <c r="F62" s="92">
        <v>3044574.9000000004</v>
      </c>
      <c r="G62" s="20"/>
      <c r="H62" s="93">
        <f t="shared" si="1"/>
        <v>3044574.9000000004</v>
      </c>
      <c r="I62" s="92">
        <v>230928.50999999995</v>
      </c>
      <c r="J62" s="20"/>
      <c r="K62" s="93">
        <f t="shared" si="2"/>
        <v>230928.50999999995</v>
      </c>
      <c r="L62" s="92">
        <v>230923.7</v>
      </c>
      <c r="M62" s="20"/>
      <c r="N62" s="93">
        <f t="shared" si="3"/>
        <v>230923.7</v>
      </c>
      <c r="O62" s="92">
        <v>630995.5399999998</v>
      </c>
      <c r="P62" s="20"/>
      <c r="Q62" s="93">
        <f t="shared" si="4"/>
        <v>630995.5399999998</v>
      </c>
      <c r="R62" s="92">
        <v>72904699.91999656</v>
      </c>
      <c r="S62" s="20"/>
      <c r="T62" s="93">
        <f t="shared" si="5"/>
        <v>72904699.91999656</v>
      </c>
      <c r="U62" s="209">
        <f t="shared" si="6"/>
        <v>0</v>
      </c>
      <c r="W62" s="86" t="s">
        <v>17</v>
      </c>
      <c r="X62" s="122">
        <f t="shared" si="7"/>
        <v>0</v>
      </c>
      <c r="Y62" s="122">
        <f t="shared" si="8"/>
        <v>0</v>
      </c>
      <c r="Z62" s="122">
        <f t="shared" si="9"/>
        <v>0</v>
      </c>
      <c r="AA62" s="122">
        <f t="shared" si="10"/>
        <v>0</v>
      </c>
      <c r="AB62" s="122">
        <f t="shared" si="11"/>
        <v>0</v>
      </c>
      <c r="AC62" s="129">
        <f t="shared" si="12"/>
        <v>0</v>
      </c>
    </row>
    <row r="63" spans="1:29" ht="15.75">
      <c r="A63" s="251"/>
      <c r="B63" s="86" t="s">
        <v>18</v>
      </c>
      <c r="C63" s="92">
        <v>19152205.119999472</v>
      </c>
      <c r="D63" s="20">
        <v>19152160</v>
      </c>
      <c r="E63" s="93">
        <f t="shared" si="0"/>
        <v>45.119999472051859</v>
      </c>
      <c r="F63" s="92">
        <v>773180.57</v>
      </c>
      <c r="G63" s="20" t="s">
        <v>2474</v>
      </c>
      <c r="H63" s="93">
        <f t="shared" si="1"/>
        <v>-0.43000000005122274</v>
      </c>
      <c r="I63" s="92">
        <v>20614.93</v>
      </c>
      <c r="J63" s="20" t="s">
        <v>2727</v>
      </c>
      <c r="K63" s="93">
        <f t="shared" si="2"/>
        <v>2.9999999998835847E-2</v>
      </c>
      <c r="L63" s="92">
        <v>215.47</v>
      </c>
      <c r="M63" s="20" t="s">
        <v>2728</v>
      </c>
      <c r="N63" s="93">
        <f t="shared" si="3"/>
        <v>0.46999999999999886</v>
      </c>
      <c r="O63" s="92">
        <v>92399.32</v>
      </c>
      <c r="P63" s="20" t="s">
        <v>2475</v>
      </c>
      <c r="Q63" s="93">
        <f t="shared" si="4"/>
        <v>2.0000000004074536E-2</v>
      </c>
      <c r="R63" s="92">
        <v>18307024.689999469</v>
      </c>
      <c r="S63" s="20">
        <v>18307060</v>
      </c>
      <c r="T63" s="93">
        <f t="shared" si="5"/>
        <v>-35.310000531375408</v>
      </c>
      <c r="U63" s="209">
        <f t="shared" si="6"/>
        <v>1</v>
      </c>
      <c r="W63" s="86" t="s">
        <v>18</v>
      </c>
      <c r="X63" s="122">
        <f t="shared" si="7"/>
        <v>0</v>
      </c>
      <c r="Y63" s="122">
        <f t="shared" si="8"/>
        <v>0</v>
      </c>
      <c r="Z63" s="122">
        <f t="shared" si="9"/>
        <v>0</v>
      </c>
      <c r="AA63" s="122">
        <f t="shared" si="10"/>
        <v>0</v>
      </c>
      <c r="AB63" s="122">
        <f t="shared" si="11"/>
        <v>0</v>
      </c>
      <c r="AC63" s="129">
        <f t="shared" si="12"/>
        <v>0</v>
      </c>
    </row>
    <row r="64" spans="1:29" ht="15.75">
      <c r="A64" s="252"/>
      <c r="B64" s="88" t="s">
        <v>19</v>
      </c>
      <c r="C64" s="94">
        <v>85765972.779998973</v>
      </c>
      <c r="D64" s="95"/>
      <c r="E64" s="96">
        <f t="shared" si="0"/>
        <v>85765972.779998973</v>
      </c>
      <c r="F64" s="94">
        <v>1752237.3600000006</v>
      </c>
      <c r="G64" s="95"/>
      <c r="H64" s="96">
        <f t="shared" si="1"/>
        <v>1752237.3600000006</v>
      </c>
      <c r="I64" s="94">
        <v>38699.49</v>
      </c>
      <c r="J64" s="95"/>
      <c r="K64" s="96">
        <f t="shared" si="2"/>
        <v>38699.49</v>
      </c>
      <c r="L64" s="94">
        <v>1639.19</v>
      </c>
      <c r="M64" s="95"/>
      <c r="N64" s="96">
        <f t="shared" si="3"/>
        <v>1639.19</v>
      </c>
      <c r="O64" s="94">
        <v>452306.56</v>
      </c>
      <c r="P64" s="95"/>
      <c r="Q64" s="96">
        <f t="shared" si="4"/>
        <v>452306.56</v>
      </c>
      <c r="R64" s="94">
        <v>83598489.159998968</v>
      </c>
      <c r="S64" s="95"/>
      <c r="T64" s="96">
        <f t="shared" si="5"/>
        <v>83598489.159998968</v>
      </c>
      <c r="U64" s="210">
        <f t="shared" si="6"/>
        <v>0</v>
      </c>
      <c r="W64" s="88" t="s">
        <v>19</v>
      </c>
      <c r="X64" s="122">
        <f t="shared" si="7"/>
        <v>0</v>
      </c>
      <c r="Y64" s="122">
        <f t="shared" si="8"/>
        <v>0</v>
      </c>
      <c r="Z64" s="122">
        <f t="shared" si="9"/>
        <v>0</v>
      </c>
      <c r="AA64" s="122">
        <f t="shared" si="10"/>
        <v>0</v>
      </c>
      <c r="AB64" s="122">
        <f t="shared" si="11"/>
        <v>0</v>
      </c>
      <c r="AC64" s="129">
        <f t="shared" si="12"/>
        <v>0</v>
      </c>
    </row>
    <row r="65" spans="1:29" ht="15.75">
      <c r="A65" s="250">
        <v>42501</v>
      </c>
      <c r="B65" s="85" t="s">
        <v>12</v>
      </c>
      <c r="C65" s="89">
        <v>31336486.320000127</v>
      </c>
      <c r="D65" s="90">
        <v>31619430</v>
      </c>
      <c r="E65" s="91">
        <f t="shared" si="0"/>
        <v>-282943.67999987304</v>
      </c>
      <c r="F65" s="89">
        <v>488493.33999999991</v>
      </c>
      <c r="G65" s="90" t="s">
        <v>2476</v>
      </c>
      <c r="H65" s="91">
        <f t="shared" si="1"/>
        <v>0.33999999990919605</v>
      </c>
      <c r="I65" s="89">
        <v>20192.03</v>
      </c>
      <c r="J65" s="90" t="s">
        <v>2729</v>
      </c>
      <c r="K65" s="91">
        <f t="shared" si="2"/>
        <v>2.9999999998835847E-2</v>
      </c>
      <c r="L65" s="89">
        <v>1566.45</v>
      </c>
      <c r="M65" s="90" t="s">
        <v>2730</v>
      </c>
      <c r="N65" s="91">
        <f t="shared" si="3"/>
        <v>0</v>
      </c>
      <c r="O65" s="92">
        <v>164810.87</v>
      </c>
      <c r="P65" s="20" t="s">
        <v>2477</v>
      </c>
      <c r="Q65" s="93">
        <f t="shared" si="4"/>
        <v>-0.13000000000465661</v>
      </c>
      <c r="R65" s="89">
        <v>30701807.690000143</v>
      </c>
      <c r="S65" s="90">
        <v>30701850</v>
      </c>
      <c r="T65" s="91">
        <f t="shared" si="5"/>
        <v>-42.309999857097864</v>
      </c>
      <c r="U65" s="208">
        <f t="shared" si="6"/>
        <v>1</v>
      </c>
      <c r="W65" s="85" t="s">
        <v>12</v>
      </c>
      <c r="X65" s="117">
        <f t="shared" si="7"/>
        <v>1</v>
      </c>
      <c r="Y65" s="118">
        <f t="shared" si="8"/>
        <v>0</v>
      </c>
      <c r="Z65" s="118">
        <f t="shared" si="9"/>
        <v>0</v>
      </c>
      <c r="AA65" s="118">
        <f t="shared" si="10"/>
        <v>0</v>
      </c>
      <c r="AB65" s="118">
        <f t="shared" si="11"/>
        <v>0</v>
      </c>
      <c r="AC65" s="131">
        <f t="shared" si="12"/>
        <v>0</v>
      </c>
    </row>
    <row r="66" spans="1:29" ht="15.75">
      <c r="A66" s="251"/>
      <c r="B66" s="86" t="s">
        <v>13</v>
      </c>
      <c r="C66" s="92">
        <v>86516516.349996611</v>
      </c>
      <c r="D66" s="20">
        <v>86516500</v>
      </c>
      <c r="E66" s="93">
        <f t="shared" si="0"/>
        <v>16.349996611475945</v>
      </c>
      <c r="F66" s="92">
        <v>2331064.100000001</v>
      </c>
      <c r="G66" s="20" t="s">
        <v>2478</v>
      </c>
      <c r="H66" s="93">
        <f t="shared" si="1"/>
        <v>4.1000000010244548</v>
      </c>
      <c r="I66" s="92">
        <v>331830.94000000012</v>
      </c>
      <c r="J66" s="20" t="s">
        <v>2731</v>
      </c>
      <c r="K66" s="93">
        <f t="shared" si="2"/>
        <v>2904.9400000001187</v>
      </c>
      <c r="L66" s="92">
        <v>40559.61</v>
      </c>
      <c r="M66" s="20" t="s">
        <v>2732</v>
      </c>
      <c r="N66" s="93">
        <f t="shared" si="3"/>
        <v>1.0000000002037268E-2</v>
      </c>
      <c r="O66" s="92">
        <v>616461.93000000017</v>
      </c>
      <c r="P66" s="20" t="s">
        <v>2479</v>
      </c>
      <c r="Q66" s="93">
        <f t="shared" si="4"/>
        <v>-6.9999999832361937E-2</v>
      </c>
      <c r="R66" s="92">
        <v>83860261.649996594</v>
      </c>
      <c r="S66" s="20">
        <v>83860300</v>
      </c>
      <c r="T66" s="93">
        <f t="shared" si="5"/>
        <v>-38.350003406405449</v>
      </c>
      <c r="U66" s="209">
        <f t="shared" si="6"/>
        <v>1</v>
      </c>
      <c r="W66" s="86" t="s">
        <v>13</v>
      </c>
      <c r="X66" s="121">
        <f t="shared" si="7"/>
        <v>0</v>
      </c>
      <c r="Y66" s="122">
        <f t="shared" si="8"/>
        <v>0</v>
      </c>
      <c r="Z66" s="122">
        <f t="shared" si="9"/>
        <v>1</v>
      </c>
      <c r="AA66" s="122">
        <f t="shared" si="10"/>
        <v>0</v>
      </c>
      <c r="AB66" s="122">
        <f t="shared" si="11"/>
        <v>0</v>
      </c>
      <c r="AC66" s="129">
        <f t="shared" si="12"/>
        <v>0</v>
      </c>
    </row>
    <row r="67" spans="1:29" ht="15.75">
      <c r="A67" s="251"/>
      <c r="B67" s="87" t="s">
        <v>14</v>
      </c>
      <c r="C67" s="92">
        <v>39260729.07999979</v>
      </c>
      <c r="D67" s="20">
        <v>39260800</v>
      </c>
      <c r="E67" s="93">
        <f t="shared" si="0"/>
        <v>-70.920000210404396</v>
      </c>
      <c r="F67" s="92">
        <v>1381814.4300000006</v>
      </c>
      <c r="G67" s="20" t="s">
        <v>2480</v>
      </c>
      <c r="H67" s="93">
        <f t="shared" si="1"/>
        <v>4.4300000006332994</v>
      </c>
      <c r="I67" s="92">
        <v>56468.459999999992</v>
      </c>
      <c r="J67" s="20" t="s">
        <v>2733</v>
      </c>
      <c r="K67" s="93">
        <f t="shared" si="2"/>
        <v>-4.0000000008149073E-2</v>
      </c>
      <c r="L67" s="92">
        <v>5463.19</v>
      </c>
      <c r="M67" s="20" t="s">
        <v>2734</v>
      </c>
      <c r="N67" s="93">
        <f t="shared" si="3"/>
        <v>0</v>
      </c>
      <c r="O67" s="92">
        <v>394281.68</v>
      </c>
      <c r="P67" s="20" t="s">
        <v>2481</v>
      </c>
      <c r="Q67" s="93">
        <f t="shared" si="4"/>
        <v>-0.32000000000698492</v>
      </c>
      <c r="R67" s="92">
        <v>37535638.239999793</v>
      </c>
      <c r="S67" s="20">
        <v>37535600</v>
      </c>
      <c r="T67" s="93">
        <f t="shared" si="5"/>
        <v>38.239999793469906</v>
      </c>
      <c r="U67" s="209">
        <f t="shared" si="6"/>
        <v>1</v>
      </c>
      <c r="W67" s="87" t="s">
        <v>14</v>
      </c>
      <c r="X67" s="121">
        <f t="shared" si="7"/>
        <v>0</v>
      </c>
      <c r="Y67" s="122">
        <f t="shared" si="8"/>
        <v>0</v>
      </c>
      <c r="Z67" s="122">
        <f t="shared" si="9"/>
        <v>0</v>
      </c>
      <c r="AA67" s="122">
        <f t="shared" si="10"/>
        <v>0</v>
      </c>
      <c r="AB67" s="122">
        <f t="shared" si="11"/>
        <v>0</v>
      </c>
      <c r="AC67" s="129">
        <f t="shared" si="12"/>
        <v>0</v>
      </c>
    </row>
    <row r="68" spans="1:29" ht="15.75">
      <c r="A68" s="251"/>
      <c r="B68" s="86" t="s">
        <v>15</v>
      </c>
      <c r="C68" s="92">
        <v>99211677.879999444</v>
      </c>
      <c r="D68" s="20">
        <v>99210596</v>
      </c>
      <c r="E68" s="93">
        <f t="shared" si="0"/>
        <v>1081.8799994438887</v>
      </c>
      <c r="F68" s="92">
        <v>1561390.32</v>
      </c>
      <c r="G68" s="20" t="s">
        <v>2482</v>
      </c>
      <c r="H68" s="93">
        <f t="shared" si="1"/>
        <v>0.32000000006519258</v>
      </c>
      <c r="I68" s="92">
        <v>80460.740000000005</v>
      </c>
      <c r="J68" s="20" t="s">
        <v>2735</v>
      </c>
      <c r="K68" s="93">
        <f t="shared" si="2"/>
        <v>4.0000000008149073E-2</v>
      </c>
      <c r="L68" s="92">
        <v>6889.91</v>
      </c>
      <c r="M68" s="20" t="s">
        <v>2736</v>
      </c>
      <c r="N68" s="93">
        <f t="shared" si="3"/>
        <v>0</v>
      </c>
      <c r="O68" s="92">
        <v>355987.20000000001</v>
      </c>
      <c r="P68" s="20" t="s">
        <v>2483</v>
      </c>
      <c r="Q68" s="93">
        <f t="shared" si="4"/>
        <v>0.20000000001164153</v>
      </c>
      <c r="R68" s="92">
        <v>97367871.189999446</v>
      </c>
      <c r="S68" s="20">
        <v>97367900</v>
      </c>
      <c r="T68" s="93">
        <f t="shared" si="5"/>
        <v>-28.81000055372715</v>
      </c>
      <c r="U68" s="209">
        <f t="shared" si="6"/>
        <v>1</v>
      </c>
      <c r="W68" s="86" t="s">
        <v>15</v>
      </c>
      <c r="X68" s="121">
        <f t="shared" si="7"/>
        <v>1</v>
      </c>
      <c r="Y68" s="122">
        <f t="shared" si="8"/>
        <v>0</v>
      </c>
      <c r="Z68" s="122">
        <f t="shared" si="9"/>
        <v>0</v>
      </c>
      <c r="AA68" s="122">
        <f t="shared" si="10"/>
        <v>0</v>
      </c>
      <c r="AB68" s="122">
        <f t="shared" si="11"/>
        <v>0</v>
      </c>
      <c r="AC68" s="129">
        <f t="shared" si="12"/>
        <v>0</v>
      </c>
    </row>
    <row r="69" spans="1:29" ht="15.75">
      <c r="A69" s="251"/>
      <c r="B69" s="86" t="s">
        <v>16</v>
      </c>
      <c r="C69" s="92">
        <v>78472132.359998584</v>
      </c>
      <c r="D69" s="20">
        <v>78472200</v>
      </c>
      <c r="E69" s="93">
        <f t="shared" si="0"/>
        <v>-67.64000141620636</v>
      </c>
      <c r="F69" s="92">
        <v>2135830.5700000012</v>
      </c>
      <c r="G69" s="20" t="s">
        <v>2484</v>
      </c>
      <c r="H69" s="93">
        <f t="shared" si="1"/>
        <v>0.5700000012293458</v>
      </c>
      <c r="I69" s="92">
        <v>119283.12</v>
      </c>
      <c r="J69" s="20" t="s">
        <v>2737</v>
      </c>
      <c r="K69" s="93">
        <f t="shared" si="2"/>
        <v>0.11999999999534339</v>
      </c>
      <c r="L69" s="92">
        <v>3470.68</v>
      </c>
      <c r="M69" s="20" t="s">
        <v>2738</v>
      </c>
      <c r="N69" s="93">
        <f t="shared" si="3"/>
        <v>0</v>
      </c>
      <c r="O69" s="92">
        <v>466095.26</v>
      </c>
      <c r="P69" s="20" t="s">
        <v>2485</v>
      </c>
      <c r="Q69" s="93">
        <f t="shared" si="4"/>
        <v>0.26000000000931323</v>
      </c>
      <c r="R69" s="92">
        <v>75986018.969998568</v>
      </c>
      <c r="S69" s="20">
        <v>75986000</v>
      </c>
      <c r="T69" s="93">
        <f t="shared" si="5"/>
        <v>18.969998568296432</v>
      </c>
      <c r="U69" s="209">
        <f t="shared" si="6"/>
        <v>1</v>
      </c>
      <c r="W69" s="86" t="s">
        <v>16</v>
      </c>
      <c r="X69" s="121">
        <f t="shared" si="7"/>
        <v>0</v>
      </c>
      <c r="Y69" s="122">
        <f t="shared" si="8"/>
        <v>0</v>
      </c>
      <c r="Z69" s="122">
        <f t="shared" si="9"/>
        <v>0</v>
      </c>
      <c r="AA69" s="122">
        <f t="shared" si="10"/>
        <v>0</v>
      </c>
      <c r="AB69" s="122">
        <f t="shared" si="11"/>
        <v>0</v>
      </c>
      <c r="AC69" s="129">
        <f t="shared" si="12"/>
        <v>0</v>
      </c>
    </row>
    <row r="70" spans="1:29" ht="15.75">
      <c r="A70" s="251"/>
      <c r="B70" s="86" t="s">
        <v>17</v>
      </c>
      <c r="C70" s="92">
        <v>72904699.91999656</v>
      </c>
      <c r="D70" s="20"/>
      <c r="E70" s="93">
        <f t="shared" si="0"/>
        <v>72904699.91999656</v>
      </c>
      <c r="F70" s="92">
        <v>2400957.8199999984</v>
      </c>
      <c r="G70" s="20"/>
      <c r="H70" s="93">
        <f t="shared" si="1"/>
        <v>2400957.8199999984</v>
      </c>
      <c r="I70" s="92">
        <v>321962.57</v>
      </c>
      <c r="J70" s="20"/>
      <c r="K70" s="93">
        <f t="shared" si="2"/>
        <v>321962.57</v>
      </c>
      <c r="L70" s="92">
        <v>2161.2399999999998</v>
      </c>
      <c r="M70" s="20"/>
      <c r="N70" s="93">
        <f t="shared" si="3"/>
        <v>2161.2399999999998</v>
      </c>
      <c r="O70" s="92">
        <v>586004.6</v>
      </c>
      <c r="P70" s="20"/>
      <c r="Q70" s="93">
        <f t="shared" si="4"/>
        <v>586004.6</v>
      </c>
      <c r="R70" s="92">
        <v>70237538.829996571</v>
      </c>
      <c r="S70" s="20"/>
      <c r="T70" s="93">
        <f t="shared" si="5"/>
        <v>70237538.829996571</v>
      </c>
      <c r="U70" s="209">
        <f t="shared" si="6"/>
        <v>0</v>
      </c>
      <c r="W70" s="86" t="s">
        <v>17</v>
      </c>
      <c r="X70" s="121">
        <f t="shared" si="7"/>
        <v>0</v>
      </c>
      <c r="Y70" s="122">
        <f t="shared" si="8"/>
        <v>0</v>
      </c>
      <c r="Z70" s="122">
        <f t="shared" si="9"/>
        <v>0</v>
      </c>
      <c r="AA70" s="122">
        <f t="shared" si="10"/>
        <v>0</v>
      </c>
      <c r="AB70" s="122">
        <f t="shared" si="11"/>
        <v>0</v>
      </c>
      <c r="AC70" s="129">
        <f t="shared" si="12"/>
        <v>0</v>
      </c>
    </row>
    <row r="71" spans="1:29" ht="15.75">
      <c r="A71" s="251"/>
      <c r="B71" s="86" t="s">
        <v>18</v>
      </c>
      <c r="C71" s="92">
        <v>18307024.689999469</v>
      </c>
      <c r="D71" s="20">
        <v>18307060</v>
      </c>
      <c r="E71" s="93">
        <f t="shared" si="0"/>
        <v>-35.310000531375408</v>
      </c>
      <c r="F71" s="92">
        <v>1208234.6200000003</v>
      </c>
      <c r="G71" s="20" t="s">
        <v>2486</v>
      </c>
      <c r="H71" s="93">
        <f t="shared" si="1"/>
        <v>4.6200000003445894</v>
      </c>
      <c r="I71" s="92">
        <v>4529.66</v>
      </c>
      <c r="J71" s="20" t="s">
        <v>2739</v>
      </c>
      <c r="K71" s="93">
        <f t="shared" si="2"/>
        <v>0</v>
      </c>
      <c r="L71" s="92">
        <v>0</v>
      </c>
      <c r="M71" s="20" t="s">
        <v>52</v>
      </c>
      <c r="N71" s="93">
        <f t="shared" si="3"/>
        <v>0</v>
      </c>
      <c r="O71" s="92">
        <v>50226.41</v>
      </c>
      <c r="P71" s="20" t="s">
        <v>2487</v>
      </c>
      <c r="Q71" s="93">
        <f t="shared" si="4"/>
        <v>0.41000000000349246</v>
      </c>
      <c r="R71" s="92">
        <v>17053093.319999468</v>
      </c>
      <c r="S71" s="20">
        <v>17053090</v>
      </c>
      <c r="T71" s="93">
        <f t="shared" si="5"/>
        <v>3.3199994675815105</v>
      </c>
      <c r="U71" s="209">
        <f t="shared" si="6"/>
        <v>1</v>
      </c>
      <c r="W71" s="86" t="s">
        <v>18</v>
      </c>
      <c r="X71" s="121">
        <f t="shared" si="7"/>
        <v>0</v>
      </c>
      <c r="Y71" s="122">
        <f t="shared" si="8"/>
        <v>0</v>
      </c>
      <c r="Z71" s="122">
        <f t="shared" si="9"/>
        <v>0</v>
      </c>
      <c r="AA71" s="122">
        <f t="shared" si="10"/>
        <v>0</v>
      </c>
      <c r="AB71" s="122">
        <f t="shared" si="11"/>
        <v>0</v>
      </c>
      <c r="AC71" s="129">
        <f t="shared" si="12"/>
        <v>0</v>
      </c>
    </row>
    <row r="72" spans="1:29" ht="15.75">
      <c r="A72" s="252"/>
      <c r="B72" s="88" t="s">
        <v>19</v>
      </c>
      <c r="C72" s="94">
        <v>83598489.159998968</v>
      </c>
      <c r="D72" s="95">
        <v>85765900</v>
      </c>
      <c r="E72" s="96">
        <f t="shared" si="0"/>
        <v>-2167410.8400010318</v>
      </c>
      <c r="F72" s="94">
        <v>2642454.5399999996</v>
      </c>
      <c r="G72" s="95" t="s">
        <v>2488</v>
      </c>
      <c r="H72" s="96">
        <f t="shared" si="1"/>
        <v>4.5399999995715916</v>
      </c>
      <c r="I72" s="94">
        <v>158830</v>
      </c>
      <c r="J72" s="95" t="s">
        <v>2740</v>
      </c>
      <c r="K72" s="96">
        <f t="shared" si="2"/>
        <v>0</v>
      </c>
      <c r="L72" s="94">
        <v>5075.2</v>
      </c>
      <c r="M72" s="95" t="s">
        <v>2741</v>
      </c>
      <c r="N72" s="96">
        <f t="shared" si="3"/>
        <v>0</v>
      </c>
      <c r="O72" s="94">
        <v>627320.63999999966</v>
      </c>
      <c r="P72" s="95" t="s">
        <v>2489</v>
      </c>
      <c r="Q72" s="96">
        <f t="shared" si="4"/>
        <v>-0.36000000033527613</v>
      </c>
      <c r="R72" s="94">
        <v>80482468.779998973</v>
      </c>
      <c r="S72" s="95">
        <v>80482500</v>
      </c>
      <c r="T72" s="96">
        <f t="shared" si="5"/>
        <v>-31.220001026988029</v>
      </c>
      <c r="U72" s="210">
        <f t="shared" si="6"/>
        <v>1</v>
      </c>
      <c r="W72" s="88" t="s">
        <v>19</v>
      </c>
      <c r="X72" s="125">
        <f t="shared" si="7"/>
        <v>1</v>
      </c>
      <c r="Y72" s="126">
        <f t="shared" si="8"/>
        <v>0</v>
      </c>
      <c r="Z72" s="126">
        <f t="shared" si="9"/>
        <v>0</v>
      </c>
      <c r="AA72" s="126">
        <f t="shared" si="10"/>
        <v>0</v>
      </c>
      <c r="AB72" s="126">
        <f t="shared" si="11"/>
        <v>0</v>
      </c>
      <c r="AC72" s="132">
        <f t="shared" si="12"/>
        <v>0</v>
      </c>
    </row>
    <row r="73" spans="1:29" ht="15.75">
      <c r="A73" s="250">
        <v>42502</v>
      </c>
      <c r="B73" s="85" t="s">
        <v>12</v>
      </c>
      <c r="C73" s="89">
        <v>30701807.690000143</v>
      </c>
      <c r="D73" s="133">
        <v>31281160</v>
      </c>
      <c r="E73" s="91">
        <f t="shared" si="0"/>
        <v>-579352.3099998571</v>
      </c>
      <c r="F73" s="89">
        <v>507093.74999999983</v>
      </c>
      <c r="G73" s="90" t="s">
        <v>2490</v>
      </c>
      <c r="H73" s="91">
        <f t="shared" si="1"/>
        <v>-0.25000000017462298</v>
      </c>
      <c r="I73" s="89">
        <v>16777.829999999998</v>
      </c>
      <c r="J73" s="90" t="s">
        <v>2742</v>
      </c>
      <c r="K73" s="91">
        <f t="shared" si="2"/>
        <v>2.9999999998835847E-2</v>
      </c>
      <c r="L73" s="89">
        <v>17486.89</v>
      </c>
      <c r="M73" s="90" t="s">
        <v>2743</v>
      </c>
      <c r="N73" s="91">
        <f t="shared" si="3"/>
        <v>-1.0000000002037268E-2</v>
      </c>
      <c r="O73" s="89">
        <v>147427.15</v>
      </c>
      <c r="P73" s="102" t="s">
        <v>2491</v>
      </c>
      <c r="Q73" s="91">
        <f t="shared" si="4"/>
        <v>0.14999999999417923</v>
      </c>
      <c r="R73" s="89">
        <v>30050512.630000144</v>
      </c>
      <c r="S73" s="90">
        <v>30050530</v>
      </c>
      <c r="T73" s="91">
        <f t="shared" si="5"/>
        <v>-17.36999985575676</v>
      </c>
      <c r="U73" s="208">
        <f t="shared" si="6"/>
        <v>1</v>
      </c>
      <c r="W73" s="85" t="s">
        <v>12</v>
      </c>
      <c r="X73" s="117">
        <f t="shared" si="7"/>
        <v>1</v>
      </c>
      <c r="Y73" s="118">
        <f t="shared" si="8"/>
        <v>0</v>
      </c>
      <c r="Z73" s="118">
        <f t="shared" si="9"/>
        <v>0</v>
      </c>
      <c r="AA73" s="118">
        <f t="shared" si="10"/>
        <v>0</v>
      </c>
      <c r="AB73" s="118">
        <f t="shared" si="11"/>
        <v>0</v>
      </c>
      <c r="AC73" s="131">
        <f t="shared" si="12"/>
        <v>0</v>
      </c>
    </row>
    <row r="74" spans="1:29" ht="15.75">
      <c r="A74" s="251"/>
      <c r="B74" s="86" t="s">
        <v>13</v>
      </c>
      <c r="C74" s="92">
        <v>83860261.649996594</v>
      </c>
      <c r="D74" s="134">
        <v>83860300</v>
      </c>
      <c r="E74" s="93">
        <f t="shared" ref="E74:E137" si="13">C74-D74</f>
        <v>-38.350003406405449</v>
      </c>
      <c r="F74" s="92">
        <v>2902182.2500000014</v>
      </c>
      <c r="G74" s="20" t="s">
        <v>2492</v>
      </c>
      <c r="H74" s="93">
        <f t="shared" ref="H74:H137" si="14">F74-G74</f>
        <v>2.2500000013969839</v>
      </c>
      <c r="I74" s="92">
        <v>112311.4</v>
      </c>
      <c r="J74" s="20" t="s">
        <v>2744</v>
      </c>
      <c r="K74" s="93">
        <f t="shared" ref="K74:K137" si="15">I74-J74</f>
        <v>0.39999999999417923</v>
      </c>
      <c r="L74" s="92">
        <v>3463.94</v>
      </c>
      <c r="M74" s="20" t="s">
        <v>2745</v>
      </c>
      <c r="N74" s="93">
        <f t="shared" ref="N74:N137" si="16">L74-M74</f>
        <v>0</v>
      </c>
      <c r="O74" s="92">
        <v>1268314.3500000006</v>
      </c>
      <c r="P74" s="6" t="s">
        <v>2493</v>
      </c>
      <c r="Q74" s="93">
        <f t="shared" ref="Q74:Q137" si="17">O74-P74</f>
        <v>4.3500000005587935</v>
      </c>
      <c r="R74" s="92">
        <v>79798612.509996593</v>
      </c>
      <c r="S74" s="20">
        <v>79798600</v>
      </c>
      <c r="T74" s="93">
        <f t="shared" ref="T74:T137" si="18">R74-S74</f>
        <v>12.509996592998505</v>
      </c>
      <c r="U74" s="209">
        <f t="shared" ref="U74:U137" si="19">IF(D74=0,0,1)</f>
        <v>1</v>
      </c>
      <c r="W74" s="86" t="s">
        <v>13</v>
      </c>
      <c r="X74" s="121">
        <f t="shared" ref="X74:X137" si="20">+IF(AND(C74&lt;&gt;0,D74&lt;&gt;0,OR(E74&gt;100,E74&lt;-100)),1,0)</f>
        <v>0</v>
      </c>
      <c r="Y74" s="122">
        <f t="shared" ref="Y74:Y137" si="21">+IF(AND(F74&lt;&gt;0,G74&lt;&gt;0,OR(H74&gt;100,H74&lt;-100)),1,0)</f>
        <v>0</v>
      </c>
      <c r="Z74" s="122">
        <f t="shared" ref="Z74:Z137" si="22">+IF(AND(I74&lt;&gt;0,J74&lt;&gt;0,OR(K74&gt;100,K74&lt;-100)),1,0)</f>
        <v>0</v>
      </c>
      <c r="AA74" s="122">
        <f t="shared" ref="AA74:AA137" si="23">+IF(AND(L74&lt;&gt;0,M74&lt;&gt;0,OR(N74&gt;100,N74&lt;-100)),1,0)</f>
        <v>0</v>
      </c>
      <c r="AB74" s="122">
        <f t="shared" ref="AB74:AB137" si="24">+IF(AND(O74&lt;&gt;0,P74&lt;&gt;0,OR(Q74&gt;100,Q74&lt;-100)),1,0)</f>
        <v>0</v>
      </c>
      <c r="AC74" s="129">
        <f t="shared" ref="AC74:AC137" si="25">+IF(AND(R74&lt;&gt;0,S74&lt;&gt;0,OR(T74&gt;100,T74&lt;-100)),1,0)</f>
        <v>0</v>
      </c>
    </row>
    <row r="75" spans="1:29" ht="15.75">
      <c r="A75" s="251"/>
      <c r="B75" s="87" t="s">
        <v>14</v>
      </c>
      <c r="C75" s="92">
        <v>37535638.239999793</v>
      </c>
      <c r="D75" s="134"/>
      <c r="E75" s="93">
        <f t="shared" si="13"/>
        <v>37535638.239999793</v>
      </c>
      <c r="F75" s="92">
        <v>981070.9100000005</v>
      </c>
      <c r="G75" s="20"/>
      <c r="H75" s="93">
        <f t="shared" si="14"/>
        <v>981070.9100000005</v>
      </c>
      <c r="I75" s="92">
        <v>77877.649999999994</v>
      </c>
      <c r="J75" s="20"/>
      <c r="K75" s="93">
        <f t="shared" si="15"/>
        <v>77877.649999999994</v>
      </c>
      <c r="L75" s="92">
        <v>3045.8399999999992</v>
      </c>
      <c r="M75" s="20"/>
      <c r="N75" s="93">
        <f t="shared" si="16"/>
        <v>3045.8399999999992</v>
      </c>
      <c r="O75" s="92">
        <v>265623.27</v>
      </c>
      <c r="P75" s="6"/>
      <c r="Q75" s="93">
        <f t="shared" si="17"/>
        <v>265623.27</v>
      </c>
      <c r="R75" s="92">
        <v>36363775.869999789</v>
      </c>
      <c r="S75" s="20"/>
      <c r="T75" s="93">
        <f t="shared" si="18"/>
        <v>36363775.869999789</v>
      </c>
      <c r="U75" s="209">
        <f t="shared" si="19"/>
        <v>0</v>
      </c>
      <c r="W75" s="87" t="s">
        <v>14</v>
      </c>
      <c r="X75" s="121">
        <f t="shared" si="20"/>
        <v>0</v>
      </c>
      <c r="Y75" s="122">
        <f t="shared" si="21"/>
        <v>0</v>
      </c>
      <c r="Z75" s="122">
        <f t="shared" si="22"/>
        <v>0</v>
      </c>
      <c r="AA75" s="122">
        <f t="shared" si="23"/>
        <v>0</v>
      </c>
      <c r="AB75" s="122">
        <f t="shared" si="24"/>
        <v>0</v>
      </c>
      <c r="AC75" s="129">
        <f t="shared" si="25"/>
        <v>0</v>
      </c>
    </row>
    <row r="76" spans="1:29" ht="15.75">
      <c r="A76" s="251"/>
      <c r="B76" s="86" t="s">
        <v>15</v>
      </c>
      <c r="C76" s="92">
        <v>97367871.189999446</v>
      </c>
      <c r="D76" s="134">
        <v>97367900</v>
      </c>
      <c r="E76" s="93">
        <f t="shared" si="13"/>
        <v>-28.81000055372715</v>
      </c>
      <c r="F76" s="92">
        <v>668299.72</v>
      </c>
      <c r="G76" s="20" t="s">
        <v>2494</v>
      </c>
      <c r="H76" s="93">
        <f t="shared" si="14"/>
        <v>-0.28000000002793968</v>
      </c>
      <c r="I76" s="92">
        <v>99992.42</v>
      </c>
      <c r="J76" s="20" t="s">
        <v>2746</v>
      </c>
      <c r="K76" s="93">
        <f t="shared" si="15"/>
        <v>2.0000000004074536E-2</v>
      </c>
      <c r="L76" s="92">
        <v>671071.06000000087</v>
      </c>
      <c r="M76" s="20" t="s">
        <v>2747</v>
      </c>
      <c r="N76" s="93">
        <f t="shared" si="16"/>
        <v>6.0000000870786607E-2</v>
      </c>
      <c r="O76" s="92">
        <v>495806.24</v>
      </c>
      <c r="P76" s="6" t="s">
        <v>2495</v>
      </c>
      <c r="Q76" s="93">
        <f t="shared" si="17"/>
        <v>0.23999999999068677</v>
      </c>
      <c r="R76" s="92">
        <v>95632686.589999452</v>
      </c>
      <c r="S76" s="20">
        <v>95632696</v>
      </c>
      <c r="T76" s="93">
        <f t="shared" si="18"/>
        <v>-9.4100005477666855</v>
      </c>
      <c r="U76" s="209">
        <f t="shared" si="19"/>
        <v>1</v>
      </c>
      <c r="W76" s="86" t="s">
        <v>15</v>
      </c>
      <c r="X76" s="121">
        <f t="shared" si="20"/>
        <v>0</v>
      </c>
      <c r="Y76" s="122">
        <f t="shared" si="21"/>
        <v>0</v>
      </c>
      <c r="Z76" s="122">
        <f t="shared" si="22"/>
        <v>0</v>
      </c>
      <c r="AA76" s="122">
        <f t="shared" si="23"/>
        <v>0</v>
      </c>
      <c r="AB76" s="122">
        <f t="shared" si="24"/>
        <v>0</v>
      </c>
      <c r="AC76" s="129">
        <f t="shared" si="25"/>
        <v>0</v>
      </c>
    </row>
    <row r="77" spans="1:29" ht="15.75">
      <c r="A77" s="251"/>
      <c r="B77" s="86" t="s">
        <v>16</v>
      </c>
      <c r="C77" s="92">
        <v>75986018.969998568</v>
      </c>
      <c r="D77" s="134">
        <v>75986000</v>
      </c>
      <c r="E77" s="93">
        <f t="shared" si="13"/>
        <v>18.969998568296432</v>
      </c>
      <c r="F77" s="92">
        <v>2408562.1900000023</v>
      </c>
      <c r="G77" s="20" t="s">
        <v>2496</v>
      </c>
      <c r="H77" s="93">
        <f t="shared" si="14"/>
        <v>2.1900000022724271</v>
      </c>
      <c r="I77" s="92">
        <v>135460.45000000001</v>
      </c>
      <c r="J77" s="20" t="s">
        <v>2748</v>
      </c>
      <c r="K77" s="93">
        <f t="shared" si="15"/>
        <v>-999.54999999998836</v>
      </c>
      <c r="L77" s="92">
        <v>61869.27</v>
      </c>
      <c r="M77" s="20" t="s">
        <v>2749</v>
      </c>
      <c r="N77" s="93">
        <f t="shared" si="16"/>
        <v>-3.0000000006111804E-2</v>
      </c>
      <c r="O77" s="92">
        <v>405184.46</v>
      </c>
      <c r="P77" s="6" t="s">
        <v>2497</v>
      </c>
      <c r="Q77" s="93">
        <f t="shared" si="17"/>
        <v>0.46000000002095476</v>
      </c>
      <c r="R77" s="92">
        <v>73245863.499998569</v>
      </c>
      <c r="S77" s="20">
        <v>73245900</v>
      </c>
      <c r="T77" s="93">
        <f t="shared" si="18"/>
        <v>-36.500001430511475</v>
      </c>
      <c r="U77" s="209">
        <f t="shared" si="19"/>
        <v>1</v>
      </c>
      <c r="W77" s="86" t="s">
        <v>16</v>
      </c>
      <c r="X77" s="121">
        <f t="shared" si="20"/>
        <v>0</v>
      </c>
      <c r="Y77" s="122">
        <f t="shared" si="21"/>
        <v>0</v>
      </c>
      <c r="Z77" s="122">
        <f t="shared" si="22"/>
        <v>1</v>
      </c>
      <c r="AA77" s="122">
        <f t="shared" si="23"/>
        <v>0</v>
      </c>
      <c r="AB77" s="122">
        <f t="shared" si="24"/>
        <v>0</v>
      </c>
      <c r="AC77" s="129">
        <f t="shared" si="25"/>
        <v>0</v>
      </c>
    </row>
    <row r="78" spans="1:29" ht="15.75">
      <c r="A78" s="251"/>
      <c r="B78" s="86" t="s">
        <v>17</v>
      </c>
      <c r="C78" s="92">
        <v>70237538.829996571</v>
      </c>
      <c r="D78" s="134"/>
      <c r="E78" s="93">
        <f t="shared" si="13"/>
        <v>70237538.829996571</v>
      </c>
      <c r="F78" s="92">
        <v>2239572.7999999998</v>
      </c>
      <c r="G78" s="20"/>
      <c r="H78" s="93">
        <f t="shared" si="14"/>
        <v>2239572.7999999998</v>
      </c>
      <c r="I78" s="92">
        <v>48523.64</v>
      </c>
      <c r="J78" s="20"/>
      <c r="K78" s="93">
        <f t="shared" si="15"/>
        <v>48523.64</v>
      </c>
      <c r="L78" s="92">
        <v>12821.020000000004</v>
      </c>
      <c r="M78" s="20"/>
      <c r="N78" s="93">
        <f t="shared" si="16"/>
        <v>12821.020000000004</v>
      </c>
      <c r="O78" s="92">
        <v>450847.50000000006</v>
      </c>
      <c r="P78" s="6"/>
      <c r="Q78" s="93">
        <f t="shared" si="17"/>
        <v>450847.50000000006</v>
      </c>
      <c r="R78" s="92">
        <v>67582821.149996579</v>
      </c>
      <c r="S78" s="20"/>
      <c r="T78" s="93">
        <f t="shared" si="18"/>
        <v>67582821.149996579</v>
      </c>
      <c r="U78" s="209">
        <f t="shared" si="19"/>
        <v>0</v>
      </c>
      <c r="W78" s="86" t="s">
        <v>17</v>
      </c>
      <c r="X78" s="121">
        <f t="shared" si="20"/>
        <v>0</v>
      </c>
      <c r="Y78" s="122">
        <f t="shared" si="21"/>
        <v>0</v>
      </c>
      <c r="Z78" s="122">
        <f t="shared" si="22"/>
        <v>0</v>
      </c>
      <c r="AA78" s="122">
        <f t="shared" si="23"/>
        <v>0</v>
      </c>
      <c r="AB78" s="122">
        <f t="shared" si="24"/>
        <v>0</v>
      </c>
      <c r="AC78" s="129">
        <f t="shared" si="25"/>
        <v>0</v>
      </c>
    </row>
    <row r="79" spans="1:29" ht="15.75">
      <c r="A79" s="251"/>
      <c r="B79" s="86" t="s">
        <v>18</v>
      </c>
      <c r="C79" s="92">
        <v>17053093.319999468</v>
      </c>
      <c r="D79" s="134">
        <v>17053090</v>
      </c>
      <c r="E79" s="93">
        <f t="shared" si="13"/>
        <v>3.3199994675815105</v>
      </c>
      <c r="F79" s="92">
        <v>1014874.3599999998</v>
      </c>
      <c r="G79" s="20" t="s">
        <v>2498</v>
      </c>
      <c r="H79" s="93">
        <f t="shared" si="14"/>
        <v>4.3599999997531995</v>
      </c>
      <c r="I79" s="92">
        <v>5279.42</v>
      </c>
      <c r="J79" s="20" t="s">
        <v>2750</v>
      </c>
      <c r="K79" s="93">
        <f t="shared" si="15"/>
        <v>0</v>
      </c>
      <c r="L79" s="92">
        <v>325.66000000000003</v>
      </c>
      <c r="M79" s="20" t="s">
        <v>1855</v>
      </c>
      <c r="N79" s="93">
        <f t="shared" si="16"/>
        <v>0</v>
      </c>
      <c r="O79" s="92">
        <v>81465.820000000007</v>
      </c>
      <c r="P79" s="6" t="s">
        <v>2499</v>
      </c>
      <c r="Q79" s="93">
        <f t="shared" si="17"/>
        <v>0.82000000000698492</v>
      </c>
      <c r="R79" s="92">
        <v>15961706.899999473</v>
      </c>
      <c r="S79" s="20">
        <v>15961750</v>
      </c>
      <c r="T79" s="93">
        <f t="shared" si="18"/>
        <v>-43.100000526756048</v>
      </c>
      <c r="U79" s="209">
        <f t="shared" si="19"/>
        <v>1</v>
      </c>
      <c r="W79" s="86" t="s">
        <v>18</v>
      </c>
      <c r="X79" s="121">
        <f t="shared" si="20"/>
        <v>0</v>
      </c>
      <c r="Y79" s="122">
        <f t="shared" si="21"/>
        <v>0</v>
      </c>
      <c r="Z79" s="122">
        <f t="shared" si="22"/>
        <v>0</v>
      </c>
      <c r="AA79" s="122">
        <f t="shared" si="23"/>
        <v>0</v>
      </c>
      <c r="AB79" s="122">
        <f t="shared" si="24"/>
        <v>0</v>
      </c>
      <c r="AC79" s="129">
        <f t="shared" si="25"/>
        <v>0</v>
      </c>
    </row>
    <row r="80" spans="1:29" ht="15.75">
      <c r="A80" s="252"/>
      <c r="B80" s="88" t="s">
        <v>19</v>
      </c>
      <c r="C80" s="94">
        <v>80482468.779998973</v>
      </c>
      <c r="D80" s="135">
        <v>80482500</v>
      </c>
      <c r="E80" s="96">
        <f t="shared" si="13"/>
        <v>-31.220001026988029</v>
      </c>
      <c r="F80" s="94">
        <v>1506640.99</v>
      </c>
      <c r="G80" s="95" t="s">
        <v>2500</v>
      </c>
      <c r="H80" s="96">
        <f t="shared" si="14"/>
        <v>0.98999999999068677</v>
      </c>
      <c r="I80" s="94">
        <v>93439.21</v>
      </c>
      <c r="J80" s="95" t="s">
        <v>2751</v>
      </c>
      <c r="K80" s="96">
        <f t="shared" si="15"/>
        <v>1.0000000009313226E-2</v>
      </c>
      <c r="L80" s="94">
        <v>28480.51</v>
      </c>
      <c r="M80" s="95" t="s">
        <v>2752</v>
      </c>
      <c r="N80" s="96">
        <f t="shared" si="16"/>
        <v>9.9999999983992893E-3</v>
      </c>
      <c r="O80" s="94">
        <v>837984.55999999982</v>
      </c>
      <c r="P80" s="105" t="s">
        <v>2501</v>
      </c>
      <c r="Q80" s="96">
        <f t="shared" si="17"/>
        <v>-0.44000000017695129</v>
      </c>
      <c r="R80" s="94">
        <v>78202801.929998964</v>
      </c>
      <c r="S80" s="95">
        <v>78202800</v>
      </c>
      <c r="T80" s="96">
        <f t="shared" si="18"/>
        <v>1.9299989640712738</v>
      </c>
      <c r="U80" s="210">
        <f t="shared" si="19"/>
        <v>1</v>
      </c>
      <c r="W80" s="88" t="s">
        <v>19</v>
      </c>
      <c r="X80" s="125">
        <f t="shared" si="20"/>
        <v>0</v>
      </c>
      <c r="Y80" s="126">
        <f t="shared" si="21"/>
        <v>0</v>
      </c>
      <c r="Z80" s="126">
        <f t="shared" si="22"/>
        <v>0</v>
      </c>
      <c r="AA80" s="126">
        <f t="shared" si="23"/>
        <v>0</v>
      </c>
      <c r="AB80" s="126">
        <f t="shared" si="24"/>
        <v>0</v>
      </c>
      <c r="AC80" s="132">
        <f t="shared" si="25"/>
        <v>0</v>
      </c>
    </row>
    <row r="81" spans="1:29" ht="15.75">
      <c r="A81" s="250">
        <v>42505</v>
      </c>
      <c r="B81" s="85" t="s">
        <v>12</v>
      </c>
      <c r="C81" s="89">
        <v>30050512.630000144</v>
      </c>
      <c r="D81" s="90">
        <v>30050530</v>
      </c>
      <c r="E81" s="91">
        <f t="shared" si="13"/>
        <v>-17.36999985575676</v>
      </c>
      <c r="F81" s="89">
        <v>719277.99999999942</v>
      </c>
      <c r="G81" s="102" t="s">
        <v>2502</v>
      </c>
      <c r="H81" s="91">
        <f t="shared" si="14"/>
        <v>-7327.0000000005821</v>
      </c>
      <c r="I81" s="89">
        <v>16771</v>
      </c>
      <c r="J81" s="90" t="s">
        <v>2753</v>
      </c>
      <c r="K81" s="91">
        <f t="shared" si="15"/>
        <v>0</v>
      </c>
      <c r="L81" s="89">
        <v>743.98</v>
      </c>
      <c r="M81" s="90" t="s">
        <v>2754</v>
      </c>
      <c r="N81" s="91">
        <f t="shared" si="16"/>
        <v>0</v>
      </c>
      <c r="O81" s="89">
        <v>120168.91</v>
      </c>
      <c r="P81" s="90" t="s">
        <v>2503</v>
      </c>
      <c r="Q81" s="91">
        <f t="shared" si="17"/>
        <v>-8.999999999650754E-2</v>
      </c>
      <c r="R81" s="89">
        <v>29227092.740000144</v>
      </c>
      <c r="S81" s="102">
        <v>29227080</v>
      </c>
      <c r="T81" s="91">
        <f t="shared" si="18"/>
        <v>12.740000143647194</v>
      </c>
      <c r="U81" s="208">
        <f t="shared" si="19"/>
        <v>1</v>
      </c>
      <c r="W81" s="85" t="s">
        <v>12</v>
      </c>
      <c r="X81" s="121">
        <f t="shared" si="20"/>
        <v>0</v>
      </c>
      <c r="Y81" s="122">
        <f t="shared" si="21"/>
        <v>1</v>
      </c>
      <c r="Z81" s="122">
        <f t="shared" si="22"/>
        <v>0</v>
      </c>
      <c r="AA81" s="122">
        <f t="shared" si="23"/>
        <v>0</v>
      </c>
      <c r="AB81" s="122">
        <f t="shared" si="24"/>
        <v>0</v>
      </c>
      <c r="AC81" s="129">
        <f t="shared" si="25"/>
        <v>0</v>
      </c>
    </row>
    <row r="82" spans="1:29" ht="15.75">
      <c r="A82" s="251"/>
      <c r="B82" s="86" t="s">
        <v>13</v>
      </c>
      <c r="C82" s="92">
        <v>79798612.509996593</v>
      </c>
      <c r="D82" s="20"/>
      <c r="E82" s="93">
        <f t="shared" si="13"/>
        <v>79798612.509996593</v>
      </c>
      <c r="F82" s="92">
        <v>4293430.0300000021</v>
      </c>
      <c r="G82" s="6"/>
      <c r="H82" s="93">
        <f t="shared" si="14"/>
        <v>4293430.0300000021</v>
      </c>
      <c r="I82" s="92">
        <v>273720.05999999994</v>
      </c>
      <c r="J82" s="20"/>
      <c r="K82" s="93">
        <f t="shared" si="15"/>
        <v>273720.05999999994</v>
      </c>
      <c r="L82" s="92">
        <v>22524.39</v>
      </c>
      <c r="M82" s="20"/>
      <c r="N82" s="93">
        <f t="shared" si="16"/>
        <v>22524.39</v>
      </c>
      <c r="O82" s="92">
        <v>986798.03</v>
      </c>
      <c r="P82" s="20"/>
      <c r="Q82" s="93">
        <f t="shared" si="17"/>
        <v>986798.03</v>
      </c>
      <c r="R82" s="92">
        <v>88291277.029996604</v>
      </c>
      <c r="S82" s="6"/>
      <c r="T82" s="93">
        <f t="shared" si="18"/>
        <v>88291277.029996604</v>
      </c>
      <c r="U82" s="209">
        <f t="shared" si="19"/>
        <v>0</v>
      </c>
      <c r="W82" s="86" t="s">
        <v>13</v>
      </c>
      <c r="X82" s="121">
        <f t="shared" si="20"/>
        <v>0</v>
      </c>
      <c r="Y82" s="122">
        <f t="shared" si="21"/>
        <v>0</v>
      </c>
      <c r="Z82" s="122">
        <f t="shared" si="22"/>
        <v>0</v>
      </c>
      <c r="AA82" s="122">
        <f t="shared" si="23"/>
        <v>0</v>
      </c>
      <c r="AB82" s="122">
        <f t="shared" si="24"/>
        <v>0</v>
      </c>
      <c r="AC82" s="129">
        <f t="shared" si="25"/>
        <v>0</v>
      </c>
    </row>
    <row r="83" spans="1:29" ht="15.75">
      <c r="A83" s="251"/>
      <c r="B83" s="87" t="s">
        <v>14</v>
      </c>
      <c r="C83" s="92">
        <v>36363775.869999789</v>
      </c>
      <c r="D83" s="20">
        <v>36363700</v>
      </c>
      <c r="E83" s="93">
        <f t="shared" si="13"/>
        <v>75.869999788701534</v>
      </c>
      <c r="F83" s="92">
        <v>1455843.8999999992</v>
      </c>
      <c r="G83" s="6" t="s">
        <v>2504</v>
      </c>
      <c r="H83" s="93">
        <f t="shared" si="14"/>
        <v>3.8999999992083758</v>
      </c>
      <c r="I83" s="92">
        <v>109260.06</v>
      </c>
      <c r="J83" s="20" t="s">
        <v>2755</v>
      </c>
      <c r="K83" s="93">
        <f t="shared" si="15"/>
        <v>5.9999999997671694E-2</v>
      </c>
      <c r="L83" s="92">
        <v>13762.18</v>
      </c>
      <c r="M83" s="20" t="s">
        <v>2756</v>
      </c>
      <c r="N83" s="93">
        <f t="shared" si="16"/>
        <v>-2.0000000000436557E-2</v>
      </c>
      <c r="O83" s="92">
        <v>781118.00000000035</v>
      </c>
      <c r="P83" s="20" t="s">
        <v>2505</v>
      </c>
      <c r="Q83" s="93">
        <f t="shared" si="17"/>
        <v>0</v>
      </c>
      <c r="R83" s="92">
        <v>34222311.849999793</v>
      </c>
      <c r="S83" s="6">
        <v>34222300</v>
      </c>
      <c r="T83" s="93">
        <f t="shared" si="18"/>
        <v>11.849999792873859</v>
      </c>
      <c r="U83" s="209">
        <f t="shared" si="19"/>
        <v>1</v>
      </c>
      <c r="W83" s="87" t="s">
        <v>14</v>
      </c>
      <c r="X83" s="121">
        <f t="shared" si="20"/>
        <v>0</v>
      </c>
      <c r="Y83" s="122">
        <f t="shared" si="21"/>
        <v>0</v>
      </c>
      <c r="Z83" s="122">
        <f t="shared" si="22"/>
        <v>0</v>
      </c>
      <c r="AA83" s="122">
        <f t="shared" si="23"/>
        <v>0</v>
      </c>
      <c r="AB83" s="122">
        <f t="shared" si="24"/>
        <v>0</v>
      </c>
      <c r="AC83" s="129">
        <f t="shared" si="25"/>
        <v>0</v>
      </c>
    </row>
    <row r="84" spans="1:29" ht="15.75">
      <c r="A84" s="251"/>
      <c r="B84" s="86" t="s">
        <v>15</v>
      </c>
      <c r="C84" s="92">
        <v>95632686.589999452</v>
      </c>
      <c r="D84" s="20">
        <v>95632696</v>
      </c>
      <c r="E84" s="93">
        <f t="shared" si="13"/>
        <v>-9.4100005477666855</v>
      </c>
      <c r="F84" s="92">
        <v>2957248.1599999992</v>
      </c>
      <c r="G84" s="6" t="s">
        <v>2506</v>
      </c>
      <c r="H84" s="93">
        <f t="shared" si="14"/>
        <v>-1.840000000782311</v>
      </c>
      <c r="I84" s="92">
        <v>183692.4</v>
      </c>
      <c r="J84" s="20" t="s">
        <v>2757</v>
      </c>
      <c r="K84" s="93">
        <f t="shared" si="15"/>
        <v>0.39999999999417923</v>
      </c>
      <c r="L84" s="92">
        <v>14009.65</v>
      </c>
      <c r="M84" s="20" t="s">
        <v>2758</v>
      </c>
      <c r="N84" s="93">
        <f t="shared" si="16"/>
        <v>-5.0000000001091394E-2</v>
      </c>
      <c r="O84" s="92">
        <v>553980.50000000012</v>
      </c>
      <c r="P84" s="20" t="s">
        <v>2507</v>
      </c>
      <c r="Q84" s="93">
        <f t="shared" si="17"/>
        <v>-0.49999999988358468</v>
      </c>
      <c r="R84" s="92">
        <v>92291140.679999441</v>
      </c>
      <c r="S84" s="6">
        <v>92291100</v>
      </c>
      <c r="T84" s="93">
        <f t="shared" si="18"/>
        <v>40.679999440908432</v>
      </c>
      <c r="U84" s="209">
        <f t="shared" si="19"/>
        <v>1</v>
      </c>
      <c r="W84" s="86" t="s">
        <v>15</v>
      </c>
      <c r="X84" s="121">
        <f t="shared" si="20"/>
        <v>0</v>
      </c>
      <c r="Y84" s="122">
        <f t="shared" si="21"/>
        <v>0</v>
      </c>
      <c r="Z84" s="122">
        <f t="shared" si="22"/>
        <v>0</v>
      </c>
      <c r="AA84" s="122">
        <f t="shared" si="23"/>
        <v>0</v>
      </c>
      <c r="AB84" s="122">
        <f t="shared" si="24"/>
        <v>0</v>
      </c>
      <c r="AC84" s="129">
        <f t="shared" si="25"/>
        <v>0</v>
      </c>
    </row>
    <row r="85" spans="1:29" ht="15.75">
      <c r="A85" s="251"/>
      <c r="B85" s="86" t="s">
        <v>16</v>
      </c>
      <c r="C85" s="92">
        <v>73245863.499998569</v>
      </c>
      <c r="D85" s="20">
        <v>73245900</v>
      </c>
      <c r="E85" s="93">
        <f t="shared" si="13"/>
        <v>-36.500001430511475</v>
      </c>
      <c r="F85" s="92">
        <v>3563550.1100000017</v>
      </c>
      <c r="G85" s="6" t="s">
        <v>2508</v>
      </c>
      <c r="H85" s="93">
        <f t="shared" si="14"/>
        <v>0.11000000173225999</v>
      </c>
      <c r="I85" s="92">
        <v>168771.53</v>
      </c>
      <c r="J85" s="20" t="s">
        <v>2759</v>
      </c>
      <c r="K85" s="93">
        <f t="shared" si="15"/>
        <v>-0.47000000000116415</v>
      </c>
      <c r="L85" s="92">
        <v>134213.41</v>
      </c>
      <c r="M85" s="20" t="s">
        <v>2760</v>
      </c>
      <c r="N85" s="93">
        <f t="shared" si="16"/>
        <v>0.41000000000349246</v>
      </c>
      <c r="O85" s="92">
        <v>895801.90000000026</v>
      </c>
      <c r="P85" s="20" t="s">
        <v>2509</v>
      </c>
      <c r="Q85" s="93">
        <f t="shared" si="17"/>
        <v>-9.9999999743886292E-2</v>
      </c>
      <c r="R85" s="92">
        <v>68821069.609998912</v>
      </c>
      <c r="S85" s="6">
        <v>68827400</v>
      </c>
      <c r="T85" s="93">
        <f t="shared" si="18"/>
        <v>-6330.3900010883808</v>
      </c>
      <c r="U85" s="209">
        <f t="shared" si="19"/>
        <v>1</v>
      </c>
      <c r="W85" s="86" t="s">
        <v>16</v>
      </c>
      <c r="X85" s="121">
        <f t="shared" si="20"/>
        <v>0</v>
      </c>
      <c r="Y85" s="122">
        <f t="shared" si="21"/>
        <v>0</v>
      </c>
      <c r="Z85" s="122">
        <f t="shared" si="22"/>
        <v>0</v>
      </c>
      <c r="AA85" s="122">
        <f t="shared" si="23"/>
        <v>0</v>
      </c>
      <c r="AB85" s="122">
        <f t="shared" si="24"/>
        <v>0</v>
      </c>
      <c r="AC85" s="129">
        <f t="shared" si="25"/>
        <v>1</v>
      </c>
    </row>
    <row r="86" spans="1:29" ht="15.75">
      <c r="A86" s="251"/>
      <c r="B86" s="86" t="s">
        <v>17</v>
      </c>
      <c r="C86" s="92">
        <v>67582821.149996579</v>
      </c>
      <c r="D86" s="20">
        <v>67582800</v>
      </c>
      <c r="E86" s="93">
        <f t="shared" si="13"/>
        <v>21.14999657869339</v>
      </c>
      <c r="F86" s="92">
        <v>2998008.5199999986</v>
      </c>
      <c r="G86" s="6" t="s">
        <v>2510</v>
      </c>
      <c r="H86" s="93">
        <f t="shared" si="14"/>
        <v>-1.4800000013783574</v>
      </c>
      <c r="I86" s="92">
        <v>62195.899999999994</v>
      </c>
      <c r="J86" s="20" t="s">
        <v>2761</v>
      </c>
      <c r="K86" s="93">
        <f t="shared" si="15"/>
        <v>0</v>
      </c>
      <c r="L86" s="92">
        <v>6298.04</v>
      </c>
      <c r="M86" s="20" t="s">
        <v>2762</v>
      </c>
      <c r="N86" s="93">
        <f t="shared" si="16"/>
        <v>0</v>
      </c>
      <c r="O86" s="92">
        <v>981235.80999999982</v>
      </c>
      <c r="P86" s="20" t="s">
        <v>2511</v>
      </c>
      <c r="Q86" s="93">
        <f t="shared" si="17"/>
        <v>-0.19000000017695129</v>
      </c>
      <c r="R86" s="92">
        <v>63659474.67999658</v>
      </c>
      <c r="S86" s="6">
        <v>63659500</v>
      </c>
      <c r="T86" s="93">
        <f t="shared" si="18"/>
        <v>-25.320003420114517</v>
      </c>
      <c r="U86" s="209">
        <f t="shared" si="19"/>
        <v>1</v>
      </c>
      <c r="W86" s="86" t="s">
        <v>17</v>
      </c>
      <c r="X86" s="121">
        <f t="shared" si="20"/>
        <v>0</v>
      </c>
      <c r="Y86" s="122">
        <f t="shared" si="21"/>
        <v>0</v>
      </c>
      <c r="Z86" s="122">
        <f t="shared" si="22"/>
        <v>0</v>
      </c>
      <c r="AA86" s="122">
        <f t="shared" si="23"/>
        <v>0</v>
      </c>
      <c r="AB86" s="122">
        <f t="shared" si="24"/>
        <v>0</v>
      </c>
      <c r="AC86" s="129">
        <f t="shared" si="25"/>
        <v>0</v>
      </c>
    </row>
    <row r="87" spans="1:29" ht="15.75">
      <c r="A87" s="251"/>
      <c r="B87" s="86" t="s">
        <v>18</v>
      </c>
      <c r="C87" s="92">
        <v>15961706.899999473</v>
      </c>
      <c r="D87" s="20">
        <v>15961750</v>
      </c>
      <c r="E87" s="93">
        <f t="shared" si="13"/>
        <v>-43.100000526756048</v>
      </c>
      <c r="F87" s="92">
        <v>1709189.3999999994</v>
      </c>
      <c r="G87" s="6" t="s">
        <v>2512</v>
      </c>
      <c r="H87" s="93">
        <f t="shared" si="14"/>
        <v>-0.60000000055879354</v>
      </c>
      <c r="I87" s="92">
        <v>20121.07</v>
      </c>
      <c r="J87" s="20" t="s">
        <v>2763</v>
      </c>
      <c r="K87" s="93">
        <f t="shared" si="15"/>
        <v>-2.9999999998835847E-2</v>
      </c>
      <c r="L87" s="92">
        <v>1371.34</v>
      </c>
      <c r="M87" s="20" t="s">
        <v>2764</v>
      </c>
      <c r="N87" s="93">
        <f t="shared" si="16"/>
        <v>0.33999999999991815</v>
      </c>
      <c r="O87" s="92">
        <v>177398.89</v>
      </c>
      <c r="P87" s="20" t="s">
        <v>2513</v>
      </c>
      <c r="Q87" s="93">
        <f t="shared" si="17"/>
        <v>0.89000000001396984</v>
      </c>
      <c r="R87" s="92">
        <v>14093868.339999473</v>
      </c>
      <c r="S87" s="6">
        <v>14093870</v>
      </c>
      <c r="T87" s="93">
        <f t="shared" si="18"/>
        <v>-1.6600005272775888</v>
      </c>
      <c r="U87" s="209">
        <f t="shared" si="19"/>
        <v>1</v>
      </c>
      <c r="W87" s="86" t="s">
        <v>18</v>
      </c>
      <c r="X87" s="121">
        <f t="shared" si="20"/>
        <v>0</v>
      </c>
      <c r="Y87" s="122">
        <f t="shared" si="21"/>
        <v>0</v>
      </c>
      <c r="Z87" s="122">
        <f t="shared" si="22"/>
        <v>0</v>
      </c>
      <c r="AA87" s="122">
        <f t="shared" si="23"/>
        <v>0</v>
      </c>
      <c r="AB87" s="122">
        <f t="shared" si="24"/>
        <v>0</v>
      </c>
      <c r="AC87" s="129">
        <f t="shared" si="25"/>
        <v>0</v>
      </c>
    </row>
    <row r="88" spans="1:29" ht="15.75">
      <c r="A88" s="252"/>
      <c r="B88" s="88" t="s">
        <v>19</v>
      </c>
      <c r="C88" s="94">
        <v>78202801.929998964</v>
      </c>
      <c r="D88" s="95">
        <v>78202800</v>
      </c>
      <c r="E88" s="96">
        <f t="shared" si="13"/>
        <v>1.9299989640712738</v>
      </c>
      <c r="F88" s="94">
        <v>2705514.2000000011</v>
      </c>
      <c r="G88" s="105" t="s">
        <v>2514</v>
      </c>
      <c r="H88" s="96">
        <f t="shared" si="14"/>
        <v>4.2000000011175871</v>
      </c>
      <c r="I88" s="94">
        <v>465695.67</v>
      </c>
      <c r="J88" s="95" t="s">
        <v>2765</v>
      </c>
      <c r="K88" s="96">
        <f t="shared" si="15"/>
        <v>-0.33000000001629815</v>
      </c>
      <c r="L88" s="94">
        <v>291357.15999999997</v>
      </c>
      <c r="M88" s="95" t="s">
        <v>2766</v>
      </c>
      <c r="N88" s="96">
        <f t="shared" si="16"/>
        <v>0.15999999997438863</v>
      </c>
      <c r="O88" s="94">
        <v>1352442.0900000005</v>
      </c>
      <c r="P88" s="95" t="s">
        <v>2515</v>
      </c>
      <c r="Q88" s="96">
        <f t="shared" si="17"/>
        <v>2.0900000005494803</v>
      </c>
      <c r="R88" s="94">
        <v>74319184.149998963</v>
      </c>
      <c r="S88" s="105">
        <v>74319200</v>
      </c>
      <c r="T88" s="96">
        <f t="shared" si="18"/>
        <v>-15.850001037120819</v>
      </c>
      <c r="U88" s="210">
        <f t="shared" si="19"/>
        <v>1</v>
      </c>
      <c r="W88" s="88" t="s">
        <v>19</v>
      </c>
      <c r="X88" s="125">
        <f t="shared" si="20"/>
        <v>0</v>
      </c>
      <c r="Y88" s="126">
        <f t="shared" si="21"/>
        <v>0</v>
      </c>
      <c r="Z88" s="126">
        <f t="shared" si="22"/>
        <v>0</v>
      </c>
      <c r="AA88" s="126">
        <f t="shared" si="23"/>
        <v>0</v>
      </c>
      <c r="AB88" s="126">
        <f t="shared" si="24"/>
        <v>0</v>
      </c>
      <c r="AC88" s="132">
        <f t="shared" si="25"/>
        <v>0</v>
      </c>
    </row>
    <row r="89" spans="1:29" ht="15.75">
      <c r="A89" s="250">
        <v>42506</v>
      </c>
      <c r="B89" s="85" t="s">
        <v>12</v>
      </c>
      <c r="C89" s="89">
        <v>29227092.740000144</v>
      </c>
      <c r="D89" s="90"/>
      <c r="E89" s="91">
        <f t="shared" si="13"/>
        <v>29227092.740000144</v>
      </c>
      <c r="F89" s="89">
        <v>759488.73</v>
      </c>
      <c r="G89" s="90"/>
      <c r="H89" s="91">
        <f t="shared" si="14"/>
        <v>759488.73</v>
      </c>
      <c r="I89" s="89">
        <v>59395.55</v>
      </c>
      <c r="J89" s="90"/>
      <c r="K89" s="91">
        <f t="shared" si="15"/>
        <v>59395.55</v>
      </c>
      <c r="L89" s="89">
        <v>28031.5</v>
      </c>
      <c r="M89" s="90"/>
      <c r="N89" s="91">
        <f t="shared" si="16"/>
        <v>28031.5</v>
      </c>
      <c r="O89" s="89">
        <v>170447.52</v>
      </c>
      <c r="P89" s="90"/>
      <c r="Q89" s="91">
        <f t="shared" si="17"/>
        <v>170447.52</v>
      </c>
      <c r="R89" s="89">
        <v>31314866.050000142</v>
      </c>
      <c r="S89" s="90"/>
      <c r="T89" s="91">
        <f t="shared" si="18"/>
        <v>31314866.050000142</v>
      </c>
      <c r="U89" s="208">
        <f t="shared" si="19"/>
        <v>0</v>
      </c>
      <c r="W89" s="85" t="s">
        <v>12</v>
      </c>
      <c r="X89" s="122">
        <f t="shared" si="20"/>
        <v>0</v>
      </c>
      <c r="Y89" s="122">
        <f t="shared" si="21"/>
        <v>0</v>
      </c>
      <c r="Z89" s="122">
        <f t="shared" si="22"/>
        <v>0</v>
      </c>
      <c r="AA89" s="122">
        <f t="shared" si="23"/>
        <v>0</v>
      </c>
      <c r="AB89" s="122">
        <f t="shared" si="24"/>
        <v>0</v>
      </c>
      <c r="AC89" s="129">
        <f t="shared" si="25"/>
        <v>0</v>
      </c>
    </row>
    <row r="90" spans="1:29" ht="15.75">
      <c r="A90" s="251"/>
      <c r="B90" s="86" t="s">
        <v>13</v>
      </c>
      <c r="C90" s="92">
        <v>88291277.029996604</v>
      </c>
      <c r="D90" s="20">
        <v>88291300</v>
      </c>
      <c r="E90" s="93">
        <f t="shared" si="13"/>
        <v>-22.970003396272659</v>
      </c>
      <c r="F90" s="92">
        <v>2249959.4099999997</v>
      </c>
      <c r="G90" s="6" t="s">
        <v>2516</v>
      </c>
      <c r="H90" s="93">
        <f t="shared" si="14"/>
        <v>-0.59000000031664968</v>
      </c>
      <c r="I90" s="92">
        <v>205744.26999999996</v>
      </c>
      <c r="J90" s="20" t="s">
        <v>2767</v>
      </c>
      <c r="K90" s="93">
        <f t="shared" si="15"/>
        <v>0.26999999996041879</v>
      </c>
      <c r="L90" s="92">
        <v>22978.809999999994</v>
      </c>
      <c r="M90" s="20" t="s">
        <v>2768</v>
      </c>
      <c r="N90" s="93">
        <f t="shared" si="16"/>
        <v>9.9999999947613105E-3</v>
      </c>
      <c r="O90" s="92">
        <v>553220.53</v>
      </c>
      <c r="P90" s="20" t="s">
        <v>2517</v>
      </c>
      <c r="Q90" s="93">
        <f t="shared" si="17"/>
        <v>497898.53</v>
      </c>
      <c r="R90" s="92">
        <v>85670862.5499966</v>
      </c>
      <c r="S90" s="20">
        <v>85670800</v>
      </c>
      <c r="T90" s="93">
        <f t="shared" si="18"/>
        <v>62.549996599555016</v>
      </c>
      <c r="U90" s="209">
        <f t="shared" si="19"/>
        <v>1</v>
      </c>
      <c r="W90" s="86" t="s">
        <v>13</v>
      </c>
      <c r="X90" s="122">
        <f t="shared" si="20"/>
        <v>0</v>
      </c>
      <c r="Y90" s="122">
        <f t="shared" si="21"/>
        <v>0</v>
      </c>
      <c r="Z90" s="122">
        <f t="shared" si="22"/>
        <v>0</v>
      </c>
      <c r="AA90" s="122">
        <f t="shared" si="23"/>
        <v>0</v>
      </c>
      <c r="AB90" s="122">
        <f t="shared" si="24"/>
        <v>1</v>
      </c>
      <c r="AC90" s="129">
        <f t="shared" si="25"/>
        <v>0</v>
      </c>
    </row>
    <row r="91" spans="1:29" ht="15.75">
      <c r="A91" s="251"/>
      <c r="B91" s="87" t="s">
        <v>14</v>
      </c>
      <c r="C91" s="92">
        <v>34222311.849999793</v>
      </c>
      <c r="D91" s="20">
        <v>34222300</v>
      </c>
      <c r="E91" s="93">
        <f t="shared" si="13"/>
        <v>11.849999792873859</v>
      </c>
      <c r="F91" s="92">
        <v>1049208.6200000001</v>
      </c>
      <c r="G91" s="6" t="s">
        <v>2518</v>
      </c>
      <c r="H91" s="93">
        <f t="shared" si="14"/>
        <v>-1.3799999998882413</v>
      </c>
      <c r="I91" s="92">
        <v>25004.53</v>
      </c>
      <c r="J91" s="20" t="s">
        <v>2769</v>
      </c>
      <c r="K91" s="93">
        <f t="shared" si="15"/>
        <v>2.9999999998835847E-2</v>
      </c>
      <c r="L91" s="92">
        <v>206.11</v>
      </c>
      <c r="M91" s="20" t="s">
        <v>1357</v>
      </c>
      <c r="N91" s="93">
        <f t="shared" si="16"/>
        <v>0</v>
      </c>
      <c r="O91" s="92">
        <v>360973.93</v>
      </c>
      <c r="P91" s="20" t="s">
        <v>2519</v>
      </c>
      <c r="Q91" s="93">
        <f t="shared" si="17"/>
        <v>-7.0000000006984919E-2</v>
      </c>
      <c r="R91" s="92">
        <v>36055949.459999792</v>
      </c>
      <c r="S91" s="20">
        <v>36056000</v>
      </c>
      <c r="T91" s="93">
        <f t="shared" si="18"/>
        <v>-50.540000207722187</v>
      </c>
      <c r="U91" s="209">
        <f t="shared" si="19"/>
        <v>1</v>
      </c>
      <c r="W91" s="87" t="s">
        <v>14</v>
      </c>
      <c r="X91" s="122">
        <f t="shared" si="20"/>
        <v>0</v>
      </c>
      <c r="Y91" s="122">
        <f t="shared" si="21"/>
        <v>0</v>
      </c>
      <c r="Z91" s="122">
        <f t="shared" si="22"/>
        <v>0</v>
      </c>
      <c r="AA91" s="122">
        <f t="shared" si="23"/>
        <v>0</v>
      </c>
      <c r="AB91" s="122">
        <f t="shared" si="24"/>
        <v>0</v>
      </c>
      <c r="AC91" s="129">
        <f t="shared" si="25"/>
        <v>0</v>
      </c>
    </row>
    <row r="92" spans="1:29" ht="15.75">
      <c r="A92" s="251"/>
      <c r="B92" s="86" t="s">
        <v>15</v>
      </c>
      <c r="C92" s="92">
        <v>92291140.679999441</v>
      </c>
      <c r="D92" s="20"/>
      <c r="E92" s="93">
        <f t="shared" si="13"/>
        <v>92291140.679999441</v>
      </c>
      <c r="F92" s="92">
        <v>1794851.8500000006</v>
      </c>
      <c r="G92" s="6"/>
      <c r="H92" s="93">
        <f t="shared" si="14"/>
        <v>1794851.8500000006</v>
      </c>
      <c r="I92" s="92">
        <v>77766.28</v>
      </c>
      <c r="J92" s="20"/>
      <c r="K92" s="93">
        <f t="shared" si="15"/>
        <v>77766.28</v>
      </c>
      <c r="L92" s="92">
        <v>6256.9699999999984</v>
      </c>
      <c r="M92" s="20"/>
      <c r="N92" s="93">
        <f t="shared" si="16"/>
        <v>6256.9699999999984</v>
      </c>
      <c r="O92" s="92">
        <v>573275.81000000017</v>
      </c>
      <c r="P92" s="20"/>
      <c r="Q92" s="93">
        <f t="shared" si="17"/>
        <v>573275.81000000017</v>
      </c>
      <c r="R92" s="92">
        <v>95809067.549999446</v>
      </c>
      <c r="S92" s="20"/>
      <c r="T92" s="93">
        <f t="shared" si="18"/>
        <v>95809067.549999446</v>
      </c>
      <c r="U92" s="209">
        <f t="shared" si="19"/>
        <v>0</v>
      </c>
      <c r="W92" s="86" t="s">
        <v>15</v>
      </c>
      <c r="X92" s="122">
        <f t="shared" si="20"/>
        <v>0</v>
      </c>
      <c r="Y92" s="122">
        <f t="shared" si="21"/>
        <v>0</v>
      </c>
      <c r="Z92" s="122">
        <f t="shared" si="22"/>
        <v>0</v>
      </c>
      <c r="AA92" s="122">
        <f t="shared" si="23"/>
        <v>0</v>
      </c>
      <c r="AB92" s="122">
        <f t="shared" si="24"/>
        <v>0</v>
      </c>
      <c r="AC92" s="129">
        <f t="shared" si="25"/>
        <v>0</v>
      </c>
    </row>
    <row r="93" spans="1:29" ht="15.75">
      <c r="A93" s="251"/>
      <c r="B93" s="86" t="s">
        <v>16</v>
      </c>
      <c r="C93" s="92"/>
      <c r="D93" s="20"/>
      <c r="E93" s="93">
        <f t="shared" si="13"/>
        <v>0</v>
      </c>
      <c r="F93" s="92"/>
      <c r="G93" s="6"/>
      <c r="H93" s="93">
        <f t="shared" si="14"/>
        <v>0</v>
      </c>
      <c r="I93" s="92"/>
      <c r="J93" s="20"/>
      <c r="K93" s="93">
        <f t="shared" si="15"/>
        <v>0</v>
      </c>
      <c r="L93" s="92"/>
      <c r="M93" s="20"/>
      <c r="N93" s="93">
        <f t="shared" si="16"/>
        <v>0</v>
      </c>
      <c r="O93" s="92"/>
      <c r="P93" s="20"/>
      <c r="Q93" s="93">
        <f t="shared" si="17"/>
        <v>0</v>
      </c>
      <c r="R93" s="92"/>
      <c r="S93" s="20"/>
      <c r="T93" s="93">
        <f t="shared" si="18"/>
        <v>0</v>
      </c>
      <c r="U93" s="209">
        <f t="shared" si="19"/>
        <v>0</v>
      </c>
      <c r="W93" s="86" t="s">
        <v>16</v>
      </c>
      <c r="X93" s="122">
        <f t="shared" si="20"/>
        <v>0</v>
      </c>
      <c r="Y93" s="122">
        <f t="shared" si="21"/>
        <v>0</v>
      </c>
      <c r="Z93" s="122">
        <f t="shared" si="22"/>
        <v>0</v>
      </c>
      <c r="AA93" s="122">
        <f t="shared" si="23"/>
        <v>0</v>
      </c>
      <c r="AB93" s="122">
        <f t="shared" si="24"/>
        <v>0</v>
      </c>
      <c r="AC93" s="129">
        <f t="shared" si="25"/>
        <v>0</v>
      </c>
    </row>
    <row r="94" spans="1:29" ht="15.75">
      <c r="A94" s="251"/>
      <c r="B94" s="86" t="s">
        <v>17</v>
      </c>
      <c r="C94" s="92">
        <v>63659474.67999658</v>
      </c>
      <c r="D94" s="20"/>
      <c r="E94" s="93">
        <f t="shared" si="13"/>
        <v>63659474.67999658</v>
      </c>
      <c r="F94" s="92">
        <v>2861624.93</v>
      </c>
      <c r="G94" s="6"/>
      <c r="H94" s="93">
        <f t="shared" si="14"/>
        <v>2861624.93</v>
      </c>
      <c r="I94" s="92">
        <v>549193.90999999992</v>
      </c>
      <c r="J94" s="20"/>
      <c r="K94" s="93">
        <f t="shared" si="15"/>
        <v>549193.90999999992</v>
      </c>
      <c r="L94" s="92">
        <v>642847.92999999993</v>
      </c>
      <c r="M94" s="20"/>
      <c r="N94" s="93">
        <f t="shared" si="16"/>
        <v>642847.92999999993</v>
      </c>
      <c r="O94" s="92">
        <v>507914.5</v>
      </c>
      <c r="P94" s="20"/>
      <c r="Q94" s="93">
        <f t="shared" si="17"/>
        <v>507914.5</v>
      </c>
      <c r="R94" s="92">
        <v>60196281.229996584</v>
      </c>
      <c r="S94" s="20"/>
      <c r="T94" s="93">
        <f t="shared" si="18"/>
        <v>60196281.229996584</v>
      </c>
      <c r="U94" s="209">
        <f t="shared" si="19"/>
        <v>0</v>
      </c>
      <c r="W94" s="86" t="s">
        <v>17</v>
      </c>
      <c r="X94" s="122">
        <f t="shared" si="20"/>
        <v>0</v>
      </c>
      <c r="Y94" s="122">
        <f t="shared" si="21"/>
        <v>0</v>
      </c>
      <c r="Z94" s="122">
        <f t="shared" si="22"/>
        <v>0</v>
      </c>
      <c r="AA94" s="122">
        <f t="shared" si="23"/>
        <v>0</v>
      </c>
      <c r="AB94" s="122">
        <f t="shared" si="24"/>
        <v>0</v>
      </c>
      <c r="AC94" s="129">
        <f t="shared" si="25"/>
        <v>0</v>
      </c>
    </row>
    <row r="95" spans="1:29" ht="15.75">
      <c r="A95" s="251"/>
      <c r="B95" s="86" t="s">
        <v>18</v>
      </c>
      <c r="C95" s="92">
        <v>14093868.339999473</v>
      </c>
      <c r="D95" s="20">
        <v>14093870</v>
      </c>
      <c r="E95" s="93">
        <f t="shared" si="13"/>
        <v>-1.6600005272775888</v>
      </c>
      <c r="F95" s="92">
        <v>839483.73</v>
      </c>
      <c r="G95" s="6" t="s">
        <v>2520</v>
      </c>
      <c r="H95" s="93">
        <f t="shared" si="14"/>
        <v>-0.27000000001862645</v>
      </c>
      <c r="I95" s="92">
        <v>28000</v>
      </c>
      <c r="J95" s="20" t="s">
        <v>2770</v>
      </c>
      <c r="K95" s="93">
        <f t="shared" si="15"/>
        <v>0</v>
      </c>
      <c r="L95" s="92">
        <v>0</v>
      </c>
      <c r="M95" s="20" t="s">
        <v>52</v>
      </c>
      <c r="N95" s="93">
        <f t="shared" si="16"/>
        <v>0</v>
      </c>
      <c r="O95" s="92">
        <v>106440.67</v>
      </c>
      <c r="P95" s="20" t="s">
        <v>2521</v>
      </c>
      <c r="Q95" s="93">
        <f t="shared" si="17"/>
        <v>0.66999999999825377</v>
      </c>
      <c r="R95" s="92">
        <v>14816639.559999473</v>
      </c>
      <c r="S95" s="20">
        <v>14816640</v>
      </c>
      <c r="T95" s="93">
        <f t="shared" si="18"/>
        <v>-0.44000052660703659</v>
      </c>
      <c r="U95" s="209">
        <f t="shared" si="19"/>
        <v>1</v>
      </c>
      <c r="W95" s="86" t="s">
        <v>18</v>
      </c>
      <c r="X95" s="122">
        <f t="shared" si="20"/>
        <v>0</v>
      </c>
      <c r="Y95" s="122">
        <f t="shared" si="21"/>
        <v>0</v>
      </c>
      <c r="Z95" s="122">
        <f t="shared" si="22"/>
        <v>0</v>
      </c>
      <c r="AA95" s="122">
        <f t="shared" si="23"/>
        <v>0</v>
      </c>
      <c r="AB95" s="122">
        <f t="shared" si="24"/>
        <v>0</v>
      </c>
      <c r="AC95" s="129">
        <f t="shared" si="25"/>
        <v>0</v>
      </c>
    </row>
    <row r="96" spans="1:29" ht="15.75">
      <c r="A96" s="252"/>
      <c r="B96" s="88" t="s">
        <v>19</v>
      </c>
      <c r="C96" s="94">
        <v>74319184.149998963</v>
      </c>
      <c r="D96" s="95">
        <v>74319200</v>
      </c>
      <c r="E96" s="96">
        <f t="shared" si="13"/>
        <v>-15.850001037120819</v>
      </c>
      <c r="F96" s="94">
        <v>2613017.4300000006</v>
      </c>
      <c r="G96" s="105" t="s">
        <v>2522</v>
      </c>
      <c r="H96" s="96">
        <f t="shared" si="14"/>
        <v>-2.5699999993667006</v>
      </c>
      <c r="I96" s="94">
        <v>158275.85999999999</v>
      </c>
      <c r="J96" s="95" t="s">
        <v>2771</v>
      </c>
      <c r="K96" s="96">
        <f t="shared" si="15"/>
        <v>-0.14000000001396984</v>
      </c>
      <c r="L96" s="94">
        <v>91184.21</v>
      </c>
      <c r="M96" s="95" t="s">
        <v>2772</v>
      </c>
      <c r="N96" s="96">
        <f t="shared" si="16"/>
        <v>1.0000000009313226E-2</v>
      </c>
      <c r="O96" s="94">
        <v>825728.20000000042</v>
      </c>
      <c r="P96" s="95" t="s">
        <v>2523</v>
      </c>
      <c r="Q96" s="96">
        <f t="shared" si="17"/>
        <v>0.20000000041909516</v>
      </c>
      <c r="R96" s="94">
        <v>87614232.809998974</v>
      </c>
      <c r="S96" s="95">
        <v>87614200</v>
      </c>
      <c r="T96" s="96">
        <f t="shared" si="18"/>
        <v>32.809998974204063</v>
      </c>
      <c r="U96" s="210">
        <f t="shared" si="19"/>
        <v>1</v>
      </c>
      <c r="W96" s="88" t="s">
        <v>19</v>
      </c>
      <c r="X96" s="122">
        <f t="shared" si="20"/>
        <v>0</v>
      </c>
      <c r="Y96" s="122">
        <f t="shared" si="21"/>
        <v>0</v>
      </c>
      <c r="Z96" s="122">
        <f t="shared" si="22"/>
        <v>0</v>
      </c>
      <c r="AA96" s="122">
        <f t="shared" si="23"/>
        <v>0</v>
      </c>
      <c r="AB96" s="122">
        <f t="shared" si="24"/>
        <v>0</v>
      </c>
      <c r="AC96" s="129">
        <f t="shared" si="25"/>
        <v>0</v>
      </c>
    </row>
    <row r="97" spans="1:29" ht="15.75">
      <c r="A97" s="250">
        <v>42507</v>
      </c>
      <c r="B97" s="85" t="s">
        <v>12</v>
      </c>
      <c r="C97" s="98">
        <v>31314866.050000142</v>
      </c>
      <c r="D97" s="90"/>
      <c r="E97" s="91">
        <f t="shared" si="13"/>
        <v>31314866.050000142</v>
      </c>
      <c r="F97" s="98">
        <v>740910.76000000094</v>
      </c>
      <c r="G97" s="90"/>
      <c r="H97" s="91">
        <f t="shared" si="14"/>
        <v>740910.76000000094</v>
      </c>
      <c r="I97" s="98">
        <v>40596.42</v>
      </c>
      <c r="J97" s="99"/>
      <c r="K97" s="91">
        <f t="shared" si="15"/>
        <v>40596.42</v>
      </c>
      <c r="L97" s="98">
        <v>3318.33</v>
      </c>
      <c r="M97" s="99"/>
      <c r="N97" s="91">
        <f t="shared" si="16"/>
        <v>3318.33</v>
      </c>
      <c r="O97" s="98">
        <v>71120.31</v>
      </c>
      <c r="P97" s="90"/>
      <c r="Q97" s="91">
        <f t="shared" si="17"/>
        <v>71120.31</v>
      </c>
      <c r="R97" s="98">
        <v>32571826.540000148</v>
      </c>
      <c r="S97" s="90"/>
      <c r="T97" s="91">
        <f t="shared" si="18"/>
        <v>32571826.540000148</v>
      </c>
      <c r="U97" s="208">
        <f t="shared" si="19"/>
        <v>0</v>
      </c>
      <c r="W97" s="85" t="s">
        <v>12</v>
      </c>
      <c r="X97" s="117">
        <f t="shared" si="20"/>
        <v>0</v>
      </c>
      <c r="Y97" s="118">
        <f t="shared" si="21"/>
        <v>0</v>
      </c>
      <c r="Z97" s="118">
        <f t="shared" si="22"/>
        <v>0</v>
      </c>
      <c r="AA97" s="118">
        <f t="shared" si="23"/>
        <v>0</v>
      </c>
      <c r="AB97" s="118">
        <f t="shared" si="24"/>
        <v>0</v>
      </c>
      <c r="AC97" s="131">
        <f t="shared" si="25"/>
        <v>0</v>
      </c>
    </row>
    <row r="98" spans="1:29" ht="15.75">
      <c r="A98" s="251"/>
      <c r="B98" s="86" t="s">
        <v>13</v>
      </c>
      <c r="C98" s="92">
        <v>85670862.5499966</v>
      </c>
      <c r="D98" s="20">
        <v>85670800</v>
      </c>
      <c r="E98" s="93">
        <f t="shared" si="13"/>
        <v>62.549996599555016</v>
      </c>
      <c r="F98" s="92">
        <v>2617308.5299999998</v>
      </c>
      <c r="G98" s="20" t="s">
        <v>2524</v>
      </c>
      <c r="H98" s="93">
        <f t="shared" si="14"/>
        <v>-1.470000000204891</v>
      </c>
      <c r="I98" s="92">
        <v>248376.16</v>
      </c>
      <c r="J98" s="20" t="s">
        <v>2773</v>
      </c>
      <c r="K98" s="93">
        <f t="shared" si="15"/>
        <v>0.16000000000349246</v>
      </c>
      <c r="L98" s="92">
        <v>39566.51</v>
      </c>
      <c r="M98" s="20" t="s">
        <v>2774</v>
      </c>
      <c r="N98" s="93">
        <f t="shared" si="16"/>
        <v>1.0000000002037268E-2</v>
      </c>
      <c r="O98" s="92">
        <v>668145.59</v>
      </c>
      <c r="P98" s="20" t="s">
        <v>2525</v>
      </c>
      <c r="Q98" s="93">
        <f t="shared" si="17"/>
        <v>-0.41000000003259629</v>
      </c>
      <c r="R98" s="92">
        <v>91040885.769996598</v>
      </c>
      <c r="S98" s="20">
        <v>91040900</v>
      </c>
      <c r="T98" s="93">
        <f t="shared" si="18"/>
        <v>-14.230003401637077</v>
      </c>
      <c r="U98" s="209">
        <f t="shared" si="19"/>
        <v>1</v>
      </c>
      <c r="W98" s="86" t="s">
        <v>13</v>
      </c>
      <c r="X98" s="121">
        <f t="shared" si="20"/>
        <v>0</v>
      </c>
      <c r="Y98" s="122">
        <f t="shared" si="21"/>
        <v>0</v>
      </c>
      <c r="Z98" s="122">
        <f t="shared" si="22"/>
        <v>0</v>
      </c>
      <c r="AA98" s="122">
        <f t="shared" si="23"/>
        <v>0</v>
      </c>
      <c r="AB98" s="122">
        <f t="shared" si="24"/>
        <v>0</v>
      </c>
      <c r="AC98" s="129">
        <f t="shared" si="25"/>
        <v>0</v>
      </c>
    </row>
    <row r="99" spans="1:29" ht="15.75">
      <c r="A99" s="251"/>
      <c r="B99" s="87" t="s">
        <v>14</v>
      </c>
      <c r="C99" s="92">
        <v>36055949.459999792</v>
      </c>
      <c r="D99" s="20"/>
      <c r="E99" s="93">
        <f t="shared" si="13"/>
        <v>36055949.459999792</v>
      </c>
      <c r="F99" s="92">
        <v>789994.5199999999</v>
      </c>
      <c r="G99" s="20"/>
      <c r="H99" s="93">
        <f t="shared" si="14"/>
        <v>789994.5199999999</v>
      </c>
      <c r="I99" s="92">
        <v>77813.88</v>
      </c>
      <c r="J99" s="20" t="s">
        <v>2775</v>
      </c>
      <c r="K99" s="93">
        <f t="shared" si="15"/>
        <v>-1.9999999989522621E-2</v>
      </c>
      <c r="L99" s="92">
        <v>7945.96</v>
      </c>
      <c r="M99" s="20" t="s">
        <v>2776</v>
      </c>
      <c r="N99" s="93">
        <f t="shared" si="16"/>
        <v>0</v>
      </c>
      <c r="O99" s="92">
        <v>384918.99</v>
      </c>
      <c r="P99" s="20"/>
      <c r="Q99" s="93">
        <f t="shared" si="17"/>
        <v>384918.99</v>
      </c>
      <c r="R99" s="92">
        <v>39898073.309999794</v>
      </c>
      <c r="S99" s="20"/>
      <c r="T99" s="93">
        <f t="shared" si="18"/>
        <v>39898073.309999794</v>
      </c>
      <c r="U99" s="209">
        <f t="shared" si="19"/>
        <v>0</v>
      </c>
      <c r="W99" s="87" t="s">
        <v>14</v>
      </c>
      <c r="X99" s="121">
        <f t="shared" si="20"/>
        <v>0</v>
      </c>
      <c r="Y99" s="122">
        <f t="shared" si="21"/>
        <v>0</v>
      </c>
      <c r="Z99" s="122">
        <f t="shared" si="22"/>
        <v>0</v>
      </c>
      <c r="AA99" s="122">
        <f t="shared" si="23"/>
        <v>0</v>
      </c>
      <c r="AB99" s="122">
        <f t="shared" si="24"/>
        <v>0</v>
      </c>
      <c r="AC99" s="129">
        <f t="shared" si="25"/>
        <v>0</v>
      </c>
    </row>
    <row r="100" spans="1:29" ht="15.75">
      <c r="A100" s="251"/>
      <c r="B100" s="86" t="s">
        <v>15</v>
      </c>
      <c r="C100" s="92">
        <v>95809067.549999446</v>
      </c>
      <c r="D100" s="20">
        <v>92291100</v>
      </c>
      <c r="E100" s="93">
        <f t="shared" si="13"/>
        <v>3517967.5499994457</v>
      </c>
      <c r="F100" s="92">
        <v>1631390.8700000013</v>
      </c>
      <c r="G100" s="20" t="s">
        <v>2526</v>
      </c>
      <c r="H100" s="93">
        <f t="shared" si="14"/>
        <v>0.87000000127591193</v>
      </c>
      <c r="I100" s="92">
        <v>649495.43999999994</v>
      </c>
      <c r="J100" s="20" t="s">
        <v>2777</v>
      </c>
      <c r="K100" s="93">
        <f t="shared" si="15"/>
        <v>0.43999999994412065</v>
      </c>
      <c r="L100" s="92">
        <v>1244880.0899999999</v>
      </c>
      <c r="M100" s="20" t="s">
        <v>2778</v>
      </c>
      <c r="N100" s="93">
        <f t="shared" si="16"/>
        <v>8.9999999850988388E-2</v>
      </c>
      <c r="O100" s="92">
        <v>362459.03</v>
      </c>
      <c r="P100" s="20" t="s">
        <v>2527</v>
      </c>
      <c r="Q100" s="93">
        <f t="shared" si="17"/>
        <v>3.0000000027939677E-2</v>
      </c>
      <c r="R100" s="92">
        <v>93219832.999999449</v>
      </c>
      <c r="S100" s="20">
        <v>93219804</v>
      </c>
      <c r="T100" s="93">
        <f t="shared" si="18"/>
        <v>28.999999448657036</v>
      </c>
      <c r="U100" s="209">
        <f t="shared" si="19"/>
        <v>1</v>
      </c>
      <c r="W100" s="86" t="s">
        <v>15</v>
      </c>
      <c r="X100" s="121">
        <f t="shared" si="20"/>
        <v>1</v>
      </c>
      <c r="Y100" s="122">
        <f t="shared" si="21"/>
        <v>0</v>
      </c>
      <c r="Z100" s="122">
        <f t="shared" si="22"/>
        <v>0</v>
      </c>
      <c r="AA100" s="122">
        <f t="shared" si="23"/>
        <v>0</v>
      </c>
      <c r="AB100" s="122">
        <f t="shared" si="24"/>
        <v>0</v>
      </c>
      <c r="AC100" s="129">
        <f t="shared" si="25"/>
        <v>0</v>
      </c>
    </row>
    <row r="101" spans="1:29" ht="15.75">
      <c r="A101" s="251"/>
      <c r="B101" s="86" t="s">
        <v>16</v>
      </c>
      <c r="C101" s="92">
        <v>68821069.609998912</v>
      </c>
      <c r="D101" s="20">
        <v>68827400</v>
      </c>
      <c r="E101" s="93">
        <f t="shared" si="13"/>
        <v>-6330.3900010883808</v>
      </c>
      <c r="F101" s="92">
        <v>4276126.2299999977</v>
      </c>
      <c r="G101" s="20" t="s">
        <v>2528</v>
      </c>
      <c r="H101" s="93">
        <f t="shared" si="14"/>
        <v>-3.7700000023469329</v>
      </c>
      <c r="I101" s="92">
        <v>18646.830000000002</v>
      </c>
      <c r="J101" s="20" t="s">
        <v>2779</v>
      </c>
      <c r="K101" s="93">
        <f t="shared" si="15"/>
        <v>3.0000000002473826E-2</v>
      </c>
      <c r="L101" s="92">
        <v>2687.33</v>
      </c>
      <c r="M101" s="20" t="s">
        <v>2780</v>
      </c>
      <c r="N101" s="93">
        <f t="shared" si="16"/>
        <v>0</v>
      </c>
      <c r="O101" s="92">
        <v>851553.02</v>
      </c>
      <c r="P101" s="20" t="s">
        <v>2529</v>
      </c>
      <c r="Q101" s="93">
        <f t="shared" si="17"/>
        <v>2.0000000018626451E-2</v>
      </c>
      <c r="R101" s="92">
        <v>68053489.789998919</v>
      </c>
      <c r="S101" s="20">
        <v>68053500</v>
      </c>
      <c r="T101" s="93">
        <f t="shared" si="18"/>
        <v>-10.210001081228256</v>
      </c>
      <c r="U101" s="209">
        <f t="shared" si="19"/>
        <v>1</v>
      </c>
      <c r="W101" s="86" t="s">
        <v>16</v>
      </c>
      <c r="X101" s="121">
        <f t="shared" si="20"/>
        <v>1</v>
      </c>
      <c r="Y101" s="122">
        <f t="shared" si="21"/>
        <v>0</v>
      </c>
      <c r="Z101" s="122">
        <f t="shared" si="22"/>
        <v>0</v>
      </c>
      <c r="AA101" s="122">
        <f t="shared" si="23"/>
        <v>0</v>
      </c>
      <c r="AB101" s="122">
        <f t="shared" si="24"/>
        <v>0</v>
      </c>
      <c r="AC101" s="129">
        <f t="shared" si="25"/>
        <v>0</v>
      </c>
    </row>
    <row r="102" spans="1:29" ht="15.75">
      <c r="A102" s="251"/>
      <c r="B102" s="86" t="s">
        <v>17</v>
      </c>
      <c r="C102" s="92">
        <v>60196281.229996584</v>
      </c>
      <c r="D102" s="20">
        <v>60196200</v>
      </c>
      <c r="E102" s="93">
        <f t="shared" si="13"/>
        <v>81.229996584355831</v>
      </c>
      <c r="F102" s="92">
        <v>2581648.77</v>
      </c>
      <c r="G102" s="20" t="s">
        <v>2530</v>
      </c>
      <c r="H102" s="93">
        <f t="shared" si="14"/>
        <v>-1.2299999999813735</v>
      </c>
      <c r="I102" s="92">
        <v>464899.2</v>
      </c>
      <c r="J102" s="20" t="s">
        <v>2781</v>
      </c>
      <c r="K102" s="93">
        <f t="shared" si="15"/>
        <v>0.20000000001164153</v>
      </c>
      <c r="L102" s="92">
        <v>517139.94999999995</v>
      </c>
      <c r="M102" s="20" t="s">
        <v>2782</v>
      </c>
      <c r="N102" s="93">
        <f t="shared" si="16"/>
        <v>-5.0000000046566129E-2</v>
      </c>
      <c r="O102" s="92">
        <v>751941.08000000019</v>
      </c>
      <c r="P102" s="20" t="s">
        <v>2531</v>
      </c>
      <c r="Q102" s="93">
        <f t="shared" si="17"/>
        <v>8.0000000190921128E-2</v>
      </c>
      <c r="R102" s="92">
        <v>66354469.959996596</v>
      </c>
      <c r="S102" s="20">
        <v>66354500</v>
      </c>
      <c r="T102" s="93">
        <f t="shared" si="18"/>
        <v>-30.040003404021263</v>
      </c>
      <c r="U102" s="209">
        <f t="shared" si="19"/>
        <v>1</v>
      </c>
      <c r="W102" s="86" t="s">
        <v>17</v>
      </c>
      <c r="X102" s="121">
        <f t="shared" si="20"/>
        <v>0</v>
      </c>
      <c r="Y102" s="122">
        <f t="shared" si="21"/>
        <v>0</v>
      </c>
      <c r="Z102" s="122">
        <f t="shared" si="22"/>
        <v>0</v>
      </c>
      <c r="AA102" s="122">
        <f t="shared" si="23"/>
        <v>0</v>
      </c>
      <c r="AB102" s="122">
        <f t="shared" si="24"/>
        <v>0</v>
      </c>
      <c r="AC102" s="129">
        <f t="shared" si="25"/>
        <v>0</v>
      </c>
    </row>
    <row r="103" spans="1:29" ht="15.75">
      <c r="A103" s="251"/>
      <c r="B103" s="86" t="s">
        <v>18</v>
      </c>
      <c r="C103" s="92">
        <v>14816639.559999473</v>
      </c>
      <c r="D103" s="20">
        <v>14816640</v>
      </c>
      <c r="E103" s="93">
        <f t="shared" si="13"/>
        <v>-0.44000052660703659</v>
      </c>
      <c r="F103" s="92">
        <v>620647.11</v>
      </c>
      <c r="G103" s="20" t="s">
        <v>2532</v>
      </c>
      <c r="H103" s="93">
        <f t="shared" si="14"/>
        <v>0.10999999998603016</v>
      </c>
      <c r="I103" s="92">
        <v>31489.389999999996</v>
      </c>
      <c r="J103" s="20" t="s">
        <v>2783</v>
      </c>
      <c r="K103" s="93">
        <f t="shared" si="15"/>
        <v>-1.0000000005675247E-2</v>
      </c>
      <c r="L103" s="92">
        <v>23174.479999999996</v>
      </c>
      <c r="M103" s="20" t="s">
        <v>2533</v>
      </c>
      <c r="N103" s="93">
        <f t="shared" si="16"/>
        <v>0.47999999999592546</v>
      </c>
      <c r="O103" s="92">
        <v>73620.63</v>
      </c>
      <c r="P103" s="20" t="s">
        <v>2533</v>
      </c>
      <c r="Q103" s="93">
        <f t="shared" si="17"/>
        <v>50446.630000000005</v>
      </c>
      <c r="R103" s="92">
        <v>17939829.999999471</v>
      </c>
      <c r="S103" s="20">
        <v>17939790</v>
      </c>
      <c r="T103" s="93">
        <f t="shared" si="18"/>
        <v>39.999999471008778</v>
      </c>
      <c r="U103" s="209">
        <f t="shared" si="19"/>
        <v>1</v>
      </c>
      <c r="W103" s="86" t="s">
        <v>18</v>
      </c>
      <c r="X103" s="121">
        <f t="shared" si="20"/>
        <v>0</v>
      </c>
      <c r="Y103" s="122">
        <f t="shared" si="21"/>
        <v>0</v>
      </c>
      <c r="Z103" s="122">
        <f t="shared" si="22"/>
        <v>0</v>
      </c>
      <c r="AA103" s="122">
        <f t="shared" si="23"/>
        <v>0</v>
      </c>
      <c r="AB103" s="122">
        <f t="shared" si="24"/>
        <v>1</v>
      </c>
      <c r="AC103" s="129">
        <f t="shared" si="25"/>
        <v>0</v>
      </c>
    </row>
    <row r="104" spans="1:29" ht="15.75">
      <c r="A104" s="252"/>
      <c r="B104" s="88" t="s">
        <v>19</v>
      </c>
      <c r="C104" s="94">
        <v>87614232.809998974</v>
      </c>
      <c r="D104" s="95">
        <v>87614200</v>
      </c>
      <c r="E104" s="96">
        <f t="shared" si="13"/>
        <v>32.809998974204063</v>
      </c>
      <c r="F104" s="94">
        <v>2254122.7200000002</v>
      </c>
      <c r="G104" s="95" t="s">
        <v>2534</v>
      </c>
      <c r="H104" s="96">
        <f t="shared" si="14"/>
        <v>2.720000000204891</v>
      </c>
      <c r="I104" s="94">
        <v>143582.74</v>
      </c>
      <c r="J104" s="95" t="s">
        <v>2784</v>
      </c>
      <c r="K104" s="96">
        <f t="shared" si="15"/>
        <v>-0.26000000000931323</v>
      </c>
      <c r="L104" s="94">
        <v>108193.32</v>
      </c>
      <c r="M104" s="95" t="s">
        <v>2785</v>
      </c>
      <c r="N104" s="96">
        <f t="shared" si="16"/>
        <v>0.32000000000698492</v>
      </c>
      <c r="O104" s="94">
        <v>707983.34</v>
      </c>
      <c r="P104" s="95" t="s">
        <v>2535</v>
      </c>
      <c r="Q104" s="96">
        <f t="shared" si="17"/>
        <v>0.33999999996740371</v>
      </c>
      <c r="R104" s="94">
        <v>102471520.16999887</v>
      </c>
      <c r="S104" s="95">
        <v>102471500</v>
      </c>
      <c r="T104" s="96">
        <f t="shared" si="18"/>
        <v>20.169998869299889</v>
      </c>
      <c r="U104" s="210">
        <f t="shared" si="19"/>
        <v>1</v>
      </c>
      <c r="W104" s="88" t="s">
        <v>19</v>
      </c>
      <c r="X104" s="125">
        <f t="shared" si="20"/>
        <v>0</v>
      </c>
      <c r="Y104" s="126">
        <f t="shared" si="21"/>
        <v>0</v>
      </c>
      <c r="Z104" s="126">
        <f t="shared" si="22"/>
        <v>0</v>
      </c>
      <c r="AA104" s="126">
        <f t="shared" si="23"/>
        <v>0</v>
      </c>
      <c r="AB104" s="126">
        <f t="shared" si="24"/>
        <v>0</v>
      </c>
      <c r="AC104" s="132">
        <f t="shared" si="25"/>
        <v>0</v>
      </c>
    </row>
    <row r="105" spans="1:29" ht="15.75">
      <c r="A105" s="250">
        <v>42508</v>
      </c>
      <c r="B105" s="85" t="s">
        <v>12</v>
      </c>
      <c r="C105" s="89">
        <v>32571826.540000148</v>
      </c>
      <c r="D105" s="99"/>
      <c r="E105" s="91">
        <f t="shared" si="13"/>
        <v>32571826.540000148</v>
      </c>
      <c r="F105" s="89">
        <v>383476.09000000008</v>
      </c>
      <c r="G105" s="90"/>
      <c r="H105" s="91">
        <f t="shared" si="14"/>
        <v>383476.09000000008</v>
      </c>
      <c r="I105" s="89">
        <v>30329.26</v>
      </c>
      <c r="J105" s="90"/>
      <c r="K105" s="91">
        <f t="shared" si="15"/>
        <v>30329.26</v>
      </c>
      <c r="L105" s="89">
        <v>119240.59</v>
      </c>
      <c r="M105" s="90"/>
      <c r="N105" s="91">
        <f t="shared" si="16"/>
        <v>119240.59</v>
      </c>
      <c r="O105" s="89">
        <v>186219.07</v>
      </c>
      <c r="P105" s="99"/>
      <c r="Q105" s="91">
        <f t="shared" si="17"/>
        <v>186219.07</v>
      </c>
      <c r="R105" s="89">
        <v>31913220.050000135</v>
      </c>
      <c r="S105" s="90"/>
      <c r="T105" s="91">
        <f t="shared" si="18"/>
        <v>31913220.050000135</v>
      </c>
      <c r="U105" s="208">
        <f t="shared" si="19"/>
        <v>0</v>
      </c>
      <c r="W105" s="85" t="s">
        <v>12</v>
      </c>
      <c r="X105" s="117">
        <f t="shared" si="20"/>
        <v>0</v>
      </c>
      <c r="Y105" s="118">
        <f t="shared" si="21"/>
        <v>0</v>
      </c>
      <c r="Z105" s="118">
        <f t="shared" si="22"/>
        <v>0</v>
      </c>
      <c r="AA105" s="118">
        <f t="shared" si="23"/>
        <v>0</v>
      </c>
      <c r="AB105" s="118">
        <f t="shared" si="24"/>
        <v>0</v>
      </c>
      <c r="AC105" s="131">
        <f t="shared" si="25"/>
        <v>0</v>
      </c>
    </row>
    <row r="106" spans="1:29" ht="15.75">
      <c r="A106" s="251"/>
      <c r="B106" s="86" t="s">
        <v>13</v>
      </c>
      <c r="C106" s="92">
        <v>91040885.769996598</v>
      </c>
      <c r="D106" s="20">
        <v>91040900</v>
      </c>
      <c r="E106" s="93">
        <f t="shared" si="13"/>
        <v>-14.230003401637077</v>
      </c>
      <c r="F106" s="92">
        <v>1798140.7400000007</v>
      </c>
      <c r="G106" s="20" t="s">
        <v>2536</v>
      </c>
      <c r="H106" s="93">
        <f t="shared" si="14"/>
        <v>0.74000000068917871</v>
      </c>
      <c r="I106" s="92">
        <v>199072.65999999997</v>
      </c>
      <c r="J106" s="20" t="s">
        <v>2786</v>
      </c>
      <c r="K106" s="93">
        <f t="shared" si="15"/>
        <v>-0.34000000002561137</v>
      </c>
      <c r="L106" s="92">
        <v>1231407.7100000002</v>
      </c>
      <c r="M106" s="20" t="s">
        <v>2787</v>
      </c>
      <c r="N106" s="93">
        <f t="shared" si="16"/>
        <v>-2.2899999998044223</v>
      </c>
      <c r="O106" s="92">
        <v>668833.7699999999</v>
      </c>
      <c r="P106" s="20" t="s">
        <v>2537</v>
      </c>
      <c r="Q106" s="93">
        <f t="shared" si="17"/>
        <v>-0.23000000009778887</v>
      </c>
      <c r="R106" s="92">
        <v>87541576.209996611</v>
      </c>
      <c r="S106" s="20">
        <v>87541600</v>
      </c>
      <c r="T106" s="93">
        <f t="shared" si="18"/>
        <v>-23.790003389120102</v>
      </c>
      <c r="U106" s="209">
        <f t="shared" si="19"/>
        <v>1</v>
      </c>
      <c r="W106" s="86" t="s">
        <v>13</v>
      </c>
      <c r="X106" s="121">
        <f t="shared" si="20"/>
        <v>0</v>
      </c>
      <c r="Y106" s="122">
        <f t="shared" si="21"/>
        <v>0</v>
      </c>
      <c r="Z106" s="122">
        <f t="shared" si="22"/>
        <v>0</v>
      </c>
      <c r="AA106" s="122">
        <f t="shared" si="23"/>
        <v>0</v>
      </c>
      <c r="AB106" s="122">
        <f t="shared" si="24"/>
        <v>0</v>
      </c>
      <c r="AC106" s="129">
        <f t="shared" si="25"/>
        <v>0</v>
      </c>
    </row>
    <row r="107" spans="1:29" ht="15.75">
      <c r="A107" s="251"/>
      <c r="B107" s="87" t="s">
        <v>14</v>
      </c>
      <c r="C107" s="92"/>
      <c r="D107" s="20">
        <v>39898100</v>
      </c>
      <c r="E107" s="93">
        <f t="shared" si="13"/>
        <v>-39898100</v>
      </c>
      <c r="F107" s="92"/>
      <c r="G107" s="20" t="s">
        <v>52</v>
      </c>
      <c r="H107" s="93">
        <f t="shared" si="14"/>
        <v>0</v>
      </c>
      <c r="I107" s="92"/>
      <c r="J107" s="20" t="s">
        <v>52</v>
      </c>
      <c r="K107" s="93">
        <f t="shared" si="15"/>
        <v>0</v>
      </c>
      <c r="L107" s="92"/>
      <c r="M107" s="20" t="s">
        <v>52</v>
      </c>
      <c r="N107" s="93">
        <f t="shared" si="16"/>
        <v>0</v>
      </c>
      <c r="O107" s="92"/>
      <c r="P107" s="20" t="s">
        <v>52</v>
      </c>
      <c r="Q107" s="93">
        <f t="shared" si="17"/>
        <v>0</v>
      </c>
      <c r="R107" s="92"/>
      <c r="S107" s="20">
        <v>0</v>
      </c>
      <c r="T107" s="93">
        <f t="shared" si="18"/>
        <v>0</v>
      </c>
      <c r="U107" s="209">
        <f t="shared" si="19"/>
        <v>1</v>
      </c>
      <c r="W107" s="87" t="s">
        <v>14</v>
      </c>
      <c r="X107" s="121">
        <f t="shared" si="20"/>
        <v>0</v>
      </c>
      <c r="Y107" s="122">
        <f t="shared" si="21"/>
        <v>0</v>
      </c>
      <c r="Z107" s="122">
        <f t="shared" si="22"/>
        <v>0</v>
      </c>
      <c r="AA107" s="122">
        <f t="shared" si="23"/>
        <v>0</v>
      </c>
      <c r="AB107" s="122">
        <f t="shared" si="24"/>
        <v>0</v>
      </c>
      <c r="AC107" s="129">
        <f t="shared" si="25"/>
        <v>0</v>
      </c>
    </row>
    <row r="108" spans="1:29" ht="15.75">
      <c r="A108" s="251"/>
      <c r="B108" s="86" t="s">
        <v>15</v>
      </c>
      <c r="C108" s="92">
        <v>93219832.999999449</v>
      </c>
      <c r="D108" s="20">
        <v>93219804</v>
      </c>
      <c r="E108" s="93">
        <f t="shared" si="13"/>
        <v>28.999999448657036</v>
      </c>
      <c r="F108" s="92">
        <v>1452822.9500000018</v>
      </c>
      <c r="G108" s="20" t="s">
        <v>2538</v>
      </c>
      <c r="H108" s="93">
        <f t="shared" si="14"/>
        <v>2.950000001816079</v>
      </c>
      <c r="I108" s="92">
        <v>110430.91999999998</v>
      </c>
      <c r="J108" s="20" t="s">
        <v>2788</v>
      </c>
      <c r="K108" s="93">
        <f t="shared" si="15"/>
        <v>-8.0000000016298145E-2</v>
      </c>
      <c r="L108" s="92">
        <v>29722.229999999996</v>
      </c>
      <c r="M108" s="20" t="s">
        <v>2789</v>
      </c>
      <c r="N108" s="93">
        <f t="shared" si="16"/>
        <v>2.9999999995197868E-2</v>
      </c>
      <c r="O108" s="92">
        <v>311905.73</v>
      </c>
      <c r="P108" s="20" t="s">
        <v>2539</v>
      </c>
      <c r="Q108" s="93">
        <f t="shared" si="17"/>
        <v>-0.27000000001862645</v>
      </c>
      <c r="R108" s="92">
        <v>94924550.629999459</v>
      </c>
      <c r="S108" s="20">
        <v>94924500</v>
      </c>
      <c r="T108" s="93">
        <f t="shared" si="18"/>
        <v>50.629999458789825</v>
      </c>
      <c r="U108" s="209">
        <f t="shared" si="19"/>
        <v>1</v>
      </c>
      <c r="W108" s="86" t="s">
        <v>15</v>
      </c>
      <c r="X108" s="121">
        <f t="shared" si="20"/>
        <v>0</v>
      </c>
      <c r="Y108" s="122">
        <f t="shared" si="21"/>
        <v>0</v>
      </c>
      <c r="Z108" s="122">
        <f t="shared" si="22"/>
        <v>0</v>
      </c>
      <c r="AA108" s="122">
        <f t="shared" si="23"/>
        <v>0</v>
      </c>
      <c r="AB108" s="122">
        <f t="shared" si="24"/>
        <v>0</v>
      </c>
      <c r="AC108" s="129">
        <f t="shared" si="25"/>
        <v>0</v>
      </c>
    </row>
    <row r="109" spans="1:29" ht="15.75">
      <c r="A109" s="251"/>
      <c r="B109" s="86" t="s">
        <v>16</v>
      </c>
      <c r="C109" s="92">
        <v>68053489.789998919</v>
      </c>
      <c r="D109" s="20">
        <v>68053500</v>
      </c>
      <c r="E109" s="93">
        <f t="shared" si="13"/>
        <v>-10.210001081228256</v>
      </c>
      <c r="F109" s="92">
        <v>1487511.2300000007</v>
      </c>
      <c r="G109" s="20" t="s">
        <v>2540</v>
      </c>
      <c r="H109" s="93">
        <f t="shared" si="14"/>
        <v>1.2300000006798655</v>
      </c>
      <c r="I109" s="92">
        <v>49372.82</v>
      </c>
      <c r="J109" s="20" t="s">
        <v>2790</v>
      </c>
      <c r="K109" s="93">
        <f t="shared" si="15"/>
        <v>1.9999999996798579E-2</v>
      </c>
      <c r="L109" s="92">
        <v>3316.65</v>
      </c>
      <c r="M109" s="20" t="s">
        <v>2791</v>
      </c>
      <c r="N109" s="93">
        <f t="shared" si="16"/>
        <v>0</v>
      </c>
      <c r="O109" s="92">
        <v>294427.76999999996</v>
      </c>
      <c r="P109" s="20" t="s">
        <v>2541</v>
      </c>
      <c r="Q109" s="93">
        <f t="shared" si="17"/>
        <v>-0.23000000003958121</v>
      </c>
      <c r="R109" s="92">
        <v>66317606.959998913</v>
      </c>
      <c r="S109" s="20">
        <v>66317600</v>
      </c>
      <c r="T109" s="93">
        <f t="shared" si="18"/>
        <v>6.9599989131093025</v>
      </c>
      <c r="U109" s="209">
        <f t="shared" si="19"/>
        <v>1</v>
      </c>
      <c r="W109" s="86" t="s">
        <v>16</v>
      </c>
      <c r="X109" s="121">
        <f t="shared" si="20"/>
        <v>0</v>
      </c>
      <c r="Y109" s="122">
        <f t="shared" si="21"/>
        <v>0</v>
      </c>
      <c r="Z109" s="122">
        <f t="shared" si="22"/>
        <v>0</v>
      </c>
      <c r="AA109" s="122">
        <f t="shared" si="23"/>
        <v>0</v>
      </c>
      <c r="AB109" s="122">
        <f t="shared" si="24"/>
        <v>0</v>
      </c>
      <c r="AC109" s="129">
        <f t="shared" si="25"/>
        <v>0</v>
      </c>
    </row>
    <row r="110" spans="1:29" ht="15.75">
      <c r="A110" s="251"/>
      <c r="B110" s="86" t="s">
        <v>17</v>
      </c>
      <c r="C110" s="92">
        <v>66354469.959996596</v>
      </c>
      <c r="D110" s="20">
        <v>66354500</v>
      </c>
      <c r="E110" s="93">
        <f t="shared" si="13"/>
        <v>-30.040003404021263</v>
      </c>
      <c r="F110" s="92">
        <v>2036216.0600000003</v>
      </c>
      <c r="G110" s="20" t="s">
        <v>2542</v>
      </c>
      <c r="H110" s="93">
        <f t="shared" si="14"/>
        <v>-3.93999999971129</v>
      </c>
      <c r="I110" s="92">
        <v>45457.05</v>
      </c>
      <c r="J110" s="20" t="s">
        <v>2792</v>
      </c>
      <c r="K110" s="93">
        <f t="shared" si="15"/>
        <v>-4.9999999995634425E-2</v>
      </c>
      <c r="L110" s="92">
        <v>19502.039999999997</v>
      </c>
      <c r="M110" s="20" t="s">
        <v>2793</v>
      </c>
      <c r="N110" s="93">
        <f t="shared" si="16"/>
        <v>3.9999999997235136E-2</v>
      </c>
      <c r="O110" s="92">
        <v>556780</v>
      </c>
      <c r="P110" s="20" t="s">
        <v>2543</v>
      </c>
      <c r="Q110" s="93">
        <f t="shared" si="17"/>
        <v>0</v>
      </c>
      <c r="R110" s="92">
        <v>63787428.909996606</v>
      </c>
      <c r="S110" s="20">
        <v>63787500</v>
      </c>
      <c r="T110" s="93">
        <f t="shared" si="18"/>
        <v>-71.09000339359045</v>
      </c>
      <c r="U110" s="209">
        <f t="shared" si="19"/>
        <v>1</v>
      </c>
      <c r="W110" s="86" t="s">
        <v>17</v>
      </c>
      <c r="X110" s="121">
        <f t="shared" si="20"/>
        <v>0</v>
      </c>
      <c r="Y110" s="122">
        <f t="shared" si="21"/>
        <v>0</v>
      </c>
      <c r="Z110" s="122">
        <f t="shared" si="22"/>
        <v>0</v>
      </c>
      <c r="AA110" s="122">
        <f t="shared" si="23"/>
        <v>0</v>
      </c>
      <c r="AB110" s="122">
        <f t="shared" si="24"/>
        <v>0</v>
      </c>
      <c r="AC110" s="129">
        <f t="shared" si="25"/>
        <v>0</v>
      </c>
    </row>
    <row r="111" spans="1:29" ht="15.75">
      <c r="A111" s="251"/>
      <c r="B111" s="86" t="s">
        <v>18</v>
      </c>
      <c r="C111" s="92">
        <v>17939829.999999471</v>
      </c>
      <c r="D111" s="20">
        <v>17939790</v>
      </c>
      <c r="E111" s="93">
        <f t="shared" si="13"/>
        <v>39.999999471008778</v>
      </c>
      <c r="F111" s="92">
        <v>955264.32</v>
      </c>
      <c r="G111" s="20" t="s">
        <v>2544</v>
      </c>
      <c r="H111" s="93">
        <f t="shared" si="14"/>
        <v>0.31999999994877726</v>
      </c>
      <c r="I111" s="92">
        <v>20124.169999999998</v>
      </c>
      <c r="J111" s="20" t="s">
        <v>2794</v>
      </c>
      <c r="K111" s="93">
        <f t="shared" si="15"/>
        <v>-3.0000000002473826E-2</v>
      </c>
      <c r="L111" s="92">
        <v>2034.25</v>
      </c>
      <c r="M111" s="20" t="s">
        <v>2795</v>
      </c>
      <c r="N111" s="93">
        <f t="shared" si="16"/>
        <v>0.25</v>
      </c>
      <c r="O111" s="92">
        <v>52301.26</v>
      </c>
      <c r="P111" s="20" t="s">
        <v>2545</v>
      </c>
      <c r="Q111" s="93">
        <f t="shared" si="17"/>
        <v>0.26000000000203727</v>
      </c>
      <c r="R111" s="92">
        <v>16950354.339999475</v>
      </c>
      <c r="S111" s="20">
        <v>16950380</v>
      </c>
      <c r="T111" s="93">
        <f t="shared" si="18"/>
        <v>-25.660000525414944</v>
      </c>
      <c r="U111" s="209">
        <f t="shared" si="19"/>
        <v>1</v>
      </c>
      <c r="W111" s="86" t="s">
        <v>18</v>
      </c>
      <c r="X111" s="121">
        <f t="shared" si="20"/>
        <v>0</v>
      </c>
      <c r="Y111" s="122">
        <f t="shared" si="21"/>
        <v>0</v>
      </c>
      <c r="Z111" s="122">
        <f t="shared" si="22"/>
        <v>0</v>
      </c>
      <c r="AA111" s="122">
        <f t="shared" si="23"/>
        <v>0</v>
      </c>
      <c r="AB111" s="122">
        <f t="shared" si="24"/>
        <v>0</v>
      </c>
      <c r="AC111" s="129">
        <f t="shared" si="25"/>
        <v>0</v>
      </c>
    </row>
    <row r="112" spans="1:29" ht="15.75">
      <c r="A112" s="252"/>
      <c r="B112" s="88" t="s">
        <v>19</v>
      </c>
      <c r="C112" s="94">
        <v>102471520.16999887</v>
      </c>
      <c r="D112" s="95">
        <v>102471500</v>
      </c>
      <c r="E112" s="96">
        <f t="shared" si="13"/>
        <v>20.169998869299889</v>
      </c>
      <c r="F112" s="94">
        <v>2159282.87</v>
      </c>
      <c r="G112" s="95" t="s">
        <v>2546</v>
      </c>
      <c r="H112" s="96">
        <f t="shared" si="14"/>
        <v>2.8700000001117587</v>
      </c>
      <c r="I112" s="94">
        <v>187134.03999999995</v>
      </c>
      <c r="J112" s="95" t="s">
        <v>2796</v>
      </c>
      <c r="K112" s="96">
        <f t="shared" si="15"/>
        <v>3.9999999949941412E-2</v>
      </c>
      <c r="L112" s="94">
        <v>11466.319999999998</v>
      </c>
      <c r="M112" s="95" t="s">
        <v>2797</v>
      </c>
      <c r="N112" s="96">
        <f t="shared" si="16"/>
        <v>1.9999999998617568E-2</v>
      </c>
      <c r="O112" s="94">
        <v>870954.44</v>
      </c>
      <c r="P112" s="95" t="s">
        <v>2547</v>
      </c>
      <c r="Q112" s="96">
        <f t="shared" si="17"/>
        <v>0.43999999994412065</v>
      </c>
      <c r="R112" s="94">
        <v>99616950.579998896</v>
      </c>
      <c r="S112" s="95">
        <v>99617000</v>
      </c>
      <c r="T112" s="96">
        <f t="shared" si="18"/>
        <v>-49.420001104474068</v>
      </c>
      <c r="U112" s="210">
        <f t="shared" si="19"/>
        <v>1</v>
      </c>
      <c r="W112" s="88" t="s">
        <v>19</v>
      </c>
      <c r="X112" s="125">
        <f t="shared" si="20"/>
        <v>0</v>
      </c>
      <c r="Y112" s="126">
        <f t="shared" si="21"/>
        <v>0</v>
      </c>
      <c r="Z112" s="126">
        <f t="shared" si="22"/>
        <v>0</v>
      </c>
      <c r="AA112" s="126">
        <f t="shared" si="23"/>
        <v>0</v>
      </c>
      <c r="AB112" s="126">
        <f t="shared" si="24"/>
        <v>0</v>
      </c>
      <c r="AC112" s="132">
        <f t="shared" si="25"/>
        <v>0</v>
      </c>
    </row>
    <row r="113" spans="1:29" ht="15.75">
      <c r="A113" s="250">
        <v>42509</v>
      </c>
      <c r="B113" s="85" t="s">
        <v>12</v>
      </c>
      <c r="C113" s="89">
        <v>31913220.050000135</v>
      </c>
      <c r="D113" s="90"/>
      <c r="E113" s="91">
        <f t="shared" si="13"/>
        <v>31913220.050000135</v>
      </c>
      <c r="F113" s="89">
        <v>365390.31</v>
      </c>
      <c r="G113" s="90"/>
      <c r="H113" s="91">
        <f t="shared" si="14"/>
        <v>365390.31</v>
      </c>
      <c r="I113" s="89">
        <v>14505.12</v>
      </c>
      <c r="J113" s="90"/>
      <c r="K113" s="91">
        <f t="shared" si="15"/>
        <v>14505.12</v>
      </c>
      <c r="L113" s="89">
        <v>4387.2700000000004</v>
      </c>
      <c r="M113" s="90"/>
      <c r="N113" s="91">
        <f t="shared" si="16"/>
        <v>4387.2700000000004</v>
      </c>
      <c r="O113" s="89">
        <v>89747.37</v>
      </c>
      <c r="P113" s="90"/>
      <c r="Q113" s="91">
        <f t="shared" si="17"/>
        <v>89747.37</v>
      </c>
      <c r="R113" s="89">
        <v>31468200.220000133</v>
      </c>
      <c r="S113" s="99"/>
      <c r="T113" s="91">
        <f t="shared" si="18"/>
        <v>31468200.220000133</v>
      </c>
      <c r="U113" s="208">
        <f t="shared" si="19"/>
        <v>0</v>
      </c>
      <c r="W113" s="85" t="s">
        <v>12</v>
      </c>
      <c r="X113" s="117">
        <f t="shared" si="20"/>
        <v>0</v>
      </c>
      <c r="Y113" s="118">
        <f t="shared" si="21"/>
        <v>0</v>
      </c>
      <c r="Z113" s="118">
        <f t="shared" si="22"/>
        <v>0</v>
      </c>
      <c r="AA113" s="118">
        <f t="shared" si="23"/>
        <v>0</v>
      </c>
      <c r="AB113" s="118">
        <f t="shared" si="24"/>
        <v>0</v>
      </c>
      <c r="AC113" s="131">
        <f t="shared" si="25"/>
        <v>0</v>
      </c>
    </row>
    <row r="114" spans="1:29" ht="15.75">
      <c r="A114" s="251"/>
      <c r="B114" s="86" t="s">
        <v>13</v>
      </c>
      <c r="C114" s="92">
        <v>87541576.209996611</v>
      </c>
      <c r="D114" s="20">
        <v>87541600</v>
      </c>
      <c r="E114" s="93">
        <f t="shared" si="13"/>
        <v>-23.790003389120102</v>
      </c>
      <c r="F114" s="92">
        <v>2008758.8500000008</v>
      </c>
      <c r="G114" s="20" t="s">
        <v>2548</v>
      </c>
      <c r="H114" s="93">
        <f t="shared" si="14"/>
        <v>-1.1499999992083758</v>
      </c>
      <c r="I114" s="92">
        <v>190044.53999999995</v>
      </c>
      <c r="J114" s="20" t="s">
        <v>2798</v>
      </c>
      <c r="K114" s="93">
        <f t="shared" si="15"/>
        <v>-0.46000000005005859</v>
      </c>
      <c r="L114" s="92">
        <v>100913.14</v>
      </c>
      <c r="M114" s="20" t="s">
        <v>2799</v>
      </c>
      <c r="N114" s="93">
        <f t="shared" si="16"/>
        <v>0.13999999999941792</v>
      </c>
      <c r="O114" s="92">
        <v>652663.99999999965</v>
      </c>
      <c r="P114" s="20" t="s">
        <v>2549</v>
      </c>
      <c r="Q114" s="93">
        <f t="shared" si="17"/>
        <v>0</v>
      </c>
      <c r="R114" s="92">
        <v>84969284.759996608</v>
      </c>
      <c r="S114" s="20">
        <v>84969300</v>
      </c>
      <c r="T114" s="93">
        <f t="shared" si="18"/>
        <v>-15.240003392100334</v>
      </c>
      <c r="U114" s="209">
        <f t="shared" si="19"/>
        <v>1</v>
      </c>
      <c r="W114" s="86" t="s">
        <v>13</v>
      </c>
      <c r="X114" s="121">
        <f t="shared" si="20"/>
        <v>0</v>
      </c>
      <c r="Y114" s="122">
        <f t="shared" si="21"/>
        <v>0</v>
      </c>
      <c r="Z114" s="122">
        <f t="shared" si="22"/>
        <v>0</v>
      </c>
      <c r="AA114" s="122">
        <f t="shared" si="23"/>
        <v>0</v>
      </c>
      <c r="AB114" s="122">
        <f t="shared" si="24"/>
        <v>0</v>
      </c>
      <c r="AC114" s="129">
        <f t="shared" si="25"/>
        <v>0</v>
      </c>
    </row>
    <row r="115" spans="1:29" ht="15.75">
      <c r="A115" s="251"/>
      <c r="B115" s="87" t="s">
        <v>14</v>
      </c>
      <c r="C115" s="92">
        <v>39898073.309999794</v>
      </c>
      <c r="D115" s="20">
        <v>0</v>
      </c>
      <c r="E115" s="93">
        <f t="shared" si="13"/>
        <v>39898073.309999794</v>
      </c>
      <c r="F115" s="92">
        <v>1657062.2700000003</v>
      </c>
      <c r="G115" s="20" t="s">
        <v>2550</v>
      </c>
      <c r="H115" s="93">
        <f t="shared" si="14"/>
        <v>2.2700000002514571</v>
      </c>
      <c r="I115" s="92">
        <v>286895.84999999998</v>
      </c>
      <c r="J115" s="20" t="s">
        <v>2800</v>
      </c>
      <c r="K115" s="93">
        <f t="shared" si="15"/>
        <v>-0.15000000002328306</v>
      </c>
      <c r="L115" s="92">
        <v>139078.62</v>
      </c>
      <c r="M115" s="20" t="s">
        <v>2801</v>
      </c>
      <c r="N115" s="93">
        <f t="shared" si="16"/>
        <v>-0.38000000000465661</v>
      </c>
      <c r="O115" s="92">
        <v>700429.22999999986</v>
      </c>
      <c r="P115" s="20" t="s">
        <v>2551</v>
      </c>
      <c r="Q115" s="93">
        <f t="shared" si="17"/>
        <v>0.22999999986495823</v>
      </c>
      <c r="R115" s="92">
        <v>41021173.219999798</v>
      </c>
      <c r="S115" s="20">
        <v>41021200</v>
      </c>
      <c r="T115" s="93">
        <f t="shared" si="18"/>
        <v>-26.780000202357769</v>
      </c>
      <c r="U115" s="209">
        <f t="shared" si="19"/>
        <v>0</v>
      </c>
      <c r="W115" s="87" t="s">
        <v>14</v>
      </c>
      <c r="X115" s="121">
        <f t="shared" si="20"/>
        <v>0</v>
      </c>
      <c r="Y115" s="122">
        <f t="shared" si="21"/>
        <v>0</v>
      </c>
      <c r="Z115" s="122">
        <f t="shared" si="22"/>
        <v>0</v>
      </c>
      <c r="AA115" s="122">
        <f t="shared" si="23"/>
        <v>0</v>
      </c>
      <c r="AB115" s="122">
        <f t="shared" si="24"/>
        <v>0</v>
      </c>
      <c r="AC115" s="129">
        <f t="shared" si="25"/>
        <v>0</v>
      </c>
    </row>
    <row r="116" spans="1:29" ht="15.75">
      <c r="A116" s="251"/>
      <c r="B116" s="86" t="s">
        <v>15</v>
      </c>
      <c r="C116" s="92">
        <v>94924550.629999459</v>
      </c>
      <c r="D116" s="20">
        <v>94924500</v>
      </c>
      <c r="E116" s="93">
        <f t="shared" si="13"/>
        <v>50.629999458789825</v>
      </c>
      <c r="F116" s="92">
        <v>1111734.6600000008</v>
      </c>
      <c r="G116" s="20" t="s">
        <v>2552</v>
      </c>
      <c r="H116" s="93">
        <f t="shared" si="14"/>
        <v>4.6600000008475035</v>
      </c>
      <c r="I116" s="92">
        <v>232477.22999999969</v>
      </c>
      <c r="J116" s="20" t="s">
        <v>2802</v>
      </c>
      <c r="K116" s="93">
        <f t="shared" si="15"/>
        <v>0.22999999969033524</v>
      </c>
      <c r="L116" s="92">
        <v>2107015.4600000009</v>
      </c>
      <c r="M116" s="20" t="s">
        <v>2803</v>
      </c>
      <c r="N116" s="93">
        <f t="shared" si="16"/>
        <v>-4.5399999991059303</v>
      </c>
      <c r="O116" s="92">
        <v>256114.1</v>
      </c>
      <c r="P116" s="20" t="s">
        <v>2553</v>
      </c>
      <c r="Q116" s="93">
        <f t="shared" si="17"/>
        <v>0.10000000000582077</v>
      </c>
      <c r="R116" s="92">
        <v>91682163.639999464</v>
      </c>
      <c r="S116" s="20">
        <v>91682100</v>
      </c>
      <c r="T116" s="93">
        <f t="shared" si="18"/>
        <v>63.639999464154243</v>
      </c>
      <c r="U116" s="209">
        <f t="shared" si="19"/>
        <v>1</v>
      </c>
      <c r="W116" s="86" t="s">
        <v>15</v>
      </c>
      <c r="X116" s="121">
        <f t="shared" si="20"/>
        <v>0</v>
      </c>
      <c r="Y116" s="122">
        <f t="shared" si="21"/>
        <v>0</v>
      </c>
      <c r="Z116" s="122">
        <f t="shared" si="22"/>
        <v>0</v>
      </c>
      <c r="AA116" s="122">
        <f t="shared" si="23"/>
        <v>0</v>
      </c>
      <c r="AB116" s="122">
        <f t="shared" si="24"/>
        <v>0</v>
      </c>
      <c r="AC116" s="129">
        <f t="shared" si="25"/>
        <v>0</v>
      </c>
    </row>
    <row r="117" spans="1:29" ht="15.75">
      <c r="A117" s="251"/>
      <c r="B117" s="86" t="s">
        <v>16</v>
      </c>
      <c r="C117" s="92">
        <v>66317606.959998913</v>
      </c>
      <c r="D117" s="20">
        <v>66317600</v>
      </c>
      <c r="E117" s="93">
        <f t="shared" si="13"/>
        <v>6.9599989131093025</v>
      </c>
      <c r="F117" s="92">
        <v>1227438.800000001</v>
      </c>
      <c r="G117" s="20" t="s">
        <v>2554</v>
      </c>
      <c r="H117" s="93">
        <f t="shared" si="14"/>
        <v>-1.1999999990221113</v>
      </c>
      <c r="I117" s="92">
        <v>33109.47</v>
      </c>
      <c r="J117" s="20" t="s">
        <v>2804</v>
      </c>
      <c r="K117" s="93">
        <f t="shared" si="15"/>
        <v>-2.9999999998835847E-2</v>
      </c>
      <c r="L117" s="92">
        <v>1722.76</v>
      </c>
      <c r="M117" s="20" t="s">
        <v>2805</v>
      </c>
      <c r="N117" s="93">
        <f t="shared" si="16"/>
        <v>0</v>
      </c>
      <c r="O117" s="92">
        <v>268581.46999999997</v>
      </c>
      <c r="P117" s="20" t="s">
        <v>2555</v>
      </c>
      <c r="Q117" s="93">
        <f t="shared" si="17"/>
        <v>0.46999999997206032</v>
      </c>
      <c r="R117" s="92">
        <v>69477899.659998909</v>
      </c>
      <c r="S117" s="20">
        <v>69477900</v>
      </c>
      <c r="T117" s="93">
        <f t="shared" si="18"/>
        <v>-0.34000109136104584</v>
      </c>
      <c r="U117" s="209">
        <f t="shared" si="19"/>
        <v>1</v>
      </c>
      <c r="W117" s="86" t="s">
        <v>16</v>
      </c>
      <c r="X117" s="121">
        <f t="shared" si="20"/>
        <v>0</v>
      </c>
      <c r="Y117" s="122">
        <f t="shared" si="21"/>
        <v>0</v>
      </c>
      <c r="Z117" s="122">
        <f t="shared" si="22"/>
        <v>0</v>
      </c>
      <c r="AA117" s="122">
        <f t="shared" si="23"/>
        <v>0</v>
      </c>
      <c r="AB117" s="122">
        <f t="shared" si="24"/>
        <v>0</v>
      </c>
      <c r="AC117" s="129">
        <f t="shared" si="25"/>
        <v>0</v>
      </c>
    </row>
    <row r="118" spans="1:29" ht="15.75">
      <c r="A118" s="251"/>
      <c r="B118" s="86" t="s">
        <v>17</v>
      </c>
      <c r="C118" s="92">
        <v>63787428.909996606</v>
      </c>
      <c r="D118" s="20">
        <v>63787500</v>
      </c>
      <c r="E118" s="93">
        <f t="shared" si="13"/>
        <v>-71.09000339359045</v>
      </c>
      <c r="F118" s="92">
        <v>1409034.4600000009</v>
      </c>
      <c r="G118" s="20" t="s">
        <v>2556</v>
      </c>
      <c r="H118" s="93">
        <f t="shared" si="14"/>
        <v>23564.460000000894</v>
      </c>
      <c r="I118" s="92">
        <v>60923.61</v>
      </c>
      <c r="J118" s="20" t="s">
        <v>2806</v>
      </c>
      <c r="K118" s="93">
        <f t="shared" si="15"/>
        <v>1.0000000002037268E-2</v>
      </c>
      <c r="L118" s="92">
        <v>11118.93</v>
      </c>
      <c r="M118" s="20" t="s">
        <v>2807</v>
      </c>
      <c r="N118" s="93">
        <f t="shared" si="16"/>
        <v>3.0000000000654836E-2</v>
      </c>
      <c r="O118" s="92">
        <v>471646.76000000013</v>
      </c>
      <c r="P118" s="20" t="s">
        <v>2557</v>
      </c>
      <c r="Q118" s="93">
        <f t="shared" si="17"/>
        <v>-0.23999999987427145</v>
      </c>
      <c r="R118" s="92">
        <v>61956552.369996585</v>
      </c>
      <c r="S118" s="20">
        <v>61980100</v>
      </c>
      <c r="T118" s="93">
        <f t="shared" si="18"/>
        <v>-23547.630003415048</v>
      </c>
      <c r="U118" s="209">
        <f t="shared" si="19"/>
        <v>1</v>
      </c>
      <c r="W118" s="86" t="s">
        <v>17</v>
      </c>
      <c r="X118" s="121">
        <f t="shared" si="20"/>
        <v>0</v>
      </c>
      <c r="Y118" s="122">
        <f t="shared" si="21"/>
        <v>1</v>
      </c>
      <c r="Z118" s="122">
        <f t="shared" si="22"/>
        <v>0</v>
      </c>
      <c r="AA118" s="122">
        <f t="shared" si="23"/>
        <v>0</v>
      </c>
      <c r="AB118" s="122">
        <f t="shared" si="24"/>
        <v>0</v>
      </c>
      <c r="AC118" s="129">
        <f t="shared" si="25"/>
        <v>1</v>
      </c>
    </row>
    <row r="119" spans="1:29" ht="15.75">
      <c r="A119" s="251"/>
      <c r="B119" s="86" t="s">
        <v>18</v>
      </c>
      <c r="C119" s="92">
        <v>16950354.339999475</v>
      </c>
      <c r="D119" s="20">
        <v>16950380</v>
      </c>
      <c r="E119" s="93">
        <f t="shared" si="13"/>
        <v>-25.660000525414944</v>
      </c>
      <c r="F119" s="92">
        <v>718602.72999999986</v>
      </c>
      <c r="G119" s="20" t="s">
        <v>2558</v>
      </c>
      <c r="H119" s="93">
        <f t="shared" si="14"/>
        <v>-0.27000000013504177</v>
      </c>
      <c r="I119" s="92">
        <v>35854.699999999997</v>
      </c>
      <c r="J119" s="20" t="s">
        <v>2808</v>
      </c>
      <c r="K119" s="93">
        <f t="shared" si="15"/>
        <v>0</v>
      </c>
      <c r="L119" s="92">
        <v>90138.49</v>
      </c>
      <c r="M119" s="20" t="s">
        <v>2809</v>
      </c>
      <c r="N119" s="93">
        <f t="shared" si="16"/>
        <v>0.49000000000523869</v>
      </c>
      <c r="O119" s="92">
        <v>125818.79999999999</v>
      </c>
      <c r="P119" s="20" t="s">
        <v>2559</v>
      </c>
      <c r="Q119" s="93">
        <f t="shared" si="17"/>
        <v>0.79999999998835847</v>
      </c>
      <c r="R119" s="92">
        <v>16051649.019999472</v>
      </c>
      <c r="S119" s="20">
        <v>16051700</v>
      </c>
      <c r="T119" s="93">
        <f t="shared" si="18"/>
        <v>-50.980000527575612</v>
      </c>
      <c r="U119" s="209">
        <f t="shared" si="19"/>
        <v>1</v>
      </c>
      <c r="W119" s="86" t="s">
        <v>18</v>
      </c>
      <c r="X119" s="121">
        <f t="shared" si="20"/>
        <v>0</v>
      </c>
      <c r="Y119" s="122">
        <f t="shared" si="21"/>
        <v>0</v>
      </c>
      <c r="Z119" s="122">
        <f t="shared" si="22"/>
        <v>0</v>
      </c>
      <c r="AA119" s="122">
        <f t="shared" si="23"/>
        <v>0</v>
      </c>
      <c r="AB119" s="122">
        <f t="shared" si="24"/>
        <v>0</v>
      </c>
      <c r="AC119" s="129">
        <f t="shared" si="25"/>
        <v>0</v>
      </c>
    </row>
    <row r="120" spans="1:29" ht="15.75">
      <c r="A120" s="252"/>
      <c r="B120" s="88" t="s">
        <v>19</v>
      </c>
      <c r="C120" s="94">
        <v>99616950.579998896</v>
      </c>
      <c r="D120" s="95">
        <v>99617000</v>
      </c>
      <c r="E120" s="96">
        <f t="shared" si="13"/>
        <v>-49.420001104474068</v>
      </c>
      <c r="F120" s="94">
        <v>2412334.0999999996</v>
      </c>
      <c r="G120" s="95" t="s">
        <v>2560</v>
      </c>
      <c r="H120" s="96">
        <f t="shared" si="14"/>
        <v>4.099999999627471</v>
      </c>
      <c r="I120" s="94">
        <v>309075.48</v>
      </c>
      <c r="J120" s="95" t="s">
        <v>2810</v>
      </c>
      <c r="K120" s="96">
        <f t="shared" si="15"/>
        <v>0.47999999998137355</v>
      </c>
      <c r="L120" s="94">
        <v>13887.91</v>
      </c>
      <c r="M120" s="95" t="s">
        <v>2811</v>
      </c>
      <c r="N120" s="96">
        <f t="shared" si="16"/>
        <v>0.90999999999985448</v>
      </c>
      <c r="O120" s="94">
        <v>1053210.8999999999</v>
      </c>
      <c r="P120" s="95" t="s">
        <v>2561</v>
      </c>
      <c r="Q120" s="96">
        <f t="shared" si="17"/>
        <v>0.89999999990686774</v>
      </c>
      <c r="R120" s="94">
        <v>104027114.19999886</v>
      </c>
      <c r="S120" s="95">
        <v>104027100</v>
      </c>
      <c r="T120" s="96">
        <f t="shared" si="18"/>
        <v>14.19999885559082</v>
      </c>
      <c r="U120" s="210">
        <f t="shared" si="19"/>
        <v>1</v>
      </c>
      <c r="W120" s="88" t="s">
        <v>19</v>
      </c>
      <c r="X120" s="125">
        <f t="shared" si="20"/>
        <v>0</v>
      </c>
      <c r="Y120" s="126">
        <f t="shared" si="21"/>
        <v>0</v>
      </c>
      <c r="Z120" s="126">
        <f t="shared" si="22"/>
        <v>0</v>
      </c>
      <c r="AA120" s="126">
        <f t="shared" si="23"/>
        <v>0</v>
      </c>
      <c r="AB120" s="126">
        <f t="shared" si="24"/>
        <v>0</v>
      </c>
      <c r="AC120" s="132">
        <f t="shared" si="25"/>
        <v>0</v>
      </c>
    </row>
    <row r="121" spans="1:29" ht="15.75">
      <c r="A121" s="250">
        <v>42512</v>
      </c>
      <c r="B121" s="85" t="s">
        <v>12</v>
      </c>
      <c r="C121" s="89">
        <v>31468200.220000133</v>
      </c>
      <c r="D121" s="90"/>
      <c r="E121" s="91">
        <f t="shared" si="13"/>
        <v>31468200.220000133</v>
      </c>
      <c r="F121" s="89">
        <v>1271445.8199999996</v>
      </c>
      <c r="G121" s="90"/>
      <c r="H121" s="91">
        <f t="shared" si="14"/>
        <v>1271445.8199999996</v>
      </c>
      <c r="I121" s="89">
        <v>67291.76999999999</v>
      </c>
      <c r="J121" s="90"/>
      <c r="K121" s="91">
        <f t="shared" si="15"/>
        <v>67291.76999999999</v>
      </c>
      <c r="L121" s="89">
        <v>34379.14</v>
      </c>
      <c r="M121" s="90"/>
      <c r="N121" s="91">
        <f t="shared" si="16"/>
        <v>34379.14</v>
      </c>
      <c r="O121" s="89">
        <v>209086.49</v>
      </c>
      <c r="P121" s="90"/>
      <c r="Q121" s="91">
        <f t="shared" si="17"/>
        <v>209086.49</v>
      </c>
      <c r="R121" s="89">
        <v>34467687.960000128</v>
      </c>
      <c r="S121" s="90"/>
      <c r="T121" s="91">
        <f t="shared" si="18"/>
        <v>34467687.960000128</v>
      </c>
      <c r="U121" s="208">
        <f t="shared" si="19"/>
        <v>0</v>
      </c>
      <c r="W121" s="85" t="s">
        <v>12</v>
      </c>
      <c r="X121" s="117">
        <f t="shared" si="20"/>
        <v>0</v>
      </c>
      <c r="Y121" s="118">
        <f t="shared" si="21"/>
        <v>0</v>
      </c>
      <c r="Z121" s="118">
        <f t="shared" si="22"/>
        <v>0</v>
      </c>
      <c r="AA121" s="118">
        <f t="shared" si="23"/>
        <v>0</v>
      </c>
      <c r="AB121" s="118">
        <f t="shared" si="24"/>
        <v>0</v>
      </c>
      <c r="AC121" s="131">
        <f t="shared" si="25"/>
        <v>0</v>
      </c>
    </row>
    <row r="122" spans="1:29" ht="15.75">
      <c r="A122" s="251"/>
      <c r="B122" s="86" t="s">
        <v>13</v>
      </c>
      <c r="C122" s="92">
        <v>84969284.759996608</v>
      </c>
      <c r="D122" s="20">
        <v>84969300</v>
      </c>
      <c r="E122" s="93">
        <f t="shared" si="13"/>
        <v>-15.240003392100334</v>
      </c>
      <c r="F122" s="92">
        <v>2842680.8399999994</v>
      </c>
      <c r="G122" s="20" t="s">
        <v>2562</v>
      </c>
      <c r="H122" s="93">
        <f t="shared" si="14"/>
        <v>0.8399999993853271</v>
      </c>
      <c r="I122" s="92">
        <v>251603.92</v>
      </c>
      <c r="J122" s="20" t="s">
        <v>2812</v>
      </c>
      <c r="K122" s="93">
        <f t="shared" si="15"/>
        <v>-7.9999999987194315E-2</v>
      </c>
      <c r="L122" s="92">
        <v>25342.32</v>
      </c>
      <c r="M122" s="20" t="s">
        <v>2813</v>
      </c>
      <c r="N122" s="93">
        <f t="shared" si="16"/>
        <v>2.0000000000436557E-2</v>
      </c>
      <c r="O122" s="92">
        <v>995495.7699999999</v>
      </c>
      <c r="P122" s="20" t="s">
        <v>2563</v>
      </c>
      <c r="Q122" s="93">
        <f t="shared" si="17"/>
        <v>-0.23000000009778887</v>
      </c>
      <c r="R122" s="92">
        <v>85879266.739996612</v>
      </c>
      <c r="S122" s="20">
        <v>85879200</v>
      </c>
      <c r="T122" s="93">
        <f t="shared" si="18"/>
        <v>66.739996612071991</v>
      </c>
      <c r="U122" s="209">
        <f t="shared" si="19"/>
        <v>1</v>
      </c>
      <c r="W122" s="86" t="s">
        <v>13</v>
      </c>
      <c r="X122" s="121">
        <f t="shared" si="20"/>
        <v>0</v>
      </c>
      <c r="Y122" s="122">
        <f t="shared" si="21"/>
        <v>0</v>
      </c>
      <c r="Z122" s="122">
        <f t="shared" si="22"/>
        <v>0</v>
      </c>
      <c r="AA122" s="122">
        <f t="shared" si="23"/>
        <v>0</v>
      </c>
      <c r="AB122" s="122">
        <f t="shared" si="24"/>
        <v>0</v>
      </c>
      <c r="AC122" s="129">
        <f t="shared" si="25"/>
        <v>0</v>
      </c>
    </row>
    <row r="123" spans="1:29" ht="15.75">
      <c r="A123" s="251"/>
      <c r="B123" s="87" t="s">
        <v>14</v>
      </c>
      <c r="C123" s="92"/>
      <c r="D123" s="20">
        <v>41021200</v>
      </c>
      <c r="E123" s="93">
        <f t="shared" si="13"/>
        <v>-41021200</v>
      </c>
      <c r="F123" s="92"/>
      <c r="G123" s="20" t="s">
        <v>2564</v>
      </c>
      <c r="H123" s="93">
        <f t="shared" si="14"/>
        <v>-1952940</v>
      </c>
      <c r="I123" s="92"/>
      <c r="J123" s="20" t="s">
        <v>2814</v>
      </c>
      <c r="K123" s="93">
        <f t="shared" si="15"/>
        <v>-91433.9</v>
      </c>
      <c r="L123" s="92"/>
      <c r="M123" s="20" t="s">
        <v>2815</v>
      </c>
      <c r="N123" s="93">
        <f t="shared" si="16"/>
        <v>-3198.2</v>
      </c>
      <c r="O123" s="92"/>
      <c r="P123" s="20" t="s">
        <v>52</v>
      </c>
      <c r="Q123" s="93">
        <f t="shared" si="17"/>
        <v>0</v>
      </c>
      <c r="R123" s="92"/>
      <c r="S123" s="20">
        <v>39157700</v>
      </c>
      <c r="T123" s="93">
        <f t="shared" si="18"/>
        <v>-39157700</v>
      </c>
      <c r="U123" s="209">
        <f t="shared" si="19"/>
        <v>1</v>
      </c>
      <c r="W123" s="87" t="s">
        <v>14</v>
      </c>
      <c r="X123" s="121">
        <f t="shared" si="20"/>
        <v>0</v>
      </c>
      <c r="Y123" s="122">
        <f t="shared" si="21"/>
        <v>0</v>
      </c>
      <c r="Z123" s="122">
        <f t="shared" si="22"/>
        <v>0</v>
      </c>
      <c r="AA123" s="122">
        <f t="shared" si="23"/>
        <v>0</v>
      </c>
      <c r="AB123" s="122">
        <f t="shared" si="24"/>
        <v>0</v>
      </c>
      <c r="AC123" s="129">
        <f t="shared" si="25"/>
        <v>0</v>
      </c>
    </row>
    <row r="124" spans="1:29" ht="15.75">
      <c r="A124" s="251"/>
      <c r="B124" s="86" t="s">
        <v>15</v>
      </c>
      <c r="C124" s="92">
        <v>91682163.639999464</v>
      </c>
      <c r="D124" s="20">
        <v>91682100</v>
      </c>
      <c r="E124" s="93">
        <f t="shared" si="13"/>
        <v>63.639999464154243</v>
      </c>
      <c r="F124" s="92">
        <v>2689876.0800000024</v>
      </c>
      <c r="G124" s="20" t="s">
        <v>2565</v>
      </c>
      <c r="H124" s="93">
        <f t="shared" si="14"/>
        <v>-3.9199999975971878</v>
      </c>
      <c r="I124" s="92">
        <v>107755.93</v>
      </c>
      <c r="J124" s="20" t="s">
        <v>2816</v>
      </c>
      <c r="K124" s="93">
        <f t="shared" si="15"/>
        <v>-7.0000000006984919E-2</v>
      </c>
      <c r="L124" s="92">
        <v>12897.9</v>
      </c>
      <c r="M124" s="20" t="s">
        <v>2817</v>
      </c>
      <c r="N124" s="93">
        <f t="shared" si="16"/>
        <v>0</v>
      </c>
      <c r="O124" s="92">
        <v>502853.06000000017</v>
      </c>
      <c r="P124" s="20" t="s">
        <v>2566</v>
      </c>
      <c r="Q124" s="93">
        <f t="shared" si="17"/>
        <v>6.0000000172294676E-2</v>
      </c>
      <c r="R124" s="92">
        <v>88584292.52999948</v>
      </c>
      <c r="S124" s="20">
        <v>88584304</v>
      </c>
      <c r="T124" s="93">
        <f t="shared" si="18"/>
        <v>-11.470000520348549</v>
      </c>
      <c r="U124" s="209">
        <f t="shared" si="19"/>
        <v>1</v>
      </c>
      <c r="W124" s="86" t="s">
        <v>15</v>
      </c>
      <c r="X124" s="121">
        <f t="shared" si="20"/>
        <v>0</v>
      </c>
      <c r="Y124" s="122">
        <f t="shared" si="21"/>
        <v>0</v>
      </c>
      <c r="Z124" s="122">
        <f t="shared" si="22"/>
        <v>0</v>
      </c>
      <c r="AA124" s="122">
        <f t="shared" si="23"/>
        <v>0</v>
      </c>
      <c r="AB124" s="122">
        <f t="shared" si="24"/>
        <v>0</v>
      </c>
      <c r="AC124" s="129">
        <f t="shared" si="25"/>
        <v>0</v>
      </c>
    </row>
    <row r="125" spans="1:29" ht="15.75">
      <c r="A125" s="251"/>
      <c r="B125" s="86" t="s">
        <v>16</v>
      </c>
      <c r="C125" s="92">
        <v>69477899.659998909</v>
      </c>
      <c r="D125" s="20">
        <v>69477900</v>
      </c>
      <c r="E125" s="93">
        <f t="shared" si="13"/>
        <v>-0.34000109136104584</v>
      </c>
      <c r="F125" s="92">
        <v>2229271.5</v>
      </c>
      <c r="G125" s="20" t="s">
        <v>2567</v>
      </c>
      <c r="H125" s="93">
        <f t="shared" si="14"/>
        <v>1.5</v>
      </c>
      <c r="I125" s="92">
        <v>28742.26</v>
      </c>
      <c r="J125" s="20" t="s">
        <v>2818</v>
      </c>
      <c r="K125" s="93">
        <f t="shared" si="15"/>
        <v>-4.0000000000873115E-2</v>
      </c>
      <c r="L125" s="92">
        <v>10221.25</v>
      </c>
      <c r="M125" s="20" t="s">
        <v>2819</v>
      </c>
      <c r="N125" s="93">
        <f t="shared" si="16"/>
        <v>-4.9999999999272404E-2</v>
      </c>
      <c r="O125" s="92">
        <v>920932.52000000025</v>
      </c>
      <c r="P125" s="20" t="s">
        <v>2568</v>
      </c>
      <c r="Q125" s="93">
        <f t="shared" si="17"/>
        <v>-0.4799999997485429</v>
      </c>
      <c r="R125" s="92">
        <v>66346216.649998911</v>
      </c>
      <c r="S125" s="20">
        <v>21707550</v>
      </c>
      <c r="T125" s="93">
        <f t="shared" si="18"/>
        <v>44638666.649998911</v>
      </c>
      <c r="U125" s="209">
        <f t="shared" si="19"/>
        <v>1</v>
      </c>
      <c r="W125" s="86" t="s">
        <v>16</v>
      </c>
      <c r="X125" s="121">
        <f t="shared" si="20"/>
        <v>0</v>
      </c>
      <c r="Y125" s="122">
        <f t="shared" si="21"/>
        <v>0</v>
      </c>
      <c r="Z125" s="122">
        <f t="shared" si="22"/>
        <v>0</v>
      </c>
      <c r="AA125" s="122">
        <f t="shared" si="23"/>
        <v>0</v>
      </c>
      <c r="AB125" s="122">
        <f t="shared" si="24"/>
        <v>0</v>
      </c>
      <c r="AC125" s="129">
        <f t="shared" si="25"/>
        <v>1</v>
      </c>
    </row>
    <row r="126" spans="1:29" ht="15.75">
      <c r="A126" s="251"/>
      <c r="B126" s="86" t="s">
        <v>17</v>
      </c>
      <c r="C126" s="92">
        <v>61956552.369996585</v>
      </c>
      <c r="D126" s="20"/>
      <c r="E126" s="93">
        <f t="shared" si="13"/>
        <v>61956552.369996585</v>
      </c>
      <c r="F126" s="92">
        <v>3265509.830000001</v>
      </c>
      <c r="G126" s="20"/>
      <c r="H126" s="93">
        <f t="shared" si="14"/>
        <v>3265509.830000001</v>
      </c>
      <c r="I126" s="92">
        <v>38785.379999999997</v>
      </c>
      <c r="J126" s="20"/>
      <c r="K126" s="93">
        <f t="shared" si="15"/>
        <v>38785.379999999997</v>
      </c>
      <c r="L126" s="92">
        <v>12847.6</v>
      </c>
      <c r="M126" s="20"/>
      <c r="N126" s="93">
        <f t="shared" si="16"/>
        <v>12847.6</v>
      </c>
      <c r="O126" s="92">
        <v>1143935.3900000004</v>
      </c>
      <c r="P126" s="20"/>
      <c r="Q126" s="93">
        <f t="shared" si="17"/>
        <v>1143935.3900000004</v>
      </c>
      <c r="R126" s="92">
        <v>78746767.659996659</v>
      </c>
      <c r="S126" s="20"/>
      <c r="T126" s="93">
        <f t="shared" si="18"/>
        <v>78746767.659996659</v>
      </c>
      <c r="U126" s="209">
        <f t="shared" si="19"/>
        <v>0</v>
      </c>
      <c r="W126" s="86" t="s">
        <v>17</v>
      </c>
      <c r="X126" s="121">
        <f t="shared" si="20"/>
        <v>0</v>
      </c>
      <c r="Y126" s="122">
        <f t="shared" si="21"/>
        <v>0</v>
      </c>
      <c r="Z126" s="122">
        <f t="shared" si="22"/>
        <v>0</v>
      </c>
      <c r="AA126" s="122">
        <f t="shared" si="23"/>
        <v>0</v>
      </c>
      <c r="AB126" s="122">
        <f t="shared" si="24"/>
        <v>0</v>
      </c>
      <c r="AC126" s="129">
        <f t="shared" si="25"/>
        <v>0</v>
      </c>
    </row>
    <row r="127" spans="1:29" ht="15.75">
      <c r="A127" s="251"/>
      <c r="B127" s="86" t="s">
        <v>18</v>
      </c>
      <c r="C127" s="92">
        <v>16051649.019999472</v>
      </c>
      <c r="D127" s="20">
        <v>16051700</v>
      </c>
      <c r="E127" s="93">
        <f t="shared" si="13"/>
        <v>-50.980000527575612</v>
      </c>
      <c r="F127" s="92">
        <v>1173815.8500000001</v>
      </c>
      <c r="G127" s="20" t="s">
        <v>2569</v>
      </c>
      <c r="H127" s="93">
        <f t="shared" si="14"/>
        <v>-4.1499999999068677</v>
      </c>
      <c r="I127" s="92">
        <v>23326.39</v>
      </c>
      <c r="J127" s="20" t="s">
        <v>2820</v>
      </c>
      <c r="K127" s="93">
        <f t="shared" si="15"/>
        <v>-1.0000000002037268E-2</v>
      </c>
      <c r="L127" s="92">
        <v>7695.89</v>
      </c>
      <c r="M127" s="20" t="s">
        <v>2821</v>
      </c>
      <c r="N127" s="93">
        <f t="shared" si="16"/>
        <v>0.89000000000032742</v>
      </c>
      <c r="O127" s="92">
        <v>284537.03999999998</v>
      </c>
      <c r="P127" s="20" t="s">
        <v>2570</v>
      </c>
      <c r="Q127" s="93">
        <f t="shared" si="17"/>
        <v>3.9999999979045242E-2</v>
      </c>
      <c r="R127" s="92">
        <v>14608926.62999947</v>
      </c>
      <c r="S127" s="20">
        <v>14608920</v>
      </c>
      <c r="T127" s="93">
        <f t="shared" si="18"/>
        <v>6.6299994699656963</v>
      </c>
      <c r="U127" s="209">
        <f t="shared" si="19"/>
        <v>1</v>
      </c>
      <c r="W127" s="86" t="s">
        <v>18</v>
      </c>
      <c r="X127" s="121">
        <f t="shared" si="20"/>
        <v>0</v>
      </c>
      <c r="Y127" s="122">
        <f t="shared" si="21"/>
        <v>0</v>
      </c>
      <c r="Z127" s="122">
        <f t="shared" si="22"/>
        <v>0</v>
      </c>
      <c r="AA127" s="122">
        <f t="shared" si="23"/>
        <v>0</v>
      </c>
      <c r="AB127" s="122">
        <f t="shared" si="24"/>
        <v>0</v>
      </c>
      <c r="AC127" s="129">
        <f t="shared" si="25"/>
        <v>0</v>
      </c>
    </row>
    <row r="128" spans="1:29" ht="15.75">
      <c r="A128" s="252"/>
      <c r="B128" s="88" t="s">
        <v>19</v>
      </c>
      <c r="C128" s="94">
        <v>104027114.19999886</v>
      </c>
      <c r="D128" s="95"/>
      <c r="E128" s="96">
        <f t="shared" si="13"/>
        <v>104027114.19999886</v>
      </c>
      <c r="F128" s="94">
        <v>3923869.8000000017</v>
      </c>
      <c r="G128" s="95"/>
      <c r="H128" s="96">
        <f t="shared" si="14"/>
        <v>3923869.8000000017</v>
      </c>
      <c r="I128" s="94">
        <v>363074.70000000024</v>
      </c>
      <c r="J128" s="95"/>
      <c r="K128" s="96">
        <f t="shared" si="15"/>
        <v>363074.70000000024</v>
      </c>
      <c r="L128" s="94">
        <v>55137.62</v>
      </c>
      <c r="M128" s="95"/>
      <c r="N128" s="96">
        <f t="shared" si="16"/>
        <v>55137.62</v>
      </c>
      <c r="O128" s="94">
        <v>1812679.1299999985</v>
      </c>
      <c r="P128" s="95"/>
      <c r="Q128" s="96">
        <f t="shared" si="17"/>
        <v>1812679.1299999985</v>
      </c>
      <c r="R128" s="94">
        <v>98598502.349998862</v>
      </c>
      <c r="S128" s="95"/>
      <c r="T128" s="96">
        <f t="shared" si="18"/>
        <v>98598502.349998862</v>
      </c>
      <c r="U128" s="210">
        <f t="shared" si="19"/>
        <v>0</v>
      </c>
      <c r="W128" s="88" t="s">
        <v>19</v>
      </c>
      <c r="X128" s="125">
        <f t="shared" si="20"/>
        <v>0</v>
      </c>
      <c r="Y128" s="126">
        <f t="shared" si="21"/>
        <v>0</v>
      </c>
      <c r="Z128" s="126">
        <f t="shared" si="22"/>
        <v>0</v>
      </c>
      <c r="AA128" s="126">
        <f t="shared" si="23"/>
        <v>0</v>
      </c>
      <c r="AB128" s="126">
        <f t="shared" si="24"/>
        <v>0</v>
      </c>
      <c r="AC128" s="132">
        <f t="shared" si="25"/>
        <v>0</v>
      </c>
    </row>
    <row r="129" spans="1:29" ht="15.75">
      <c r="A129" s="250">
        <v>42513</v>
      </c>
      <c r="B129" s="85" t="s">
        <v>12</v>
      </c>
      <c r="C129" s="89">
        <v>34467687.960000128</v>
      </c>
      <c r="D129" s="90"/>
      <c r="E129" s="91">
        <f t="shared" si="13"/>
        <v>34467687.960000128</v>
      </c>
      <c r="F129" s="89">
        <v>493907.15999999992</v>
      </c>
      <c r="G129" s="90"/>
      <c r="H129" s="91">
        <f t="shared" si="14"/>
        <v>493907.15999999992</v>
      </c>
      <c r="I129" s="89">
        <v>22228.519999999997</v>
      </c>
      <c r="J129" s="90"/>
      <c r="K129" s="91">
        <f t="shared" si="15"/>
        <v>22228.519999999997</v>
      </c>
      <c r="L129" s="89">
        <v>33508.519999999997</v>
      </c>
      <c r="M129" s="90"/>
      <c r="N129" s="91">
        <f t="shared" si="16"/>
        <v>33508.519999999997</v>
      </c>
      <c r="O129" s="89">
        <v>39584.819999999992</v>
      </c>
      <c r="P129" s="90"/>
      <c r="Q129" s="91">
        <f t="shared" si="17"/>
        <v>39584.819999999992</v>
      </c>
      <c r="R129" s="89">
        <v>37100333.480000131</v>
      </c>
      <c r="S129" s="90"/>
      <c r="T129" s="91">
        <f t="shared" si="18"/>
        <v>37100333.480000131</v>
      </c>
      <c r="U129" s="208">
        <f t="shared" si="19"/>
        <v>0</v>
      </c>
      <c r="W129" s="85" t="s">
        <v>12</v>
      </c>
      <c r="X129" s="117">
        <f t="shared" si="20"/>
        <v>0</v>
      </c>
      <c r="Y129" s="118">
        <f t="shared" si="21"/>
        <v>0</v>
      </c>
      <c r="Z129" s="118">
        <f t="shared" si="22"/>
        <v>0</v>
      </c>
      <c r="AA129" s="118">
        <f t="shared" si="23"/>
        <v>0</v>
      </c>
      <c r="AB129" s="118">
        <f t="shared" si="24"/>
        <v>0</v>
      </c>
      <c r="AC129" s="131">
        <f t="shared" si="25"/>
        <v>0</v>
      </c>
    </row>
    <row r="130" spans="1:29" ht="15.75">
      <c r="A130" s="251"/>
      <c r="B130" s="86" t="s">
        <v>13</v>
      </c>
      <c r="C130" s="92">
        <v>85879266.739996612</v>
      </c>
      <c r="D130" s="20">
        <v>85879200</v>
      </c>
      <c r="E130" s="93">
        <f t="shared" si="13"/>
        <v>66.739996612071991</v>
      </c>
      <c r="F130" s="92">
        <v>2639409.1099999994</v>
      </c>
      <c r="G130" s="20" t="s">
        <v>2571</v>
      </c>
      <c r="H130" s="93">
        <f t="shared" si="14"/>
        <v>-0.89000000059604645</v>
      </c>
      <c r="I130" s="92">
        <v>255744.39999999997</v>
      </c>
      <c r="J130" s="20" t="s">
        <v>2822</v>
      </c>
      <c r="K130" s="93">
        <f t="shared" si="15"/>
        <v>0.3999999999650754</v>
      </c>
      <c r="L130" s="92">
        <v>14403.38</v>
      </c>
      <c r="M130" s="20" t="s">
        <v>2823</v>
      </c>
      <c r="N130" s="93">
        <f t="shared" si="16"/>
        <v>-2.0000000000436557E-2</v>
      </c>
      <c r="O130" s="92">
        <v>472665.81000000006</v>
      </c>
      <c r="P130" s="20" t="s">
        <v>2572</v>
      </c>
      <c r="Q130" s="93">
        <f t="shared" si="17"/>
        <v>-0.18999999994412065</v>
      </c>
      <c r="R130" s="92">
        <v>83008532.839996606</v>
      </c>
      <c r="S130" s="20">
        <v>83008500</v>
      </c>
      <c r="T130" s="93">
        <f t="shared" si="18"/>
        <v>32.839996606111526</v>
      </c>
      <c r="U130" s="209">
        <f t="shared" si="19"/>
        <v>1</v>
      </c>
      <c r="W130" s="86" t="s">
        <v>13</v>
      </c>
      <c r="X130" s="121">
        <f t="shared" si="20"/>
        <v>0</v>
      </c>
      <c r="Y130" s="122">
        <f t="shared" si="21"/>
        <v>0</v>
      </c>
      <c r="Z130" s="122">
        <f t="shared" si="22"/>
        <v>0</v>
      </c>
      <c r="AA130" s="122">
        <f t="shared" si="23"/>
        <v>0</v>
      </c>
      <c r="AB130" s="122">
        <f t="shared" si="24"/>
        <v>0</v>
      </c>
      <c r="AC130" s="129">
        <f t="shared" si="25"/>
        <v>0</v>
      </c>
    </row>
    <row r="131" spans="1:29" ht="15.75">
      <c r="A131" s="251"/>
      <c r="B131" s="87" t="s">
        <v>14</v>
      </c>
      <c r="C131" s="92">
        <v>41021173.219999798</v>
      </c>
      <c r="D131" s="20"/>
      <c r="E131" s="93">
        <f t="shared" si="13"/>
        <v>41021173.219999798</v>
      </c>
      <c r="F131" s="92">
        <v>3442288.3800000013</v>
      </c>
      <c r="G131" s="20"/>
      <c r="H131" s="93">
        <f t="shared" si="14"/>
        <v>3442288.3800000013</v>
      </c>
      <c r="I131" s="92">
        <v>119545.05</v>
      </c>
      <c r="J131" s="20" t="s">
        <v>2824</v>
      </c>
      <c r="K131" s="93">
        <f t="shared" si="15"/>
        <v>1261.0500000000029</v>
      </c>
      <c r="L131" s="92">
        <v>6065.69</v>
      </c>
      <c r="M131" s="20" t="s">
        <v>2825</v>
      </c>
      <c r="N131" s="93">
        <f t="shared" si="16"/>
        <v>0</v>
      </c>
      <c r="O131" s="92">
        <v>757915.21</v>
      </c>
      <c r="P131" s="20"/>
      <c r="Q131" s="93">
        <f t="shared" si="17"/>
        <v>757915.21</v>
      </c>
      <c r="R131" s="92">
        <v>41515583.299999788</v>
      </c>
      <c r="S131" s="20"/>
      <c r="T131" s="93">
        <f t="shared" si="18"/>
        <v>41515583.299999788</v>
      </c>
      <c r="U131" s="209">
        <f t="shared" si="19"/>
        <v>0</v>
      </c>
      <c r="W131" s="87" t="s">
        <v>14</v>
      </c>
      <c r="X131" s="121">
        <f t="shared" si="20"/>
        <v>0</v>
      </c>
      <c r="Y131" s="122">
        <f t="shared" si="21"/>
        <v>0</v>
      </c>
      <c r="Z131" s="122">
        <f t="shared" si="22"/>
        <v>1</v>
      </c>
      <c r="AA131" s="122">
        <f t="shared" si="23"/>
        <v>0</v>
      </c>
      <c r="AB131" s="122">
        <f t="shared" si="24"/>
        <v>0</v>
      </c>
      <c r="AC131" s="129">
        <f t="shared" si="25"/>
        <v>0</v>
      </c>
    </row>
    <row r="132" spans="1:29" ht="15.75">
      <c r="A132" s="251"/>
      <c r="B132" s="86" t="s">
        <v>15</v>
      </c>
      <c r="C132" s="92">
        <v>88584292.52999948</v>
      </c>
      <c r="D132" s="20"/>
      <c r="E132" s="93">
        <f t="shared" si="13"/>
        <v>88584292.52999948</v>
      </c>
      <c r="F132" s="92">
        <v>1659829.4100000011</v>
      </c>
      <c r="G132" s="20"/>
      <c r="H132" s="93">
        <f t="shared" si="14"/>
        <v>1659829.4100000011</v>
      </c>
      <c r="I132" s="92">
        <v>142365.24999999997</v>
      </c>
      <c r="J132" s="20"/>
      <c r="K132" s="93">
        <f t="shared" si="15"/>
        <v>142365.24999999997</v>
      </c>
      <c r="L132" s="92">
        <v>10263.879999999999</v>
      </c>
      <c r="M132" s="20"/>
      <c r="N132" s="93">
        <f t="shared" si="16"/>
        <v>10263.879999999999</v>
      </c>
      <c r="O132" s="92">
        <v>263810.56</v>
      </c>
      <c r="P132" s="20"/>
      <c r="Q132" s="93">
        <f t="shared" si="17"/>
        <v>263810.56</v>
      </c>
      <c r="R132" s="92">
        <v>91287781.489999503</v>
      </c>
      <c r="S132" s="20"/>
      <c r="T132" s="93">
        <f t="shared" si="18"/>
        <v>91287781.489999503</v>
      </c>
      <c r="U132" s="209">
        <f t="shared" si="19"/>
        <v>0</v>
      </c>
      <c r="W132" s="86" t="s">
        <v>15</v>
      </c>
      <c r="X132" s="121">
        <f t="shared" si="20"/>
        <v>0</v>
      </c>
      <c r="Y132" s="122">
        <f t="shared" si="21"/>
        <v>0</v>
      </c>
      <c r="Z132" s="122">
        <f t="shared" si="22"/>
        <v>0</v>
      </c>
      <c r="AA132" s="122">
        <f t="shared" si="23"/>
        <v>0</v>
      </c>
      <c r="AB132" s="122">
        <f t="shared" si="24"/>
        <v>0</v>
      </c>
      <c r="AC132" s="129">
        <f t="shared" si="25"/>
        <v>0</v>
      </c>
    </row>
    <row r="133" spans="1:29" ht="15.75">
      <c r="A133" s="251"/>
      <c r="B133" s="86" t="s">
        <v>16</v>
      </c>
      <c r="C133" s="92">
        <v>66346216.649998911</v>
      </c>
      <c r="D133" s="20">
        <v>66346300</v>
      </c>
      <c r="E133" s="93">
        <f t="shared" si="13"/>
        <v>-83.350001089274883</v>
      </c>
      <c r="F133" s="92">
        <v>1283123.95</v>
      </c>
      <c r="G133" s="20" t="s">
        <v>2573</v>
      </c>
      <c r="H133" s="93">
        <f t="shared" si="14"/>
        <v>3.9499999999534339</v>
      </c>
      <c r="I133" s="92">
        <v>94347.58</v>
      </c>
      <c r="J133" s="20" t="s">
        <v>2826</v>
      </c>
      <c r="K133" s="93">
        <f t="shared" si="15"/>
        <v>-2.0000000004074536E-2</v>
      </c>
      <c r="L133" s="92">
        <v>311609.31999999995</v>
      </c>
      <c r="M133" s="20" t="s">
        <v>2827</v>
      </c>
      <c r="N133" s="93">
        <f t="shared" si="16"/>
        <v>0.31999999994877726</v>
      </c>
      <c r="O133" s="92">
        <v>291479.61</v>
      </c>
      <c r="P133" s="20" t="s">
        <v>2574</v>
      </c>
      <c r="Q133" s="93">
        <f t="shared" si="17"/>
        <v>-0.39000000001396984</v>
      </c>
      <c r="R133" s="92">
        <v>70865700.32999891</v>
      </c>
      <c r="S133" s="20">
        <v>70865700</v>
      </c>
      <c r="T133" s="93">
        <f t="shared" si="18"/>
        <v>0.32999891042709351</v>
      </c>
      <c r="U133" s="209">
        <f t="shared" si="19"/>
        <v>1</v>
      </c>
      <c r="W133" s="86" t="s">
        <v>16</v>
      </c>
      <c r="X133" s="121">
        <f t="shared" si="20"/>
        <v>0</v>
      </c>
      <c r="Y133" s="122">
        <f t="shared" si="21"/>
        <v>0</v>
      </c>
      <c r="Z133" s="122">
        <f t="shared" si="22"/>
        <v>0</v>
      </c>
      <c r="AA133" s="122">
        <f t="shared" si="23"/>
        <v>0</v>
      </c>
      <c r="AB133" s="122">
        <f t="shared" si="24"/>
        <v>0</v>
      </c>
      <c r="AC133" s="129">
        <f t="shared" si="25"/>
        <v>0</v>
      </c>
    </row>
    <row r="134" spans="1:29" ht="15.75">
      <c r="A134" s="251"/>
      <c r="B134" s="86" t="s">
        <v>17</v>
      </c>
      <c r="C134" s="92">
        <v>78746767.659996659</v>
      </c>
      <c r="D134" s="20"/>
      <c r="E134" s="93">
        <f t="shared" si="13"/>
        <v>78746767.659996659</v>
      </c>
      <c r="F134" s="92">
        <v>3264999.3600000013</v>
      </c>
      <c r="G134" s="20"/>
      <c r="H134" s="93">
        <f t="shared" si="14"/>
        <v>3264999.3600000013</v>
      </c>
      <c r="I134" s="92">
        <v>119061.82</v>
      </c>
      <c r="J134" s="20"/>
      <c r="K134" s="93">
        <f t="shared" si="15"/>
        <v>119061.82</v>
      </c>
      <c r="L134" s="92">
        <v>11225.640000000007</v>
      </c>
      <c r="M134" s="20"/>
      <c r="N134" s="93">
        <f t="shared" si="16"/>
        <v>11225.640000000007</v>
      </c>
      <c r="O134" s="92">
        <v>902666.54999999981</v>
      </c>
      <c r="P134" s="20"/>
      <c r="Q134" s="93">
        <f t="shared" si="17"/>
        <v>902666.54999999981</v>
      </c>
      <c r="R134" s="92">
        <v>74686937.929996654</v>
      </c>
      <c r="S134" s="20"/>
      <c r="T134" s="93">
        <f t="shared" si="18"/>
        <v>74686937.929996654</v>
      </c>
      <c r="U134" s="209">
        <f t="shared" si="19"/>
        <v>0</v>
      </c>
      <c r="W134" s="86" t="s">
        <v>17</v>
      </c>
      <c r="X134" s="121">
        <f t="shared" si="20"/>
        <v>0</v>
      </c>
      <c r="Y134" s="122">
        <f t="shared" si="21"/>
        <v>0</v>
      </c>
      <c r="Z134" s="122">
        <f t="shared" si="22"/>
        <v>0</v>
      </c>
      <c r="AA134" s="122">
        <f t="shared" si="23"/>
        <v>0</v>
      </c>
      <c r="AB134" s="122">
        <f t="shared" si="24"/>
        <v>0</v>
      </c>
      <c r="AC134" s="129">
        <f t="shared" si="25"/>
        <v>0</v>
      </c>
    </row>
    <row r="135" spans="1:29" ht="15.75">
      <c r="A135" s="251"/>
      <c r="B135" s="86" t="s">
        <v>18</v>
      </c>
      <c r="C135" s="92">
        <v>14608926.62999947</v>
      </c>
      <c r="D135" s="20">
        <v>14608920</v>
      </c>
      <c r="E135" s="93">
        <f t="shared" si="13"/>
        <v>6.6299994699656963</v>
      </c>
      <c r="F135" s="92">
        <v>1003281.4100000003</v>
      </c>
      <c r="G135" s="20" t="s">
        <v>2575</v>
      </c>
      <c r="H135" s="93">
        <f t="shared" si="14"/>
        <v>1.4100000002654269</v>
      </c>
      <c r="I135" s="92">
        <v>21647.25</v>
      </c>
      <c r="J135" s="20" t="s">
        <v>2828</v>
      </c>
      <c r="K135" s="93">
        <f t="shared" si="15"/>
        <v>-4.9999999999272404E-2</v>
      </c>
      <c r="L135" s="92">
        <v>979.62</v>
      </c>
      <c r="M135" s="20" t="s">
        <v>2829</v>
      </c>
      <c r="N135" s="93">
        <f t="shared" si="16"/>
        <v>0.62000000000000455</v>
      </c>
      <c r="O135" s="92">
        <v>62919.02</v>
      </c>
      <c r="P135" s="20" t="s">
        <v>2576</v>
      </c>
      <c r="Q135" s="93">
        <f t="shared" si="17"/>
        <v>1.9999999996798579E-2</v>
      </c>
      <c r="R135" s="92">
        <v>13563393.829999469</v>
      </c>
      <c r="S135" s="20">
        <v>13563400</v>
      </c>
      <c r="T135" s="93">
        <f t="shared" si="18"/>
        <v>-6.1700005307793617</v>
      </c>
      <c r="U135" s="209">
        <f t="shared" si="19"/>
        <v>1</v>
      </c>
      <c r="W135" s="86" t="s">
        <v>18</v>
      </c>
      <c r="X135" s="121">
        <f t="shared" si="20"/>
        <v>0</v>
      </c>
      <c r="Y135" s="122">
        <f t="shared" si="21"/>
        <v>0</v>
      </c>
      <c r="Z135" s="122">
        <f t="shared" si="22"/>
        <v>0</v>
      </c>
      <c r="AA135" s="122">
        <f t="shared" si="23"/>
        <v>0</v>
      </c>
      <c r="AB135" s="122">
        <f t="shared" si="24"/>
        <v>0</v>
      </c>
      <c r="AC135" s="129">
        <f t="shared" si="25"/>
        <v>0</v>
      </c>
    </row>
    <row r="136" spans="1:29" ht="15.75">
      <c r="A136" s="252"/>
      <c r="B136" s="88" t="s">
        <v>19</v>
      </c>
      <c r="C136" s="94">
        <v>98598502.349998862</v>
      </c>
      <c r="D136" s="95">
        <v>98598500</v>
      </c>
      <c r="E136" s="96">
        <f t="shared" si="13"/>
        <v>2.3499988615512848</v>
      </c>
      <c r="F136" s="94">
        <v>3031813.4600000014</v>
      </c>
      <c r="G136" s="95" t="s">
        <v>2577</v>
      </c>
      <c r="H136" s="96">
        <f t="shared" si="14"/>
        <v>3.460000001359731</v>
      </c>
      <c r="I136" s="94">
        <v>84517.55</v>
      </c>
      <c r="J136" s="95" t="s">
        <v>2830</v>
      </c>
      <c r="K136" s="96">
        <f t="shared" si="15"/>
        <v>5.0000000002910383E-2</v>
      </c>
      <c r="L136" s="94">
        <v>11676.86</v>
      </c>
      <c r="M136" s="95" t="s">
        <v>2831</v>
      </c>
      <c r="N136" s="96">
        <f t="shared" si="16"/>
        <v>0.86000000000058208</v>
      </c>
      <c r="O136" s="94">
        <v>1322683.7199999995</v>
      </c>
      <c r="P136" s="95" t="s">
        <v>2578</v>
      </c>
      <c r="Q136" s="96">
        <f t="shared" si="17"/>
        <v>3.719999999506399</v>
      </c>
      <c r="R136" s="94">
        <v>102411637.74999885</v>
      </c>
      <c r="S136" s="95">
        <v>102411600</v>
      </c>
      <c r="T136" s="96">
        <f t="shared" si="18"/>
        <v>37.749998852610588</v>
      </c>
      <c r="U136" s="210">
        <f t="shared" si="19"/>
        <v>1</v>
      </c>
      <c r="W136" s="88" t="s">
        <v>19</v>
      </c>
      <c r="X136" s="125">
        <f t="shared" si="20"/>
        <v>0</v>
      </c>
      <c r="Y136" s="126">
        <f t="shared" si="21"/>
        <v>0</v>
      </c>
      <c r="Z136" s="126">
        <f t="shared" si="22"/>
        <v>0</v>
      </c>
      <c r="AA136" s="126">
        <f t="shared" si="23"/>
        <v>0</v>
      </c>
      <c r="AB136" s="126">
        <f t="shared" si="24"/>
        <v>0</v>
      </c>
      <c r="AC136" s="132">
        <f t="shared" si="25"/>
        <v>0</v>
      </c>
    </row>
    <row r="137" spans="1:29" ht="15.75">
      <c r="A137" s="250">
        <v>42514</v>
      </c>
      <c r="B137" s="85" t="s">
        <v>12</v>
      </c>
      <c r="C137" s="89">
        <v>37100333.480000131</v>
      </c>
      <c r="D137" s="90"/>
      <c r="E137" s="91">
        <f t="shared" si="13"/>
        <v>37100333.480000131</v>
      </c>
      <c r="F137" s="89">
        <v>696637.20999999985</v>
      </c>
      <c r="G137" s="102"/>
      <c r="H137" s="91">
        <f t="shared" si="14"/>
        <v>696637.20999999985</v>
      </c>
      <c r="I137" s="89">
        <v>56396.02</v>
      </c>
      <c r="J137" s="90"/>
      <c r="K137" s="91">
        <f t="shared" si="15"/>
        <v>56396.02</v>
      </c>
      <c r="L137" s="89">
        <v>479474.38</v>
      </c>
      <c r="M137" s="90"/>
      <c r="N137" s="91">
        <f t="shared" si="16"/>
        <v>479474.38</v>
      </c>
      <c r="O137" s="89">
        <v>138324.65999999997</v>
      </c>
      <c r="P137" s="90"/>
      <c r="Q137" s="91">
        <f t="shared" si="17"/>
        <v>138324.65999999997</v>
      </c>
      <c r="R137" s="89">
        <v>35842293.250000134</v>
      </c>
      <c r="S137" s="90"/>
      <c r="T137" s="91">
        <f t="shared" si="18"/>
        <v>35842293.250000134</v>
      </c>
      <c r="U137" s="208">
        <f t="shared" si="19"/>
        <v>0</v>
      </c>
      <c r="W137" s="85" t="s">
        <v>12</v>
      </c>
      <c r="X137" s="121">
        <f t="shared" si="20"/>
        <v>0</v>
      </c>
      <c r="Y137" s="122">
        <f t="shared" si="21"/>
        <v>0</v>
      </c>
      <c r="Z137" s="122">
        <f t="shared" si="22"/>
        <v>0</v>
      </c>
      <c r="AA137" s="122">
        <f t="shared" si="23"/>
        <v>0</v>
      </c>
      <c r="AB137" s="122">
        <f t="shared" si="24"/>
        <v>0</v>
      </c>
      <c r="AC137" s="129">
        <f t="shared" si="25"/>
        <v>0</v>
      </c>
    </row>
    <row r="138" spans="1:29" ht="15.75">
      <c r="A138" s="251"/>
      <c r="B138" s="86" t="s">
        <v>13</v>
      </c>
      <c r="C138" s="92">
        <v>83008532.839996606</v>
      </c>
      <c r="D138" s="20">
        <v>83008500</v>
      </c>
      <c r="E138" s="93">
        <f t="shared" ref="E138:E184" si="26">C138-D138</f>
        <v>32.839996606111526</v>
      </c>
      <c r="F138" s="92">
        <v>2478203.9900000002</v>
      </c>
      <c r="G138" s="6" t="s">
        <v>2579</v>
      </c>
      <c r="H138" s="93">
        <f t="shared" ref="H138:H184" si="27">F138-G138</f>
        <v>3.9900000002235174</v>
      </c>
      <c r="I138" s="92">
        <v>209831.06999999995</v>
      </c>
      <c r="J138" s="20" t="s">
        <v>2832</v>
      </c>
      <c r="K138" s="93">
        <f t="shared" ref="K138:K184" si="28">I138-J138</f>
        <v>6.9999999948777258E-2</v>
      </c>
      <c r="L138" s="92">
        <v>14806.95</v>
      </c>
      <c r="M138" s="20" t="s">
        <v>2833</v>
      </c>
      <c r="N138" s="93">
        <f t="shared" ref="N138:N184" si="29">L138-M138</f>
        <v>-4.9999999999272404E-2</v>
      </c>
      <c r="O138" s="92">
        <v>665392.98</v>
      </c>
      <c r="P138" s="20" t="s">
        <v>2580</v>
      </c>
      <c r="Q138" s="93">
        <f t="shared" ref="Q138:Q184" si="30">O138-P138</f>
        <v>-2.0000000018626451E-2</v>
      </c>
      <c r="R138" s="92">
        <v>80059959.989996612</v>
      </c>
      <c r="S138" s="20">
        <v>80060000</v>
      </c>
      <c r="T138" s="93">
        <f t="shared" ref="T138:T184" si="31">R138-S138</f>
        <v>-40.010003387928009</v>
      </c>
      <c r="U138" s="209">
        <f t="shared" ref="U138:U184" si="32">IF(D138=0,0,1)</f>
        <v>1</v>
      </c>
      <c r="W138" s="86" t="s">
        <v>13</v>
      </c>
      <c r="X138" s="121">
        <f t="shared" ref="X138:X184" si="33">+IF(AND(C138&lt;&gt;0,D138&lt;&gt;0,OR(E138&gt;100,E138&lt;-100)),1,0)</f>
        <v>0</v>
      </c>
      <c r="Y138" s="122">
        <f t="shared" ref="Y138:Y184" si="34">+IF(AND(F138&lt;&gt;0,G138&lt;&gt;0,OR(H138&gt;100,H138&lt;-100)),1,0)</f>
        <v>0</v>
      </c>
      <c r="Z138" s="122">
        <f t="shared" ref="Z138:Z184" si="35">+IF(AND(I138&lt;&gt;0,J138&lt;&gt;0,OR(K138&gt;100,K138&lt;-100)),1,0)</f>
        <v>0</v>
      </c>
      <c r="AA138" s="122">
        <f t="shared" ref="AA138:AA184" si="36">+IF(AND(L138&lt;&gt;0,M138&lt;&gt;0,OR(N138&gt;100,N138&lt;-100)),1,0)</f>
        <v>0</v>
      </c>
      <c r="AB138" s="122">
        <f t="shared" ref="AB138:AB184" si="37">+IF(AND(O138&lt;&gt;0,P138&lt;&gt;0,OR(Q138&gt;100,Q138&lt;-100)),1,0)</f>
        <v>0</v>
      </c>
      <c r="AC138" s="129">
        <f t="shared" ref="AC138:AC184" si="38">+IF(AND(R138&lt;&gt;0,S138&lt;&gt;0,OR(T138&gt;100,T138&lt;-100)),1,0)</f>
        <v>0</v>
      </c>
    </row>
    <row r="139" spans="1:29" ht="15.75">
      <c r="A139" s="251"/>
      <c r="B139" s="87" t="s">
        <v>14</v>
      </c>
      <c r="C139" s="92">
        <v>41515583.299999788</v>
      </c>
      <c r="D139" s="20">
        <v>41515500</v>
      </c>
      <c r="E139" s="93">
        <f t="shared" si="26"/>
        <v>83.299999788403511</v>
      </c>
      <c r="F139" s="92">
        <v>1412307.0199999993</v>
      </c>
      <c r="G139" s="6" t="s">
        <v>2581</v>
      </c>
      <c r="H139" s="93">
        <f t="shared" si="27"/>
        <v>-2.9800000006798655</v>
      </c>
      <c r="I139" s="92">
        <v>33882.69</v>
      </c>
      <c r="J139" s="20" t="s">
        <v>2834</v>
      </c>
      <c r="K139" s="93">
        <f t="shared" si="28"/>
        <v>-9.9999999947613105E-3</v>
      </c>
      <c r="L139" s="92">
        <v>6265.26</v>
      </c>
      <c r="M139" s="20" t="s">
        <v>2835</v>
      </c>
      <c r="N139" s="93">
        <f t="shared" si="29"/>
        <v>0</v>
      </c>
      <c r="O139" s="92">
        <v>530332.47</v>
      </c>
      <c r="P139" s="20" t="s">
        <v>52</v>
      </c>
      <c r="Q139" s="93">
        <f t="shared" si="30"/>
        <v>530332.47</v>
      </c>
      <c r="R139" s="92">
        <v>39600561.239999793</v>
      </c>
      <c r="S139" s="20">
        <v>39600600</v>
      </c>
      <c r="T139" s="93">
        <f t="shared" si="31"/>
        <v>-38.760000206530094</v>
      </c>
      <c r="U139" s="209">
        <f t="shared" si="32"/>
        <v>1</v>
      </c>
      <c r="W139" s="87" t="s">
        <v>14</v>
      </c>
      <c r="X139" s="121">
        <f t="shared" si="33"/>
        <v>0</v>
      </c>
      <c r="Y139" s="122">
        <f t="shared" si="34"/>
        <v>0</v>
      </c>
      <c r="Z139" s="122">
        <f t="shared" si="35"/>
        <v>0</v>
      </c>
      <c r="AA139" s="122">
        <f t="shared" si="36"/>
        <v>0</v>
      </c>
      <c r="AB139" s="122">
        <f t="shared" si="37"/>
        <v>1</v>
      </c>
      <c r="AC139" s="129">
        <f t="shared" si="38"/>
        <v>0</v>
      </c>
    </row>
    <row r="140" spans="1:29" ht="15.75">
      <c r="A140" s="251"/>
      <c r="B140" s="86" t="s">
        <v>15</v>
      </c>
      <c r="C140" s="92">
        <v>91287781.489999503</v>
      </c>
      <c r="D140" s="20">
        <v>88584304</v>
      </c>
      <c r="E140" s="93">
        <f t="shared" si="26"/>
        <v>2703477.4899995029</v>
      </c>
      <c r="F140" s="92">
        <v>1271563.6300000001</v>
      </c>
      <c r="G140" s="6" t="s">
        <v>2582</v>
      </c>
      <c r="H140" s="93">
        <f t="shared" si="27"/>
        <v>3.6300000001210719</v>
      </c>
      <c r="I140" s="92">
        <v>68944.98</v>
      </c>
      <c r="J140" s="20" t="s">
        <v>2836</v>
      </c>
      <c r="K140" s="93">
        <f t="shared" si="28"/>
        <v>-2.0000000004074536E-2</v>
      </c>
      <c r="L140" s="92">
        <v>8782.18</v>
      </c>
      <c r="M140" s="20" t="s">
        <v>2837</v>
      </c>
      <c r="N140" s="93">
        <f t="shared" si="29"/>
        <v>0</v>
      </c>
      <c r="O140" s="92">
        <v>332280.03999999998</v>
      </c>
      <c r="P140" s="20" t="s">
        <v>2583</v>
      </c>
      <c r="Q140" s="93">
        <f t="shared" si="30"/>
        <v>3.9999999979045242E-2</v>
      </c>
      <c r="R140" s="92">
        <v>94977243.349999487</v>
      </c>
      <c r="S140" s="20">
        <v>94977300</v>
      </c>
      <c r="T140" s="93">
        <f t="shared" si="31"/>
        <v>-56.650000512599945</v>
      </c>
      <c r="U140" s="209">
        <f t="shared" si="32"/>
        <v>1</v>
      </c>
      <c r="W140" s="86" t="s">
        <v>15</v>
      </c>
      <c r="X140" s="121">
        <f t="shared" si="33"/>
        <v>1</v>
      </c>
      <c r="Y140" s="122">
        <f t="shared" si="34"/>
        <v>0</v>
      </c>
      <c r="Z140" s="122">
        <f t="shared" si="35"/>
        <v>0</v>
      </c>
      <c r="AA140" s="122">
        <f t="shared" si="36"/>
        <v>0</v>
      </c>
      <c r="AB140" s="122">
        <f t="shared" si="37"/>
        <v>0</v>
      </c>
      <c r="AC140" s="129">
        <f t="shared" si="38"/>
        <v>0</v>
      </c>
    </row>
    <row r="141" spans="1:29" ht="15.75">
      <c r="A141" s="251"/>
      <c r="B141" s="86" t="s">
        <v>16</v>
      </c>
      <c r="C141" s="92">
        <v>70865700.32999891</v>
      </c>
      <c r="D141" s="20">
        <v>70865700</v>
      </c>
      <c r="E141" s="93">
        <f t="shared" si="26"/>
        <v>0.32999891042709351</v>
      </c>
      <c r="F141" s="92">
        <v>1364924.57</v>
      </c>
      <c r="G141" s="6" t="s">
        <v>2584</v>
      </c>
      <c r="H141" s="93">
        <f t="shared" si="27"/>
        <v>4.5700000000651926</v>
      </c>
      <c r="I141" s="92">
        <v>78921.960000000006</v>
      </c>
      <c r="J141" s="20" t="s">
        <v>2838</v>
      </c>
      <c r="K141" s="93">
        <f t="shared" si="28"/>
        <v>-3.9999999993597157E-2</v>
      </c>
      <c r="L141" s="92">
        <v>34149.579999999994</v>
      </c>
      <c r="M141" s="20" t="s">
        <v>2839</v>
      </c>
      <c r="N141" s="93">
        <f t="shared" si="29"/>
        <v>-2.0000000004074536E-2</v>
      </c>
      <c r="O141" s="92">
        <v>498617.45000000013</v>
      </c>
      <c r="P141" s="20" t="s">
        <v>2585</v>
      </c>
      <c r="Q141" s="93">
        <f t="shared" si="30"/>
        <v>0.45000000012805685</v>
      </c>
      <c r="R141" s="92">
        <v>69046930.689998895</v>
      </c>
      <c r="S141" s="20">
        <v>69046900</v>
      </c>
      <c r="T141" s="93">
        <f t="shared" si="31"/>
        <v>30.689998894929886</v>
      </c>
      <c r="U141" s="209">
        <f t="shared" si="32"/>
        <v>1</v>
      </c>
      <c r="W141" s="86" t="s">
        <v>16</v>
      </c>
      <c r="X141" s="121">
        <f t="shared" si="33"/>
        <v>0</v>
      </c>
      <c r="Y141" s="122">
        <f t="shared" si="34"/>
        <v>0</v>
      </c>
      <c r="Z141" s="122">
        <f t="shared" si="35"/>
        <v>0</v>
      </c>
      <c r="AA141" s="122">
        <f t="shared" si="36"/>
        <v>0</v>
      </c>
      <c r="AB141" s="122">
        <f t="shared" si="37"/>
        <v>0</v>
      </c>
      <c r="AC141" s="129">
        <f t="shared" si="38"/>
        <v>0</v>
      </c>
    </row>
    <row r="142" spans="1:29" ht="15.75">
      <c r="A142" s="251"/>
      <c r="B142" s="86" t="s">
        <v>17</v>
      </c>
      <c r="C142" s="92">
        <v>74686937.929996654</v>
      </c>
      <c r="D142" s="20">
        <v>74686900</v>
      </c>
      <c r="E142" s="93">
        <f t="shared" si="26"/>
        <v>37.929996654391289</v>
      </c>
      <c r="F142" s="92">
        <v>2935143.57</v>
      </c>
      <c r="G142" s="6" t="s">
        <v>2586</v>
      </c>
      <c r="H142" s="93">
        <f t="shared" si="27"/>
        <v>3.5699999998323619</v>
      </c>
      <c r="I142" s="92">
        <v>77599.149999999994</v>
      </c>
      <c r="J142" s="20" t="s">
        <v>2840</v>
      </c>
      <c r="K142" s="93">
        <f t="shared" si="28"/>
        <v>4.9999999988358468E-2</v>
      </c>
      <c r="L142" s="92">
        <v>11291.11</v>
      </c>
      <c r="M142" s="20" t="s">
        <v>2841</v>
      </c>
      <c r="N142" s="93">
        <f t="shared" si="29"/>
        <v>1.0000000000218279E-2</v>
      </c>
      <c r="O142" s="92">
        <v>1010514.0099999999</v>
      </c>
      <c r="P142" s="20" t="s">
        <v>2587</v>
      </c>
      <c r="Q142" s="93">
        <f t="shared" si="30"/>
        <v>4.0099999998928979</v>
      </c>
      <c r="R142" s="92">
        <v>70807588.389996648</v>
      </c>
      <c r="S142" s="20">
        <v>70807600</v>
      </c>
      <c r="T142" s="93">
        <f t="shared" si="31"/>
        <v>-11.610003352165222</v>
      </c>
      <c r="U142" s="209">
        <f t="shared" si="32"/>
        <v>1</v>
      </c>
      <c r="W142" s="86" t="s">
        <v>17</v>
      </c>
      <c r="X142" s="121">
        <f t="shared" si="33"/>
        <v>0</v>
      </c>
      <c r="Y142" s="122">
        <f t="shared" si="34"/>
        <v>0</v>
      </c>
      <c r="Z142" s="122">
        <f t="shared" si="35"/>
        <v>0</v>
      </c>
      <c r="AA142" s="122">
        <f t="shared" si="36"/>
        <v>0</v>
      </c>
      <c r="AB142" s="122">
        <f t="shared" si="37"/>
        <v>0</v>
      </c>
      <c r="AC142" s="129">
        <f t="shared" si="38"/>
        <v>0</v>
      </c>
    </row>
    <row r="143" spans="1:29" ht="15.75">
      <c r="A143" s="251"/>
      <c r="B143" s="86" t="s">
        <v>18</v>
      </c>
      <c r="C143" s="92">
        <v>13563393.829999469</v>
      </c>
      <c r="D143" s="20"/>
      <c r="E143" s="93">
        <f t="shared" si="26"/>
        <v>13563393.829999469</v>
      </c>
      <c r="F143" s="92">
        <v>672270.34</v>
      </c>
      <c r="G143" s="6"/>
      <c r="H143" s="93">
        <f t="shared" si="27"/>
        <v>672270.34</v>
      </c>
      <c r="I143" s="92">
        <v>30653.88</v>
      </c>
      <c r="J143" s="20"/>
      <c r="K143" s="93">
        <f t="shared" si="28"/>
        <v>30653.88</v>
      </c>
      <c r="L143" s="92">
        <v>765.94</v>
      </c>
      <c r="M143" s="20"/>
      <c r="N143" s="93">
        <f t="shared" si="29"/>
        <v>765.94</v>
      </c>
      <c r="O143" s="92">
        <v>92574.78</v>
      </c>
      <c r="P143" s="20"/>
      <c r="Q143" s="93">
        <f t="shared" si="30"/>
        <v>92574.78</v>
      </c>
      <c r="R143" s="92">
        <v>12828436.649999471</v>
      </c>
      <c r="S143" s="20"/>
      <c r="T143" s="93">
        <f t="shared" si="31"/>
        <v>12828436.649999471</v>
      </c>
      <c r="U143" s="209">
        <f t="shared" si="32"/>
        <v>0</v>
      </c>
      <c r="W143" s="86" t="s">
        <v>18</v>
      </c>
      <c r="X143" s="121">
        <f t="shared" si="33"/>
        <v>0</v>
      </c>
      <c r="Y143" s="122">
        <f t="shared" si="34"/>
        <v>0</v>
      </c>
      <c r="Z143" s="122">
        <f t="shared" si="35"/>
        <v>0</v>
      </c>
      <c r="AA143" s="122">
        <f t="shared" si="36"/>
        <v>0</v>
      </c>
      <c r="AB143" s="122">
        <f t="shared" si="37"/>
        <v>0</v>
      </c>
      <c r="AC143" s="129">
        <f t="shared" si="38"/>
        <v>0</v>
      </c>
    </row>
    <row r="144" spans="1:29" ht="15.75">
      <c r="A144" s="252"/>
      <c r="B144" s="88" t="s">
        <v>19</v>
      </c>
      <c r="C144" s="94">
        <v>102411637.74999885</v>
      </c>
      <c r="D144" s="95">
        <v>102411600</v>
      </c>
      <c r="E144" s="96">
        <f t="shared" si="26"/>
        <v>37.749998852610588</v>
      </c>
      <c r="F144" s="94">
        <v>3874712.5099999993</v>
      </c>
      <c r="G144" s="105" t="s">
        <v>2588</v>
      </c>
      <c r="H144" s="96">
        <f t="shared" si="27"/>
        <v>2.5099999993108213</v>
      </c>
      <c r="I144" s="94">
        <v>245225.94</v>
      </c>
      <c r="J144" s="95" t="s">
        <v>2842</v>
      </c>
      <c r="K144" s="96">
        <f t="shared" si="28"/>
        <v>-5.9999999997671694E-2</v>
      </c>
      <c r="L144" s="94">
        <v>9335.52</v>
      </c>
      <c r="M144" s="95" t="s">
        <v>2843</v>
      </c>
      <c r="N144" s="96">
        <f t="shared" si="29"/>
        <v>0.52000000000043656</v>
      </c>
      <c r="O144" s="94">
        <v>1572449.6199999994</v>
      </c>
      <c r="P144" s="95" t="s">
        <v>2589</v>
      </c>
      <c r="Q144" s="96">
        <f t="shared" si="30"/>
        <v>-0.38000000058673322</v>
      </c>
      <c r="R144" s="94">
        <v>97200366.039998859</v>
      </c>
      <c r="S144" s="95">
        <v>97200400</v>
      </c>
      <c r="T144" s="96">
        <f t="shared" si="31"/>
        <v>-33.960001140832901</v>
      </c>
      <c r="U144" s="210">
        <f t="shared" si="32"/>
        <v>1</v>
      </c>
      <c r="W144" s="88" t="s">
        <v>19</v>
      </c>
      <c r="X144" s="125">
        <f t="shared" si="33"/>
        <v>0</v>
      </c>
      <c r="Y144" s="126">
        <f t="shared" si="34"/>
        <v>0</v>
      </c>
      <c r="Z144" s="126">
        <f t="shared" si="35"/>
        <v>0</v>
      </c>
      <c r="AA144" s="126">
        <f t="shared" si="36"/>
        <v>0</v>
      </c>
      <c r="AB144" s="126">
        <f t="shared" si="37"/>
        <v>0</v>
      </c>
      <c r="AC144" s="132">
        <f t="shared" si="38"/>
        <v>0</v>
      </c>
    </row>
    <row r="145" spans="1:29" ht="15.75">
      <c r="A145" s="250">
        <v>42515</v>
      </c>
      <c r="B145" s="85" t="s">
        <v>12</v>
      </c>
      <c r="C145" s="89">
        <v>35842293.250000134</v>
      </c>
      <c r="D145" s="90"/>
      <c r="E145" s="91">
        <f t="shared" si="26"/>
        <v>35842293.250000134</v>
      </c>
      <c r="F145" s="89">
        <v>827984.57</v>
      </c>
      <c r="G145" s="90"/>
      <c r="H145" s="91">
        <f t="shared" si="27"/>
        <v>827984.57</v>
      </c>
      <c r="I145" s="89">
        <v>109129.04999999999</v>
      </c>
      <c r="J145" s="90"/>
      <c r="K145" s="91">
        <f t="shared" si="28"/>
        <v>109129.04999999999</v>
      </c>
      <c r="L145" s="89">
        <v>137920.82</v>
      </c>
      <c r="M145" s="90"/>
      <c r="N145" s="91">
        <f t="shared" si="29"/>
        <v>137920.82</v>
      </c>
      <c r="O145" s="89">
        <v>217828.19</v>
      </c>
      <c r="P145" s="90"/>
      <c r="Q145" s="91">
        <f t="shared" si="30"/>
        <v>217828.19</v>
      </c>
      <c r="R145" s="89">
        <v>37015862.540000133</v>
      </c>
      <c r="S145" s="90"/>
      <c r="T145" s="91">
        <f t="shared" si="31"/>
        <v>37015862.540000133</v>
      </c>
      <c r="U145" s="208">
        <f t="shared" si="32"/>
        <v>0</v>
      </c>
      <c r="W145" s="85" t="s">
        <v>12</v>
      </c>
      <c r="X145" s="117">
        <f t="shared" si="33"/>
        <v>0</v>
      </c>
      <c r="Y145" s="118">
        <f t="shared" si="34"/>
        <v>0</v>
      </c>
      <c r="Z145" s="118">
        <f t="shared" si="35"/>
        <v>0</v>
      </c>
      <c r="AA145" s="118">
        <f t="shared" si="36"/>
        <v>0</v>
      </c>
      <c r="AB145" s="118">
        <f t="shared" si="37"/>
        <v>0</v>
      </c>
      <c r="AC145" s="131">
        <f t="shared" si="38"/>
        <v>0</v>
      </c>
    </row>
    <row r="146" spans="1:29" ht="15.75">
      <c r="A146" s="251"/>
      <c r="B146" s="86" t="s">
        <v>13</v>
      </c>
      <c r="C146" s="92">
        <v>80059959.989996612</v>
      </c>
      <c r="D146" s="20"/>
      <c r="E146" s="93">
        <f t="shared" si="26"/>
        <v>80059959.989996612</v>
      </c>
      <c r="F146" s="92">
        <v>2271367.9800000009</v>
      </c>
      <c r="G146" s="20"/>
      <c r="H146" s="93">
        <f t="shared" si="27"/>
        <v>2271367.9800000009</v>
      </c>
      <c r="I146" s="92">
        <v>309068.74000000011</v>
      </c>
      <c r="J146" s="20"/>
      <c r="K146" s="93">
        <f t="shared" si="28"/>
        <v>309068.74000000011</v>
      </c>
      <c r="L146" s="92">
        <v>4315.76</v>
      </c>
      <c r="M146" s="20"/>
      <c r="N146" s="93">
        <f t="shared" si="29"/>
        <v>4315.76</v>
      </c>
      <c r="O146" s="92">
        <v>1048106.04</v>
      </c>
      <c r="P146" s="20"/>
      <c r="Q146" s="93">
        <f t="shared" si="30"/>
        <v>1048106.04</v>
      </c>
      <c r="R146" s="92">
        <v>83974389.539996609</v>
      </c>
      <c r="S146" s="20"/>
      <c r="T146" s="93">
        <f t="shared" si="31"/>
        <v>83974389.539996609</v>
      </c>
      <c r="U146" s="209">
        <f t="shared" si="32"/>
        <v>0</v>
      </c>
      <c r="W146" s="86" t="s">
        <v>13</v>
      </c>
      <c r="X146" s="121">
        <f t="shared" si="33"/>
        <v>0</v>
      </c>
      <c r="Y146" s="122">
        <f t="shared" si="34"/>
        <v>0</v>
      </c>
      <c r="Z146" s="122">
        <f t="shared" si="35"/>
        <v>0</v>
      </c>
      <c r="AA146" s="122">
        <f t="shared" si="36"/>
        <v>0</v>
      </c>
      <c r="AB146" s="122">
        <f t="shared" si="37"/>
        <v>0</v>
      </c>
      <c r="AC146" s="129">
        <f t="shared" si="38"/>
        <v>0</v>
      </c>
    </row>
    <row r="147" spans="1:29" ht="15.75">
      <c r="A147" s="251"/>
      <c r="B147" s="87" t="s">
        <v>14</v>
      </c>
      <c r="C147" s="92">
        <v>39600561.239999793</v>
      </c>
      <c r="D147" s="20">
        <v>39600600</v>
      </c>
      <c r="E147" s="93">
        <f t="shared" si="26"/>
        <v>-38.760000206530094</v>
      </c>
      <c r="F147" s="92">
        <v>1322993.0600000005</v>
      </c>
      <c r="G147" s="20" t="s">
        <v>2590</v>
      </c>
      <c r="H147" s="93">
        <f t="shared" si="27"/>
        <v>3.0600000005215406</v>
      </c>
      <c r="I147" s="92">
        <v>104793.42</v>
      </c>
      <c r="J147" s="20" t="s">
        <v>2844</v>
      </c>
      <c r="K147" s="93">
        <f t="shared" si="28"/>
        <v>0.41999999999825377</v>
      </c>
      <c r="L147" s="92">
        <v>8106.65</v>
      </c>
      <c r="M147" s="20" t="s">
        <v>2845</v>
      </c>
      <c r="N147" s="93">
        <f t="shared" si="29"/>
        <v>0</v>
      </c>
      <c r="O147" s="92">
        <v>579838.71</v>
      </c>
      <c r="P147" s="20" t="s">
        <v>2591</v>
      </c>
      <c r="Q147" s="93">
        <f t="shared" si="30"/>
        <v>-0.2900000000372529</v>
      </c>
      <c r="R147" s="92">
        <v>37794416.239999793</v>
      </c>
      <c r="S147" s="20">
        <v>37794400</v>
      </c>
      <c r="T147" s="93">
        <f t="shared" si="31"/>
        <v>16.239999793469906</v>
      </c>
      <c r="U147" s="209">
        <f t="shared" si="32"/>
        <v>1</v>
      </c>
      <c r="W147" s="87" t="s">
        <v>14</v>
      </c>
      <c r="X147" s="121">
        <f t="shared" si="33"/>
        <v>0</v>
      </c>
      <c r="Y147" s="122">
        <f t="shared" si="34"/>
        <v>0</v>
      </c>
      <c r="Z147" s="122">
        <f t="shared" si="35"/>
        <v>0</v>
      </c>
      <c r="AA147" s="122">
        <f t="shared" si="36"/>
        <v>0</v>
      </c>
      <c r="AB147" s="122">
        <f t="shared" si="37"/>
        <v>0</v>
      </c>
      <c r="AC147" s="129">
        <f t="shared" si="38"/>
        <v>0</v>
      </c>
    </row>
    <row r="148" spans="1:29" ht="15.75">
      <c r="A148" s="251"/>
      <c r="B148" s="86" t="s">
        <v>15</v>
      </c>
      <c r="C148" s="92">
        <v>94977243.349999487</v>
      </c>
      <c r="D148" s="20">
        <v>49198700</v>
      </c>
      <c r="E148" s="93">
        <f t="shared" si="26"/>
        <v>45778543.349999487</v>
      </c>
      <c r="F148" s="92">
        <v>1170457.8100000003</v>
      </c>
      <c r="G148" s="20" t="s">
        <v>2592</v>
      </c>
      <c r="H148" s="93">
        <f t="shared" si="27"/>
        <v>-2.18999999971129</v>
      </c>
      <c r="I148" s="92">
        <v>64345.55</v>
      </c>
      <c r="J148" s="20" t="s">
        <v>2846</v>
      </c>
      <c r="K148" s="93">
        <f t="shared" si="28"/>
        <v>-4.9999999995634425E-2</v>
      </c>
      <c r="L148" s="92">
        <v>6125.54</v>
      </c>
      <c r="M148" s="20" t="s">
        <v>2847</v>
      </c>
      <c r="N148" s="93">
        <f t="shared" si="29"/>
        <v>0</v>
      </c>
      <c r="O148" s="92">
        <v>414947.45999999985</v>
      </c>
      <c r="P148" s="20" t="s">
        <v>2593</v>
      </c>
      <c r="Q148" s="93">
        <f t="shared" si="30"/>
        <v>0.45999999984633178</v>
      </c>
      <c r="R148" s="92">
        <v>95823979.029999509</v>
      </c>
      <c r="S148" s="20">
        <v>95823900</v>
      </c>
      <c r="T148" s="93">
        <f t="shared" si="31"/>
        <v>79.029999509453773</v>
      </c>
      <c r="U148" s="209">
        <f t="shared" si="32"/>
        <v>1</v>
      </c>
      <c r="W148" s="86" t="s">
        <v>15</v>
      </c>
      <c r="X148" s="121">
        <f t="shared" si="33"/>
        <v>1</v>
      </c>
      <c r="Y148" s="122">
        <f t="shared" si="34"/>
        <v>0</v>
      </c>
      <c r="Z148" s="122">
        <f t="shared" si="35"/>
        <v>0</v>
      </c>
      <c r="AA148" s="122">
        <f t="shared" si="36"/>
        <v>0</v>
      </c>
      <c r="AB148" s="122">
        <f t="shared" si="37"/>
        <v>0</v>
      </c>
      <c r="AC148" s="129">
        <f t="shared" si="38"/>
        <v>0</v>
      </c>
    </row>
    <row r="149" spans="1:29" ht="15.75">
      <c r="A149" s="251"/>
      <c r="B149" s="86" t="s">
        <v>16</v>
      </c>
      <c r="C149" s="92">
        <v>69046930.689998895</v>
      </c>
      <c r="D149" s="20">
        <v>69046900</v>
      </c>
      <c r="E149" s="93">
        <f t="shared" si="26"/>
        <v>30.689998894929886</v>
      </c>
      <c r="F149" s="92">
        <v>1352543.5100000007</v>
      </c>
      <c r="G149" s="20" t="s">
        <v>2594</v>
      </c>
      <c r="H149" s="93">
        <f t="shared" si="27"/>
        <v>3.5100000007078052</v>
      </c>
      <c r="I149" s="92">
        <v>27095.969999999994</v>
      </c>
      <c r="J149" s="20" t="s">
        <v>2848</v>
      </c>
      <c r="K149" s="93">
        <f t="shared" si="28"/>
        <v>-3.0000000006111804E-2</v>
      </c>
      <c r="L149" s="92">
        <v>8663.5300000000007</v>
      </c>
      <c r="M149" s="20" t="s">
        <v>2849</v>
      </c>
      <c r="N149" s="93">
        <f t="shared" si="29"/>
        <v>0</v>
      </c>
      <c r="O149" s="92">
        <v>419554.75000000017</v>
      </c>
      <c r="P149" s="20" t="s">
        <v>2595</v>
      </c>
      <c r="Q149" s="93">
        <f t="shared" si="30"/>
        <v>-0.24999999982537702</v>
      </c>
      <c r="R149" s="92">
        <v>70976940.879998893</v>
      </c>
      <c r="S149" s="20">
        <v>70977000</v>
      </c>
      <c r="T149" s="93">
        <f t="shared" si="31"/>
        <v>-59.1200011074543</v>
      </c>
      <c r="U149" s="209">
        <f t="shared" si="32"/>
        <v>1</v>
      </c>
      <c r="W149" s="86" t="s">
        <v>16</v>
      </c>
      <c r="X149" s="121">
        <f t="shared" si="33"/>
        <v>0</v>
      </c>
      <c r="Y149" s="122">
        <f t="shared" si="34"/>
        <v>0</v>
      </c>
      <c r="Z149" s="122">
        <f t="shared" si="35"/>
        <v>0</v>
      </c>
      <c r="AA149" s="122">
        <f t="shared" si="36"/>
        <v>0</v>
      </c>
      <c r="AB149" s="122">
        <f t="shared" si="37"/>
        <v>0</v>
      </c>
      <c r="AC149" s="129">
        <f t="shared" si="38"/>
        <v>0</v>
      </c>
    </row>
    <row r="150" spans="1:29" ht="15.75">
      <c r="A150" s="251"/>
      <c r="B150" s="86" t="s">
        <v>17</v>
      </c>
      <c r="C150" s="92">
        <v>70807588.389996648</v>
      </c>
      <c r="D150" s="20"/>
      <c r="E150" s="93">
        <f t="shared" si="26"/>
        <v>70807588.389996648</v>
      </c>
      <c r="F150" s="92">
        <v>3088699.2</v>
      </c>
      <c r="G150" s="20"/>
      <c r="H150" s="93">
        <f t="shared" si="27"/>
        <v>3088699.2</v>
      </c>
      <c r="I150" s="92">
        <v>97623.84</v>
      </c>
      <c r="J150" s="20"/>
      <c r="K150" s="93">
        <f t="shared" si="28"/>
        <v>97623.84</v>
      </c>
      <c r="L150" s="92">
        <v>4333.2299999999996</v>
      </c>
      <c r="M150" s="20"/>
      <c r="N150" s="93">
        <f t="shared" si="29"/>
        <v>4333.2299999999996</v>
      </c>
      <c r="O150" s="92">
        <v>1042693.91</v>
      </c>
      <c r="P150" s="20"/>
      <c r="Q150" s="93">
        <f t="shared" si="30"/>
        <v>1042693.91</v>
      </c>
      <c r="R150" s="92">
        <v>66769485.88999664</v>
      </c>
      <c r="S150" s="20"/>
      <c r="T150" s="93">
        <f t="shared" si="31"/>
        <v>66769485.88999664</v>
      </c>
      <c r="U150" s="209">
        <f t="shared" si="32"/>
        <v>0</v>
      </c>
      <c r="W150" s="86" t="s">
        <v>17</v>
      </c>
      <c r="X150" s="121">
        <f t="shared" si="33"/>
        <v>0</v>
      </c>
      <c r="Y150" s="122">
        <f t="shared" si="34"/>
        <v>0</v>
      </c>
      <c r="Z150" s="122">
        <f t="shared" si="35"/>
        <v>0</v>
      </c>
      <c r="AA150" s="122">
        <f t="shared" si="36"/>
        <v>0</v>
      </c>
      <c r="AB150" s="122">
        <f t="shared" si="37"/>
        <v>0</v>
      </c>
      <c r="AC150" s="129">
        <f t="shared" si="38"/>
        <v>0</v>
      </c>
    </row>
    <row r="151" spans="1:29" ht="15.75">
      <c r="A151" s="251"/>
      <c r="B151" s="86" t="s">
        <v>18</v>
      </c>
      <c r="C151" s="92">
        <v>12828436.649999471</v>
      </c>
      <c r="D151" s="20">
        <v>12828440</v>
      </c>
      <c r="E151" s="93">
        <f t="shared" si="26"/>
        <v>-3.3500005286186934</v>
      </c>
      <c r="F151" s="92">
        <v>495215.8400000002</v>
      </c>
      <c r="G151" s="20" t="s">
        <v>2596</v>
      </c>
      <c r="H151" s="93">
        <f t="shared" si="27"/>
        <v>-0.15999999979976565</v>
      </c>
      <c r="I151" s="92">
        <v>5824.06</v>
      </c>
      <c r="J151" s="20"/>
      <c r="K151" s="93">
        <f t="shared" si="28"/>
        <v>5824.06</v>
      </c>
      <c r="L151" s="92">
        <v>496</v>
      </c>
      <c r="M151" s="20"/>
      <c r="N151" s="93">
        <f t="shared" si="29"/>
        <v>496</v>
      </c>
      <c r="O151" s="92">
        <v>92043.37</v>
      </c>
      <c r="P151" s="20" t="s">
        <v>2597</v>
      </c>
      <c r="Q151" s="93">
        <f t="shared" si="30"/>
        <v>0.36999999999534339</v>
      </c>
      <c r="R151" s="92">
        <v>12246505.499999471</v>
      </c>
      <c r="S151" s="20">
        <v>12246510</v>
      </c>
      <c r="T151" s="93">
        <f t="shared" si="31"/>
        <v>-4.5000005289912224</v>
      </c>
      <c r="U151" s="209">
        <f t="shared" si="32"/>
        <v>1</v>
      </c>
      <c r="W151" s="86" t="s">
        <v>18</v>
      </c>
      <c r="X151" s="121">
        <f t="shared" si="33"/>
        <v>0</v>
      </c>
      <c r="Y151" s="122">
        <f t="shared" si="34"/>
        <v>0</v>
      </c>
      <c r="Z151" s="122">
        <f t="shared" si="35"/>
        <v>0</v>
      </c>
      <c r="AA151" s="122">
        <f t="shared" si="36"/>
        <v>0</v>
      </c>
      <c r="AB151" s="122">
        <f t="shared" si="37"/>
        <v>0</v>
      </c>
      <c r="AC151" s="129">
        <f t="shared" si="38"/>
        <v>0</v>
      </c>
    </row>
    <row r="152" spans="1:29" ht="15.75">
      <c r="A152" s="252"/>
      <c r="B152" s="88" t="s">
        <v>19</v>
      </c>
      <c r="C152" s="94">
        <v>97200366.039998859</v>
      </c>
      <c r="D152" s="95"/>
      <c r="E152" s="96">
        <f t="shared" si="26"/>
        <v>97200366.039998859</v>
      </c>
      <c r="F152" s="94">
        <v>3921768.5900000036</v>
      </c>
      <c r="G152" s="95"/>
      <c r="H152" s="96">
        <f t="shared" si="27"/>
        <v>3921768.5900000036</v>
      </c>
      <c r="I152" s="94">
        <v>591820.73</v>
      </c>
      <c r="J152" s="95" t="s">
        <v>2850</v>
      </c>
      <c r="K152" s="96">
        <f t="shared" si="28"/>
        <v>585996.66999999993</v>
      </c>
      <c r="L152" s="94">
        <v>559569.03</v>
      </c>
      <c r="M152" s="95" t="s">
        <v>1188</v>
      </c>
      <c r="N152" s="96">
        <f t="shared" si="29"/>
        <v>559073.03</v>
      </c>
      <c r="O152" s="94">
        <v>1499210.37</v>
      </c>
      <c r="P152" s="95"/>
      <c r="Q152" s="96">
        <f t="shared" si="30"/>
        <v>1499210.37</v>
      </c>
      <c r="R152" s="94">
        <v>99803013.849998832</v>
      </c>
      <c r="S152" s="95"/>
      <c r="T152" s="96">
        <f t="shared" si="31"/>
        <v>99803013.849998832</v>
      </c>
      <c r="U152" s="210">
        <f t="shared" si="32"/>
        <v>0</v>
      </c>
      <c r="W152" s="88" t="s">
        <v>19</v>
      </c>
      <c r="X152" s="125">
        <f t="shared" si="33"/>
        <v>0</v>
      </c>
      <c r="Y152" s="126">
        <f t="shared" si="34"/>
        <v>0</v>
      </c>
      <c r="Z152" s="126">
        <f t="shared" si="35"/>
        <v>1</v>
      </c>
      <c r="AA152" s="126">
        <f t="shared" si="36"/>
        <v>1</v>
      </c>
      <c r="AB152" s="126">
        <f t="shared" si="37"/>
        <v>0</v>
      </c>
      <c r="AC152" s="132">
        <f t="shared" si="38"/>
        <v>0</v>
      </c>
    </row>
    <row r="153" spans="1:29" ht="15.75">
      <c r="A153" s="250">
        <v>42516</v>
      </c>
      <c r="B153" s="85" t="s">
        <v>12</v>
      </c>
      <c r="C153" s="89">
        <v>37015862.540000133</v>
      </c>
      <c r="D153" s="90"/>
      <c r="E153" s="91">
        <f t="shared" si="26"/>
        <v>37015862.540000133</v>
      </c>
      <c r="F153" s="89">
        <v>735248.73999999987</v>
      </c>
      <c r="G153" s="90"/>
      <c r="H153" s="91">
        <f t="shared" si="27"/>
        <v>735248.73999999987</v>
      </c>
      <c r="I153" s="89">
        <v>93030.16</v>
      </c>
      <c r="J153" s="90"/>
      <c r="K153" s="91">
        <f t="shared" si="28"/>
        <v>93030.16</v>
      </c>
      <c r="L153" s="89">
        <v>404321.71</v>
      </c>
      <c r="M153" s="90"/>
      <c r="N153" s="91">
        <f t="shared" si="29"/>
        <v>404321.71</v>
      </c>
      <c r="O153" s="89">
        <v>338762.75999999995</v>
      </c>
      <c r="P153" s="90"/>
      <c r="Q153" s="91">
        <f t="shared" si="30"/>
        <v>338762.75999999995</v>
      </c>
      <c r="R153" s="89">
        <v>35630559.490000136</v>
      </c>
      <c r="S153" s="90"/>
      <c r="T153" s="91">
        <f t="shared" si="31"/>
        <v>35630559.490000136</v>
      </c>
      <c r="U153" s="208">
        <f t="shared" si="32"/>
        <v>0</v>
      </c>
      <c r="W153" s="85" t="s">
        <v>12</v>
      </c>
      <c r="X153" s="117">
        <f t="shared" si="33"/>
        <v>0</v>
      </c>
      <c r="Y153" s="118">
        <f t="shared" si="34"/>
        <v>0</v>
      </c>
      <c r="Z153" s="118">
        <f t="shared" si="35"/>
        <v>0</v>
      </c>
      <c r="AA153" s="118">
        <f t="shared" si="36"/>
        <v>0</v>
      </c>
      <c r="AB153" s="118">
        <f t="shared" si="37"/>
        <v>0</v>
      </c>
      <c r="AC153" s="131">
        <f t="shared" si="38"/>
        <v>0</v>
      </c>
    </row>
    <row r="154" spans="1:29" ht="15.75">
      <c r="A154" s="251"/>
      <c r="B154" s="86" t="s">
        <v>13</v>
      </c>
      <c r="C154" s="92">
        <v>83974389.539996609</v>
      </c>
      <c r="D154" s="20"/>
      <c r="E154" s="93">
        <f t="shared" si="26"/>
        <v>83974389.539996609</v>
      </c>
      <c r="F154" s="92">
        <v>2247633.4099999992</v>
      </c>
      <c r="G154" s="20"/>
      <c r="H154" s="93">
        <f t="shared" si="27"/>
        <v>2247633.4099999992</v>
      </c>
      <c r="I154" s="92">
        <v>86874.13</v>
      </c>
      <c r="J154" s="20"/>
      <c r="K154" s="93">
        <f t="shared" si="28"/>
        <v>86874.13</v>
      </c>
      <c r="L154" s="92">
        <v>24949.39</v>
      </c>
      <c r="M154" s="20"/>
      <c r="N154" s="93">
        <f t="shared" si="29"/>
        <v>24949.39</v>
      </c>
      <c r="O154" s="92">
        <v>1316330.4299999997</v>
      </c>
      <c r="P154" s="20"/>
      <c r="Q154" s="93">
        <f t="shared" si="30"/>
        <v>1316330.4299999997</v>
      </c>
      <c r="R154" s="92">
        <v>80472350.4399966</v>
      </c>
      <c r="S154" s="20"/>
      <c r="T154" s="93">
        <f t="shared" si="31"/>
        <v>80472350.4399966</v>
      </c>
      <c r="U154" s="209">
        <f t="shared" si="32"/>
        <v>0</v>
      </c>
      <c r="W154" s="86" t="s">
        <v>13</v>
      </c>
      <c r="X154" s="121">
        <f t="shared" si="33"/>
        <v>0</v>
      </c>
      <c r="Y154" s="122">
        <f t="shared" si="34"/>
        <v>0</v>
      </c>
      <c r="Z154" s="122">
        <f t="shared" si="35"/>
        <v>0</v>
      </c>
      <c r="AA154" s="122">
        <f t="shared" si="36"/>
        <v>0</v>
      </c>
      <c r="AB154" s="122">
        <f t="shared" si="37"/>
        <v>0</v>
      </c>
      <c r="AC154" s="129">
        <f t="shared" si="38"/>
        <v>0</v>
      </c>
    </row>
    <row r="155" spans="1:29" ht="15.75">
      <c r="A155" s="251"/>
      <c r="B155" s="87" t="s">
        <v>14</v>
      </c>
      <c r="C155" s="92">
        <v>37794416.239999793</v>
      </c>
      <c r="D155" s="20"/>
      <c r="E155" s="93">
        <f t="shared" si="26"/>
        <v>37794416.239999793</v>
      </c>
      <c r="F155" s="92">
        <v>1129899.3299999996</v>
      </c>
      <c r="G155" s="20"/>
      <c r="H155" s="93">
        <f t="shared" si="27"/>
        <v>1129899.3299999996</v>
      </c>
      <c r="I155" s="92">
        <v>38525.53</v>
      </c>
      <c r="J155" s="20"/>
      <c r="K155" s="93">
        <f t="shared" si="28"/>
        <v>38525.53</v>
      </c>
      <c r="L155" s="92">
        <v>1744.47</v>
      </c>
      <c r="M155" s="20"/>
      <c r="N155" s="93">
        <f t="shared" si="29"/>
        <v>1744.47</v>
      </c>
      <c r="O155" s="92">
        <v>584491.37000000011</v>
      </c>
      <c r="P155" s="20"/>
      <c r="Q155" s="93">
        <f t="shared" si="30"/>
        <v>584491.37000000011</v>
      </c>
      <c r="R155" s="92">
        <v>40257730.449999787</v>
      </c>
      <c r="S155" s="20"/>
      <c r="T155" s="93">
        <f t="shared" si="31"/>
        <v>40257730.449999787</v>
      </c>
      <c r="U155" s="209">
        <f t="shared" si="32"/>
        <v>0</v>
      </c>
      <c r="W155" s="87" t="s">
        <v>14</v>
      </c>
      <c r="X155" s="121">
        <f t="shared" si="33"/>
        <v>0</v>
      </c>
      <c r="Y155" s="122">
        <f t="shared" si="34"/>
        <v>0</v>
      </c>
      <c r="Z155" s="122">
        <f t="shared" si="35"/>
        <v>0</v>
      </c>
      <c r="AA155" s="122">
        <f t="shared" si="36"/>
        <v>0</v>
      </c>
      <c r="AB155" s="122">
        <f t="shared" si="37"/>
        <v>0</v>
      </c>
      <c r="AC155" s="129">
        <f t="shared" si="38"/>
        <v>0</v>
      </c>
    </row>
    <row r="156" spans="1:29" ht="15.75">
      <c r="A156" s="251"/>
      <c r="B156" s="86" t="s">
        <v>15</v>
      </c>
      <c r="C156" s="92">
        <v>95823979.029999509</v>
      </c>
      <c r="D156" s="20">
        <v>95823900</v>
      </c>
      <c r="E156" s="93">
        <f t="shared" si="26"/>
        <v>79.029999509453773</v>
      </c>
      <c r="F156" s="92">
        <v>1141666.6699999995</v>
      </c>
      <c r="G156" s="20" t="s">
        <v>2598</v>
      </c>
      <c r="H156" s="93">
        <f t="shared" si="27"/>
        <v>-3.3300000005401671</v>
      </c>
      <c r="I156" s="92">
        <v>71358.489999999991</v>
      </c>
      <c r="J156" s="20" t="s">
        <v>2851</v>
      </c>
      <c r="K156" s="93">
        <f t="shared" si="28"/>
        <v>-1.0000000009313226E-2</v>
      </c>
      <c r="L156" s="92">
        <v>6141.25</v>
      </c>
      <c r="M156" s="20" t="s">
        <v>2852</v>
      </c>
      <c r="N156" s="93">
        <f t="shared" si="29"/>
        <v>0</v>
      </c>
      <c r="O156" s="92">
        <v>281906.65000000002</v>
      </c>
      <c r="P156" s="20" t="s">
        <v>2599</v>
      </c>
      <c r="Q156" s="93">
        <f t="shared" si="30"/>
        <v>-0.34999999997671694</v>
      </c>
      <c r="R156" s="92">
        <v>94465622.949999511</v>
      </c>
      <c r="S156" s="20">
        <v>94465600</v>
      </c>
      <c r="T156" s="93">
        <f t="shared" si="31"/>
        <v>22.949999511241913</v>
      </c>
      <c r="U156" s="209">
        <f t="shared" si="32"/>
        <v>1</v>
      </c>
      <c r="W156" s="86" t="s">
        <v>15</v>
      </c>
      <c r="X156" s="121">
        <f t="shared" si="33"/>
        <v>0</v>
      </c>
      <c r="Y156" s="122">
        <f t="shared" si="34"/>
        <v>0</v>
      </c>
      <c r="Z156" s="122">
        <f t="shared" si="35"/>
        <v>0</v>
      </c>
      <c r="AA156" s="122">
        <f t="shared" si="36"/>
        <v>0</v>
      </c>
      <c r="AB156" s="122">
        <f t="shared" si="37"/>
        <v>0</v>
      </c>
      <c r="AC156" s="129">
        <f t="shared" si="38"/>
        <v>0</v>
      </c>
    </row>
    <row r="157" spans="1:29" ht="15.75">
      <c r="A157" s="251"/>
      <c r="B157" s="86" t="s">
        <v>16</v>
      </c>
      <c r="C157" s="92">
        <v>70976940.879998893</v>
      </c>
      <c r="D157" s="20">
        <v>70977000</v>
      </c>
      <c r="E157" s="93">
        <f t="shared" si="26"/>
        <v>-59.1200011074543</v>
      </c>
      <c r="F157" s="92">
        <v>1043758.8799999997</v>
      </c>
      <c r="G157" s="20" t="s">
        <v>2600</v>
      </c>
      <c r="H157" s="93">
        <f t="shared" si="27"/>
        <v>-1.1200000003445894</v>
      </c>
      <c r="I157" s="92">
        <v>66493.819999999992</v>
      </c>
      <c r="J157" s="20" t="s">
        <v>2853</v>
      </c>
      <c r="K157" s="93">
        <f t="shared" si="28"/>
        <v>1.9999999989522621E-2</v>
      </c>
      <c r="L157" s="92">
        <v>886.7</v>
      </c>
      <c r="M157" s="20" t="s">
        <v>2854</v>
      </c>
      <c r="N157" s="93">
        <f t="shared" si="29"/>
        <v>0</v>
      </c>
      <c r="O157" s="92">
        <v>617934.59</v>
      </c>
      <c r="P157" s="20" t="s">
        <v>2601</v>
      </c>
      <c r="Q157" s="93">
        <f t="shared" si="30"/>
        <v>-0.41000000003259629</v>
      </c>
      <c r="R157" s="92">
        <v>69380854.529998899</v>
      </c>
      <c r="S157" s="20">
        <v>69380800</v>
      </c>
      <c r="T157" s="93">
        <f t="shared" si="31"/>
        <v>54.529998898506165</v>
      </c>
      <c r="U157" s="209">
        <f t="shared" si="32"/>
        <v>1</v>
      </c>
      <c r="W157" s="86" t="s">
        <v>16</v>
      </c>
      <c r="X157" s="121">
        <f t="shared" si="33"/>
        <v>0</v>
      </c>
      <c r="Y157" s="122">
        <f t="shared" si="34"/>
        <v>0</v>
      </c>
      <c r="Z157" s="122">
        <f t="shared" si="35"/>
        <v>0</v>
      </c>
      <c r="AA157" s="122">
        <f t="shared" si="36"/>
        <v>0</v>
      </c>
      <c r="AB157" s="122">
        <f t="shared" si="37"/>
        <v>0</v>
      </c>
      <c r="AC157" s="129">
        <f t="shared" si="38"/>
        <v>0</v>
      </c>
    </row>
    <row r="158" spans="1:29" ht="15.75">
      <c r="A158" s="251"/>
      <c r="B158" s="86" t="s">
        <v>17</v>
      </c>
      <c r="C158" s="92">
        <v>66769485.88999664</v>
      </c>
      <c r="D158" s="20"/>
      <c r="E158" s="93">
        <f t="shared" si="26"/>
        <v>66769485.88999664</v>
      </c>
      <c r="F158" s="92">
        <v>2476901.9200000004</v>
      </c>
      <c r="G158" s="20"/>
      <c r="H158" s="93">
        <f t="shared" si="27"/>
        <v>2476901.9200000004</v>
      </c>
      <c r="I158" s="92">
        <v>142955.16</v>
      </c>
      <c r="J158" s="20"/>
      <c r="K158" s="93">
        <f t="shared" si="28"/>
        <v>142955.16</v>
      </c>
      <c r="L158" s="92">
        <v>6467.98</v>
      </c>
      <c r="M158" s="20"/>
      <c r="N158" s="93">
        <f t="shared" si="29"/>
        <v>6467.98</v>
      </c>
      <c r="O158" s="92">
        <v>864418.05</v>
      </c>
      <c r="P158" s="20"/>
      <c r="Q158" s="93">
        <f t="shared" si="30"/>
        <v>864418.05</v>
      </c>
      <c r="R158" s="92">
        <v>63564653.099996641</v>
      </c>
      <c r="S158" s="20"/>
      <c r="T158" s="93">
        <f t="shared" si="31"/>
        <v>63564653.099996641</v>
      </c>
      <c r="U158" s="209">
        <f t="shared" si="32"/>
        <v>0</v>
      </c>
      <c r="W158" s="86" t="s">
        <v>17</v>
      </c>
      <c r="X158" s="121">
        <f t="shared" si="33"/>
        <v>0</v>
      </c>
      <c r="Y158" s="122">
        <f t="shared" si="34"/>
        <v>0</v>
      </c>
      <c r="Z158" s="122">
        <f t="shared" si="35"/>
        <v>0</v>
      </c>
      <c r="AA158" s="122">
        <f t="shared" si="36"/>
        <v>0</v>
      </c>
      <c r="AB158" s="122">
        <f t="shared" si="37"/>
        <v>0</v>
      </c>
      <c r="AC158" s="129">
        <f t="shared" si="38"/>
        <v>0</v>
      </c>
    </row>
    <row r="159" spans="1:29" ht="15.75">
      <c r="A159" s="251"/>
      <c r="B159" s="86" t="s">
        <v>18</v>
      </c>
      <c r="C159" s="92">
        <v>12246505.499999471</v>
      </c>
      <c r="D159" s="20">
        <v>12246510</v>
      </c>
      <c r="E159" s="93">
        <f t="shared" si="26"/>
        <v>-4.5000005289912224</v>
      </c>
      <c r="F159" s="92">
        <v>426243.05999999982</v>
      </c>
      <c r="G159" s="20" t="s">
        <v>2602</v>
      </c>
      <c r="H159" s="93">
        <f t="shared" si="27"/>
        <v>5.9999999823048711E-2</v>
      </c>
      <c r="I159" s="92">
        <v>16845.61</v>
      </c>
      <c r="J159" s="20" t="s">
        <v>2855</v>
      </c>
      <c r="K159" s="93">
        <f t="shared" si="28"/>
        <v>1.0000000002037268E-2</v>
      </c>
      <c r="L159" s="92">
        <v>234.17</v>
      </c>
      <c r="M159" s="20" t="s">
        <v>2856</v>
      </c>
      <c r="N159" s="93">
        <f t="shared" si="29"/>
        <v>0</v>
      </c>
      <c r="O159" s="92">
        <v>78904.990000000005</v>
      </c>
      <c r="P159" s="20" t="s">
        <v>2603</v>
      </c>
      <c r="Q159" s="93">
        <f t="shared" si="30"/>
        <v>0.99000000000523869</v>
      </c>
      <c r="R159" s="92">
        <v>11757968.889999472</v>
      </c>
      <c r="S159" s="20">
        <v>11757970</v>
      </c>
      <c r="T159" s="93">
        <f t="shared" si="31"/>
        <v>-1.1100005283951759</v>
      </c>
      <c r="U159" s="209">
        <f t="shared" si="32"/>
        <v>1</v>
      </c>
      <c r="W159" s="86" t="s">
        <v>18</v>
      </c>
      <c r="X159" s="121">
        <f t="shared" si="33"/>
        <v>0</v>
      </c>
      <c r="Y159" s="122">
        <f t="shared" si="34"/>
        <v>0</v>
      </c>
      <c r="Z159" s="122">
        <f t="shared" si="35"/>
        <v>0</v>
      </c>
      <c r="AA159" s="122">
        <f t="shared" si="36"/>
        <v>0</v>
      </c>
      <c r="AB159" s="122">
        <f t="shared" si="37"/>
        <v>0</v>
      </c>
      <c r="AC159" s="129">
        <f t="shared" si="38"/>
        <v>0</v>
      </c>
    </row>
    <row r="160" spans="1:29" ht="15.75">
      <c r="A160" s="252"/>
      <c r="B160" s="88" t="s">
        <v>19</v>
      </c>
      <c r="C160" s="94">
        <v>99803013.849998832</v>
      </c>
      <c r="D160" s="95"/>
      <c r="E160" s="96">
        <f t="shared" si="26"/>
        <v>99803013.849998832</v>
      </c>
      <c r="F160" s="94">
        <v>2659963.87</v>
      </c>
      <c r="G160" s="95"/>
      <c r="H160" s="96">
        <f t="shared" si="27"/>
        <v>2659963.87</v>
      </c>
      <c r="I160" s="94">
        <v>589274.61999999988</v>
      </c>
      <c r="J160" s="95"/>
      <c r="K160" s="96">
        <f t="shared" si="28"/>
        <v>589274.61999999988</v>
      </c>
      <c r="L160" s="94">
        <v>25467.54</v>
      </c>
      <c r="M160" s="95"/>
      <c r="N160" s="96">
        <f t="shared" si="29"/>
        <v>25467.54</v>
      </c>
      <c r="O160" s="94">
        <v>1131035.1399999999</v>
      </c>
      <c r="P160" s="95"/>
      <c r="Q160" s="96">
        <f t="shared" si="30"/>
        <v>1131035.1399999999</v>
      </c>
      <c r="R160" s="94">
        <v>96575821.919998854</v>
      </c>
      <c r="S160" s="95"/>
      <c r="T160" s="96">
        <f t="shared" si="31"/>
        <v>96575821.919998854</v>
      </c>
      <c r="U160" s="210">
        <f t="shared" si="32"/>
        <v>0</v>
      </c>
      <c r="W160" s="88" t="s">
        <v>19</v>
      </c>
      <c r="X160" s="125">
        <f t="shared" si="33"/>
        <v>0</v>
      </c>
      <c r="Y160" s="126">
        <f t="shared" si="34"/>
        <v>0</v>
      </c>
      <c r="Z160" s="126">
        <f t="shared" si="35"/>
        <v>0</v>
      </c>
      <c r="AA160" s="126">
        <f t="shared" si="36"/>
        <v>0</v>
      </c>
      <c r="AB160" s="126">
        <f t="shared" si="37"/>
        <v>0</v>
      </c>
      <c r="AC160" s="132">
        <f t="shared" si="38"/>
        <v>0</v>
      </c>
    </row>
    <row r="161" spans="1:29" ht="15.75">
      <c r="A161" s="250">
        <v>42519</v>
      </c>
      <c r="B161" s="85" t="s">
        <v>12</v>
      </c>
      <c r="C161" s="89">
        <v>35630559.490000136</v>
      </c>
      <c r="D161" s="90"/>
      <c r="E161" s="97">
        <f t="shared" si="26"/>
        <v>35630559.490000136</v>
      </c>
      <c r="F161" s="89">
        <v>1241012.5700000005</v>
      </c>
      <c r="G161" s="90"/>
      <c r="H161" s="91">
        <f t="shared" si="27"/>
        <v>1241012.5700000005</v>
      </c>
      <c r="I161" s="89">
        <v>171533.51</v>
      </c>
      <c r="J161" s="90"/>
      <c r="K161" s="91">
        <f t="shared" si="28"/>
        <v>171533.51</v>
      </c>
      <c r="L161" s="89">
        <v>83824.19</v>
      </c>
      <c r="M161" s="90"/>
      <c r="N161" s="91">
        <f t="shared" si="29"/>
        <v>83824.19</v>
      </c>
      <c r="O161" s="89">
        <v>546381.39</v>
      </c>
      <c r="P161" s="90"/>
      <c r="Q161" s="91">
        <f t="shared" si="30"/>
        <v>546381.39</v>
      </c>
      <c r="R161" s="89">
        <v>37277975.77000013</v>
      </c>
      <c r="S161" s="90"/>
      <c r="T161" s="91">
        <f t="shared" si="31"/>
        <v>37277975.77000013</v>
      </c>
      <c r="U161" s="208">
        <f t="shared" si="32"/>
        <v>0</v>
      </c>
      <c r="W161" s="85" t="s">
        <v>12</v>
      </c>
      <c r="X161" s="117">
        <f t="shared" si="33"/>
        <v>0</v>
      </c>
      <c r="Y161" s="118">
        <f t="shared" si="34"/>
        <v>0</v>
      </c>
      <c r="Z161" s="118">
        <f t="shared" si="35"/>
        <v>0</v>
      </c>
      <c r="AA161" s="118">
        <f t="shared" si="36"/>
        <v>0</v>
      </c>
      <c r="AB161" s="118">
        <f t="shared" si="37"/>
        <v>0</v>
      </c>
      <c r="AC161" s="131">
        <f t="shared" si="38"/>
        <v>0</v>
      </c>
    </row>
    <row r="162" spans="1:29" ht="15.75">
      <c r="A162" s="251"/>
      <c r="B162" s="86" t="s">
        <v>13</v>
      </c>
      <c r="C162" s="92">
        <v>80472350.4399966</v>
      </c>
      <c r="D162" s="20">
        <v>80472300</v>
      </c>
      <c r="E162" s="93">
        <f t="shared" si="26"/>
        <v>50.439996600151062</v>
      </c>
      <c r="F162" s="92">
        <v>2780286.8400000012</v>
      </c>
      <c r="G162" s="20" t="s">
        <v>2604</v>
      </c>
      <c r="H162" s="93">
        <f t="shared" si="27"/>
        <v>-3.1599999987520278</v>
      </c>
      <c r="I162" s="92">
        <v>530459.85</v>
      </c>
      <c r="J162" s="20" t="s">
        <v>2857</v>
      </c>
      <c r="K162" s="93">
        <f t="shared" si="28"/>
        <v>-0.15000000002328306</v>
      </c>
      <c r="L162" s="92">
        <v>270243.21999999997</v>
      </c>
      <c r="M162" s="20" t="s">
        <v>2858</v>
      </c>
      <c r="N162" s="93">
        <f t="shared" si="29"/>
        <v>0.21999999997206032</v>
      </c>
      <c r="O162" s="92">
        <v>1593490.6900000009</v>
      </c>
      <c r="P162" s="20" t="s">
        <v>2605</v>
      </c>
      <c r="Q162" s="93">
        <f t="shared" si="30"/>
        <v>0.69000000087544322</v>
      </c>
      <c r="R162" s="92">
        <v>82725332.18999663</v>
      </c>
      <c r="S162" s="20">
        <v>82726300</v>
      </c>
      <c r="T162" s="93">
        <f t="shared" si="31"/>
        <v>-967.81000337004662</v>
      </c>
      <c r="U162" s="209">
        <f t="shared" si="32"/>
        <v>1</v>
      </c>
      <c r="W162" s="86" t="s">
        <v>13</v>
      </c>
      <c r="X162" s="121">
        <f t="shared" si="33"/>
        <v>0</v>
      </c>
      <c r="Y162" s="122">
        <f t="shared" si="34"/>
        <v>0</v>
      </c>
      <c r="Z162" s="122">
        <f t="shared" si="35"/>
        <v>0</v>
      </c>
      <c r="AA162" s="122">
        <f t="shared" si="36"/>
        <v>0</v>
      </c>
      <c r="AB162" s="122">
        <f t="shared" si="37"/>
        <v>0</v>
      </c>
      <c r="AC162" s="129">
        <f t="shared" si="38"/>
        <v>1</v>
      </c>
    </row>
    <row r="163" spans="1:29" ht="15.75">
      <c r="A163" s="251"/>
      <c r="B163" s="87" t="s">
        <v>14</v>
      </c>
      <c r="C163" s="92">
        <v>40257730.449999787</v>
      </c>
      <c r="D163" s="20">
        <v>40257700</v>
      </c>
      <c r="E163" s="93">
        <f t="shared" si="26"/>
        <v>30.449999786913395</v>
      </c>
      <c r="F163" s="92">
        <v>1757649.4500000011</v>
      </c>
      <c r="G163" s="20" t="s">
        <v>2606</v>
      </c>
      <c r="H163" s="93">
        <f t="shared" si="27"/>
        <v>-0.54999999888241291</v>
      </c>
      <c r="I163" s="92">
        <v>133542.77999999997</v>
      </c>
      <c r="J163" s="20" t="s">
        <v>2859</v>
      </c>
      <c r="K163" s="93">
        <f t="shared" si="28"/>
        <v>233.77999999996973</v>
      </c>
      <c r="L163" s="92">
        <v>20508.79</v>
      </c>
      <c r="M163" s="20" t="s">
        <v>2860</v>
      </c>
      <c r="N163" s="93">
        <f t="shared" si="29"/>
        <v>-9.9999999983992893E-3</v>
      </c>
      <c r="O163" s="92">
        <v>583512.89</v>
      </c>
      <c r="P163" s="20" t="s">
        <v>52</v>
      </c>
      <c r="Q163" s="93">
        <f t="shared" si="30"/>
        <v>583512.89</v>
      </c>
      <c r="R163" s="92">
        <v>43825217.529999778</v>
      </c>
      <c r="S163" s="20">
        <v>43825200</v>
      </c>
      <c r="T163" s="93">
        <f t="shared" si="31"/>
        <v>17.529999777674675</v>
      </c>
      <c r="U163" s="209">
        <f t="shared" si="32"/>
        <v>1</v>
      </c>
      <c r="W163" s="87" t="s">
        <v>14</v>
      </c>
      <c r="X163" s="121">
        <f t="shared" si="33"/>
        <v>0</v>
      </c>
      <c r="Y163" s="122">
        <f t="shared" si="34"/>
        <v>0</v>
      </c>
      <c r="Z163" s="122">
        <f t="shared" si="35"/>
        <v>1</v>
      </c>
      <c r="AA163" s="122">
        <f t="shared" si="36"/>
        <v>0</v>
      </c>
      <c r="AB163" s="122">
        <f t="shared" si="37"/>
        <v>1</v>
      </c>
      <c r="AC163" s="129">
        <f t="shared" si="38"/>
        <v>0</v>
      </c>
    </row>
    <row r="164" spans="1:29" ht="15.75">
      <c r="A164" s="251"/>
      <c r="B164" s="86" t="s">
        <v>15</v>
      </c>
      <c r="C164" s="92">
        <v>94465622.949999511</v>
      </c>
      <c r="D164" s="20">
        <v>95823900</v>
      </c>
      <c r="E164" s="93">
        <f t="shared" si="26"/>
        <v>-1358277.0500004888</v>
      </c>
      <c r="F164" s="92">
        <v>2577750.9200000032</v>
      </c>
      <c r="G164" s="20" t="s">
        <v>2607</v>
      </c>
      <c r="H164" s="93">
        <f t="shared" si="27"/>
        <v>0.92000000318512321</v>
      </c>
      <c r="I164" s="92">
        <v>409280.65</v>
      </c>
      <c r="J164" s="20" t="s">
        <v>2861</v>
      </c>
      <c r="K164" s="93">
        <f t="shared" si="28"/>
        <v>-0.34999999997671694</v>
      </c>
      <c r="L164" s="92">
        <v>165235.39000000001</v>
      </c>
      <c r="M164" s="20" t="s">
        <v>2862</v>
      </c>
      <c r="N164" s="93">
        <f t="shared" si="29"/>
        <v>0.39000000001396984</v>
      </c>
      <c r="O164" s="92">
        <v>823822.81000000017</v>
      </c>
      <c r="P164" s="20" t="s">
        <v>2608</v>
      </c>
      <c r="Q164" s="93">
        <f t="shared" si="30"/>
        <v>-0.18999999982770532</v>
      </c>
      <c r="R164" s="92">
        <v>91308094.479999483</v>
      </c>
      <c r="S164" s="20">
        <v>91308096</v>
      </c>
      <c r="T164" s="93">
        <f t="shared" si="31"/>
        <v>-1.5200005173683167</v>
      </c>
      <c r="U164" s="209">
        <f t="shared" si="32"/>
        <v>1</v>
      </c>
      <c r="W164" s="86" t="s">
        <v>15</v>
      </c>
      <c r="X164" s="121">
        <f t="shared" si="33"/>
        <v>1</v>
      </c>
      <c r="Y164" s="122">
        <f t="shared" si="34"/>
        <v>0</v>
      </c>
      <c r="Z164" s="122">
        <f t="shared" si="35"/>
        <v>0</v>
      </c>
      <c r="AA164" s="122">
        <f t="shared" si="36"/>
        <v>0</v>
      </c>
      <c r="AB164" s="122">
        <f t="shared" si="37"/>
        <v>0</v>
      </c>
      <c r="AC164" s="129">
        <f t="shared" si="38"/>
        <v>0</v>
      </c>
    </row>
    <row r="165" spans="1:29" ht="15.75">
      <c r="A165" s="251"/>
      <c r="B165" s="86" t="s">
        <v>16</v>
      </c>
      <c r="C165" s="92">
        <v>69380854.529998899</v>
      </c>
      <c r="D165" s="20">
        <v>69380800</v>
      </c>
      <c r="E165" s="93">
        <f t="shared" si="26"/>
        <v>54.529998898506165</v>
      </c>
      <c r="F165" s="92">
        <v>1957688.5100000007</v>
      </c>
      <c r="G165" s="20" t="s">
        <v>2609</v>
      </c>
      <c r="H165" s="93">
        <f t="shared" si="27"/>
        <v>-1.4899999992921948</v>
      </c>
      <c r="I165" s="92">
        <v>46316.639999999999</v>
      </c>
      <c r="J165" s="20" t="s">
        <v>2863</v>
      </c>
      <c r="K165" s="93">
        <f t="shared" si="28"/>
        <v>4.0000000000873115E-2</v>
      </c>
      <c r="L165" s="92">
        <v>12396.24</v>
      </c>
      <c r="M165" s="20" t="s">
        <v>2864</v>
      </c>
      <c r="N165" s="93">
        <f t="shared" si="29"/>
        <v>3.9999999999054126E-2</v>
      </c>
      <c r="O165" s="92">
        <v>945556.12000000011</v>
      </c>
      <c r="P165" s="20" t="s">
        <v>2610</v>
      </c>
      <c r="Q165" s="93">
        <f t="shared" si="30"/>
        <v>0.12000000011175871</v>
      </c>
      <c r="R165" s="92">
        <v>71968803.859998882</v>
      </c>
      <c r="S165" s="20">
        <v>71968800</v>
      </c>
      <c r="T165" s="93">
        <f t="shared" si="31"/>
        <v>3.859998881816864</v>
      </c>
      <c r="U165" s="209">
        <f t="shared" si="32"/>
        <v>1</v>
      </c>
      <c r="W165" s="86" t="s">
        <v>16</v>
      </c>
      <c r="X165" s="121">
        <f t="shared" si="33"/>
        <v>0</v>
      </c>
      <c r="Y165" s="122">
        <f t="shared" si="34"/>
        <v>0</v>
      </c>
      <c r="Z165" s="122">
        <f t="shared" si="35"/>
        <v>0</v>
      </c>
      <c r="AA165" s="122">
        <f t="shared" si="36"/>
        <v>0</v>
      </c>
      <c r="AB165" s="122">
        <f t="shared" si="37"/>
        <v>0</v>
      </c>
      <c r="AC165" s="129">
        <f t="shared" si="38"/>
        <v>0</v>
      </c>
    </row>
    <row r="166" spans="1:29" ht="15.75">
      <c r="A166" s="251"/>
      <c r="B166" s="86" t="s">
        <v>17</v>
      </c>
      <c r="C166" s="92">
        <v>63564653.099996641</v>
      </c>
      <c r="D166" s="20">
        <v>63564700</v>
      </c>
      <c r="E166" s="93">
        <f t="shared" si="26"/>
        <v>-46.900003358721733</v>
      </c>
      <c r="F166" s="92">
        <v>4419912.9600000028</v>
      </c>
      <c r="G166" s="20" t="s">
        <v>2611</v>
      </c>
      <c r="H166" s="93">
        <f t="shared" si="27"/>
        <v>2.9600000027567148</v>
      </c>
      <c r="I166" s="92">
        <v>212513.50999999995</v>
      </c>
      <c r="J166" s="20" t="s">
        <v>2865</v>
      </c>
      <c r="K166" s="93">
        <f t="shared" si="28"/>
        <v>-0.49000000004889444</v>
      </c>
      <c r="L166" s="92">
        <v>243417.55</v>
      </c>
      <c r="M166" s="20" t="s">
        <v>2866</v>
      </c>
      <c r="N166" s="93">
        <f t="shared" si="29"/>
        <v>-0.45000000001164153</v>
      </c>
      <c r="O166" s="92">
        <v>1534425.78</v>
      </c>
      <c r="P166" s="20" t="s">
        <v>2612</v>
      </c>
      <c r="Q166" s="93">
        <f t="shared" si="30"/>
        <v>-4.2199999999720603</v>
      </c>
      <c r="R166" s="92">
        <v>57579410.31999664</v>
      </c>
      <c r="S166" s="20">
        <v>57579400</v>
      </c>
      <c r="T166" s="93">
        <f t="shared" si="31"/>
        <v>10.319996640086174</v>
      </c>
      <c r="U166" s="209">
        <f t="shared" si="32"/>
        <v>1</v>
      </c>
      <c r="W166" s="86" t="s">
        <v>17</v>
      </c>
      <c r="X166" s="121">
        <f t="shared" si="33"/>
        <v>0</v>
      </c>
      <c r="Y166" s="122">
        <f t="shared" si="34"/>
        <v>0</v>
      </c>
      <c r="Z166" s="122">
        <f t="shared" si="35"/>
        <v>0</v>
      </c>
      <c r="AA166" s="122">
        <f t="shared" si="36"/>
        <v>0</v>
      </c>
      <c r="AB166" s="122">
        <f t="shared" si="37"/>
        <v>0</v>
      </c>
      <c r="AC166" s="129">
        <f t="shared" si="38"/>
        <v>0</v>
      </c>
    </row>
    <row r="167" spans="1:29" ht="15.75">
      <c r="A167" s="251"/>
      <c r="B167" s="86" t="s">
        <v>18</v>
      </c>
      <c r="C167" s="92">
        <v>11757968.889999472</v>
      </c>
      <c r="D167" s="20">
        <v>11757970</v>
      </c>
      <c r="E167" s="93">
        <f t="shared" si="26"/>
        <v>-1.1100005283951759</v>
      </c>
      <c r="F167" s="92">
        <v>932540.0299999998</v>
      </c>
      <c r="G167" s="20" t="s">
        <v>2613</v>
      </c>
      <c r="H167" s="93">
        <f t="shared" si="27"/>
        <v>2.9999999795109034E-2</v>
      </c>
      <c r="I167" s="92">
        <v>11362.74</v>
      </c>
      <c r="J167" s="20" t="s">
        <v>2867</v>
      </c>
      <c r="K167" s="93">
        <f t="shared" si="28"/>
        <v>3.9999999999054126E-2</v>
      </c>
      <c r="L167" s="92">
        <v>1519.06</v>
      </c>
      <c r="M167" s="20" t="s">
        <v>2868</v>
      </c>
      <c r="N167" s="93">
        <f t="shared" si="29"/>
        <v>0</v>
      </c>
      <c r="O167" s="92">
        <v>260617.59000000008</v>
      </c>
      <c r="P167" s="20" t="s">
        <v>2614</v>
      </c>
      <c r="Q167" s="93">
        <f t="shared" si="30"/>
        <v>0.59000000008381903</v>
      </c>
      <c r="R167" s="92">
        <v>12911642.849999471</v>
      </c>
      <c r="S167" s="20">
        <v>12911640</v>
      </c>
      <c r="T167" s="93">
        <f t="shared" si="31"/>
        <v>2.8499994706362486</v>
      </c>
      <c r="U167" s="209">
        <f t="shared" si="32"/>
        <v>1</v>
      </c>
      <c r="W167" s="86" t="s">
        <v>18</v>
      </c>
      <c r="X167" s="121">
        <f t="shared" si="33"/>
        <v>0</v>
      </c>
      <c r="Y167" s="122">
        <f t="shared" si="34"/>
        <v>0</v>
      </c>
      <c r="Z167" s="122">
        <f t="shared" si="35"/>
        <v>0</v>
      </c>
      <c r="AA167" s="122">
        <f t="shared" si="36"/>
        <v>0</v>
      </c>
      <c r="AB167" s="122">
        <f t="shared" si="37"/>
        <v>0</v>
      </c>
      <c r="AC167" s="129">
        <f t="shared" si="38"/>
        <v>0</v>
      </c>
    </row>
    <row r="168" spans="1:29" ht="15.75">
      <c r="A168" s="252"/>
      <c r="B168" s="88" t="s">
        <v>19</v>
      </c>
      <c r="C168" s="94">
        <v>96575821.919998854</v>
      </c>
      <c r="D168" s="95">
        <v>96575800</v>
      </c>
      <c r="E168" s="96">
        <f t="shared" si="26"/>
        <v>21.919998854398727</v>
      </c>
      <c r="F168" s="94">
        <v>1704096.8900000008</v>
      </c>
      <c r="G168" s="95" t="s">
        <v>2615</v>
      </c>
      <c r="H168" s="96">
        <f t="shared" si="27"/>
        <v>-3.1099999991711229</v>
      </c>
      <c r="I168" s="94">
        <v>5537.76</v>
      </c>
      <c r="J168" s="95" t="s">
        <v>2869</v>
      </c>
      <c r="K168" s="96">
        <f t="shared" si="28"/>
        <v>0</v>
      </c>
      <c r="L168" s="94">
        <v>325.66000000000003</v>
      </c>
      <c r="M168" s="95" t="s">
        <v>1855</v>
      </c>
      <c r="N168" s="96">
        <f t="shared" si="29"/>
        <v>0</v>
      </c>
      <c r="O168" s="94">
        <v>2062926.1599999997</v>
      </c>
      <c r="P168" s="95" t="s">
        <v>2616</v>
      </c>
      <c r="Q168" s="96">
        <f t="shared" si="30"/>
        <v>-3.8400000003166497</v>
      </c>
      <c r="R168" s="94">
        <v>92814010.969998837</v>
      </c>
      <c r="S168" s="95">
        <v>92814000</v>
      </c>
      <c r="T168" s="96">
        <f t="shared" si="31"/>
        <v>10.969998836517334</v>
      </c>
      <c r="U168" s="210">
        <f t="shared" si="32"/>
        <v>1</v>
      </c>
      <c r="W168" s="88" t="s">
        <v>19</v>
      </c>
      <c r="X168" s="125">
        <f t="shared" si="33"/>
        <v>0</v>
      </c>
      <c r="Y168" s="126">
        <f t="shared" si="34"/>
        <v>0</v>
      </c>
      <c r="Z168" s="126">
        <f t="shared" si="35"/>
        <v>0</v>
      </c>
      <c r="AA168" s="126">
        <f t="shared" si="36"/>
        <v>0</v>
      </c>
      <c r="AB168" s="126">
        <f t="shared" si="37"/>
        <v>0</v>
      </c>
      <c r="AC168" s="132">
        <f t="shared" si="38"/>
        <v>0</v>
      </c>
    </row>
    <row r="169" spans="1:29" ht="15.75" customHeight="1">
      <c r="A169" s="240">
        <v>42520</v>
      </c>
      <c r="B169" s="85" t="s">
        <v>12</v>
      </c>
      <c r="C169" s="89">
        <v>37277975.77000013</v>
      </c>
      <c r="D169" s="90"/>
      <c r="E169" s="91">
        <f t="shared" si="26"/>
        <v>37277975.77000013</v>
      </c>
      <c r="F169" s="89">
        <v>795372.66000000015</v>
      </c>
      <c r="G169" s="99"/>
      <c r="H169" s="91">
        <f t="shared" si="27"/>
        <v>795372.66000000015</v>
      </c>
      <c r="I169" s="89">
        <v>73747.34</v>
      </c>
      <c r="J169" s="90"/>
      <c r="K169" s="91">
        <f t="shared" si="28"/>
        <v>73747.34</v>
      </c>
      <c r="L169" s="89">
        <v>374512.12</v>
      </c>
      <c r="M169" s="90"/>
      <c r="N169" s="91">
        <f t="shared" si="29"/>
        <v>374512.12</v>
      </c>
      <c r="O169" s="89">
        <v>378215.49999999994</v>
      </c>
      <c r="P169" s="90"/>
      <c r="Q169" s="91">
        <f t="shared" si="30"/>
        <v>378215.49999999994</v>
      </c>
      <c r="R169" s="89">
        <v>38017363.120000131</v>
      </c>
      <c r="S169" s="90"/>
      <c r="T169" s="91">
        <f t="shared" si="31"/>
        <v>38017363.120000131</v>
      </c>
      <c r="U169" s="208">
        <f t="shared" si="32"/>
        <v>0</v>
      </c>
      <c r="W169" s="85" t="s">
        <v>12</v>
      </c>
      <c r="X169" s="117">
        <f t="shared" si="33"/>
        <v>0</v>
      </c>
      <c r="Y169" s="118">
        <f t="shared" si="34"/>
        <v>0</v>
      </c>
      <c r="Z169" s="118">
        <f t="shared" si="35"/>
        <v>0</v>
      </c>
      <c r="AA169" s="118">
        <f t="shared" si="36"/>
        <v>0</v>
      </c>
      <c r="AB169" s="118">
        <f t="shared" si="37"/>
        <v>0</v>
      </c>
      <c r="AC169" s="131">
        <f t="shared" si="38"/>
        <v>0</v>
      </c>
    </row>
    <row r="170" spans="1:29" ht="15.75">
      <c r="A170" s="241"/>
      <c r="B170" s="86" t="s">
        <v>13</v>
      </c>
      <c r="C170" s="92">
        <v>82725332.18999663</v>
      </c>
      <c r="D170" s="20">
        <v>82725300</v>
      </c>
      <c r="E170" s="93">
        <f t="shared" si="26"/>
        <v>32.189996629953384</v>
      </c>
      <c r="F170" s="92">
        <v>3142234.94</v>
      </c>
      <c r="G170" s="20" t="s">
        <v>2617</v>
      </c>
      <c r="H170" s="93">
        <f t="shared" si="27"/>
        <v>-5.0600000000558794</v>
      </c>
      <c r="I170" s="92">
        <v>352802.25999999995</v>
      </c>
      <c r="J170" s="20" t="s">
        <v>2870</v>
      </c>
      <c r="K170" s="93">
        <f t="shared" si="28"/>
        <v>0.25999999995110556</v>
      </c>
      <c r="L170" s="92">
        <v>5225.3100000000004</v>
      </c>
      <c r="M170" s="20" t="s">
        <v>2871</v>
      </c>
      <c r="N170" s="93">
        <f t="shared" si="29"/>
        <v>0</v>
      </c>
      <c r="O170" s="92">
        <v>1299236.6000000006</v>
      </c>
      <c r="P170" s="20" t="s">
        <v>2618</v>
      </c>
      <c r="Q170" s="93">
        <f t="shared" si="30"/>
        <v>-3.3999999994412065</v>
      </c>
      <c r="R170" s="92">
        <v>81884762.639996618</v>
      </c>
      <c r="S170" s="20">
        <v>81884800</v>
      </c>
      <c r="T170" s="93">
        <f t="shared" si="31"/>
        <v>-37.360003381967545</v>
      </c>
      <c r="U170" s="209">
        <f t="shared" si="32"/>
        <v>1</v>
      </c>
      <c r="W170" s="86" t="s">
        <v>13</v>
      </c>
      <c r="X170" s="121">
        <f t="shared" si="33"/>
        <v>0</v>
      </c>
      <c r="Y170" s="122">
        <f t="shared" si="34"/>
        <v>0</v>
      </c>
      <c r="Z170" s="122">
        <f t="shared" si="35"/>
        <v>0</v>
      </c>
      <c r="AA170" s="122">
        <f t="shared" si="36"/>
        <v>0</v>
      </c>
      <c r="AB170" s="122">
        <f t="shared" si="37"/>
        <v>0</v>
      </c>
      <c r="AC170" s="129">
        <f t="shared" si="38"/>
        <v>0</v>
      </c>
    </row>
    <row r="171" spans="1:29" ht="15.75">
      <c r="A171" s="241"/>
      <c r="B171" s="87" t="s">
        <v>14</v>
      </c>
      <c r="C171" s="92">
        <v>43825217.529999778</v>
      </c>
      <c r="D171" s="20">
        <v>43825200</v>
      </c>
      <c r="E171" s="93">
        <f t="shared" si="26"/>
        <v>17.529999777674675</v>
      </c>
      <c r="F171" s="92">
        <v>1778011.4600000009</v>
      </c>
      <c r="G171" s="20" t="s">
        <v>2619</v>
      </c>
      <c r="H171" s="93">
        <f t="shared" si="27"/>
        <v>1.4600000008940697</v>
      </c>
      <c r="I171" s="92">
        <v>47817.7</v>
      </c>
      <c r="J171" s="20" t="s">
        <v>2872</v>
      </c>
      <c r="K171" s="93">
        <f t="shared" si="28"/>
        <v>0</v>
      </c>
      <c r="L171" s="92">
        <v>2158.34</v>
      </c>
      <c r="M171" s="20" t="s">
        <v>2873</v>
      </c>
      <c r="N171" s="93">
        <f t="shared" si="29"/>
        <v>0</v>
      </c>
      <c r="O171" s="92">
        <v>424706.15</v>
      </c>
      <c r="P171" s="20" t="s">
        <v>2620</v>
      </c>
      <c r="Q171" s="93">
        <f t="shared" si="30"/>
        <v>0.15000000002328306</v>
      </c>
      <c r="R171" s="92">
        <v>41668159.279999778</v>
      </c>
      <c r="S171" s="20">
        <v>41668200</v>
      </c>
      <c r="T171" s="93">
        <f t="shared" si="31"/>
        <v>-40.720000222325325</v>
      </c>
      <c r="U171" s="209">
        <f t="shared" si="32"/>
        <v>1</v>
      </c>
      <c r="W171" s="87" t="s">
        <v>14</v>
      </c>
      <c r="X171" s="121">
        <f t="shared" si="33"/>
        <v>0</v>
      </c>
      <c r="Y171" s="122">
        <f t="shared" si="34"/>
        <v>0</v>
      </c>
      <c r="Z171" s="122">
        <f t="shared" si="35"/>
        <v>0</v>
      </c>
      <c r="AA171" s="122">
        <f t="shared" si="36"/>
        <v>0</v>
      </c>
      <c r="AB171" s="122">
        <f t="shared" si="37"/>
        <v>0</v>
      </c>
      <c r="AC171" s="129">
        <f t="shared" si="38"/>
        <v>0</v>
      </c>
    </row>
    <row r="172" spans="1:29" ht="15.75">
      <c r="A172" s="241"/>
      <c r="B172" s="86" t="s">
        <v>15</v>
      </c>
      <c r="C172" s="92">
        <v>91308094.479999483</v>
      </c>
      <c r="D172" s="20">
        <v>91308004</v>
      </c>
      <c r="E172" s="93">
        <f t="shared" si="26"/>
        <v>90.479999482631683</v>
      </c>
      <c r="F172" s="92">
        <v>1458865.1899999997</v>
      </c>
      <c r="G172" s="20" t="s">
        <v>2621</v>
      </c>
      <c r="H172" s="93">
        <f t="shared" si="27"/>
        <v>-4.81000000028871</v>
      </c>
      <c r="I172" s="92">
        <v>206123.61</v>
      </c>
      <c r="J172" s="20" t="s">
        <v>2874</v>
      </c>
      <c r="K172" s="93">
        <f t="shared" si="28"/>
        <v>-0.39000000001396984</v>
      </c>
      <c r="L172" s="92">
        <v>828921.11</v>
      </c>
      <c r="M172" s="20" t="s">
        <v>2875</v>
      </c>
      <c r="N172" s="93">
        <f t="shared" si="29"/>
        <v>0.10999999998603016</v>
      </c>
      <c r="O172" s="92">
        <v>518423.93999999977</v>
      </c>
      <c r="P172" s="20" t="s">
        <v>2622</v>
      </c>
      <c r="Q172" s="93">
        <f t="shared" si="30"/>
        <v>-6.0000000230502337E-2</v>
      </c>
      <c r="R172" s="92">
        <v>93157139.969999507</v>
      </c>
      <c r="S172" s="20">
        <v>93157100</v>
      </c>
      <c r="T172" s="93">
        <f t="shared" si="31"/>
        <v>39.969999507069588</v>
      </c>
      <c r="U172" s="209">
        <f t="shared" si="32"/>
        <v>1</v>
      </c>
      <c r="W172" s="86" t="s">
        <v>15</v>
      </c>
      <c r="X172" s="121">
        <f t="shared" si="33"/>
        <v>0</v>
      </c>
      <c r="Y172" s="122">
        <f t="shared" si="34"/>
        <v>0</v>
      </c>
      <c r="Z172" s="122">
        <f t="shared" si="35"/>
        <v>0</v>
      </c>
      <c r="AA172" s="122">
        <f t="shared" si="36"/>
        <v>0</v>
      </c>
      <c r="AB172" s="122">
        <f t="shared" si="37"/>
        <v>0</v>
      </c>
      <c r="AC172" s="129">
        <f t="shared" si="38"/>
        <v>0</v>
      </c>
    </row>
    <row r="173" spans="1:29" ht="15.75">
      <c r="A173" s="241"/>
      <c r="B173" s="86" t="s">
        <v>16</v>
      </c>
      <c r="C173" s="92">
        <v>71968803.859998882</v>
      </c>
      <c r="D173" s="20">
        <v>71968800</v>
      </c>
      <c r="E173" s="93">
        <f t="shared" si="26"/>
        <v>3.859998881816864</v>
      </c>
      <c r="F173" s="92">
        <v>1444198.8900000008</v>
      </c>
      <c r="G173" s="20" t="s">
        <v>2623</v>
      </c>
      <c r="H173" s="93">
        <f t="shared" si="27"/>
        <v>-1.1099999991711229</v>
      </c>
      <c r="I173" s="92">
        <v>70117.919999999998</v>
      </c>
      <c r="J173" s="20" t="s">
        <v>2876</v>
      </c>
      <c r="K173" s="93">
        <f t="shared" si="28"/>
        <v>2.0000000004074536E-2</v>
      </c>
      <c r="L173" s="92">
        <v>1455540.22</v>
      </c>
      <c r="M173" s="20" t="s">
        <v>2877</v>
      </c>
      <c r="N173" s="93">
        <f t="shared" si="29"/>
        <v>0.21999999997206032</v>
      </c>
      <c r="O173" s="92">
        <v>501892.61000000022</v>
      </c>
      <c r="P173" s="20" t="s">
        <v>2624</v>
      </c>
      <c r="Q173" s="93">
        <f t="shared" si="30"/>
        <v>-0.38999999978113919</v>
      </c>
      <c r="R173" s="92">
        <v>68637290.059998885</v>
      </c>
      <c r="S173" s="20">
        <v>68637300</v>
      </c>
      <c r="T173" s="93">
        <f t="shared" si="31"/>
        <v>-9.9400011152029037</v>
      </c>
      <c r="U173" s="209">
        <f t="shared" si="32"/>
        <v>1</v>
      </c>
      <c r="W173" s="86" t="s">
        <v>16</v>
      </c>
      <c r="X173" s="121">
        <f t="shared" si="33"/>
        <v>0</v>
      </c>
      <c r="Y173" s="122">
        <f t="shared" si="34"/>
        <v>0</v>
      </c>
      <c r="Z173" s="122">
        <f t="shared" si="35"/>
        <v>0</v>
      </c>
      <c r="AA173" s="122">
        <f t="shared" si="36"/>
        <v>0</v>
      </c>
      <c r="AB173" s="122">
        <f t="shared" si="37"/>
        <v>0</v>
      </c>
      <c r="AC173" s="129">
        <f t="shared" si="38"/>
        <v>0</v>
      </c>
    </row>
    <row r="174" spans="1:29" ht="15.75">
      <c r="A174" s="241"/>
      <c r="B174" s="86" t="s">
        <v>17</v>
      </c>
      <c r="C174" s="92">
        <v>57579410.31999664</v>
      </c>
      <c r="D174" s="20"/>
      <c r="E174" s="93">
        <f t="shared" si="26"/>
        <v>57579410.31999664</v>
      </c>
      <c r="F174" s="92">
        <v>1966502.39</v>
      </c>
      <c r="G174" s="20"/>
      <c r="H174" s="93">
        <f t="shared" si="27"/>
        <v>1966502.39</v>
      </c>
      <c r="I174" s="92">
        <v>190413.56</v>
      </c>
      <c r="J174" s="20"/>
      <c r="K174" s="93">
        <f t="shared" si="28"/>
        <v>190413.56</v>
      </c>
      <c r="L174" s="92">
        <v>8410.59</v>
      </c>
      <c r="M174" s="20"/>
      <c r="N174" s="93">
        <f t="shared" si="29"/>
        <v>8410.59</v>
      </c>
      <c r="O174" s="92">
        <v>900748.85</v>
      </c>
      <c r="P174" s="20"/>
      <c r="Q174" s="93">
        <f t="shared" si="30"/>
        <v>900748.85</v>
      </c>
      <c r="R174" s="92">
        <v>66810755.69999662</v>
      </c>
      <c r="S174" s="20"/>
      <c r="T174" s="93">
        <f t="shared" si="31"/>
        <v>66810755.69999662</v>
      </c>
      <c r="U174" s="209">
        <f t="shared" si="32"/>
        <v>0</v>
      </c>
      <c r="W174" s="86" t="s">
        <v>17</v>
      </c>
      <c r="X174" s="121">
        <f t="shared" si="33"/>
        <v>0</v>
      </c>
      <c r="Y174" s="122">
        <f t="shared" si="34"/>
        <v>0</v>
      </c>
      <c r="Z174" s="122">
        <f t="shared" si="35"/>
        <v>0</v>
      </c>
      <c r="AA174" s="122">
        <f t="shared" si="36"/>
        <v>0</v>
      </c>
      <c r="AB174" s="122">
        <f t="shared" si="37"/>
        <v>0</v>
      </c>
      <c r="AC174" s="129">
        <f t="shared" si="38"/>
        <v>0</v>
      </c>
    </row>
    <row r="175" spans="1:29" ht="15.75">
      <c r="A175" s="241"/>
      <c r="B175" s="86" t="s">
        <v>18</v>
      </c>
      <c r="C175" s="92">
        <v>12911642.849999471</v>
      </c>
      <c r="D175" s="20">
        <v>12911640</v>
      </c>
      <c r="E175" s="93">
        <f t="shared" si="26"/>
        <v>2.8499994706362486</v>
      </c>
      <c r="F175" s="92">
        <v>820380.78</v>
      </c>
      <c r="G175" s="20" t="s">
        <v>2625</v>
      </c>
      <c r="H175" s="93">
        <f t="shared" si="27"/>
        <v>-0.21999999997206032</v>
      </c>
      <c r="I175" s="92">
        <v>2879.34</v>
      </c>
      <c r="J175" s="20" t="s">
        <v>2878</v>
      </c>
      <c r="K175" s="93">
        <f t="shared" si="28"/>
        <v>-2.9999999999745341E-2</v>
      </c>
      <c r="L175" s="92">
        <v>11047.89</v>
      </c>
      <c r="M175" s="20" t="s">
        <v>2879</v>
      </c>
      <c r="N175" s="93">
        <f t="shared" si="29"/>
        <v>0.88999999999941792</v>
      </c>
      <c r="O175" s="92">
        <v>108764.82</v>
      </c>
      <c r="P175" s="20" t="s">
        <v>2626</v>
      </c>
      <c r="Q175" s="93">
        <f t="shared" si="30"/>
        <v>0.82000000000698492</v>
      </c>
      <c r="R175" s="92">
        <v>11974328.69999947</v>
      </c>
      <c r="S175" s="20">
        <v>11974330</v>
      </c>
      <c r="T175" s="93">
        <f t="shared" si="31"/>
        <v>-1.3000005297362804</v>
      </c>
      <c r="U175" s="209">
        <f t="shared" si="32"/>
        <v>1</v>
      </c>
      <c r="W175" s="86" t="s">
        <v>18</v>
      </c>
      <c r="X175" s="121">
        <f t="shared" si="33"/>
        <v>0</v>
      </c>
      <c r="Y175" s="122">
        <f t="shared" si="34"/>
        <v>0</v>
      </c>
      <c r="Z175" s="122">
        <f t="shared" si="35"/>
        <v>0</v>
      </c>
      <c r="AA175" s="122">
        <f t="shared" si="36"/>
        <v>0</v>
      </c>
      <c r="AB175" s="122">
        <f t="shared" si="37"/>
        <v>0</v>
      </c>
      <c r="AC175" s="129">
        <f t="shared" si="38"/>
        <v>0</v>
      </c>
    </row>
    <row r="176" spans="1:29" ht="15.75">
      <c r="A176" s="242"/>
      <c r="B176" s="88" t="s">
        <v>19</v>
      </c>
      <c r="C176" s="94">
        <v>92814010.969998837</v>
      </c>
      <c r="D176" s="95">
        <v>92814000</v>
      </c>
      <c r="E176" s="96">
        <f t="shared" si="26"/>
        <v>10.969998836517334</v>
      </c>
      <c r="F176" s="94">
        <v>4208526.8</v>
      </c>
      <c r="G176" s="95" t="s">
        <v>2627</v>
      </c>
      <c r="H176" s="96">
        <f t="shared" si="27"/>
        <v>-3.2000000001862645</v>
      </c>
      <c r="I176" s="94">
        <v>140404.19000000006</v>
      </c>
      <c r="J176" s="95" t="s">
        <v>2880</v>
      </c>
      <c r="K176" s="96">
        <f t="shared" si="28"/>
        <v>0.19000000006053597</v>
      </c>
      <c r="L176" s="94">
        <v>48168.12</v>
      </c>
      <c r="M176" s="95" t="s">
        <v>2881</v>
      </c>
      <c r="N176" s="96">
        <f t="shared" si="29"/>
        <v>0.12000000000261934</v>
      </c>
      <c r="O176" s="94">
        <v>1452522.9600000002</v>
      </c>
      <c r="P176" s="95" t="s">
        <v>2628</v>
      </c>
      <c r="Q176" s="96">
        <f t="shared" si="30"/>
        <v>2.9600000001955777</v>
      </c>
      <c r="R176" s="94">
        <v>87245197.279998824</v>
      </c>
      <c r="S176" s="95">
        <v>87245200</v>
      </c>
      <c r="T176" s="96">
        <f t="shared" si="31"/>
        <v>-2.7200011759996414</v>
      </c>
      <c r="U176" s="210">
        <f t="shared" si="32"/>
        <v>1</v>
      </c>
      <c r="W176" s="88" t="s">
        <v>19</v>
      </c>
      <c r="X176" s="125">
        <f t="shared" si="33"/>
        <v>0</v>
      </c>
      <c r="Y176" s="126">
        <f t="shared" si="34"/>
        <v>0</v>
      </c>
      <c r="Z176" s="126">
        <f t="shared" si="35"/>
        <v>0</v>
      </c>
      <c r="AA176" s="126">
        <f t="shared" si="36"/>
        <v>0</v>
      </c>
      <c r="AB176" s="126">
        <f t="shared" si="37"/>
        <v>0</v>
      </c>
      <c r="AC176" s="132">
        <f t="shared" si="38"/>
        <v>0</v>
      </c>
    </row>
    <row r="177" spans="1:29" ht="15.75">
      <c r="A177" s="250">
        <v>42521</v>
      </c>
      <c r="B177" s="85" t="s">
        <v>12</v>
      </c>
      <c r="C177" s="89">
        <v>38017363.120000131</v>
      </c>
      <c r="D177" s="90"/>
      <c r="E177" s="91">
        <f t="shared" si="26"/>
        <v>38017363.120000131</v>
      </c>
      <c r="F177" s="89">
        <v>834806.85000000044</v>
      </c>
      <c r="G177" s="90"/>
      <c r="H177" s="91">
        <f t="shared" si="27"/>
        <v>834806.85000000044</v>
      </c>
      <c r="I177" s="89">
        <v>81634.98</v>
      </c>
      <c r="J177" s="90"/>
      <c r="K177" s="91">
        <f t="shared" si="28"/>
        <v>81634.98</v>
      </c>
      <c r="L177" s="89">
        <v>22975.39</v>
      </c>
      <c r="M177" s="90"/>
      <c r="N177" s="91">
        <f t="shared" si="29"/>
        <v>22975.39</v>
      </c>
      <c r="O177" s="89">
        <v>363055.56999999995</v>
      </c>
      <c r="P177" s="90"/>
      <c r="Q177" s="91">
        <f t="shared" si="30"/>
        <v>363055.56999999995</v>
      </c>
      <c r="R177" s="89">
        <v>36878160.290000133</v>
      </c>
      <c r="S177" s="90"/>
      <c r="T177" s="91">
        <f t="shared" si="31"/>
        <v>36878160.290000133</v>
      </c>
      <c r="U177" s="208">
        <f t="shared" si="32"/>
        <v>0</v>
      </c>
      <c r="W177" s="85" t="s">
        <v>12</v>
      </c>
      <c r="X177" s="117">
        <f t="shared" si="33"/>
        <v>0</v>
      </c>
      <c r="Y177" s="118">
        <f t="shared" si="34"/>
        <v>0</v>
      </c>
      <c r="Z177" s="118">
        <f t="shared" si="35"/>
        <v>0</v>
      </c>
      <c r="AA177" s="118">
        <f t="shared" si="36"/>
        <v>0</v>
      </c>
      <c r="AB177" s="118">
        <f t="shared" si="37"/>
        <v>0</v>
      </c>
      <c r="AC177" s="131">
        <f t="shared" si="38"/>
        <v>0</v>
      </c>
    </row>
    <row r="178" spans="1:29" ht="15.75">
      <c r="A178" s="251"/>
      <c r="B178" s="86" t="s">
        <v>13</v>
      </c>
      <c r="C178" s="92">
        <v>81884762.639996618</v>
      </c>
      <c r="D178" s="20"/>
      <c r="E178" s="93">
        <f t="shared" si="26"/>
        <v>81884762.639996618</v>
      </c>
      <c r="F178" s="92">
        <v>2926478.0500000007</v>
      </c>
      <c r="G178" s="20"/>
      <c r="H178" s="93">
        <f t="shared" si="27"/>
        <v>2926478.0500000007</v>
      </c>
      <c r="I178" s="92">
        <v>242586.23999999996</v>
      </c>
      <c r="J178" s="20"/>
      <c r="K178" s="93">
        <f t="shared" si="28"/>
        <v>242586.23999999996</v>
      </c>
      <c r="L178" s="92">
        <v>4196.2499999999991</v>
      </c>
      <c r="M178" s="20"/>
      <c r="N178" s="93">
        <f t="shared" si="29"/>
        <v>4196.2499999999991</v>
      </c>
      <c r="O178" s="92">
        <v>1047643.8</v>
      </c>
      <c r="P178" s="20"/>
      <c r="Q178" s="93">
        <f t="shared" si="30"/>
        <v>1047643.8</v>
      </c>
      <c r="R178" s="92">
        <v>78149030.779996619</v>
      </c>
      <c r="S178" s="20"/>
      <c r="T178" s="93">
        <f t="shared" si="31"/>
        <v>78149030.779996619</v>
      </c>
      <c r="U178" s="209">
        <f t="shared" si="32"/>
        <v>0</v>
      </c>
      <c r="W178" s="86" t="s">
        <v>13</v>
      </c>
      <c r="X178" s="121">
        <f t="shared" si="33"/>
        <v>0</v>
      </c>
      <c r="Y178" s="122">
        <f t="shared" si="34"/>
        <v>0</v>
      </c>
      <c r="Z178" s="122">
        <f t="shared" si="35"/>
        <v>0</v>
      </c>
      <c r="AA178" s="122">
        <f t="shared" si="36"/>
        <v>0</v>
      </c>
      <c r="AB178" s="122">
        <f t="shared" si="37"/>
        <v>0</v>
      </c>
      <c r="AC178" s="129">
        <f t="shared" si="38"/>
        <v>0</v>
      </c>
    </row>
    <row r="179" spans="1:29" ht="15.75">
      <c r="A179" s="251"/>
      <c r="B179" s="87" t="s">
        <v>14</v>
      </c>
      <c r="C179" s="92">
        <v>41668159.279999778</v>
      </c>
      <c r="D179" s="20">
        <v>41668200</v>
      </c>
      <c r="E179" s="93">
        <f t="shared" si="26"/>
        <v>-40.720000222325325</v>
      </c>
      <c r="F179" s="92">
        <v>1355129.0200000003</v>
      </c>
      <c r="G179" s="20" t="s">
        <v>2629</v>
      </c>
      <c r="H179" s="93">
        <f t="shared" si="27"/>
        <v>-0.9799999997485429</v>
      </c>
      <c r="I179" s="92">
        <v>98063.21</v>
      </c>
      <c r="J179" s="20" t="s">
        <v>2882</v>
      </c>
      <c r="K179" s="93">
        <f t="shared" si="28"/>
        <v>1.0000000009313226E-2</v>
      </c>
      <c r="L179" s="92">
        <v>62252.91</v>
      </c>
      <c r="M179" s="20" t="s">
        <v>2883</v>
      </c>
      <c r="N179" s="93">
        <f t="shared" si="29"/>
        <v>1.0000000002037268E-2</v>
      </c>
      <c r="O179" s="92">
        <v>594016.28000000026</v>
      </c>
      <c r="P179" s="20" t="s">
        <v>2630</v>
      </c>
      <c r="Q179" s="93">
        <f t="shared" si="30"/>
        <v>0.28000000026077032</v>
      </c>
      <c r="R179" s="92">
        <v>39754824.279999793</v>
      </c>
      <c r="S179" s="20">
        <v>39754800</v>
      </c>
      <c r="T179" s="93">
        <f t="shared" si="31"/>
        <v>24.279999792575836</v>
      </c>
      <c r="U179" s="209">
        <f t="shared" si="32"/>
        <v>1</v>
      </c>
      <c r="W179" s="87" t="s">
        <v>14</v>
      </c>
      <c r="X179" s="121">
        <f t="shared" si="33"/>
        <v>0</v>
      </c>
      <c r="Y179" s="122">
        <f t="shared" si="34"/>
        <v>0</v>
      </c>
      <c r="Z179" s="122">
        <f t="shared" si="35"/>
        <v>0</v>
      </c>
      <c r="AA179" s="122">
        <f t="shared" si="36"/>
        <v>0</v>
      </c>
      <c r="AB179" s="122">
        <f t="shared" si="37"/>
        <v>0</v>
      </c>
      <c r="AC179" s="129">
        <f t="shared" si="38"/>
        <v>0</v>
      </c>
    </row>
    <row r="180" spans="1:29" ht="15.75">
      <c r="A180" s="251"/>
      <c r="B180" s="86" t="s">
        <v>15</v>
      </c>
      <c r="C180" s="92">
        <v>93157139.969999507</v>
      </c>
      <c r="D180" s="20">
        <v>93157100</v>
      </c>
      <c r="E180" s="93">
        <f t="shared" si="26"/>
        <v>39.969999507069588</v>
      </c>
      <c r="F180" s="92">
        <v>2008749.5400000012</v>
      </c>
      <c r="G180" s="20" t="s">
        <v>2631</v>
      </c>
      <c r="H180" s="93">
        <f t="shared" si="27"/>
        <v>-0.45999999879859388</v>
      </c>
      <c r="I180" s="92">
        <v>275167.83</v>
      </c>
      <c r="J180" s="20" t="s">
        <v>2884</v>
      </c>
      <c r="K180" s="93">
        <f t="shared" si="28"/>
        <v>-0.16999999998370185</v>
      </c>
      <c r="L180" s="92">
        <v>1451405.57</v>
      </c>
      <c r="M180" s="20" t="s">
        <v>2885</v>
      </c>
      <c r="N180" s="93">
        <f t="shared" si="29"/>
        <v>-4.4299999999348074</v>
      </c>
      <c r="O180" s="92">
        <v>408038.28000000014</v>
      </c>
      <c r="P180" s="20" t="s">
        <v>2632</v>
      </c>
      <c r="Q180" s="93">
        <f t="shared" si="30"/>
        <v>0.280000000144355</v>
      </c>
      <c r="R180" s="92">
        <v>92198328.579999492</v>
      </c>
      <c r="S180" s="20">
        <v>92198300</v>
      </c>
      <c r="T180" s="93">
        <f t="shared" si="31"/>
        <v>28.57999949157238</v>
      </c>
      <c r="U180" s="209">
        <f t="shared" si="32"/>
        <v>1</v>
      </c>
      <c r="W180" s="86" t="s">
        <v>15</v>
      </c>
      <c r="X180" s="121">
        <f t="shared" si="33"/>
        <v>0</v>
      </c>
      <c r="Y180" s="122">
        <f t="shared" si="34"/>
        <v>0</v>
      </c>
      <c r="Z180" s="122">
        <f t="shared" si="35"/>
        <v>0</v>
      </c>
      <c r="AA180" s="122">
        <f t="shared" si="36"/>
        <v>0</v>
      </c>
      <c r="AB180" s="122">
        <f t="shared" si="37"/>
        <v>0</v>
      </c>
      <c r="AC180" s="129">
        <f t="shared" si="38"/>
        <v>0</v>
      </c>
    </row>
    <row r="181" spans="1:29" ht="15.75">
      <c r="A181" s="251"/>
      <c r="B181" s="86" t="s">
        <v>16</v>
      </c>
      <c r="C181" s="92">
        <v>68637290.059998885</v>
      </c>
      <c r="D181" s="20">
        <v>68637300</v>
      </c>
      <c r="E181" s="93">
        <f t="shared" si="26"/>
        <v>-9.9400011152029037</v>
      </c>
      <c r="F181" s="92">
        <v>1171106.8200000005</v>
      </c>
      <c r="G181" s="20" t="s">
        <v>2633</v>
      </c>
      <c r="H181" s="93">
        <f t="shared" si="27"/>
        <v>-3.1799999994691461</v>
      </c>
      <c r="I181" s="92">
        <v>36713.769999999997</v>
      </c>
      <c r="J181" s="20" t="s">
        <v>2886</v>
      </c>
      <c r="K181" s="93">
        <f t="shared" si="28"/>
        <v>-3.0000000006111804E-2</v>
      </c>
      <c r="L181" s="92">
        <v>1200.95</v>
      </c>
      <c r="M181" s="20" t="s">
        <v>2887</v>
      </c>
      <c r="N181" s="93">
        <f t="shared" si="29"/>
        <v>0</v>
      </c>
      <c r="O181" s="92">
        <v>427739.69999999995</v>
      </c>
      <c r="P181" s="20" t="s">
        <v>2634</v>
      </c>
      <c r="Q181" s="93">
        <f t="shared" si="30"/>
        <v>-0.30000000004656613</v>
      </c>
      <c r="R181" s="92">
        <v>67073956.359998882</v>
      </c>
      <c r="S181" s="20">
        <v>67073900</v>
      </c>
      <c r="T181" s="93">
        <f t="shared" si="31"/>
        <v>56.359998881816864</v>
      </c>
      <c r="U181" s="209">
        <f t="shared" si="32"/>
        <v>1</v>
      </c>
      <c r="W181" s="86" t="s">
        <v>16</v>
      </c>
      <c r="X181" s="121">
        <f t="shared" si="33"/>
        <v>0</v>
      </c>
      <c r="Y181" s="122">
        <f t="shared" si="34"/>
        <v>0</v>
      </c>
      <c r="Z181" s="122">
        <f t="shared" si="35"/>
        <v>0</v>
      </c>
      <c r="AA181" s="122">
        <f t="shared" si="36"/>
        <v>0</v>
      </c>
      <c r="AB181" s="122">
        <f t="shared" si="37"/>
        <v>0</v>
      </c>
      <c r="AC181" s="129">
        <f t="shared" si="38"/>
        <v>0</v>
      </c>
    </row>
    <row r="182" spans="1:29" ht="15.75">
      <c r="A182" s="251"/>
      <c r="B182" s="86" t="s">
        <v>17</v>
      </c>
      <c r="C182" s="92">
        <v>66810755.69999662</v>
      </c>
      <c r="D182" s="20"/>
      <c r="E182" s="93">
        <f t="shared" si="26"/>
        <v>66810755.69999662</v>
      </c>
      <c r="F182" s="92">
        <v>2467373.2000000007</v>
      </c>
      <c r="G182" s="20"/>
      <c r="H182" s="93">
        <f t="shared" si="27"/>
        <v>2467373.2000000007</v>
      </c>
      <c r="I182" s="92">
        <v>99550.42</v>
      </c>
      <c r="J182" s="20"/>
      <c r="K182" s="93">
        <f t="shared" si="28"/>
        <v>99550.42</v>
      </c>
      <c r="L182" s="92">
        <v>84921.31</v>
      </c>
      <c r="M182" s="20"/>
      <c r="N182" s="93">
        <f t="shared" si="29"/>
        <v>84921.31</v>
      </c>
      <c r="O182" s="92">
        <v>867369.66000000061</v>
      </c>
      <c r="P182" s="20"/>
      <c r="Q182" s="93">
        <f t="shared" si="30"/>
        <v>867369.66000000061</v>
      </c>
      <c r="R182" s="92">
        <v>63490641.94999662</v>
      </c>
      <c r="S182" s="20"/>
      <c r="T182" s="93">
        <f t="shared" si="31"/>
        <v>63490641.94999662</v>
      </c>
      <c r="U182" s="209">
        <f t="shared" si="32"/>
        <v>0</v>
      </c>
      <c r="W182" s="86" t="s">
        <v>17</v>
      </c>
      <c r="X182" s="121">
        <f t="shared" si="33"/>
        <v>0</v>
      </c>
      <c r="Y182" s="122">
        <f t="shared" si="34"/>
        <v>0</v>
      </c>
      <c r="Z182" s="122">
        <f t="shared" si="35"/>
        <v>0</v>
      </c>
      <c r="AA182" s="122">
        <f t="shared" si="36"/>
        <v>0</v>
      </c>
      <c r="AB182" s="122">
        <f t="shared" si="37"/>
        <v>0</v>
      </c>
      <c r="AC182" s="129">
        <f t="shared" si="38"/>
        <v>0</v>
      </c>
    </row>
    <row r="183" spans="1:29" ht="15.75">
      <c r="A183" s="251"/>
      <c r="B183" s="86" t="s">
        <v>18</v>
      </c>
      <c r="C183" s="92"/>
      <c r="D183" s="20"/>
      <c r="E183" s="93">
        <f t="shared" si="26"/>
        <v>0</v>
      </c>
      <c r="F183" s="92"/>
      <c r="G183" s="20"/>
      <c r="H183" s="93">
        <f t="shared" si="27"/>
        <v>0</v>
      </c>
      <c r="I183" s="92"/>
      <c r="J183" s="20"/>
      <c r="K183" s="93">
        <f t="shared" si="28"/>
        <v>0</v>
      </c>
      <c r="L183" s="92"/>
      <c r="M183" s="20"/>
      <c r="N183" s="93">
        <f t="shared" si="29"/>
        <v>0</v>
      </c>
      <c r="O183" s="92"/>
      <c r="P183" s="20"/>
      <c r="Q183" s="93">
        <f t="shared" si="30"/>
        <v>0</v>
      </c>
      <c r="R183" s="92"/>
      <c r="S183" s="20"/>
      <c r="T183" s="93">
        <f t="shared" si="31"/>
        <v>0</v>
      </c>
      <c r="U183" s="209">
        <f t="shared" si="32"/>
        <v>0</v>
      </c>
      <c r="W183" s="86" t="s">
        <v>18</v>
      </c>
      <c r="X183" s="121">
        <f t="shared" si="33"/>
        <v>0</v>
      </c>
      <c r="Y183" s="122">
        <f t="shared" si="34"/>
        <v>0</v>
      </c>
      <c r="Z183" s="122">
        <f t="shared" si="35"/>
        <v>0</v>
      </c>
      <c r="AA183" s="122">
        <f t="shared" si="36"/>
        <v>0</v>
      </c>
      <c r="AB183" s="122">
        <f t="shared" si="37"/>
        <v>0</v>
      </c>
      <c r="AC183" s="129">
        <f t="shared" si="38"/>
        <v>0</v>
      </c>
    </row>
    <row r="184" spans="1:29" ht="15.75">
      <c r="A184" s="252"/>
      <c r="B184" s="88" t="s">
        <v>19</v>
      </c>
      <c r="C184" s="94">
        <v>87245197.279998824</v>
      </c>
      <c r="D184" s="95">
        <v>87245200</v>
      </c>
      <c r="E184" s="96">
        <f t="shared" si="26"/>
        <v>-2.7200011759996414</v>
      </c>
      <c r="F184" s="94">
        <v>4218510.4000000022</v>
      </c>
      <c r="G184" s="95" t="s">
        <v>2635</v>
      </c>
      <c r="H184" s="96">
        <f t="shared" si="27"/>
        <v>0.40000000223517418</v>
      </c>
      <c r="I184" s="94">
        <v>172448.79</v>
      </c>
      <c r="J184" s="95" t="s">
        <v>2888</v>
      </c>
      <c r="K184" s="96">
        <f t="shared" si="28"/>
        <v>-0.20999999999185093</v>
      </c>
      <c r="L184" s="94">
        <v>91555.27</v>
      </c>
      <c r="M184" s="95" t="s">
        <v>2889</v>
      </c>
      <c r="N184" s="96">
        <f t="shared" si="29"/>
        <v>0.27000000000407454</v>
      </c>
      <c r="O184" s="94">
        <v>897860.44</v>
      </c>
      <c r="P184" s="95" t="s">
        <v>2636</v>
      </c>
      <c r="Q184" s="96">
        <f t="shared" si="30"/>
        <v>0.43999999994412065</v>
      </c>
      <c r="R184" s="94">
        <v>82210154.159998834</v>
      </c>
      <c r="S184" s="95">
        <v>82210100</v>
      </c>
      <c r="T184" s="96">
        <f t="shared" si="31"/>
        <v>54.159998834133148</v>
      </c>
      <c r="U184" s="210">
        <f t="shared" si="32"/>
        <v>1</v>
      </c>
      <c r="W184" s="88" t="s">
        <v>19</v>
      </c>
      <c r="X184" s="125">
        <f t="shared" si="33"/>
        <v>0</v>
      </c>
      <c r="Y184" s="126">
        <f t="shared" si="34"/>
        <v>0</v>
      </c>
      <c r="Z184" s="126">
        <f t="shared" si="35"/>
        <v>0</v>
      </c>
      <c r="AA184" s="126">
        <f t="shared" si="36"/>
        <v>0</v>
      </c>
      <c r="AB184" s="126">
        <f t="shared" si="37"/>
        <v>0</v>
      </c>
      <c r="AC184" s="132">
        <f t="shared" si="38"/>
        <v>0</v>
      </c>
    </row>
    <row r="185" spans="1:29">
      <c r="G185" s="90"/>
      <c r="P185" s="90"/>
    </row>
    <row r="186" spans="1:29">
      <c r="G186" s="20"/>
      <c r="P186" s="20"/>
      <c r="U186" s="199" t="s">
        <v>1573</v>
      </c>
      <c r="X186" s="85" t="s">
        <v>22</v>
      </c>
      <c r="Y186" s="85" t="s">
        <v>23</v>
      </c>
      <c r="Z186" s="111" t="s">
        <v>24</v>
      </c>
      <c r="AA186" s="85" t="s">
        <v>25</v>
      </c>
      <c r="AB186" s="85" t="s">
        <v>26</v>
      </c>
      <c r="AC186" s="85" t="s">
        <v>27</v>
      </c>
    </row>
    <row r="187" spans="1:29">
      <c r="G187" s="20"/>
      <c r="P187" s="20"/>
      <c r="U187" s="211">
        <f>U9+U17+U25+U33+U41+U49+U57+U65+U73+U81+U89+U97+U105+U113+U121+U129+U137+U145+U153+U161+U169+U177</f>
        <v>7</v>
      </c>
      <c r="W187" s="85" t="s">
        <v>12</v>
      </c>
      <c r="X187" s="117">
        <f>X9+X17+X25+X33+X41+X49+X57+X65+X73+X81+X89+X97+X105+X113+X121+X129+X137+X145+X153+X161+X169+X177</f>
        <v>3</v>
      </c>
      <c r="Y187" s="118">
        <f t="shared" ref="Y187:AC187" si="39">Y9+Y17+Y25+Y33+Y41+Y49+Y57+Y65+Y73+Y81+Y89+Y97+Y105+Y113+Y121+Y129+Y137+Y145+Y153+Y161+Y169+Y177</f>
        <v>2</v>
      </c>
      <c r="Z187" s="118">
        <f t="shared" si="39"/>
        <v>1</v>
      </c>
      <c r="AA187" s="119">
        <f t="shared" si="39"/>
        <v>1</v>
      </c>
      <c r="AB187" s="119">
        <f t="shared" si="39"/>
        <v>0</v>
      </c>
      <c r="AC187" s="120">
        <f t="shared" si="39"/>
        <v>0</v>
      </c>
    </row>
    <row r="188" spans="1:29">
      <c r="G188" s="20"/>
      <c r="P188" s="20"/>
      <c r="U188" s="212">
        <f t="shared" ref="U188:U194" si="40">U10+U18+U26+U34+U42+U50+U58+U66+U74+U82+U90+U98+U106+U114+U122+U130+U138+U146+U154+U162+U170+U178</f>
        <v>16</v>
      </c>
      <c r="W188" s="86" t="s">
        <v>13</v>
      </c>
      <c r="X188" s="121">
        <f t="shared" ref="X188:AC194" si="41">X10+X18+X26+X34+X42+X50+X58+X66+X74+X82+X90+X98+X106+X114+X122+X130+X138+X146+X154+X162+X170+X178</f>
        <v>0</v>
      </c>
      <c r="Y188" s="122">
        <f t="shared" si="41"/>
        <v>0</v>
      </c>
      <c r="Z188" s="122">
        <f t="shared" si="41"/>
        <v>1</v>
      </c>
      <c r="AA188" s="123">
        <f t="shared" si="41"/>
        <v>0</v>
      </c>
      <c r="AB188" s="123">
        <f t="shared" si="41"/>
        <v>1</v>
      </c>
      <c r="AC188" s="124">
        <f t="shared" si="41"/>
        <v>1</v>
      </c>
    </row>
    <row r="189" spans="1:29">
      <c r="G189" s="20"/>
      <c r="P189" s="20"/>
      <c r="U189" s="212">
        <f t="shared" si="40"/>
        <v>16</v>
      </c>
      <c r="W189" s="87" t="s">
        <v>14</v>
      </c>
      <c r="X189" s="121">
        <f t="shared" si="41"/>
        <v>0</v>
      </c>
      <c r="Y189" s="122">
        <f t="shared" si="41"/>
        <v>0</v>
      </c>
      <c r="Z189" s="122">
        <f t="shared" si="41"/>
        <v>2</v>
      </c>
      <c r="AA189" s="123">
        <f t="shared" si="41"/>
        <v>0</v>
      </c>
      <c r="AB189" s="123">
        <f t="shared" si="41"/>
        <v>2</v>
      </c>
      <c r="AC189" s="124">
        <f t="shared" si="41"/>
        <v>0</v>
      </c>
    </row>
    <row r="190" spans="1:29">
      <c r="U190" s="212">
        <f t="shared" si="40"/>
        <v>20</v>
      </c>
      <c r="W190" s="86" t="s">
        <v>15</v>
      </c>
      <c r="X190" s="121">
        <f t="shared" si="41"/>
        <v>6</v>
      </c>
      <c r="Y190" s="122">
        <f t="shared" si="41"/>
        <v>0</v>
      </c>
      <c r="Z190" s="122">
        <f t="shared" si="41"/>
        <v>2</v>
      </c>
      <c r="AA190" s="123">
        <f t="shared" si="41"/>
        <v>0</v>
      </c>
      <c r="AB190" s="123">
        <f t="shared" si="41"/>
        <v>0</v>
      </c>
      <c r="AC190" s="124">
        <f t="shared" si="41"/>
        <v>1</v>
      </c>
    </row>
    <row r="191" spans="1:29">
      <c r="U191" s="212">
        <f t="shared" si="40"/>
        <v>21</v>
      </c>
      <c r="W191" s="86" t="s">
        <v>16</v>
      </c>
      <c r="X191" s="121">
        <f t="shared" si="41"/>
        <v>1</v>
      </c>
      <c r="Y191" s="122">
        <f t="shared" si="41"/>
        <v>0</v>
      </c>
      <c r="Z191" s="122">
        <f t="shared" si="41"/>
        <v>1</v>
      </c>
      <c r="AA191" s="123">
        <f t="shared" si="41"/>
        <v>0</v>
      </c>
      <c r="AB191" s="123">
        <f t="shared" si="41"/>
        <v>0</v>
      </c>
      <c r="AC191" s="124">
        <f t="shared" si="41"/>
        <v>2</v>
      </c>
    </row>
    <row r="192" spans="1:29">
      <c r="U192" s="212">
        <f t="shared" si="40"/>
        <v>10</v>
      </c>
      <c r="W192" s="86" t="s">
        <v>17</v>
      </c>
      <c r="X192" s="121">
        <f t="shared" si="41"/>
        <v>0</v>
      </c>
      <c r="Y192" s="122">
        <f t="shared" si="41"/>
        <v>1</v>
      </c>
      <c r="Z192" s="122">
        <f t="shared" si="41"/>
        <v>0</v>
      </c>
      <c r="AA192" s="123">
        <f t="shared" si="41"/>
        <v>0</v>
      </c>
      <c r="AB192" s="123">
        <f t="shared" si="41"/>
        <v>0</v>
      </c>
      <c r="AC192" s="124">
        <f t="shared" si="41"/>
        <v>1</v>
      </c>
    </row>
    <row r="193" spans="21:29" customFormat="1">
      <c r="U193" s="212">
        <f t="shared" si="40"/>
        <v>20</v>
      </c>
      <c r="W193" s="86" t="s">
        <v>18</v>
      </c>
      <c r="X193" s="121">
        <f t="shared" si="41"/>
        <v>1</v>
      </c>
      <c r="Y193" s="122">
        <f t="shared" si="41"/>
        <v>0</v>
      </c>
      <c r="Z193" s="122">
        <f t="shared" si="41"/>
        <v>1</v>
      </c>
      <c r="AA193" s="123">
        <f t="shared" si="41"/>
        <v>0</v>
      </c>
      <c r="AB193" s="123">
        <f t="shared" si="41"/>
        <v>2</v>
      </c>
      <c r="AC193" s="124">
        <f t="shared" si="41"/>
        <v>0</v>
      </c>
    </row>
    <row r="194" spans="21:29" customFormat="1">
      <c r="U194" s="213">
        <f t="shared" si="40"/>
        <v>17</v>
      </c>
      <c r="W194" s="88" t="s">
        <v>19</v>
      </c>
      <c r="X194" s="125">
        <f t="shared" si="41"/>
        <v>4</v>
      </c>
      <c r="Y194" s="126">
        <f t="shared" si="41"/>
        <v>0</v>
      </c>
      <c r="Z194" s="126">
        <f t="shared" si="41"/>
        <v>1</v>
      </c>
      <c r="AA194" s="127">
        <f t="shared" si="41"/>
        <v>1</v>
      </c>
      <c r="AB194" s="127">
        <f t="shared" si="41"/>
        <v>0</v>
      </c>
      <c r="AC194" s="128">
        <f t="shared" si="41"/>
        <v>1</v>
      </c>
    </row>
  </sheetData>
  <mergeCells count="30">
    <mergeCell ref="A41:A48"/>
    <mergeCell ref="A49:A56"/>
    <mergeCell ref="A57:A64"/>
    <mergeCell ref="A33:A40"/>
    <mergeCell ref="B7:B8"/>
    <mergeCell ref="A9:A16"/>
    <mergeCell ref="A17:A24"/>
    <mergeCell ref="A25:A32"/>
    <mergeCell ref="C7:E7"/>
    <mergeCell ref="F7:H7"/>
    <mergeCell ref="I7:K7"/>
    <mergeCell ref="R7:T7"/>
    <mergeCell ref="U7:U8"/>
    <mergeCell ref="L7:N7"/>
    <mergeCell ref="O7:Q7"/>
    <mergeCell ref="A65:A72"/>
    <mergeCell ref="A73:A80"/>
    <mergeCell ref="A177:A184"/>
    <mergeCell ref="A89:A96"/>
    <mergeCell ref="A97:A104"/>
    <mergeCell ref="A105:A112"/>
    <mergeCell ref="A113:A120"/>
    <mergeCell ref="A121:A128"/>
    <mergeCell ref="A129:A136"/>
    <mergeCell ref="A137:A144"/>
    <mergeCell ref="A145:A152"/>
    <mergeCell ref="A153:A160"/>
    <mergeCell ref="A161:A168"/>
    <mergeCell ref="A169:A176"/>
    <mergeCell ref="A81:A8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2"/>
  <sheetViews>
    <sheetView zoomScale="70" zoomScaleNormal="70" workbookViewId="0">
      <selection activeCell="R54" sqref="R54"/>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19" width="13.42578125" customWidth="1"/>
    <col min="20" max="20" width="14.285156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42522</v>
      </c>
      <c r="B9" s="86" t="s">
        <v>12</v>
      </c>
      <c r="C9" s="92">
        <v>36878160.290000133</v>
      </c>
      <c r="D9" s="20">
        <v>0</v>
      </c>
      <c r="E9" s="93">
        <f>C9-D9</f>
        <v>36878160.290000133</v>
      </c>
      <c r="F9" s="92">
        <v>881380.43</v>
      </c>
      <c r="G9" s="20"/>
      <c r="H9" s="93">
        <f>F9-G9</f>
        <v>881380.43</v>
      </c>
      <c r="I9" s="92">
        <v>30413.449999999997</v>
      </c>
      <c r="J9" s="20"/>
      <c r="K9" s="93">
        <f>I9-J9</f>
        <v>30413.449999999997</v>
      </c>
      <c r="L9" s="92">
        <v>747980.16</v>
      </c>
      <c r="M9" s="20"/>
      <c r="N9" s="93">
        <f>L9-M9</f>
        <v>747980.16</v>
      </c>
      <c r="O9" s="92">
        <v>264875.43</v>
      </c>
      <c r="P9" s="20"/>
      <c r="Q9" s="93">
        <f>O9-P9</f>
        <v>264875.43</v>
      </c>
      <c r="R9" s="89">
        <v>35014337.720000133</v>
      </c>
      <c r="S9" s="90">
        <v>0</v>
      </c>
      <c r="T9" s="91">
        <f>R9-S9</f>
        <v>35014337.720000133</v>
      </c>
      <c r="U9" s="208">
        <f>IF(D9=0,0,1)</f>
        <v>0</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86" t="s">
        <v>13</v>
      </c>
      <c r="C10" s="92">
        <v>78149030.779996619</v>
      </c>
      <c r="D10" s="20">
        <v>0</v>
      </c>
      <c r="E10" s="93">
        <f t="shared" ref="E10:E73" si="0">C10-D10</f>
        <v>78149030.779996619</v>
      </c>
      <c r="F10" s="92">
        <v>3025357.1400000006</v>
      </c>
      <c r="G10" s="20"/>
      <c r="H10" s="93">
        <f t="shared" ref="H10:H73" si="1">F10-G10</f>
        <v>3025357.1400000006</v>
      </c>
      <c r="I10" s="92">
        <v>130148.81999999998</v>
      </c>
      <c r="J10" s="20"/>
      <c r="K10" s="93">
        <f t="shared" ref="K10:K73" si="2">I10-J10</f>
        <v>130148.81999999998</v>
      </c>
      <c r="L10" s="92">
        <v>6205.56</v>
      </c>
      <c r="M10" s="20"/>
      <c r="N10" s="93">
        <f t="shared" ref="N10:N73" si="3">L10-M10</f>
        <v>6205.56</v>
      </c>
      <c r="O10" s="92">
        <v>840979.16</v>
      </c>
      <c r="P10" s="20"/>
      <c r="Q10" s="93">
        <f t="shared" ref="Q10:Q73" si="4">O10-P10</f>
        <v>840979.16</v>
      </c>
      <c r="R10" s="92">
        <v>74406637.739996627</v>
      </c>
      <c r="S10" s="20">
        <v>0</v>
      </c>
      <c r="T10" s="93">
        <f t="shared" ref="T10:T16" si="5">R10-S10</f>
        <v>74406637.739996627</v>
      </c>
      <c r="U10" s="209">
        <f t="shared" ref="U10:U73" si="6">IF(D10=0,0,1)</f>
        <v>0</v>
      </c>
      <c r="W10" s="86" t="s">
        <v>13</v>
      </c>
      <c r="X10" s="121">
        <f t="shared" ref="X10:X73" si="7">+IF(AND(C10&lt;&gt;0,D10&lt;&gt;0,OR(E10&gt;100,E10&lt;-100)),1,0)</f>
        <v>0</v>
      </c>
      <c r="Y10" s="122">
        <f t="shared" ref="Y10:Y73" si="8">+IF(AND(F10&lt;&gt;0,G10&lt;&gt;0,OR(H10&gt;100,H10&lt;-100)),1,0)</f>
        <v>0</v>
      </c>
      <c r="Z10" s="122">
        <f t="shared" ref="Z10:Z73" si="9">+IF(AND(I10&lt;&gt;0,J10&lt;&gt;0,OR(K10&gt;100,K10&lt;-100)),1,0)</f>
        <v>0</v>
      </c>
      <c r="AA10" s="123">
        <f t="shared" ref="AA10:AA73" si="10">+IF(AND(L10&lt;&gt;0,M10&lt;&gt;0,OR(N10&gt;100,N10&lt;-100)),1,0)</f>
        <v>0</v>
      </c>
      <c r="AB10" s="123">
        <f t="shared" ref="AB10:AB73" si="11">+IF(AND(O10&lt;&gt;0,P10&lt;&gt;0,OR(Q10&gt;100,Q10&lt;-100)),1,0)</f>
        <v>0</v>
      </c>
      <c r="AC10" s="124">
        <f t="shared" ref="AC10:AC73" si="12">+IF(AND(R10&lt;&gt;0,S10&lt;&gt;0,OR(T10&gt;100,T10&lt;-100)),1,0)</f>
        <v>0</v>
      </c>
    </row>
    <row r="11" spans="1:29" ht="15.75">
      <c r="A11" s="251"/>
      <c r="B11" s="87" t="s">
        <v>14</v>
      </c>
      <c r="C11" s="92">
        <v>39754824.279999793</v>
      </c>
      <c r="D11" s="20">
        <v>40056000</v>
      </c>
      <c r="E11" s="93">
        <f t="shared" si="0"/>
        <v>-301175.72000020742</v>
      </c>
      <c r="F11" s="92">
        <v>1312066.6400000006</v>
      </c>
      <c r="G11" s="20" t="s">
        <v>1600</v>
      </c>
      <c r="H11" s="93">
        <f t="shared" si="1"/>
        <v>-3.3599999994039536</v>
      </c>
      <c r="I11" s="92">
        <v>157170.53</v>
      </c>
      <c r="J11" s="20" t="s">
        <v>1752</v>
      </c>
      <c r="K11" s="93">
        <f t="shared" si="2"/>
        <v>-0.47000000000116415</v>
      </c>
      <c r="L11" s="92">
        <v>142837.5</v>
      </c>
      <c r="M11" s="20" t="s">
        <v>1753</v>
      </c>
      <c r="N11" s="93">
        <f t="shared" si="3"/>
        <v>4.5</v>
      </c>
      <c r="O11" s="92">
        <v>584181.14</v>
      </c>
      <c r="P11" s="20" t="s">
        <v>1601</v>
      </c>
      <c r="Q11" s="93">
        <f t="shared" si="4"/>
        <v>0.14000000001396984</v>
      </c>
      <c r="R11" s="92">
        <v>37872909.529999793</v>
      </c>
      <c r="S11" s="20">
        <v>241467400</v>
      </c>
      <c r="T11" s="93">
        <f t="shared" si="5"/>
        <v>-203594490.47000021</v>
      </c>
      <c r="U11" s="209">
        <f t="shared" si="6"/>
        <v>1</v>
      </c>
      <c r="W11" s="87" t="s">
        <v>14</v>
      </c>
      <c r="X11" s="121">
        <f t="shared" si="7"/>
        <v>1</v>
      </c>
      <c r="Y11" s="122">
        <f t="shared" si="8"/>
        <v>0</v>
      </c>
      <c r="Z11" s="122">
        <f t="shared" si="9"/>
        <v>0</v>
      </c>
      <c r="AA11" s="123">
        <f t="shared" si="10"/>
        <v>0</v>
      </c>
      <c r="AB11" s="123">
        <f t="shared" si="11"/>
        <v>0</v>
      </c>
      <c r="AC11" s="124">
        <f t="shared" si="12"/>
        <v>1</v>
      </c>
    </row>
    <row r="12" spans="1:29" ht="15.75">
      <c r="A12" s="251"/>
      <c r="B12" s="86" t="s">
        <v>15</v>
      </c>
      <c r="C12" s="92">
        <v>92198328.579999492</v>
      </c>
      <c r="D12" s="20">
        <v>93157100</v>
      </c>
      <c r="E12" s="93">
        <f t="shared" si="0"/>
        <v>-958771.42000050843</v>
      </c>
      <c r="F12" s="92">
        <v>1143997.0300000012</v>
      </c>
      <c r="G12" s="20" t="s">
        <v>1602</v>
      </c>
      <c r="H12" s="93">
        <f t="shared" si="1"/>
        <v>-2.9699999988079071</v>
      </c>
      <c r="I12" s="92">
        <v>97934.57</v>
      </c>
      <c r="J12" s="20" t="s">
        <v>1754</v>
      </c>
      <c r="K12" s="93">
        <f t="shared" si="2"/>
        <v>4987.8700000000099</v>
      </c>
      <c r="L12" s="92">
        <v>10317.34</v>
      </c>
      <c r="M12" s="20" t="s">
        <v>1755</v>
      </c>
      <c r="N12" s="93">
        <f t="shared" si="3"/>
        <v>4.0000000000873115E-2</v>
      </c>
      <c r="O12" s="92">
        <v>397828.42000000016</v>
      </c>
      <c r="P12" s="20" t="s">
        <v>1603</v>
      </c>
      <c r="Q12" s="93">
        <f t="shared" si="4"/>
        <v>0.42000000015832484</v>
      </c>
      <c r="R12" s="92">
        <v>90744120.359999508</v>
      </c>
      <c r="S12" s="20">
        <v>90744196</v>
      </c>
      <c r="T12" s="93">
        <f t="shared" si="5"/>
        <v>-75.640000492334366</v>
      </c>
      <c r="U12" s="209">
        <f t="shared" si="6"/>
        <v>1</v>
      </c>
      <c r="W12" s="86" t="s">
        <v>15</v>
      </c>
      <c r="X12" s="121">
        <f t="shared" si="7"/>
        <v>1</v>
      </c>
      <c r="Y12" s="122">
        <f t="shared" si="8"/>
        <v>0</v>
      </c>
      <c r="Z12" s="122">
        <f t="shared" si="9"/>
        <v>1</v>
      </c>
      <c r="AA12" s="123">
        <f t="shared" si="10"/>
        <v>0</v>
      </c>
      <c r="AB12" s="123">
        <f t="shared" si="11"/>
        <v>0</v>
      </c>
      <c r="AC12" s="124">
        <f t="shared" si="12"/>
        <v>0</v>
      </c>
    </row>
    <row r="13" spans="1:29" ht="15.75">
      <c r="A13" s="251"/>
      <c r="B13" s="86" t="s">
        <v>16</v>
      </c>
      <c r="C13" s="92">
        <v>67073956.359998882</v>
      </c>
      <c r="D13" s="20">
        <v>67101500</v>
      </c>
      <c r="E13" s="93">
        <f t="shared" si="0"/>
        <v>-27543.640001118183</v>
      </c>
      <c r="F13" s="92">
        <v>1128038.4099999999</v>
      </c>
      <c r="G13" s="20" t="s">
        <v>1604</v>
      </c>
      <c r="H13" s="93">
        <f t="shared" si="1"/>
        <v>-1.590000000083819</v>
      </c>
      <c r="I13" s="92">
        <v>27689.24</v>
      </c>
      <c r="J13" s="20" t="s">
        <v>1756</v>
      </c>
      <c r="K13" s="93">
        <f t="shared" si="2"/>
        <v>4.0000000000873115E-2</v>
      </c>
      <c r="L13" s="92">
        <v>1324.44</v>
      </c>
      <c r="M13" s="20" t="s">
        <v>1757</v>
      </c>
      <c r="N13" s="93">
        <f t="shared" si="3"/>
        <v>0</v>
      </c>
      <c r="O13" s="92">
        <v>432086.80999999994</v>
      </c>
      <c r="P13" s="20" t="s">
        <v>1605</v>
      </c>
      <c r="Q13" s="93">
        <f t="shared" si="4"/>
        <v>-0.19000000006053597</v>
      </c>
      <c r="R13" s="92">
        <v>65540195.939998887</v>
      </c>
      <c r="S13" s="20">
        <v>65540200</v>
      </c>
      <c r="T13" s="93">
        <f t="shared" si="5"/>
        <v>-4.0600011125206947</v>
      </c>
      <c r="U13" s="209">
        <f t="shared" si="6"/>
        <v>1</v>
      </c>
      <c r="W13" s="86" t="s">
        <v>16</v>
      </c>
      <c r="X13" s="121">
        <f t="shared" si="7"/>
        <v>1</v>
      </c>
      <c r="Y13" s="122">
        <f t="shared" si="8"/>
        <v>0</v>
      </c>
      <c r="Z13" s="122">
        <f t="shared" si="9"/>
        <v>0</v>
      </c>
      <c r="AA13" s="123">
        <f t="shared" si="10"/>
        <v>0</v>
      </c>
      <c r="AB13" s="123">
        <f t="shared" si="11"/>
        <v>0</v>
      </c>
      <c r="AC13" s="124">
        <f t="shared" si="12"/>
        <v>0</v>
      </c>
    </row>
    <row r="14" spans="1:29" ht="15.75">
      <c r="A14" s="251"/>
      <c r="B14" s="86" t="s">
        <v>17</v>
      </c>
      <c r="C14" s="92">
        <v>63490641.94999662</v>
      </c>
      <c r="D14" s="20">
        <v>63490600</v>
      </c>
      <c r="E14" s="93">
        <f t="shared" si="0"/>
        <v>41.949996620416641</v>
      </c>
      <c r="F14" s="92">
        <v>3144755.22</v>
      </c>
      <c r="G14" s="20" t="s">
        <v>1606</v>
      </c>
      <c r="H14" s="93">
        <f t="shared" si="1"/>
        <v>-4.779999999795109</v>
      </c>
      <c r="I14" s="92">
        <v>67748.67</v>
      </c>
      <c r="J14" s="20" t="s">
        <v>1758</v>
      </c>
      <c r="K14" s="93">
        <f t="shared" si="2"/>
        <v>-2.9999999998835847E-2</v>
      </c>
      <c r="L14" s="92">
        <v>31752.81</v>
      </c>
      <c r="M14" s="20" t="s">
        <v>1759</v>
      </c>
      <c r="N14" s="93">
        <f t="shared" si="3"/>
        <v>0.11000000000058208</v>
      </c>
      <c r="O14" s="92">
        <v>611961.04</v>
      </c>
      <c r="P14" s="20" t="s">
        <v>1607</v>
      </c>
      <c r="Q14" s="93">
        <f t="shared" si="4"/>
        <v>4.0000000037252903E-2</v>
      </c>
      <c r="R14" s="92">
        <v>59769921.549996644</v>
      </c>
      <c r="S14" s="20">
        <v>59770000</v>
      </c>
      <c r="T14" s="93">
        <f t="shared" si="5"/>
        <v>-78.450003355741501</v>
      </c>
      <c r="U14" s="209">
        <f t="shared" si="6"/>
        <v>1</v>
      </c>
      <c r="W14" s="86" t="s">
        <v>17</v>
      </c>
      <c r="X14" s="121">
        <f t="shared" si="7"/>
        <v>0</v>
      </c>
      <c r="Y14" s="122">
        <f t="shared" si="8"/>
        <v>0</v>
      </c>
      <c r="Z14" s="122">
        <f t="shared" si="9"/>
        <v>0</v>
      </c>
      <c r="AA14" s="123">
        <f t="shared" si="10"/>
        <v>0</v>
      </c>
      <c r="AB14" s="123">
        <f t="shared" si="11"/>
        <v>0</v>
      </c>
      <c r="AC14" s="124">
        <f t="shared" si="12"/>
        <v>0</v>
      </c>
    </row>
    <row r="15" spans="1:29" ht="15.75">
      <c r="A15" s="251"/>
      <c r="B15" s="86" t="s">
        <v>18</v>
      </c>
      <c r="C15" s="92"/>
      <c r="D15" s="20">
        <v>0</v>
      </c>
      <c r="E15" s="93">
        <f t="shared" si="0"/>
        <v>0</v>
      </c>
      <c r="F15" s="92"/>
      <c r="G15" s="20"/>
      <c r="H15" s="93">
        <f t="shared" si="1"/>
        <v>0</v>
      </c>
      <c r="I15" s="92"/>
      <c r="J15" s="20"/>
      <c r="K15" s="93">
        <f t="shared" si="2"/>
        <v>0</v>
      </c>
      <c r="L15" s="92"/>
      <c r="M15" s="20"/>
      <c r="N15" s="93">
        <f t="shared" si="3"/>
        <v>0</v>
      </c>
      <c r="O15" s="92"/>
      <c r="P15" s="20"/>
      <c r="Q15" s="93">
        <f t="shared" si="4"/>
        <v>0</v>
      </c>
      <c r="R15" s="92"/>
      <c r="S15" s="20">
        <v>0</v>
      </c>
      <c r="T15" s="93">
        <f t="shared" si="5"/>
        <v>0</v>
      </c>
      <c r="U15" s="209">
        <f t="shared" si="6"/>
        <v>0</v>
      </c>
      <c r="W15" s="86" t="s">
        <v>18</v>
      </c>
      <c r="X15" s="121">
        <f t="shared" si="7"/>
        <v>0</v>
      </c>
      <c r="Y15" s="122">
        <f t="shared" si="8"/>
        <v>0</v>
      </c>
      <c r="Z15" s="122">
        <f t="shared" si="9"/>
        <v>0</v>
      </c>
      <c r="AA15" s="123">
        <f t="shared" si="10"/>
        <v>0</v>
      </c>
      <c r="AB15" s="123">
        <f t="shared" si="11"/>
        <v>0</v>
      </c>
      <c r="AC15" s="124">
        <f t="shared" si="12"/>
        <v>0</v>
      </c>
    </row>
    <row r="16" spans="1:29" ht="15.75">
      <c r="A16" s="252"/>
      <c r="B16" s="88" t="s">
        <v>19</v>
      </c>
      <c r="C16" s="94">
        <v>82210154.159998834</v>
      </c>
      <c r="D16" s="95">
        <v>82210100</v>
      </c>
      <c r="E16" s="96">
        <f t="shared" si="0"/>
        <v>54.159998834133148</v>
      </c>
      <c r="F16" s="94">
        <v>3069312.3700000006</v>
      </c>
      <c r="G16" s="95" t="s">
        <v>1608</v>
      </c>
      <c r="H16" s="96">
        <f t="shared" si="1"/>
        <v>2.37000000057742</v>
      </c>
      <c r="I16" s="94">
        <v>98131.17</v>
      </c>
      <c r="J16" s="95" t="s">
        <v>1760</v>
      </c>
      <c r="K16" s="96">
        <f t="shared" si="2"/>
        <v>-2.9999999998835847E-2</v>
      </c>
      <c r="L16" s="94">
        <v>20100.919999999998</v>
      </c>
      <c r="M16" s="95" t="s">
        <v>1761</v>
      </c>
      <c r="N16" s="96">
        <f t="shared" si="3"/>
        <v>0.91999999999825377</v>
      </c>
      <c r="O16" s="94">
        <v>1027589.81</v>
      </c>
      <c r="P16" s="95" t="s">
        <v>1609</v>
      </c>
      <c r="Q16" s="96">
        <f t="shared" si="4"/>
        <v>-0.18999999994412065</v>
      </c>
      <c r="R16" s="94">
        <v>78191282.229998827</v>
      </c>
      <c r="S16" s="95">
        <v>78191300</v>
      </c>
      <c r="T16" s="96">
        <f t="shared" si="5"/>
        <v>-17.770001173019409</v>
      </c>
      <c r="U16" s="210">
        <f t="shared" si="6"/>
        <v>1</v>
      </c>
      <c r="W16" s="88" t="s">
        <v>19</v>
      </c>
      <c r="X16" s="125">
        <f t="shared" si="7"/>
        <v>0</v>
      </c>
      <c r="Y16" s="126">
        <f t="shared" si="8"/>
        <v>0</v>
      </c>
      <c r="Z16" s="126">
        <f t="shared" si="9"/>
        <v>0</v>
      </c>
      <c r="AA16" s="127">
        <f t="shared" si="10"/>
        <v>0</v>
      </c>
      <c r="AB16" s="127">
        <f t="shared" si="11"/>
        <v>0</v>
      </c>
      <c r="AC16" s="128">
        <f t="shared" si="12"/>
        <v>0</v>
      </c>
    </row>
    <row r="17" spans="1:29" ht="15.75" customHeight="1">
      <c r="A17" s="250">
        <v>42523</v>
      </c>
      <c r="B17" s="85" t="s">
        <v>12</v>
      </c>
      <c r="C17" s="89">
        <v>35014337.720000133</v>
      </c>
      <c r="D17" s="90">
        <v>0</v>
      </c>
      <c r="E17" s="91">
        <f t="shared" si="0"/>
        <v>35014337.720000133</v>
      </c>
      <c r="F17" s="89">
        <v>936722.48000000033</v>
      </c>
      <c r="G17" s="90"/>
      <c r="H17" s="91">
        <f t="shared" si="1"/>
        <v>936722.48000000033</v>
      </c>
      <c r="I17" s="89">
        <v>28011.9</v>
      </c>
      <c r="J17" s="90"/>
      <c r="K17" s="91">
        <f t="shared" si="2"/>
        <v>28011.9</v>
      </c>
      <c r="L17" s="89">
        <v>5326.56</v>
      </c>
      <c r="M17" s="90"/>
      <c r="N17" s="91">
        <f t="shared" si="3"/>
        <v>5326.56</v>
      </c>
      <c r="O17" s="89">
        <v>342211.84999999986</v>
      </c>
      <c r="P17" s="90"/>
      <c r="Q17" s="91">
        <f t="shared" si="4"/>
        <v>342211.84999999986</v>
      </c>
      <c r="R17" s="89">
        <v>35634187.670000121</v>
      </c>
      <c r="S17" s="90">
        <v>0</v>
      </c>
      <c r="T17" s="91">
        <f>R17-S17</f>
        <v>35634187.670000121</v>
      </c>
      <c r="U17" s="208">
        <f t="shared" si="6"/>
        <v>0</v>
      </c>
      <c r="W17" s="85" t="s">
        <v>12</v>
      </c>
      <c r="X17" s="122">
        <f t="shared" si="7"/>
        <v>0</v>
      </c>
      <c r="Y17" s="122">
        <f t="shared" si="8"/>
        <v>0</v>
      </c>
      <c r="Z17" s="122">
        <f t="shared" si="9"/>
        <v>0</v>
      </c>
      <c r="AA17" s="122">
        <f t="shared" si="10"/>
        <v>0</v>
      </c>
      <c r="AB17" s="123">
        <f t="shared" si="11"/>
        <v>0</v>
      </c>
      <c r="AC17" s="129">
        <f t="shared" si="12"/>
        <v>0</v>
      </c>
    </row>
    <row r="18" spans="1:29" ht="15.75">
      <c r="A18" s="251"/>
      <c r="B18" s="86" t="s">
        <v>13</v>
      </c>
      <c r="C18" s="92">
        <v>74406637.739996627</v>
      </c>
      <c r="D18" s="20">
        <v>74406600</v>
      </c>
      <c r="E18" s="93">
        <f t="shared" si="0"/>
        <v>37.739996626973152</v>
      </c>
      <c r="F18" s="92">
        <v>2549705.8499999987</v>
      </c>
      <c r="G18" s="20" t="s">
        <v>1610</v>
      </c>
      <c r="H18" s="93">
        <f t="shared" si="1"/>
        <v>-4.1500000013038516</v>
      </c>
      <c r="I18" s="92">
        <v>242207.48</v>
      </c>
      <c r="J18" s="20" t="s">
        <v>1762</v>
      </c>
      <c r="K18" s="93">
        <f t="shared" si="2"/>
        <v>0.48000000001047738</v>
      </c>
      <c r="L18" s="92">
        <v>26202.399999999994</v>
      </c>
      <c r="M18" s="20" t="s">
        <v>1763</v>
      </c>
      <c r="N18" s="93">
        <f t="shared" si="3"/>
        <v>0</v>
      </c>
      <c r="O18" s="92">
        <v>1104947.3599999996</v>
      </c>
      <c r="P18" s="20" t="s">
        <v>1611</v>
      </c>
      <c r="Q18" s="93">
        <f t="shared" si="4"/>
        <v>-2.6400000003632158</v>
      </c>
      <c r="R18" s="92">
        <v>75465276.679996639</v>
      </c>
      <c r="S18" s="20">
        <v>75465300</v>
      </c>
      <c r="T18" s="93">
        <f t="shared" ref="T18:T24" si="13">R18-S18</f>
        <v>-23.320003360509872</v>
      </c>
      <c r="U18" s="209">
        <f t="shared" si="6"/>
        <v>1</v>
      </c>
      <c r="W18" s="86" t="s">
        <v>13</v>
      </c>
      <c r="X18" s="122">
        <f t="shared" si="7"/>
        <v>0</v>
      </c>
      <c r="Y18" s="122">
        <f t="shared" si="8"/>
        <v>0</v>
      </c>
      <c r="Z18" s="122">
        <f t="shared" si="9"/>
        <v>0</v>
      </c>
      <c r="AA18" s="122">
        <f t="shared" si="10"/>
        <v>0</v>
      </c>
      <c r="AB18" s="123">
        <f t="shared" si="11"/>
        <v>0</v>
      </c>
      <c r="AC18" s="129">
        <f t="shared" si="12"/>
        <v>0</v>
      </c>
    </row>
    <row r="19" spans="1:29" ht="15.75">
      <c r="A19" s="251"/>
      <c r="B19" s="87" t="s">
        <v>14</v>
      </c>
      <c r="C19" s="92">
        <v>37872909.529999793</v>
      </c>
      <c r="D19" s="20">
        <v>37873000</v>
      </c>
      <c r="E19" s="93">
        <f t="shared" si="0"/>
        <v>-90.470000207424164</v>
      </c>
      <c r="F19" s="92">
        <v>1033657.41</v>
      </c>
      <c r="G19" s="20" t="s">
        <v>1612</v>
      </c>
      <c r="H19" s="93">
        <f t="shared" si="1"/>
        <v>-2.5899999999674037</v>
      </c>
      <c r="I19" s="92">
        <v>12228.86</v>
      </c>
      <c r="J19" s="20" t="s">
        <v>1764</v>
      </c>
      <c r="K19" s="93">
        <f t="shared" si="2"/>
        <v>-3.9999999999054126E-2</v>
      </c>
      <c r="L19" s="92">
        <v>669.18</v>
      </c>
      <c r="M19" s="20" t="s">
        <v>1765</v>
      </c>
      <c r="N19" s="93">
        <f t="shared" si="3"/>
        <v>0</v>
      </c>
      <c r="O19" s="92">
        <v>458674.51999999984</v>
      </c>
      <c r="P19" s="20" t="s">
        <v>1613</v>
      </c>
      <c r="Q19" s="93">
        <f t="shared" si="4"/>
        <v>-0.48000000015599653</v>
      </c>
      <c r="R19" s="92">
        <v>40361532.119999781</v>
      </c>
      <c r="S19" s="20">
        <v>40361600</v>
      </c>
      <c r="T19" s="93">
        <f t="shared" si="13"/>
        <v>-67.880000218749046</v>
      </c>
      <c r="U19" s="209">
        <f t="shared" si="6"/>
        <v>1</v>
      </c>
      <c r="W19" s="87" t="s">
        <v>14</v>
      </c>
      <c r="X19" s="122">
        <f t="shared" si="7"/>
        <v>0</v>
      </c>
      <c r="Y19" s="122">
        <f t="shared" si="8"/>
        <v>0</v>
      </c>
      <c r="Z19" s="122">
        <f t="shared" si="9"/>
        <v>0</v>
      </c>
      <c r="AA19" s="122">
        <f t="shared" si="10"/>
        <v>0</v>
      </c>
      <c r="AB19" s="123">
        <f t="shared" si="11"/>
        <v>0</v>
      </c>
      <c r="AC19" s="129">
        <f t="shared" si="12"/>
        <v>0</v>
      </c>
    </row>
    <row r="20" spans="1:29" ht="15.75">
      <c r="A20" s="251"/>
      <c r="B20" s="86" t="s">
        <v>15</v>
      </c>
      <c r="C20" s="92">
        <v>90744120.359999508</v>
      </c>
      <c r="D20" s="20">
        <v>90744196</v>
      </c>
      <c r="E20" s="93">
        <f t="shared" si="0"/>
        <v>-75.640000492334366</v>
      </c>
      <c r="F20" s="92">
        <v>1261520.0299999991</v>
      </c>
      <c r="G20" s="20" t="s">
        <v>1614</v>
      </c>
      <c r="H20" s="93">
        <f t="shared" si="1"/>
        <v>2.9999999096617103E-2</v>
      </c>
      <c r="I20" s="92">
        <v>246469.58</v>
      </c>
      <c r="J20" s="20" t="s">
        <v>1766</v>
      </c>
      <c r="K20" s="93">
        <f t="shared" si="2"/>
        <v>10671.579999999987</v>
      </c>
      <c r="L20" s="92">
        <v>110122.63</v>
      </c>
      <c r="M20" s="20" t="s">
        <v>1767</v>
      </c>
      <c r="N20" s="93">
        <f t="shared" si="3"/>
        <v>-0.36999999999534339</v>
      </c>
      <c r="O20" s="92">
        <v>541545.98</v>
      </c>
      <c r="P20" s="20" t="s">
        <v>1615</v>
      </c>
      <c r="Q20" s="93">
        <f t="shared" si="4"/>
        <v>-2.0000000018626451E-2</v>
      </c>
      <c r="R20" s="92">
        <v>92426764.099999502</v>
      </c>
      <c r="S20" s="20">
        <v>92426696</v>
      </c>
      <c r="T20" s="93">
        <f t="shared" si="13"/>
        <v>68.099999502301216</v>
      </c>
      <c r="U20" s="209">
        <f t="shared" si="6"/>
        <v>1</v>
      </c>
      <c r="W20" s="86" t="s">
        <v>15</v>
      </c>
      <c r="X20" s="122">
        <f t="shared" si="7"/>
        <v>0</v>
      </c>
      <c r="Y20" s="4">
        <f t="shared" si="8"/>
        <v>0</v>
      </c>
      <c r="Z20" s="130">
        <f t="shared" si="9"/>
        <v>1</v>
      </c>
      <c r="AA20" s="4">
        <f t="shared" si="10"/>
        <v>0</v>
      </c>
      <c r="AB20" s="123">
        <f t="shared" si="11"/>
        <v>0</v>
      </c>
      <c r="AC20" s="129">
        <f t="shared" si="12"/>
        <v>0</v>
      </c>
    </row>
    <row r="21" spans="1:29" ht="15.75">
      <c r="A21" s="251"/>
      <c r="B21" s="86" t="s">
        <v>16</v>
      </c>
      <c r="C21" s="92">
        <v>65540195.939998887</v>
      </c>
      <c r="D21" s="20">
        <v>65540200</v>
      </c>
      <c r="E21" s="93">
        <f t="shared" si="0"/>
        <v>-4.0600011125206947</v>
      </c>
      <c r="F21" s="92">
        <v>797421.92</v>
      </c>
      <c r="G21" s="20" t="s">
        <v>1616</v>
      </c>
      <c r="H21" s="93">
        <f t="shared" si="1"/>
        <v>-7.9999999958090484E-2</v>
      </c>
      <c r="I21" s="92">
        <v>16734.75</v>
      </c>
      <c r="J21" s="20" t="s">
        <v>1768</v>
      </c>
      <c r="K21" s="93">
        <f t="shared" si="2"/>
        <v>-4.9999999999272404E-2</v>
      </c>
      <c r="L21" s="92">
        <v>804.4</v>
      </c>
      <c r="M21" s="20" t="s">
        <v>1769</v>
      </c>
      <c r="N21" s="93">
        <f t="shared" si="3"/>
        <v>0</v>
      </c>
      <c r="O21" s="92">
        <v>483445.23999999987</v>
      </c>
      <c r="P21" s="20" t="s">
        <v>1617</v>
      </c>
      <c r="Q21" s="93">
        <f t="shared" si="4"/>
        <v>0.23999999987427145</v>
      </c>
      <c r="R21" s="92">
        <v>64275259.129998885</v>
      </c>
      <c r="S21" s="20">
        <v>64275300</v>
      </c>
      <c r="T21" s="93">
        <f t="shared" si="13"/>
        <v>-40.870001114904881</v>
      </c>
      <c r="U21" s="209">
        <f t="shared" si="6"/>
        <v>1</v>
      </c>
      <c r="W21" s="86" t="s">
        <v>16</v>
      </c>
      <c r="X21" s="122">
        <f t="shared" si="7"/>
        <v>0</v>
      </c>
      <c r="Y21" s="4">
        <f t="shared" si="8"/>
        <v>0</v>
      </c>
      <c r="Z21" s="130">
        <f t="shared" si="9"/>
        <v>0</v>
      </c>
      <c r="AA21" s="4">
        <f t="shared" si="10"/>
        <v>0</v>
      </c>
      <c r="AB21" s="4">
        <f t="shared" si="11"/>
        <v>0</v>
      </c>
      <c r="AC21" s="129">
        <f t="shared" si="12"/>
        <v>0</v>
      </c>
    </row>
    <row r="22" spans="1:29" ht="15.75">
      <c r="A22" s="251"/>
      <c r="B22" s="86" t="s">
        <v>17</v>
      </c>
      <c r="C22" s="92">
        <v>59769921.549996644</v>
      </c>
      <c r="D22" s="20">
        <v>0</v>
      </c>
      <c r="E22" s="93">
        <f t="shared" si="0"/>
        <v>59769921.549996644</v>
      </c>
      <c r="F22" s="92">
        <v>2028878.6300000008</v>
      </c>
      <c r="G22" s="20"/>
      <c r="H22" s="93">
        <f t="shared" si="1"/>
        <v>2028878.6300000008</v>
      </c>
      <c r="I22" s="92">
        <v>110112.41</v>
      </c>
      <c r="J22" s="20"/>
      <c r="K22" s="93">
        <f t="shared" si="2"/>
        <v>110112.41</v>
      </c>
      <c r="L22" s="92">
        <v>1974.59</v>
      </c>
      <c r="M22" s="20"/>
      <c r="N22" s="93">
        <f t="shared" si="3"/>
        <v>1974.59</v>
      </c>
      <c r="O22" s="92">
        <v>732830.35</v>
      </c>
      <c r="P22" s="20"/>
      <c r="Q22" s="93">
        <f t="shared" si="4"/>
        <v>732830.35</v>
      </c>
      <c r="R22" s="92">
        <v>57116350.38999664</v>
      </c>
      <c r="S22" s="20">
        <v>0</v>
      </c>
      <c r="T22" s="93">
        <f t="shared" si="13"/>
        <v>57116350.38999664</v>
      </c>
      <c r="U22" s="209">
        <f t="shared" si="6"/>
        <v>0</v>
      </c>
      <c r="W22" s="86" t="s">
        <v>17</v>
      </c>
      <c r="X22" s="122">
        <f t="shared" si="7"/>
        <v>0</v>
      </c>
      <c r="Y22" s="4">
        <f t="shared" si="8"/>
        <v>0</v>
      </c>
      <c r="Z22" s="130">
        <f t="shared" si="9"/>
        <v>0</v>
      </c>
      <c r="AA22" s="4">
        <f t="shared" si="10"/>
        <v>0</v>
      </c>
      <c r="AB22" s="4">
        <f t="shared" si="11"/>
        <v>0</v>
      </c>
      <c r="AC22" s="129">
        <f t="shared" si="12"/>
        <v>0</v>
      </c>
    </row>
    <row r="23" spans="1:29" ht="15.75">
      <c r="A23" s="251"/>
      <c r="B23" s="86" t="s">
        <v>18</v>
      </c>
      <c r="C23" s="92">
        <v>11974328.69999947</v>
      </c>
      <c r="D23" s="20">
        <v>5369828</v>
      </c>
      <c r="E23" s="93">
        <f t="shared" si="0"/>
        <v>6604500.6999994703</v>
      </c>
      <c r="F23" s="92">
        <v>988811.11999999988</v>
      </c>
      <c r="G23" s="20" t="s">
        <v>1618</v>
      </c>
      <c r="H23" s="93">
        <f t="shared" si="1"/>
        <v>-999.88000000012107</v>
      </c>
      <c r="I23" s="92">
        <v>52544.02</v>
      </c>
      <c r="J23" s="20" t="s">
        <v>1770</v>
      </c>
      <c r="K23" s="93">
        <f t="shared" si="2"/>
        <v>1.9999999996798579E-2</v>
      </c>
      <c r="L23" s="92">
        <v>3544.96</v>
      </c>
      <c r="M23" s="20" t="s">
        <v>1771</v>
      </c>
      <c r="N23" s="93">
        <f t="shared" si="3"/>
        <v>0</v>
      </c>
      <c r="O23" s="92">
        <v>275192.76</v>
      </c>
      <c r="P23" s="20" t="s">
        <v>1619</v>
      </c>
      <c r="Q23" s="93">
        <f t="shared" si="4"/>
        <v>-0.23999999999068677</v>
      </c>
      <c r="R23" s="92">
        <v>10759323.87999947</v>
      </c>
      <c r="S23" s="20">
        <v>10759330</v>
      </c>
      <c r="T23" s="93">
        <f t="shared" si="13"/>
        <v>-6.1200005300343037</v>
      </c>
      <c r="U23" s="209">
        <f t="shared" si="6"/>
        <v>1</v>
      </c>
      <c r="W23" s="86" t="s">
        <v>18</v>
      </c>
      <c r="X23" s="122">
        <f t="shared" si="7"/>
        <v>1</v>
      </c>
      <c r="Y23" s="4">
        <f t="shared" si="8"/>
        <v>1</v>
      </c>
      <c r="Z23" s="130">
        <f t="shared" si="9"/>
        <v>0</v>
      </c>
      <c r="AA23" s="4">
        <f t="shared" si="10"/>
        <v>0</v>
      </c>
      <c r="AB23" s="4">
        <f t="shared" si="11"/>
        <v>0</v>
      </c>
      <c r="AC23" s="129">
        <f t="shared" si="12"/>
        <v>0</v>
      </c>
    </row>
    <row r="24" spans="1:29" ht="15.75">
      <c r="A24" s="252"/>
      <c r="B24" s="88" t="s">
        <v>19</v>
      </c>
      <c r="C24" s="94">
        <v>78191282.229998827</v>
      </c>
      <c r="D24" s="95">
        <v>78191300</v>
      </c>
      <c r="E24" s="96">
        <f t="shared" si="0"/>
        <v>-17.770001173019409</v>
      </c>
      <c r="F24" s="94">
        <v>2452647.8000000012</v>
      </c>
      <c r="G24" s="95" t="s">
        <v>1620</v>
      </c>
      <c r="H24" s="96">
        <f t="shared" si="1"/>
        <v>-2.1999999987892807</v>
      </c>
      <c r="I24" s="94">
        <v>43965.68</v>
      </c>
      <c r="J24" s="95" t="s">
        <v>1772</v>
      </c>
      <c r="K24" s="96">
        <f t="shared" si="2"/>
        <v>-1.9999999996798579E-2</v>
      </c>
      <c r="L24" s="94">
        <v>5970.1499999999987</v>
      </c>
      <c r="M24" s="95" t="s">
        <v>1773</v>
      </c>
      <c r="N24" s="96">
        <f t="shared" si="3"/>
        <v>0.14999999999872671</v>
      </c>
      <c r="O24" s="94">
        <v>679681.68</v>
      </c>
      <c r="P24" s="95" t="s">
        <v>1621</v>
      </c>
      <c r="Q24" s="96">
        <f t="shared" si="4"/>
        <v>0.68000000005122274</v>
      </c>
      <c r="R24" s="94">
        <v>75096948.279998824</v>
      </c>
      <c r="S24" s="95">
        <v>73097000</v>
      </c>
      <c r="T24" s="96">
        <f t="shared" si="13"/>
        <v>1999948.279998824</v>
      </c>
      <c r="U24" s="210">
        <f t="shared" si="6"/>
        <v>1</v>
      </c>
      <c r="W24" s="88" t="s">
        <v>19</v>
      </c>
      <c r="X24" s="122">
        <f t="shared" si="7"/>
        <v>0</v>
      </c>
      <c r="Y24" s="4">
        <f t="shared" si="8"/>
        <v>0</v>
      </c>
      <c r="Z24" s="130">
        <f t="shared" si="9"/>
        <v>0</v>
      </c>
      <c r="AA24" s="4">
        <f t="shared" si="10"/>
        <v>0</v>
      </c>
      <c r="AB24" s="4">
        <f t="shared" si="11"/>
        <v>0</v>
      </c>
      <c r="AC24" s="129">
        <f t="shared" si="12"/>
        <v>1</v>
      </c>
    </row>
    <row r="25" spans="1:29" ht="15.75" customHeight="1">
      <c r="A25" s="250">
        <v>42526</v>
      </c>
      <c r="B25" s="85" t="s">
        <v>12</v>
      </c>
      <c r="C25" s="89">
        <v>35634187.670000121</v>
      </c>
      <c r="D25" s="90">
        <v>0</v>
      </c>
      <c r="E25" s="91">
        <f t="shared" si="0"/>
        <v>35634187.670000121</v>
      </c>
      <c r="F25" s="89">
        <v>1540238.39</v>
      </c>
      <c r="G25" s="90"/>
      <c r="H25" s="91">
        <f t="shared" si="1"/>
        <v>1540238.39</v>
      </c>
      <c r="I25" s="89">
        <v>134887.07000000007</v>
      </c>
      <c r="J25" s="90"/>
      <c r="K25" s="91">
        <f t="shared" si="2"/>
        <v>134887.07000000007</v>
      </c>
      <c r="L25" s="89">
        <v>181703.26</v>
      </c>
      <c r="M25" s="90"/>
      <c r="N25" s="91">
        <f t="shared" si="3"/>
        <v>181703.26</v>
      </c>
      <c r="O25" s="89">
        <v>512425.79999999941</v>
      </c>
      <c r="P25" s="90"/>
      <c r="Q25" s="91">
        <f t="shared" si="4"/>
        <v>512425.79999999941</v>
      </c>
      <c r="R25" s="89">
        <v>39313033.770000122</v>
      </c>
      <c r="S25" s="90">
        <v>0</v>
      </c>
      <c r="T25" s="91">
        <f>R25-S25</f>
        <v>39313033.770000122</v>
      </c>
      <c r="U25" s="208">
        <f t="shared" si="6"/>
        <v>0</v>
      </c>
      <c r="W25" s="85" t="s">
        <v>12</v>
      </c>
      <c r="X25" s="117">
        <f t="shared" si="7"/>
        <v>0</v>
      </c>
      <c r="Y25" s="118">
        <f t="shared" si="8"/>
        <v>0</v>
      </c>
      <c r="Z25" s="118">
        <f t="shared" si="9"/>
        <v>0</v>
      </c>
      <c r="AA25" s="118">
        <f t="shared" si="10"/>
        <v>0</v>
      </c>
      <c r="AB25" s="118">
        <f t="shared" si="11"/>
        <v>0</v>
      </c>
      <c r="AC25" s="131">
        <f t="shared" si="12"/>
        <v>0</v>
      </c>
    </row>
    <row r="26" spans="1:29" ht="15.75">
      <c r="A26" s="251"/>
      <c r="B26" s="86" t="s">
        <v>13</v>
      </c>
      <c r="C26" s="92">
        <v>75465276.679996639</v>
      </c>
      <c r="D26" s="20">
        <v>75465300</v>
      </c>
      <c r="E26" s="93">
        <f t="shared" si="0"/>
        <v>-23.320003360509872</v>
      </c>
      <c r="F26" s="92">
        <v>3707630.0800000024</v>
      </c>
      <c r="G26" s="20" t="s">
        <v>1622</v>
      </c>
      <c r="H26" s="93">
        <f t="shared" si="1"/>
        <v>8.0000002402812243E-2</v>
      </c>
      <c r="I26" s="92">
        <v>178972.58</v>
      </c>
      <c r="J26" s="20" t="s">
        <v>1774</v>
      </c>
      <c r="K26" s="93">
        <f t="shared" si="2"/>
        <v>-0.42000000001280569</v>
      </c>
      <c r="L26" s="92">
        <v>9343.1299999999992</v>
      </c>
      <c r="M26" s="20" t="s">
        <v>1775</v>
      </c>
      <c r="N26" s="93">
        <f t="shared" si="3"/>
        <v>0</v>
      </c>
      <c r="O26" s="92">
        <v>1476381.6099999996</v>
      </c>
      <c r="P26" s="20" t="s">
        <v>1623</v>
      </c>
      <c r="Q26" s="93">
        <f t="shared" si="4"/>
        <v>1.6099999996367842</v>
      </c>
      <c r="R26" s="92">
        <v>86619863.669996619</v>
      </c>
      <c r="S26" s="20">
        <v>86619900</v>
      </c>
      <c r="T26" s="93">
        <f t="shared" ref="T26:T32" si="14">R26-S26</f>
        <v>-36.330003380775452</v>
      </c>
      <c r="U26" s="209">
        <f t="shared" si="6"/>
        <v>1</v>
      </c>
      <c r="W26" s="86" t="s">
        <v>13</v>
      </c>
      <c r="X26" s="121">
        <f t="shared" si="7"/>
        <v>0</v>
      </c>
      <c r="Y26" s="122">
        <f t="shared" si="8"/>
        <v>0</v>
      </c>
      <c r="Z26" s="122">
        <f t="shared" si="9"/>
        <v>0</v>
      </c>
      <c r="AA26" s="122">
        <f t="shared" si="10"/>
        <v>0</v>
      </c>
      <c r="AB26" s="122">
        <f t="shared" si="11"/>
        <v>0</v>
      </c>
      <c r="AC26" s="129">
        <f t="shared" si="12"/>
        <v>0</v>
      </c>
    </row>
    <row r="27" spans="1:29" ht="15.75">
      <c r="A27" s="251"/>
      <c r="B27" s="87" t="s">
        <v>14</v>
      </c>
      <c r="C27" s="92">
        <v>40361532.119999781</v>
      </c>
      <c r="D27" s="20">
        <v>40361600</v>
      </c>
      <c r="E27" s="93">
        <f t="shared" si="0"/>
        <v>-67.880000218749046</v>
      </c>
      <c r="F27" s="92">
        <v>2820008.9899999993</v>
      </c>
      <c r="G27" s="20" t="s">
        <v>1624</v>
      </c>
      <c r="H27" s="93">
        <f t="shared" si="1"/>
        <v>-1.0100000007078052</v>
      </c>
      <c r="I27" s="92">
        <v>0</v>
      </c>
      <c r="J27" s="20" t="s">
        <v>52</v>
      </c>
      <c r="K27" s="93">
        <f t="shared" si="2"/>
        <v>0</v>
      </c>
      <c r="L27" s="92">
        <v>0</v>
      </c>
      <c r="M27" s="20"/>
      <c r="N27" s="93">
        <f t="shared" si="3"/>
        <v>0</v>
      </c>
      <c r="O27" s="92">
        <v>845283.26</v>
      </c>
      <c r="P27" s="20" t="s">
        <v>1625</v>
      </c>
      <c r="Q27" s="93">
        <f t="shared" si="4"/>
        <v>0.26000000000931323</v>
      </c>
      <c r="R27" s="92">
        <v>36773352.609999791</v>
      </c>
      <c r="S27" s="20">
        <v>36773400</v>
      </c>
      <c r="T27" s="93">
        <f t="shared" si="14"/>
        <v>-47.390000209212303</v>
      </c>
      <c r="U27" s="209">
        <f t="shared" si="6"/>
        <v>1</v>
      </c>
      <c r="W27" s="87" t="s">
        <v>14</v>
      </c>
      <c r="X27" s="121">
        <f t="shared" si="7"/>
        <v>0</v>
      </c>
      <c r="Y27" s="122">
        <f t="shared" si="8"/>
        <v>0</v>
      </c>
      <c r="Z27" s="122">
        <f t="shared" si="9"/>
        <v>0</v>
      </c>
      <c r="AA27" s="122">
        <f t="shared" si="10"/>
        <v>0</v>
      </c>
      <c r="AB27" s="122">
        <f t="shared" si="11"/>
        <v>0</v>
      </c>
      <c r="AC27" s="129">
        <f t="shared" si="12"/>
        <v>0</v>
      </c>
    </row>
    <row r="28" spans="1:29" ht="15.75">
      <c r="A28" s="251"/>
      <c r="B28" s="86" t="s">
        <v>15</v>
      </c>
      <c r="C28" s="92">
        <v>92426764.099999502</v>
      </c>
      <c r="D28" s="20">
        <v>92426696</v>
      </c>
      <c r="E28" s="93">
        <f t="shared" si="0"/>
        <v>68.099999502301216</v>
      </c>
      <c r="F28" s="92">
        <v>2940165.1500000013</v>
      </c>
      <c r="G28" s="20" t="s">
        <v>1626</v>
      </c>
      <c r="H28" s="93">
        <f t="shared" si="1"/>
        <v>-4.8499999986961484</v>
      </c>
      <c r="I28" s="92">
        <v>297823.23</v>
      </c>
      <c r="J28" s="20" t="s">
        <v>1776</v>
      </c>
      <c r="K28" s="93">
        <f t="shared" si="2"/>
        <v>0.22999999998137355</v>
      </c>
      <c r="L28" s="92">
        <v>56387.690000000039</v>
      </c>
      <c r="M28" s="20" t="s">
        <v>1777</v>
      </c>
      <c r="N28" s="93">
        <f t="shared" si="3"/>
        <v>-9.9999999583815224E-3</v>
      </c>
      <c r="O28" s="92">
        <v>838867.0199999999</v>
      </c>
      <c r="P28" s="20" t="s">
        <v>1627</v>
      </c>
      <c r="Q28" s="93">
        <f t="shared" si="4"/>
        <v>1.999999990221113E-2</v>
      </c>
      <c r="R28" s="92">
        <v>93634926.769999504</v>
      </c>
      <c r="S28" s="20">
        <v>93634900</v>
      </c>
      <c r="T28" s="93">
        <f t="shared" si="14"/>
        <v>26.769999504089355</v>
      </c>
      <c r="U28" s="209">
        <f t="shared" si="6"/>
        <v>1</v>
      </c>
      <c r="W28" s="86" t="s">
        <v>15</v>
      </c>
      <c r="X28" s="121">
        <f t="shared" si="7"/>
        <v>0</v>
      </c>
      <c r="Y28" s="122">
        <f t="shared" si="8"/>
        <v>0</v>
      </c>
      <c r="Z28" s="122">
        <f t="shared" si="9"/>
        <v>0</v>
      </c>
      <c r="AA28" s="122">
        <f t="shared" si="10"/>
        <v>0</v>
      </c>
      <c r="AB28" s="122">
        <f t="shared" si="11"/>
        <v>0</v>
      </c>
      <c r="AC28" s="129">
        <f t="shared" si="12"/>
        <v>0</v>
      </c>
    </row>
    <row r="29" spans="1:29" ht="15.75">
      <c r="A29" s="251"/>
      <c r="B29" s="86" t="s">
        <v>16</v>
      </c>
      <c r="C29" s="92">
        <v>64275259.129998885</v>
      </c>
      <c r="D29" s="20">
        <v>64275300</v>
      </c>
      <c r="E29" s="93">
        <f t="shared" si="0"/>
        <v>-40.870001114904881</v>
      </c>
      <c r="F29" s="92">
        <v>1534865.7500000012</v>
      </c>
      <c r="G29" s="20" t="s">
        <v>1628</v>
      </c>
      <c r="H29" s="93">
        <f t="shared" si="1"/>
        <v>-4.2499999988358468</v>
      </c>
      <c r="I29" s="92">
        <v>62838.739999999991</v>
      </c>
      <c r="J29" s="20" t="s">
        <v>1778</v>
      </c>
      <c r="K29" s="93">
        <f t="shared" si="2"/>
        <v>3.9999999993597157E-2</v>
      </c>
      <c r="L29" s="92">
        <v>5428.03</v>
      </c>
      <c r="M29" s="20" t="s">
        <v>1779</v>
      </c>
      <c r="N29" s="93">
        <f t="shared" si="3"/>
        <v>0</v>
      </c>
      <c r="O29" s="92">
        <v>754941.57</v>
      </c>
      <c r="P29" s="20" t="s">
        <v>1629</v>
      </c>
      <c r="Q29" s="93">
        <f t="shared" si="4"/>
        <v>-0.43000000005122274</v>
      </c>
      <c r="R29" s="92">
        <v>62042862.519998878</v>
      </c>
      <c r="S29" s="20">
        <v>62042850</v>
      </c>
      <c r="T29" s="93">
        <f t="shared" si="14"/>
        <v>12.519998878240585</v>
      </c>
      <c r="U29" s="209">
        <f t="shared" si="6"/>
        <v>1</v>
      </c>
      <c r="W29" s="86" t="s">
        <v>16</v>
      </c>
      <c r="X29" s="121">
        <f t="shared" si="7"/>
        <v>0</v>
      </c>
      <c r="Y29" s="122">
        <f t="shared" si="8"/>
        <v>0</v>
      </c>
      <c r="Z29" s="122">
        <f t="shared" si="9"/>
        <v>0</v>
      </c>
      <c r="AA29" s="122">
        <f t="shared" si="10"/>
        <v>0</v>
      </c>
      <c r="AB29" s="122">
        <f t="shared" si="11"/>
        <v>0</v>
      </c>
      <c r="AC29" s="129">
        <f t="shared" si="12"/>
        <v>0</v>
      </c>
    </row>
    <row r="30" spans="1:29" ht="15.75">
      <c r="A30" s="251"/>
      <c r="B30" s="86" t="s">
        <v>17</v>
      </c>
      <c r="C30" s="92">
        <v>57116350.38999664</v>
      </c>
      <c r="D30" s="20">
        <v>57116400</v>
      </c>
      <c r="E30" s="93">
        <f t="shared" si="0"/>
        <v>-49.610003359615803</v>
      </c>
      <c r="F30" s="92">
        <v>3290405.79</v>
      </c>
      <c r="G30" s="20" t="s">
        <v>1630</v>
      </c>
      <c r="H30" s="93">
        <f t="shared" si="1"/>
        <v>-4.2099999999627471</v>
      </c>
      <c r="I30" s="92">
        <v>159831.67999999999</v>
      </c>
      <c r="J30" s="20" t="s">
        <v>1780</v>
      </c>
      <c r="K30" s="93">
        <f t="shared" si="2"/>
        <v>-0.32000000000698492</v>
      </c>
      <c r="L30" s="92">
        <v>7469.64</v>
      </c>
      <c r="M30" s="20" t="s">
        <v>1781</v>
      </c>
      <c r="N30" s="93">
        <f t="shared" si="3"/>
        <v>0</v>
      </c>
      <c r="O30" s="92">
        <v>870022.2799999998</v>
      </c>
      <c r="P30" s="20" t="s">
        <v>1631</v>
      </c>
      <c r="Q30" s="93">
        <f t="shared" si="4"/>
        <v>0.27999999979510903</v>
      </c>
      <c r="R30" s="92">
        <v>58019993.229996622</v>
      </c>
      <c r="S30" s="20">
        <v>58020000</v>
      </c>
      <c r="T30" s="93">
        <f t="shared" si="14"/>
        <v>-6.7700033783912659</v>
      </c>
      <c r="U30" s="209">
        <f t="shared" si="6"/>
        <v>1</v>
      </c>
      <c r="W30" s="86" t="s">
        <v>17</v>
      </c>
      <c r="X30" s="121">
        <f t="shared" si="7"/>
        <v>0</v>
      </c>
      <c r="Y30" s="122">
        <f t="shared" si="8"/>
        <v>0</v>
      </c>
      <c r="Z30" s="122">
        <f t="shared" si="9"/>
        <v>0</v>
      </c>
      <c r="AA30" s="122">
        <f t="shared" si="10"/>
        <v>0</v>
      </c>
      <c r="AB30" s="122">
        <f t="shared" si="11"/>
        <v>0</v>
      </c>
      <c r="AC30" s="129">
        <f t="shared" si="12"/>
        <v>0</v>
      </c>
    </row>
    <row r="31" spans="1:29" ht="15.75">
      <c r="A31" s="251"/>
      <c r="B31" s="86" t="s">
        <v>18</v>
      </c>
      <c r="C31" s="92">
        <v>10759323.87999947</v>
      </c>
      <c r="D31" s="20">
        <v>10759330</v>
      </c>
      <c r="E31" s="93">
        <f t="shared" si="0"/>
        <v>-6.1200005300343037</v>
      </c>
      <c r="F31" s="92">
        <v>757344.35999999987</v>
      </c>
      <c r="G31" s="20" t="s">
        <v>1632</v>
      </c>
      <c r="H31" s="93">
        <f t="shared" si="1"/>
        <v>0.35999999986961484</v>
      </c>
      <c r="I31" s="92">
        <v>57342.07</v>
      </c>
      <c r="J31" s="20" t="s">
        <v>1782</v>
      </c>
      <c r="K31" s="93">
        <f t="shared" si="2"/>
        <v>489.7699999999968</v>
      </c>
      <c r="L31" s="92">
        <v>9690.25</v>
      </c>
      <c r="M31" s="20" t="s">
        <v>1783</v>
      </c>
      <c r="N31" s="93">
        <f t="shared" si="3"/>
        <v>0.25</v>
      </c>
      <c r="O31" s="92">
        <v>137128.35</v>
      </c>
      <c r="P31" s="20" t="s">
        <v>1633</v>
      </c>
      <c r="Q31" s="93">
        <f t="shared" si="4"/>
        <v>0.35000000000582077</v>
      </c>
      <c r="R31" s="92">
        <v>11870233.289999474</v>
      </c>
      <c r="S31" s="20">
        <v>11870240</v>
      </c>
      <c r="T31" s="93">
        <f t="shared" si="14"/>
        <v>-6.7100005261600018</v>
      </c>
      <c r="U31" s="209">
        <f t="shared" si="6"/>
        <v>1</v>
      </c>
      <c r="W31" s="86" t="s">
        <v>18</v>
      </c>
      <c r="X31" s="121">
        <f t="shared" si="7"/>
        <v>0</v>
      </c>
      <c r="Y31" s="122">
        <f t="shared" si="8"/>
        <v>0</v>
      </c>
      <c r="Z31" s="122">
        <f t="shared" si="9"/>
        <v>1</v>
      </c>
      <c r="AA31" s="122">
        <f t="shared" si="10"/>
        <v>0</v>
      </c>
      <c r="AB31" s="122">
        <f t="shared" si="11"/>
        <v>0</v>
      </c>
      <c r="AC31" s="129">
        <f t="shared" si="12"/>
        <v>0</v>
      </c>
    </row>
    <row r="32" spans="1:29" ht="15.75">
      <c r="A32" s="252"/>
      <c r="B32" s="88" t="s">
        <v>19</v>
      </c>
      <c r="C32" s="94">
        <v>75096948.279998824</v>
      </c>
      <c r="D32" s="95">
        <v>73097000</v>
      </c>
      <c r="E32" s="96">
        <f t="shared" si="0"/>
        <v>1999948.279998824</v>
      </c>
      <c r="F32" s="94">
        <v>4281042.9700000007</v>
      </c>
      <c r="G32" s="95" t="s">
        <v>1634</v>
      </c>
      <c r="H32" s="96">
        <f t="shared" si="1"/>
        <v>2.9700000006705523</v>
      </c>
      <c r="I32" s="94">
        <v>118522.82</v>
      </c>
      <c r="J32" s="95" t="s">
        <v>1784</v>
      </c>
      <c r="K32" s="96">
        <f t="shared" si="2"/>
        <v>-0.17999999999301508</v>
      </c>
      <c r="L32" s="94">
        <v>24849.759999999995</v>
      </c>
      <c r="M32" s="95" t="s">
        <v>1785</v>
      </c>
      <c r="N32" s="96">
        <f t="shared" si="3"/>
        <v>0.75999999999476131</v>
      </c>
      <c r="O32" s="94">
        <v>1291216.33</v>
      </c>
      <c r="P32" s="95" t="s">
        <v>1635</v>
      </c>
      <c r="Q32" s="96">
        <f t="shared" si="4"/>
        <v>-3.6699999999254942</v>
      </c>
      <c r="R32" s="94">
        <v>69618362.039998829</v>
      </c>
      <c r="S32" s="95">
        <v>69618300</v>
      </c>
      <c r="T32" s="96">
        <f t="shared" si="14"/>
        <v>62.039998829364777</v>
      </c>
      <c r="U32" s="210">
        <f t="shared" si="6"/>
        <v>1</v>
      </c>
      <c r="W32" s="88" t="s">
        <v>19</v>
      </c>
      <c r="X32" s="125">
        <f t="shared" si="7"/>
        <v>1</v>
      </c>
      <c r="Y32" s="126">
        <f t="shared" si="8"/>
        <v>0</v>
      </c>
      <c r="Z32" s="126">
        <f t="shared" si="9"/>
        <v>0</v>
      </c>
      <c r="AA32" s="126">
        <f t="shared" si="10"/>
        <v>0</v>
      </c>
      <c r="AB32" s="126">
        <f t="shared" si="11"/>
        <v>0</v>
      </c>
      <c r="AC32" s="132">
        <f t="shared" si="12"/>
        <v>0</v>
      </c>
    </row>
    <row r="33" spans="1:29" ht="15.75" customHeight="1">
      <c r="A33" s="250">
        <v>42527</v>
      </c>
      <c r="B33" s="85" t="s">
        <v>12</v>
      </c>
      <c r="C33" s="89">
        <v>39313033.770000122</v>
      </c>
      <c r="D33" s="90">
        <v>0</v>
      </c>
      <c r="E33" s="91">
        <f t="shared" si="0"/>
        <v>39313033.770000122</v>
      </c>
      <c r="F33" s="89">
        <v>956559.08999999985</v>
      </c>
      <c r="G33" s="90"/>
      <c r="H33" s="91">
        <f t="shared" si="1"/>
        <v>956559.08999999985</v>
      </c>
      <c r="I33" s="89">
        <v>23424.25</v>
      </c>
      <c r="J33" s="90" t="s">
        <v>1786</v>
      </c>
      <c r="K33" s="91">
        <f t="shared" si="2"/>
        <v>-220985.75</v>
      </c>
      <c r="L33" s="89">
        <v>6197.56</v>
      </c>
      <c r="M33" s="90" t="s">
        <v>1787</v>
      </c>
      <c r="N33" s="91">
        <f t="shared" si="3"/>
        <v>-598946.43999999994</v>
      </c>
      <c r="O33" s="89">
        <v>418689.44999999995</v>
      </c>
      <c r="P33" s="90"/>
      <c r="Q33" s="91">
        <f t="shared" si="4"/>
        <v>418689.44999999995</v>
      </c>
      <c r="R33" s="89">
        <v>37955011.920000136</v>
      </c>
      <c r="S33" s="90">
        <v>0</v>
      </c>
      <c r="T33" s="91">
        <f>R33-S33</f>
        <v>37955011.920000136</v>
      </c>
      <c r="U33" s="208">
        <f t="shared" si="6"/>
        <v>0</v>
      </c>
      <c r="W33" s="85" t="s">
        <v>12</v>
      </c>
      <c r="X33" s="117">
        <f t="shared" si="7"/>
        <v>0</v>
      </c>
      <c r="Y33" s="118">
        <f t="shared" si="8"/>
        <v>0</v>
      </c>
      <c r="Z33" s="118">
        <f t="shared" si="9"/>
        <v>1</v>
      </c>
      <c r="AA33" s="118">
        <f t="shared" si="10"/>
        <v>1</v>
      </c>
      <c r="AB33" s="118">
        <f t="shared" si="11"/>
        <v>0</v>
      </c>
      <c r="AC33" s="131">
        <f t="shared" si="12"/>
        <v>0</v>
      </c>
    </row>
    <row r="34" spans="1:29" ht="15.75">
      <c r="A34" s="251"/>
      <c r="B34" s="86" t="s">
        <v>13</v>
      </c>
      <c r="C34" s="92">
        <v>86619863.669996619</v>
      </c>
      <c r="D34" s="84">
        <v>86619900</v>
      </c>
      <c r="E34" s="93">
        <f t="shared" si="0"/>
        <v>-36.330003380775452</v>
      </c>
      <c r="F34" s="92">
        <v>1784767.41</v>
      </c>
      <c r="G34" s="6" t="s">
        <v>1636</v>
      </c>
      <c r="H34" s="93">
        <f t="shared" si="1"/>
        <v>-2.590000000083819</v>
      </c>
      <c r="I34" s="92">
        <v>244410.23999999996</v>
      </c>
      <c r="J34" s="20" t="s">
        <v>1788</v>
      </c>
      <c r="K34" s="93">
        <f t="shared" si="2"/>
        <v>147111.13999999996</v>
      </c>
      <c r="L34" s="92">
        <v>605143.60000000033</v>
      </c>
      <c r="M34" s="20" t="s">
        <v>1789</v>
      </c>
      <c r="N34" s="93">
        <f t="shared" si="3"/>
        <v>497489.60000000033</v>
      </c>
      <c r="O34" s="92">
        <v>754369.34</v>
      </c>
      <c r="P34" s="6" t="s">
        <v>1637</v>
      </c>
      <c r="Q34" s="93">
        <f t="shared" si="4"/>
        <v>0.33999999996740371</v>
      </c>
      <c r="R34" s="92">
        <v>83719993.55999665</v>
      </c>
      <c r="S34" s="6">
        <v>83720000</v>
      </c>
      <c r="T34" s="93">
        <f t="shared" ref="T34:T40" si="15">R34-S34</f>
        <v>-6.4400033503770828</v>
      </c>
      <c r="U34" s="209">
        <f t="shared" si="6"/>
        <v>1</v>
      </c>
      <c r="W34" s="86" t="s">
        <v>13</v>
      </c>
      <c r="X34" s="121">
        <f t="shared" si="7"/>
        <v>0</v>
      </c>
      <c r="Y34" s="122">
        <f t="shared" si="8"/>
        <v>0</v>
      </c>
      <c r="Z34" s="122">
        <f t="shared" si="9"/>
        <v>1</v>
      </c>
      <c r="AA34" s="122">
        <f t="shared" si="10"/>
        <v>1</v>
      </c>
      <c r="AB34" s="122">
        <f t="shared" si="11"/>
        <v>0</v>
      </c>
      <c r="AC34" s="129">
        <f t="shared" si="12"/>
        <v>0</v>
      </c>
    </row>
    <row r="35" spans="1:29" ht="15.75">
      <c r="A35" s="251"/>
      <c r="B35" s="87" t="s">
        <v>14</v>
      </c>
      <c r="C35" s="92">
        <v>36773352.609999791</v>
      </c>
      <c r="D35" s="6">
        <v>36773400</v>
      </c>
      <c r="E35" s="93">
        <f t="shared" si="0"/>
        <v>-47.390000209212303</v>
      </c>
      <c r="F35" s="92">
        <v>845462.92000000027</v>
      </c>
      <c r="G35" s="6" t="s">
        <v>1638</v>
      </c>
      <c r="H35" s="93">
        <f t="shared" si="1"/>
        <v>-7.999999972525984E-2</v>
      </c>
      <c r="I35" s="92">
        <v>97299.06</v>
      </c>
      <c r="J35" s="20" t="s">
        <v>1790</v>
      </c>
      <c r="K35" s="93">
        <f t="shared" si="2"/>
        <v>-120756.94</v>
      </c>
      <c r="L35" s="92">
        <v>107654.39999999999</v>
      </c>
      <c r="M35" s="20" t="s">
        <v>1791</v>
      </c>
      <c r="N35" s="93">
        <f t="shared" si="3"/>
        <v>-476373.6</v>
      </c>
      <c r="O35" s="92">
        <v>588528.46999999986</v>
      </c>
      <c r="P35" s="6" t="s">
        <v>1639</v>
      </c>
      <c r="Q35" s="93">
        <f t="shared" si="4"/>
        <v>-0.530000000144355</v>
      </c>
      <c r="R35" s="92">
        <v>36644037.879999787</v>
      </c>
      <c r="S35" s="6">
        <v>36644000</v>
      </c>
      <c r="T35" s="93">
        <f t="shared" si="15"/>
        <v>37.879999786615372</v>
      </c>
      <c r="U35" s="209">
        <f t="shared" si="6"/>
        <v>1</v>
      </c>
      <c r="W35" s="87" t="s">
        <v>14</v>
      </c>
      <c r="X35" s="121">
        <f t="shared" si="7"/>
        <v>0</v>
      </c>
      <c r="Y35" s="122">
        <f t="shared" si="8"/>
        <v>0</v>
      </c>
      <c r="Z35" s="122">
        <f t="shared" si="9"/>
        <v>1</v>
      </c>
      <c r="AA35" s="122">
        <f t="shared" si="10"/>
        <v>1</v>
      </c>
      <c r="AB35" s="122">
        <f t="shared" si="11"/>
        <v>0</v>
      </c>
      <c r="AC35" s="129">
        <f t="shared" si="12"/>
        <v>0</v>
      </c>
    </row>
    <row r="36" spans="1:29" ht="15.75">
      <c r="A36" s="251"/>
      <c r="B36" s="86" t="s">
        <v>15</v>
      </c>
      <c r="C36" s="92">
        <v>93634926.769999504</v>
      </c>
      <c r="D36" s="6">
        <v>93634900</v>
      </c>
      <c r="E36" s="93">
        <f t="shared" si="0"/>
        <v>26.769999504089355</v>
      </c>
      <c r="F36" s="92">
        <v>1170780.9599999997</v>
      </c>
      <c r="G36" s="6" t="s">
        <v>1640</v>
      </c>
      <c r="H36" s="93">
        <f t="shared" si="1"/>
        <v>0.95999999972991645</v>
      </c>
      <c r="I36" s="92">
        <v>227482.52</v>
      </c>
      <c r="J36" s="20" t="s">
        <v>1792</v>
      </c>
      <c r="K36" s="93">
        <f t="shared" si="2"/>
        <v>-434945.48</v>
      </c>
      <c r="L36" s="92">
        <v>584269.25999999989</v>
      </c>
      <c r="M36" s="20" t="s">
        <v>1793</v>
      </c>
      <c r="N36" s="93">
        <f t="shared" si="3"/>
        <v>-57695.740000000107</v>
      </c>
      <c r="O36" s="92">
        <v>816823.66999999946</v>
      </c>
      <c r="P36" s="6" t="s">
        <v>1641</v>
      </c>
      <c r="Q36" s="93">
        <f t="shared" si="4"/>
        <v>-0.33000000054016709</v>
      </c>
      <c r="R36" s="92">
        <v>94937744.329999506</v>
      </c>
      <c r="S36" s="6">
        <v>94928600</v>
      </c>
      <c r="T36" s="93">
        <f t="shared" si="15"/>
        <v>9144.3299995064735</v>
      </c>
      <c r="U36" s="209">
        <f t="shared" si="6"/>
        <v>1</v>
      </c>
      <c r="W36" s="86" t="s">
        <v>15</v>
      </c>
      <c r="X36" s="121">
        <f t="shared" si="7"/>
        <v>0</v>
      </c>
      <c r="Y36" s="122">
        <f t="shared" si="8"/>
        <v>0</v>
      </c>
      <c r="Z36" s="122">
        <f t="shared" si="9"/>
        <v>1</v>
      </c>
      <c r="AA36" s="122">
        <f t="shared" si="10"/>
        <v>1</v>
      </c>
      <c r="AB36" s="122">
        <f t="shared" si="11"/>
        <v>0</v>
      </c>
      <c r="AC36" s="129">
        <f t="shared" si="12"/>
        <v>1</v>
      </c>
    </row>
    <row r="37" spans="1:29" ht="15.75">
      <c r="A37" s="251"/>
      <c r="B37" s="86" t="s">
        <v>16</v>
      </c>
      <c r="C37" s="92">
        <v>62042862.519998878</v>
      </c>
      <c r="D37" s="6">
        <v>62042850</v>
      </c>
      <c r="E37" s="93">
        <f t="shared" si="0"/>
        <v>12.519998878240585</v>
      </c>
      <c r="F37" s="92">
        <v>600418.19999999995</v>
      </c>
      <c r="G37" s="6" t="s">
        <v>1642</v>
      </c>
      <c r="H37" s="93">
        <f t="shared" si="1"/>
        <v>0.19999999995343387</v>
      </c>
      <c r="I37" s="92">
        <v>662428.27999999991</v>
      </c>
      <c r="J37" s="20"/>
      <c r="K37" s="93">
        <f t="shared" si="2"/>
        <v>662428.27999999991</v>
      </c>
      <c r="L37" s="92">
        <v>641965.06999999995</v>
      </c>
      <c r="M37" s="20"/>
      <c r="N37" s="93">
        <f t="shared" si="3"/>
        <v>641965.06999999995</v>
      </c>
      <c r="O37" s="92">
        <v>367340.13</v>
      </c>
      <c r="P37" s="6" t="s">
        <v>1643</v>
      </c>
      <c r="Q37" s="93">
        <f t="shared" si="4"/>
        <v>0.13000000000465661</v>
      </c>
      <c r="R37" s="92">
        <v>61095567.399998873</v>
      </c>
      <c r="S37" s="6">
        <v>61095620</v>
      </c>
      <c r="T37" s="93">
        <f t="shared" si="15"/>
        <v>-52.600001126527786</v>
      </c>
      <c r="U37" s="209">
        <f t="shared" si="6"/>
        <v>1</v>
      </c>
      <c r="W37" s="86" t="s">
        <v>16</v>
      </c>
      <c r="X37" s="121">
        <f t="shared" si="7"/>
        <v>0</v>
      </c>
      <c r="Y37" s="122">
        <f t="shared" si="8"/>
        <v>0</v>
      </c>
      <c r="Z37" s="122">
        <f t="shared" si="9"/>
        <v>0</v>
      </c>
      <c r="AA37" s="122">
        <f t="shared" si="10"/>
        <v>0</v>
      </c>
      <c r="AB37" s="122">
        <f t="shared" si="11"/>
        <v>0</v>
      </c>
      <c r="AC37" s="129">
        <f t="shared" si="12"/>
        <v>0</v>
      </c>
    </row>
    <row r="38" spans="1:29" ht="15.75">
      <c r="A38" s="251"/>
      <c r="B38" s="86" t="s">
        <v>17</v>
      </c>
      <c r="C38" s="92">
        <v>58019993.229996622</v>
      </c>
      <c r="D38" s="6">
        <v>0</v>
      </c>
      <c r="E38" s="93">
        <f t="shared" si="0"/>
        <v>58019993.229996622</v>
      </c>
      <c r="F38" s="92">
        <v>2247869.7200000002</v>
      </c>
      <c r="G38" s="6"/>
      <c r="H38" s="93">
        <f t="shared" si="1"/>
        <v>2247869.7200000002</v>
      </c>
      <c r="I38" s="92">
        <v>165080.10999999999</v>
      </c>
      <c r="J38" s="20" t="s">
        <v>1794</v>
      </c>
      <c r="K38" s="93">
        <f t="shared" si="2"/>
        <v>132460.50999999998</v>
      </c>
      <c r="L38" s="92">
        <v>8318.4500000000007</v>
      </c>
      <c r="M38" s="20" t="s">
        <v>1795</v>
      </c>
      <c r="N38" s="93">
        <f t="shared" si="3"/>
        <v>-18259.55</v>
      </c>
      <c r="O38" s="92">
        <v>369709.56000000006</v>
      </c>
      <c r="P38" s="6"/>
      <c r="Q38" s="93">
        <f t="shared" si="4"/>
        <v>369709.56000000006</v>
      </c>
      <c r="R38" s="92">
        <v>55559175.609996624</v>
      </c>
      <c r="S38" s="6">
        <v>0</v>
      </c>
      <c r="T38" s="93">
        <f t="shared" si="15"/>
        <v>55559175.609996624</v>
      </c>
      <c r="U38" s="209">
        <f t="shared" si="6"/>
        <v>0</v>
      </c>
      <c r="W38" s="86" t="s">
        <v>17</v>
      </c>
      <c r="X38" s="121">
        <f t="shared" si="7"/>
        <v>0</v>
      </c>
      <c r="Y38" s="122">
        <f t="shared" si="8"/>
        <v>0</v>
      </c>
      <c r="Z38" s="122">
        <f t="shared" si="9"/>
        <v>1</v>
      </c>
      <c r="AA38" s="122">
        <f t="shared" si="10"/>
        <v>1</v>
      </c>
      <c r="AB38" s="122">
        <f t="shared" si="11"/>
        <v>0</v>
      </c>
      <c r="AC38" s="129">
        <f t="shared" si="12"/>
        <v>0</v>
      </c>
    </row>
    <row r="39" spans="1:29" ht="15.75">
      <c r="A39" s="251"/>
      <c r="B39" s="86" t="s">
        <v>18</v>
      </c>
      <c r="C39" s="92">
        <v>11870233.289999474</v>
      </c>
      <c r="D39" s="6">
        <v>11870240</v>
      </c>
      <c r="E39" s="93">
        <f t="shared" si="0"/>
        <v>-6.7100005261600018</v>
      </c>
      <c r="F39" s="92">
        <v>346724.26000000013</v>
      </c>
      <c r="G39" s="6" t="s">
        <v>1644</v>
      </c>
      <c r="H39" s="93">
        <f t="shared" si="1"/>
        <v>0.26000000012572855</v>
      </c>
      <c r="I39" s="92">
        <v>32619.57</v>
      </c>
      <c r="J39" s="20" t="s">
        <v>1796</v>
      </c>
      <c r="K39" s="93">
        <f t="shared" si="2"/>
        <v>-111227.43</v>
      </c>
      <c r="L39" s="92">
        <v>26578.78</v>
      </c>
      <c r="M39" s="20" t="s">
        <v>1797</v>
      </c>
      <c r="N39" s="93">
        <f t="shared" si="3"/>
        <v>1293.7799999999988</v>
      </c>
      <c r="O39" s="92">
        <v>64465.29</v>
      </c>
      <c r="P39" s="6" t="s">
        <v>1645</v>
      </c>
      <c r="Q39" s="93">
        <f t="shared" si="4"/>
        <v>0.29000000000087311</v>
      </c>
      <c r="R39" s="92">
        <v>11465084.52999947</v>
      </c>
      <c r="S39" s="6">
        <v>11465080</v>
      </c>
      <c r="T39" s="93">
        <f t="shared" si="15"/>
        <v>4.5299994703382254</v>
      </c>
      <c r="U39" s="209">
        <f t="shared" si="6"/>
        <v>1</v>
      </c>
      <c r="W39" s="86" t="s">
        <v>18</v>
      </c>
      <c r="X39" s="121">
        <f t="shared" si="7"/>
        <v>0</v>
      </c>
      <c r="Y39" s="122">
        <f t="shared" si="8"/>
        <v>0</v>
      </c>
      <c r="Z39" s="122">
        <f t="shared" si="9"/>
        <v>1</v>
      </c>
      <c r="AA39" s="122">
        <f t="shared" si="10"/>
        <v>1</v>
      </c>
      <c r="AB39" s="122">
        <f t="shared" si="11"/>
        <v>0</v>
      </c>
      <c r="AC39" s="129">
        <f t="shared" si="12"/>
        <v>0</v>
      </c>
    </row>
    <row r="40" spans="1:29" ht="15.75">
      <c r="A40" s="252"/>
      <c r="B40" s="88" t="s">
        <v>19</v>
      </c>
      <c r="C40" s="94">
        <v>69618362.039998829</v>
      </c>
      <c r="D40" s="105">
        <v>192818300</v>
      </c>
      <c r="E40" s="96">
        <f t="shared" si="0"/>
        <v>-123199937.96000117</v>
      </c>
      <c r="F40" s="94">
        <v>1800468.9900000007</v>
      </c>
      <c r="G40" s="105" t="s">
        <v>1646</v>
      </c>
      <c r="H40" s="96">
        <f t="shared" si="1"/>
        <v>-1.0099999993108213</v>
      </c>
      <c r="I40" s="94">
        <v>143846.68</v>
      </c>
      <c r="J40" s="95"/>
      <c r="K40" s="96">
        <f t="shared" si="2"/>
        <v>143846.68</v>
      </c>
      <c r="L40" s="94">
        <v>25285.19</v>
      </c>
      <c r="M40" s="95"/>
      <c r="N40" s="96">
        <f t="shared" si="3"/>
        <v>25285.19</v>
      </c>
      <c r="O40" s="94">
        <v>595636.70000000019</v>
      </c>
      <c r="P40" s="105" t="s">
        <v>1647</v>
      </c>
      <c r="Q40" s="96">
        <f t="shared" si="4"/>
        <v>0.70000000018626451</v>
      </c>
      <c r="R40" s="94">
        <v>70917555.729998827</v>
      </c>
      <c r="S40" s="105">
        <v>70917600</v>
      </c>
      <c r="T40" s="96">
        <f t="shared" si="15"/>
        <v>-44.270001173019409</v>
      </c>
      <c r="U40" s="210">
        <f t="shared" si="6"/>
        <v>1</v>
      </c>
      <c r="W40" s="88" t="s">
        <v>19</v>
      </c>
      <c r="X40" s="125">
        <f t="shared" si="7"/>
        <v>1</v>
      </c>
      <c r="Y40" s="126">
        <f t="shared" si="8"/>
        <v>0</v>
      </c>
      <c r="Z40" s="126">
        <f t="shared" si="9"/>
        <v>0</v>
      </c>
      <c r="AA40" s="126">
        <f t="shared" si="10"/>
        <v>0</v>
      </c>
      <c r="AB40" s="126">
        <f t="shared" si="11"/>
        <v>0</v>
      </c>
      <c r="AC40" s="132">
        <f t="shared" si="12"/>
        <v>0</v>
      </c>
    </row>
    <row r="41" spans="1:29" ht="15.75" customHeight="1">
      <c r="A41" s="250">
        <v>42528</v>
      </c>
      <c r="B41" s="85" t="s">
        <v>12</v>
      </c>
      <c r="C41" s="89"/>
      <c r="D41" s="90">
        <v>0</v>
      </c>
      <c r="E41" s="97">
        <f t="shared" si="0"/>
        <v>0</v>
      </c>
      <c r="F41" s="89"/>
      <c r="G41" s="90"/>
      <c r="H41" s="91">
        <f t="shared" si="1"/>
        <v>0</v>
      </c>
      <c r="I41" s="89"/>
      <c r="J41" s="90"/>
      <c r="K41" s="91">
        <f t="shared" si="2"/>
        <v>0</v>
      </c>
      <c r="L41" s="89"/>
      <c r="M41" s="90"/>
      <c r="N41" s="91">
        <f t="shared" si="3"/>
        <v>0</v>
      </c>
      <c r="O41" s="89"/>
      <c r="P41" s="90"/>
      <c r="Q41" s="91">
        <f t="shared" si="4"/>
        <v>0</v>
      </c>
      <c r="R41" s="89"/>
      <c r="S41" s="90">
        <v>0</v>
      </c>
      <c r="T41" s="91">
        <f>R41-S41</f>
        <v>0</v>
      </c>
      <c r="U41" s="208">
        <f t="shared" si="6"/>
        <v>0</v>
      </c>
      <c r="W41" s="85" t="s">
        <v>12</v>
      </c>
      <c r="X41" s="122">
        <f t="shared" si="7"/>
        <v>0</v>
      </c>
      <c r="Y41" s="122">
        <f t="shared" si="8"/>
        <v>0</v>
      </c>
      <c r="Z41" s="122">
        <f t="shared" si="9"/>
        <v>0</v>
      </c>
      <c r="AA41" s="122">
        <f t="shared" si="10"/>
        <v>0</v>
      </c>
      <c r="AB41" s="122">
        <f t="shared" si="11"/>
        <v>0</v>
      </c>
      <c r="AC41" s="129">
        <f t="shared" si="12"/>
        <v>0</v>
      </c>
    </row>
    <row r="42" spans="1:29" ht="15.75">
      <c r="A42" s="251"/>
      <c r="B42" s="86" t="s">
        <v>13</v>
      </c>
      <c r="C42" s="92">
        <v>83719993.55999665</v>
      </c>
      <c r="D42" s="20">
        <v>0</v>
      </c>
      <c r="E42" s="93">
        <f t="shared" si="0"/>
        <v>83719993.55999665</v>
      </c>
      <c r="F42" s="92">
        <v>2187691.1800000011</v>
      </c>
      <c r="G42" s="20"/>
      <c r="H42" s="93">
        <f t="shared" si="1"/>
        <v>2187691.1800000011</v>
      </c>
      <c r="I42" s="92">
        <v>233618.73</v>
      </c>
      <c r="J42" s="20"/>
      <c r="K42" s="93">
        <f t="shared" si="2"/>
        <v>233618.73</v>
      </c>
      <c r="L42" s="92">
        <v>16934.61</v>
      </c>
      <c r="M42" s="20"/>
      <c r="N42" s="93">
        <f t="shared" si="3"/>
        <v>16934.61</v>
      </c>
      <c r="O42" s="92">
        <v>780255.72</v>
      </c>
      <c r="P42" s="20"/>
      <c r="Q42" s="93">
        <f t="shared" si="4"/>
        <v>780255.72</v>
      </c>
      <c r="R42" s="92">
        <v>80968730.779996648</v>
      </c>
      <c r="S42" s="20">
        <v>0</v>
      </c>
      <c r="T42" s="93">
        <f t="shared" ref="T42:T48" si="16">R42-S42</f>
        <v>80968730.779996648</v>
      </c>
      <c r="U42" s="209">
        <f t="shared" si="6"/>
        <v>0</v>
      </c>
      <c r="W42" s="86" t="s">
        <v>13</v>
      </c>
      <c r="X42" s="122">
        <f t="shared" si="7"/>
        <v>0</v>
      </c>
      <c r="Y42" s="122">
        <f t="shared" si="8"/>
        <v>0</v>
      </c>
      <c r="Z42" s="122">
        <f t="shared" si="9"/>
        <v>0</v>
      </c>
      <c r="AA42" s="122">
        <f t="shared" si="10"/>
        <v>0</v>
      </c>
      <c r="AB42" s="122">
        <f t="shared" si="11"/>
        <v>0</v>
      </c>
      <c r="AC42" s="129">
        <f t="shared" si="12"/>
        <v>0</v>
      </c>
    </row>
    <row r="43" spans="1:29" ht="15.75">
      <c r="A43" s="251"/>
      <c r="B43" s="87" t="s">
        <v>14</v>
      </c>
      <c r="C43" s="92">
        <v>36644037.879999787</v>
      </c>
      <c r="D43" s="20">
        <v>36644000</v>
      </c>
      <c r="E43" s="93">
        <f t="shared" si="0"/>
        <v>37.879999786615372</v>
      </c>
      <c r="F43" s="92">
        <v>1010624.3499999999</v>
      </c>
      <c r="G43" s="20" t="s">
        <v>1648</v>
      </c>
      <c r="H43" s="93">
        <f t="shared" si="1"/>
        <v>4.3499999998603016</v>
      </c>
      <c r="I43" s="92">
        <v>51786.39</v>
      </c>
      <c r="J43" s="20" t="s">
        <v>1798</v>
      </c>
      <c r="K43" s="93">
        <f t="shared" si="2"/>
        <v>-1.0000000002037268E-2</v>
      </c>
      <c r="L43" s="92">
        <v>41599.08</v>
      </c>
      <c r="M43" s="20" t="s">
        <v>1799</v>
      </c>
      <c r="N43" s="93">
        <f t="shared" si="3"/>
        <v>-1.9999999996798579E-2</v>
      </c>
      <c r="O43" s="92">
        <v>457873.03</v>
      </c>
      <c r="P43" s="20" t="s">
        <v>1649</v>
      </c>
      <c r="Q43" s="93">
        <f t="shared" si="4"/>
        <v>3.0000000027939677E-2</v>
      </c>
      <c r="R43" s="92">
        <v>35185727.809999794</v>
      </c>
      <c r="S43" s="20">
        <v>35185700</v>
      </c>
      <c r="T43" s="93">
        <f t="shared" si="16"/>
        <v>27.809999793767929</v>
      </c>
      <c r="U43" s="209">
        <f t="shared" si="6"/>
        <v>1</v>
      </c>
      <c r="W43" s="87" t="s">
        <v>14</v>
      </c>
      <c r="X43" s="122">
        <f t="shared" si="7"/>
        <v>0</v>
      </c>
      <c r="Y43" s="122">
        <f t="shared" si="8"/>
        <v>0</v>
      </c>
      <c r="Z43" s="122">
        <f t="shared" si="9"/>
        <v>0</v>
      </c>
      <c r="AA43" s="122">
        <f t="shared" si="10"/>
        <v>0</v>
      </c>
      <c r="AB43" s="122">
        <f t="shared" si="11"/>
        <v>0</v>
      </c>
      <c r="AC43" s="129">
        <f t="shared" si="12"/>
        <v>0</v>
      </c>
    </row>
    <row r="44" spans="1:29" ht="15.75">
      <c r="A44" s="251"/>
      <c r="B44" s="86" t="s">
        <v>15</v>
      </c>
      <c r="C44" s="92">
        <v>94937744.329999506</v>
      </c>
      <c r="D44" s="20">
        <v>94928600</v>
      </c>
      <c r="E44" s="93">
        <f t="shared" si="0"/>
        <v>9144.3299995064735</v>
      </c>
      <c r="F44" s="92">
        <v>1497450.6300000013</v>
      </c>
      <c r="G44" s="20" t="s">
        <v>1650</v>
      </c>
      <c r="H44" s="93">
        <f t="shared" si="1"/>
        <v>0.63000000128522515</v>
      </c>
      <c r="I44" s="92">
        <v>146792.31000000006</v>
      </c>
      <c r="J44" s="20" t="s">
        <v>1800</v>
      </c>
      <c r="K44" s="93">
        <f t="shared" si="2"/>
        <v>4740.3100000000559</v>
      </c>
      <c r="L44" s="92">
        <v>22562.819999999996</v>
      </c>
      <c r="M44" s="20" t="s">
        <v>1801</v>
      </c>
      <c r="N44" s="93">
        <f t="shared" si="3"/>
        <v>1.9999999996798579E-2</v>
      </c>
      <c r="O44" s="92">
        <v>806456.44</v>
      </c>
      <c r="P44" s="20" t="s">
        <v>1651</v>
      </c>
      <c r="Q44" s="93">
        <f t="shared" si="4"/>
        <v>0.43999999994412065</v>
      </c>
      <c r="R44" s="92">
        <v>92758066.749999508</v>
      </c>
      <c r="S44" s="20">
        <v>92757996</v>
      </c>
      <c r="T44" s="93">
        <f t="shared" si="16"/>
        <v>70.749999508261681</v>
      </c>
      <c r="U44" s="209">
        <f t="shared" si="6"/>
        <v>1</v>
      </c>
      <c r="W44" s="86" t="s">
        <v>15</v>
      </c>
      <c r="X44" s="122">
        <f t="shared" si="7"/>
        <v>1</v>
      </c>
      <c r="Y44" s="122">
        <f t="shared" si="8"/>
        <v>0</v>
      </c>
      <c r="Z44" s="122">
        <f t="shared" si="9"/>
        <v>1</v>
      </c>
      <c r="AA44" s="122">
        <f t="shared" si="10"/>
        <v>0</v>
      </c>
      <c r="AB44" s="122">
        <f t="shared" si="11"/>
        <v>0</v>
      </c>
      <c r="AC44" s="129">
        <f t="shared" si="12"/>
        <v>0</v>
      </c>
    </row>
    <row r="45" spans="1:29" ht="15.75">
      <c r="A45" s="251"/>
      <c r="B45" s="86" t="s">
        <v>16</v>
      </c>
      <c r="C45" s="92">
        <v>61095567.399998873</v>
      </c>
      <c r="D45" s="20">
        <v>61095620</v>
      </c>
      <c r="E45" s="93">
        <f t="shared" si="0"/>
        <v>-52.600001126527786</v>
      </c>
      <c r="F45" s="92">
        <v>662527.10999999987</v>
      </c>
      <c r="G45" s="20" t="s">
        <v>1652</v>
      </c>
      <c r="H45" s="93">
        <f t="shared" si="1"/>
        <v>0.10999999986961484</v>
      </c>
      <c r="I45" s="92">
        <v>34281.769999999997</v>
      </c>
      <c r="J45" s="20" t="s">
        <v>1802</v>
      </c>
      <c r="K45" s="93">
        <f t="shared" si="2"/>
        <v>-3.0000000006111804E-2</v>
      </c>
      <c r="L45" s="92">
        <v>106693.7</v>
      </c>
      <c r="M45" s="20" t="s">
        <v>1803</v>
      </c>
      <c r="N45" s="93">
        <f t="shared" si="3"/>
        <v>-0.30000000000291038</v>
      </c>
      <c r="O45" s="92">
        <v>284861.69999999995</v>
      </c>
      <c r="P45" s="20" t="s">
        <v>1653</v>
      </c>
      <c r="Q45" s="93">
        <f t="shared" si="4"/>
        <v>-0.30000000004656613</v>
      </c>
      <c r="R45" s="92">
        <v>60075766.659998901</v>
      </c>
      <c r="S45" s="20">
        <v>60075810</v>
      </c>
      <c r="T45" s="93">
        <f t="shared" si="16"/>
        <v>-43.340001098811626</v>
      </c>
      <c r="U45" s="209">
        <f t="shared" si="6"/>
        <v>1</v>
      </c>
      <c r="W45" s="86" t="s">
        <v>16</v>
      </c>
      <c r="X45" s="122">
        <f t="shared" si="7"/>
        <v>0</v>
      </c>
      <c r="Y45" s="122">
        <f t="shared" si="8"/>
        <v>0</v>
      </c>
      <c r="Z45" s="122">
        <f t="shared" si="9"/>
        <v>0</v>
      </c>
      <c r="AA45" s="122">
        <f t="shared" si="10"/>
        <v>0</v>
      </c>
      <c r="AB45" s="122">
        <f t="shared" si="11"/>
        <v>0</v>
      </c>
      <c r="AC45" s="129">
        <f t="shared" si="12"/>
        <v>0</v>
      </c>
    </row>
    <row r="46" spans="1:29" ht="15.75">
      <c r="A46" s="251"/>
      <c r="B46" s="86" t="s">
        <v>17</v>
      </c>
      <c r="C46" s="92">
        <v>55559175.609996624</v>
      </c>
      <c r="D46" s="20">
        <v>55559200</v>
      </c>
      <c r="E46" s="93">
        <f t="shared" si="0"/>
        <v>-24.390003375709057</v>
      </c>
      <c r="F46" s="92">
        <v>2723546.0399999996</v>
      </c>
      <c r="G46" s="20" t="s">
        <v>1654</v>
      </c>
      <c r="H46" s="93">
        <f t="shared" si="1"/>
        <v>-3.9600000004284084</v>
      </c>
      <c r="I46" s="92">
        <v>232099.95</v>
      </c>
      <c r="J46" s="20" t="s">
        <v>1804</v>
      </c>
      <c r="K46" s="93">
        <f t="shared" si="2"/>
        <v>6584.9500000000116</v>
      </c>
      <c r="L46" s="92">
        <v>664038.09</v>
      </c>
      <c r="M46" s="20" t="s">
        <v>1805</v>
      </c>
      <c r="N46" s="93">
        <f t="shared" si="3"/>
        <v>8.999999996740371E-2</v>
      </c>
      <c r="O46" s="92">
        <v>612748.37</v>
      </c>
      <c r="P46" s="20" t="s">
        <v>1655</v>
      </c>
      <c r="Q46" s="93">
        <f t="shared" si="4"/>
        <v>0.36999999999534339</v>
      </c>
      <c r="R46" s="92">
        <v>51790943.059996642</v>
      </c>
      <c r="S46" s="20">
        <v>51791000</v>
      </c>
      <c r="T46" s="93">
        <f t="shared" si="16"/>
        <v>-56.940003357827663</v>
      </c>
      <c r="U46" s="209">
        <f t="shared" si="6"/>
        <v>1</v>
      </c>
      <c r="W46" s="86" t="s">
        <v>17</v>
      </c>
      <c r="X46" s="122">
        <f t="shared" si="7"/>
        <v>0</v>
      </c>
      <c r="Y46" s="122">
        <f t="shared" si="8"/>
        <v>0</v>
      </c>
      <c r="Z46" s="122">
        <f t="shared" si="9"/>
        <v>1</v>
      </c>
      <c r="AA46" s="122">
        <f t="shared" si="10"/>
        <v>0</v>
      </c>
      <c r="AB46" s="122">
        <f t="shared" si="11"/>
        <v>0</v>
      </c>
      <c r="AC46" s="129">
        <f t="shared" si="12"/>
        <v>0</v>
      </c>
    </row>
    <row r="47" spans="1:29" ht="15.75">
      <c r="A47" s="251"/>
      <c r="B47" s="86" t="s">
        <v>18</v>
      </c>
      <c r="C47" s="92">
        <v>11465084.52999947</v>
      </c>
      <c r="D47" s="20">
        <v>11465080</v>
      </c>
      <c r="E47" s="93">
        <f t="shared" si="0"/>
        <v>4.5299994703382254</v>
      </c>
      <c r="F47" s="92">
        <v>398956.36</v>
      </c>
      <c r="G47" s="20" t="s">
        <v>1656</v>
      </c>
      <c r="H47" s="93">
        <f t="shared" si="1"/>
        <v>0.35999999998603016</v>
      </c>
      <c r="I47" s="92">
        <v>26246.679999999997</v>
      </c>
      <c r="J47" s="20" t="s">
        <v>1806</v>
      </c>
      <c r="K47" s="93">
        <f t="shared" si="2"/>
        <v>-2.0000000004074536E-2</v>
      </c>
      <c r="L47" s="92">
        <v>14072.99</v>
      </c>
      <c r="M47" s="20" t="s">
        <v>1807</v>
      </c>
      <c r="N47" s="93">
        <f t="shared" si="3"/>
        <v>0.98999999999978172</v>
      </c>
      <c r="O47" s="92">
        <v>87650.02</v>
      </c>
      <c r="P47" s="20" t="s">
        <v>1657</v>
      </c>
      <c r="Q47" s="93">
        <f t="shared" si="4"/>
        <v>2.0000000004074536E-2</v>
      </c>
      <c r="R47" s="92">
        <v>10990651.839999471</v>
      </c>
      <c r="S47" s="20">
        <v>10990650</v>
      </c>
      <c r="T47" s="93">
        <f t="shared" si="16"/>
        <v>1.839999470859766</v>
      </c>
      <c r="U47" s="209">
        <f t="shared" si="6"/>
        <v>1</v>
      </c>
      <c r="W47" s="86" t="s">
        <v>18</v>
      </c>
      <c r="X47" s="122">
        <f t="shared" si="7"/>
        <v>0</v>
      </c>
      <c r="Y47" s="122">
        <f t="shared" si="8"/>
        <v>0</v>
      </c>
      <c r="Z47" s="122">
        <f t="shared" si="9"/>
        <v>0</v>
      </c>
      <c r="AA47" s="122">
        <f t="shared" si="10"/>
        <v>0</v>
      </c>
      <c r="AB47" s="122">
        <f t="shared" si="11"/>
        <v>0</v>
      </c>
      <c r="AC47" s="129">
        <f t="shared" si="12"/>
        <v>0</v>
      </c>
    </row>
    <row r="48" spans="1:29" ht="15.75">
      <c r="A48" s="252"/>
      <c r="B48" s="88" t="s">
        <v>19</v>
      </c>
      <c r="C48" s="94">
        <v>70917555.729998827</v>
      </c>
      <c r="D48" s="95">
        <v>70917600</v>
      </c>
      <c r="E48" s="96">
        <f t="shared" si="0"/>
        <v>-44.270001173019409</v>
      </c>
      <c r="F48" s="94">
        <v>1566961.9500000009</v>
      </c>
      <c r="G48" s="95" t="s">
        <v>1658</v>
      </c>
      <c r="H48" s="96">
        <f t="shared" si="1"/>
        <v>1.9500000008847564</v>
      </c>
      <c r="I48" s="94">
        <v>68500.19</v>
      </c>
      <c r="J48" s="95" t="s">
        <v>1808</v>
      </c>
      <c r="K48" s="96">
        <f t="shared" si="2"/>
        <v>-9.9999999947613105E-3</v>
      </c>
      <c r="L48" s="94">
        <v>3553.58</v>
      </c>
      <c r="M48" s="95" t="s">
        <v>1809</v>
      </c>
      <c r="N48" s="96">
        <f t="shared" si="3"/>
        <v>0.57999999999992724</v>
      </c>
      <c r="O48" s="94">
        <v>563785.70000000007</v>
      </c>
      <c r="P48" s="95" t="s">
        <v>1659</v>
      </c>
      <c r="Q48" s="96">
        <f t="shared" si="4"/>
        <v>0.70000000006984919</v>
      </c>
      <c r="R48" s="94">
        <v>68851754.68999882</v>
      </c>
      <c r="S48" s="95">
        <v>68851700</v>
      </c>
      <c r="T48" s="96">
        <f t="shared" si="16"/>
        <v>54.68999882042408</v>
      </c>
      <c r="U48" s="210">
        <f t="shared" si="6"/>
        <v>1</v>
      </c>
      <c r="W48" s="88" t="s">
        <v>19</v>
      </c>
      <c r="X48" s="122">
        <f t="shared" si="7"/>
        <v>0</v>
      </c>
      <c r="Y48" s="122">
        <f t="shared" si="8"/>
        <v>0</v>
      </c>
      <c r="Z48" s="122">
        <f t="shared" si="9"/>
        <v>0</v>
      </c>
      <c r="AA48" s="122">
        <f t="shared" si="10"/>
        <v>0</v>
      </c>
      <c r="AB48" s="122">
        <f t="shared" si="11"/>
        <v>0</v>
      </c>
      <c r="AC48" s="129">
        <f t="shared" si="12"/>
        <v>0</v>
      </c>
    </row>
    <row r="49" spans="1:29" ht="15.75" customHeight="1">
      <c r="A49" s="250">
        <v>42529</v>
      </c>
      <c r="B49" s="85" t="s">
        <v>12</v>
      </c>
      <c r="C49" s="89">
        <v>37955011.920000136</v>
      </c>
      <c r="D49" s="90">
        <v>37955000</v>
      </c>
      <c r="E49" s="91">
        <f t="shared" si="0"/>
        <v>11.92000013589859</v>
      </c>
      <c r="F49" s="89">
        <v>875624.06000000017</v>
      </c>
      <c r="G49" s="90" t="s">
        <v>1660</v>
      </c>
      <c r="H49" s="91">
        <f t="shared" si="1"/>
        <v>-11778.939999999828</v>
      </c>
      <c r="I49" s="89">
        <v>64190.61</v>
      </c>
      <c r="J49" s="90" t="s">
        <v>1810</v>
      </c>
      <c r="K49" s="91">
        <f t="shared" si="2"/>
        <v>3267.9100000000035</v>
      </c>
      <c r="L49" s="89">
        <v>14610.04</v>
      </c>
      <c r="M49" s="90" t="s">
        <v>1811</v>
      </c>
      <c r="N49" s="91">
        <f t="shared" si="3"/>
        <v>4.0000000000873115E-2</v>
      </c>
      <c r="O49" s="89">
        <v>355851.65</v>
      </c>
      <c r="P49" s="90" t="s">
        <v>1661</v>
      </c>
      <c r="Q49" s="91">
        <f t="shared" si="4"/>
        <v>-653.34999999997672</v>
      </c>
      <c r="R49" s="89">
        <v>36773116.780000135</v>
      </c>
      <c r="S49" s="90">
        <v>36773100</v>
      </c>
      <c r="T49" s="91">
        <f>R49-S49</f>
        <v>16.780000135302544</v>
      </c>
      <c r="U49" s="208">
        <f t="shared" si="6"/>
        <v>1</v>
      </c>
      <c r="W49" s="85" t="s">
        <v>12</v>
      </c>
      <c r="X49" s="117">
        <f t="shared" si="7"/>
        <v>0</v>
      </c>
      <c r="Y49" s="118">
        <f t="shared" si="8"/>
        <v>1</v>
      </c>
      <c r="Z49" s="118">
        <f t="shared" si="9"/>
        <v>1</v>
      </c>
      <c r="AA49" s="118">
        <f t="shared" si="10"/>
        <v>0</v>
      </c>
      <c r="AB49" s="118">
        <f t="shared" si="11"/>
        <v>1</v>
      </c>
      <c r="AC49" s="131">
        <f t="shared" si="12"/>
        <v>0</v>
      </c>
    </row>
    <row r="50" spans="1:29" ht="15.75">
      <c r="A50" s="251"/>
      <c r="B50" s="86" t="s">
        <v>13</v>
      </c>
      <c r="C50" s="92">
        <v>80968730.779996648</v>
      </c>
      <c r="D50" s="20">
        <v>80968700</v>
      </c>
      <c r="E50" s="93">
        <f t="shared" si="0"/>
        <v>30.779996648430824</v>
      </c>
      <c r="F50" s="92">
        <v>2635819.9</v>
      </c>
      <c r="G50" s="20" t="s">
        <v>1662</v>
      </c>
      <c r="H50" s="93">
        <f t="shared" si="1"/>
        <v>-0.10000000009313226</v>
      </c>
      <c r="I50" s="92">
        <v>329170.34999999998</v>
      </c>
      <c r="J50" s="20" t="s">
        <v>1812</v>
      </c>
      <c r="K50" s="93">
        <f t="shared" si="2"/>
        <v>0.34999999997671694</v>
      </c>
      <c r="L50" s="92">
        <v>21894.85</v>
      </c>
      <c r="M50" s="20" t="s">
        <v>1813</v>
      </c>
      <c r="N50" s="93">
        <f t="shared" si="3"/>
        <v>4.9999999999272404E-2</v>
      </c>
      <c r="O50" s="92">
        <v>693385.1</v>
      </c>
      <c r="P50" s="20" t="s">
        <v>1663</v>
      </c>
      <c r="Q50" s="93">
        <f t="shared" si="4"/>
        <v>9.9999999976716936E-2</v>
      </c>
      <c r="R50" s="92">
        <v>77946801.279996648</v>
      </c>
      <c r="S50" s="20">
        <v>77946800</v>
      </c>
      <c r="T50" s="93">
        <f t="shared" ref="T50:T56" si="17">R50-S50</f>
        <v>1.2799966484308243</v>
      </c>
      <c r="U50" s="209">
        <f t="shared" si="6"/>
        <v>1</v>
      </c>
      <c r="W50" s="86" t="s">
        <v>13</v>
      </c>
      <c r="X50" s="121">
        <f t="shared" si="7"/>
        <v>0</v>
      </c>
      <c r="Y50" s="122">
        <f t="shared" si="8"/>
        <v>0</v>
      </c>
      <c r="Z50" s="122">
        <f t="shared" si="9"/>
        <v>0</v>
      </c>
      <c r="AA50" s="122">
        <f t="shared" si="10"/>
        <v>0</v>
      </c>
      <c r="AB50" s="122">
        <f t="shared" si="11"/>
        <v>0</v>
      </c>
      <c r="AC50" s="129">
        <f t="shared" si="12"/>
        <v>0</v>
      </c>
    </row>
    <row r="51" spans="1:29" ht="15.75">
      <c r="A51" s="251"/>
      <c r="B51" s="87" t="s">
        <v>14</v>
      </c>
      <c r="C51" s="92">
        <v>35185727.809999794</v>
      </c>
      <c r="D51" s="20">
        <v>35185700</v>
      </c>
      <c r="E51" s="93">
        <f t="shared" si="0"/>
        <v>27.809999793767929</v>
      </c>
      <c r="F51" s="92">
        <v>1308615.0999999996</v>
      </c>
      <c r="G51" s="20" t="s">
        <v>1664</v>
      </c>
      <c r="H51" s="93">
        <f t="shared" si="1"/>
        <v>-4.900000000372529</v>
      </c>
      <c r="I51" s="92">
        <v>84571.260000000068</v>
      </c>
      <c r="J51" s="20" t="s">
        <v>1814</v>
      </c>
      <c r="K51" s="93">
        <f t="shared" si="2"/>
        <v>-3.9999999935389496E-2</v>
      </c>
      <c r="L51" s="92">
        <v>933.99</v>
      </c>
      <c r="M51" s="20" t="s">
        <v>1815</v>
      </c>
      <c r="N51" s="93">
        <f t="shared" si="3"/>
        <v>0</v>
      </c>
      <c r="O51" s="92">
        <v>579797.25</v>
      </c>
      <c r="P51" s="20" t="s">
        <v>1665</v>
      </c>
      <c r="Q51" s="93">
        <f t="shared" si="4"/>
        <v>0.25</v>
      </c>
      <c r="R51" s="92">
        <v>33380952.729999784</v>
      </c>
      <c r="S51" s="20">
        <v>33381000</v>
      </c>
      <c r="T51" s="93">
        <f t="shared" si="17"/>
        <v>-47.270000215619802</v>
      </c>
      <c r="U51" s="209">
        <f t="shared" si="6"/>
        <v>1</v>
      </c>
      <c r="W51" s="87" t="s">
        <v>14</v>
      </c>
      <c r="X51" s="121">
        <f t="shared" si="7"/>
        <v>0</v>
      </c>
      <c r="Y51" s="122">
        <f t="shared" si="8"/>
        <v>0</v>
      </c>
      <c r="Z51" s="122">
        <f t="shared" si="9"/>
        <v>0</v>
      </c>
      <c r="AA51" s="122">
        <f t="shared" si="10"/>
        <v>0</v>
      </c>
      <c r="AB51" s="122">
        <f t="shared" si="11"/>
        <v>0</v>
      </c>
      <c r="AC51" s="129">
        <f t="shared" si="12"/>
        <v>0</v>
      </c>
    </row>
    <row r="52" spans="1:29" ht="15.75">
      <c r="A52" s="251"/>
      <c r="B52" s="86" t="s">
        <v>15</v>
      </c>
      <c r="C52" s="92">
        <v>92758066.749999508</v>
      </c>
      <c r="D52" s="20">
        <v>92757996</v>
      </c>
      <c r="E52" s="93">
        <f t="shared" si="0"/>
        <v>70.749999508261681</v>
      </c>
      <c r="F52" s="92">
        <v>1067527.3700000003</v>
      </c>
      <c r="G52" s="20" t="s">
        <v>1666</v>
      </c>
      <c r="H52" s="93">
        <f t="shared" si="1"/>
        <v>-2.6299999996554106</v>
      </c>
      <c r="I52" s="92">
        <v>60322.26</v>
      </c>
      <c r="J52" s="20" t="s">
        <v>1816</v>
      </c>
      <c r="K52" s="93">
        <f t="shared" si="2"/>
        <v>-4.0000000000873115E-2</v>
      </c>
      <c r="L52" s="92">
        <v>4065.92</v>
      </c>
      <c r="M52" s="20" t="s">
        <v>1817</v>
      </c>
      <c r="N52" s="93">
        <f t="shared" si="3"/>
        <v>0</v>
      </c>
      <c r="O52" s="92">
        <v>767086.78</v>
      </c>
      <c r="P52" s="20" t="s">
        <v>1667</v>
      </c>
      <c r="Q52" s="93">
        <f t="shared" si="4"/>
        <v>-0.21999999997206032</v>
      </c>
      <c r="R52" s="92">
        <v>90979708.939999491</v>
      </c>
      <c r="S52" s="20">
        <v>90979704</v>
      </c>
      <c r="T52" s="93">
        <f t="shared" si="17"/>
        <v>4.9399994909763336</v>
      </c>
      <c r="U52" s="209">
        <f t="shared" si="6"/>
        <v>1</v>
      </c>
      <c r="W52" s="86" t="s">
        <v>15</v>
      </c>
      <c r="X52" s="121">
        <f t="shared" si="7"/>
        <v>0</v>
      </c>
      <c r="Y52" s="122">
        <f t="shared" si="8"/>
        <v>0</v>
      </c>
      <c r="Z52" s="122">
        <f t="shared" si="9"/>
        <v>0</v>
      </c>
      <c r="AA52" s="122">
        <f t="shared" si="10"/>
        <v>0</v>
      </c>
      <c r="AB52" s="122">
        <f t="shared" si="11"/>
        <v>0</v>
      </c>
      <c r="AC52" s="129">
        <f t="shared" si="12"/>
        <v>0</v>
      </c>
    </row>
    <row r="53" spans="1:29" ht="15.75">
      <c r="A53" s="251"/>
      <c r="B53" s="86" t="s">
        <v>16</v>
      </c>
      <c r="C53" s="92">
        <v>60075766.659998901</v>
      </c>
      <c r="D53" s="20">
        <v>60075810</v>
      </c>
      <c r="E53" s="93">
        <f t="shared" si="0"/>
        <v>-43.340001098811626</v>
      </c>
      <c r="F53" s="92">
        <v>781036.58000000031</v>
      </c>
      <c r="G53" s="20" t="s">
        <v>1668</v>
      </c>
      <c r="H53" s="93">
        <f t="shared" si="1"/>
        <v>-0.41999999969266355</v>
      </c>
      <c r="I53" s="92">
        <v>46316.46</v>
      </c>
      <c r="J53" s="20" t="s">
        <v>1818</v>
      </c>
      <c r="K53" s="93">
        <f t="shared" si="2"/>
        <v>-71034.540000000008</v>
      </c>
      <c r="L53" s="92">
        <v>117351.3</v>
      </c>
      <c r="M53" s="20" t="s">
        <v>1819</v>
      </c>
      <c r="N53" s="93">
        <f t="shared" si="3"/>
        <v>71034.8</v>
      </c>
      <c r="O53" s="92">
        <v>244187.97</v>
      </c>
      <c r="P53" s="20" t="s">
        <v>1669</v>
      </c>
      <c r="Q53" s="93">
        <f t="shared" si="4"/>
        <v>-2.9999999998835847E-2</v>
      </c>
      <c r="R53" s="92">
        <v>58979507.269998886</v>
      </c>
      <c r="S53" s="20">
        <v>58979490</v>
      </c>
      <c r="T53" s="93">
        <f t="shared" si="17"/>
        <v>17.269998885691166</v>
      </c>
      <c r="U53" s="209">
        <f t="shared" si="6"/>
        <v>1</v>
      </c>
      <c r="W53" s="86" t="s">
        <v>16</v>
      </c>
      <c r="X53" s="121">
        <f t="shared" si="7"/>
        <v>0</v>
      </c>
      <c r="Y53" s="122">
        <f t="shared" si="8"/>
        <v>0</v>
      </c>
      <c r="Z53" s="122">
        <f t="shared" si="9"/>
        <v>1</v>
      </c>
      <c r="AA53" s="122">
        <f t="shared" si="10"/>
        <v>1</v>
      </c>
      <c r="AB53" s="122">
        <f t="shared" si="11"/>
        <v>0</v>
      </c>
      <c r="AC53" s="129">
        <f t="shared" si="12"/>
        <v>0</v>
      </c>
    </row>
    <row r="54" spans="1:29" ht="15.75">
      <c r="A54" s="251"/>
      <c r="B54" s="86" t="s">
        <v>17</v>
      </c>
      <c r="C54" s="92">
        <v>51790943.059996642</v>
      </c>
      <c r="D54" s="20">
        <v>0</v>
      </c>
      <c r="E54" s="93">
        <f t="shared" si="0"/>
        <v>51790943.059996642</v>
      </c>
      <c r="F54" s="92">
        <v>1894804.96</v>
      </c>
      <c r="G54" s="20"/>
      <c r="H54" s="93">
        <f t="shared" si="1"/>
        <v>1894804.96</v>
      </c>
      <c r="I54" s="92">
        <v>464021.98</v>
      </c>
      <c r="J54" s="20"/>
      <c r="K54" s="93">
        <f t="shared" si="2"/>
        <v>464021.98</v>
      </c>
      <c r="L54" s="92">
        <v>94706.93</v>
      </c>
      <c r="M54" s="20"/>
      <c r="N54" s="93">
        <f t="shared" si="3"/>
        <v>94706.93</v>
      </c>
      <c r="O54" s="92">
        <v>546528.75</v>
      </c>
      <c r="P54" s="20"/>
      <c r="Q54" s="93">
        <f t="shared" si="4"/>
        <v>546528.75</v>
      </c>
      <c r="R54" s="92">
        <v>49718924.399996646</v>
      </c>
      <c r="S54" s="20">
        <v>0</v>
      </c>
      <c r="T54" s="93">
        <f t="shared" si="17"/>
        <v>49718924.399996646</v>
      </c>
      <c r="U54" s="209">
        <f t="shared" si="6"/>
        <v>0</v>
      </c>
      <c r="W54" s="86" t="s">
        <v>17</v>
      </c>
      <c r="X54" s="121">
        <f t="shared" si="7"/>
        <v>0</v>
      </c>
      <c r="Y54" s="122">
        <f t="shared" si="8"/>
        <v>0</v>
      </c>
      <c r="Z54" s="122">
        <f t="shared" si="9"/>
        <v>0</v>
      </c>
      <c r="AA54" s="122">
        <f t="shared" si="10"/>
        <v>0</v>
      </c>
      <c r="AB54" s="122">
        <f t="shared" si="11"/>
        <v>0</v>
      </c>
      <c r="AC54" s="129">
        <f t="shared" si="12"/>
        <v>0</v>
      </c>
    </row>
    <row r="55" spans="1:29" ht="15.75">
      <c r="A55" s="251"/>
      <c r="B55" s="86" t="s">
        <v>18</v>
      </c>
      <c r="C55" s="92">
        <v>10990651.839999471</v>
      </c>
      <c r="D55" s="20">
        <v>10990650</v>
      </c>
      <c r="E55" s="93">
        <f t="shared" si="0"/>
        <v>1.839999470859766</v>
      </c>
      <c r="F55" s="92">
        <v>497135.27</v>
      </c>
      <c r="G55" s="20" t="s">
        <v>1670</v>
      </c>
      <c r="H55" s="93">
        <f t="shared" si="1"/>
        <v>0.27000000001862645</v>
      </c>
      <c r="I55" s="92">
        <v>52241.72</v>
      </c>
      <c r="J55" s="20" t="s">
        <v>1820</v>
      </c>
      <c r="K55" s="93">
        <f t="shared" si="2"/>
        <v>2.0000000004074536E-2</v>
      </c>
      <c r="L55" s="92">
        <v>8963.5300000000007</v>
      </c>
      <c r="M55" s="20" t="s">
        <v>1821</v>
      </c>
      <c r="N55" s="93">
        <f t="shared" si="3"/>
        <v>0.53000000000065484</v>
      </c>
      <c r="O55" s="92">
        <v>95406.38</v>
      </c>
      <c r="P55" s="20" t="s">
        <v>1671</v>
      </c>
      <c r="Q55" s="93">
        <f t="shared" si="4"/>
        <v>0.38000000000465661</v>
      </c>
      <c r="R55" s="92">
        <v>10441388.37999947</v>
      </c>
      <c r="S55" s="20">
        <v>10441390</v>
      </c>
      <c r="T55" s="93">
        <f t="shared" si="17"/>
        <v>-1.6200005300343037</v>
      </c>
      <c r="U55" s="209">
        <f t="shared" si="6"/>
        <v>1</v>
      </c>
      <c r="W55" s="86" t="s">
        <v>18</v>
      </c>
      <c r="X55" s="121">
        <f t="shared" si="7"/>
        <v>0</v>
      </c>
      <c r="Y55" s="122">
        <f t="shared" si="8"/>
        <v>0</v>
      </c>
      <c r="Z55" s="122">
        <f t="shared" si="9"/>
        <v>0</v>
      </c>
      <c r="AA55" s="122">
        <f t="shared" si="10"/>
        <v>0</v>
      </c>
      <c r="AB55" s="122">
        <f t="shared" si="11"/>
        <v>0</v>
      </c>
      <c r="AC55" s="129">
        <f t="shared" si="12"/>
        <v>0</v>
      </c>
    </row>
    <row r="56" spans="1:29" ht="15.75">
      <c r="A56" s="252"/>
      <c r="B56" s="88" t="s">
        <v>19</v>
      </c>
      <c r="C56" s="94">
        <v>68851754.68999882</v>
      </c>
      <c r="D56" s="95">
        <v>68851700</v>
      </c>
      <c r="E56" s="96">
        <f t="shared" si="0"/>
        <v>54.68999882042408</v>
      </c>
      <c r="F56" s="94">
        <v>1835063.93</v>
      </c>
      <c r="G56" s="95" t="s">
        <v>1672</v>
      </c>
      <c r="H56" s="96">
        <f t="shared" si="1"/>
        <v>3.9299999999348074</v>
      </c>
      <c r="I56" s="94">
        <v>30828.74</v>
      </c>
      <c r="J56" s="95" t="s">
        <v>1822</v>
      </c>
      <c r="K56" s="96">
        <f t="shared" si="2"/>
        <v>4.0000000000873115E-2</v>
      </c>
      <c r="L56" s="94">
        <v>2470.7800000000002</v>
      </c>
      <c r="M56" s="95" t="s">
        <v>1823</v>
      </c>
      <c r="N56" s="96">
        <f t="shared" si="3"/>
        <v>0.78000000000020009</v>
      </c>
      <c r="O56" s="92">
        <v>393128.09000000008</v>
      </c>
      <c r="P56" s="20" t="s">
        <v>1673</v>
      </c>
      <c r="Q56" s="93">
        <f t="shared" si="4"/>
        <v>9.0000000083819032E-2</v>
      </c>
      <c r="R56" s="94">
        <v>66651920.629998818</v>
      </c>
      <c r="S56" s="95">
        <v>66651900</v>
      </c>
      <c r="T56" s="96">
        <f t="shared" si="17"/>
        <v>20.629998818039894</v>
      </c>
      <c r="U56" s="210">
        <f t="shared" si="6"/>
        <v>1</v>
      </c>
      <c r="W56" s="88" t="s">
        <v>19</v>
      </c>
      <c r="X56" s="125">
        <f t="shared" si="7"/>
        <v>0</v>
      </c>
      <c r="Y56" s="126">
        <f t="shared" si="8"/>
        <v>0</v>
      </c>
      <c r="Z56" s="126">
        <f t="shared" si="9"/>
        <v>0</v>
      </c>
      <c r="AA56" s="126">
        <f t="shared" si="10"/>
        <v>0</v>
      </c>
      <c r="AB56" s="126">
        <f t="shared" si="11"/>
        <v>0</v>
      </c>
      <c r="AC56" s="132">
        <f t="shared" si="12"/>
        <v>0</v>
      </c>
    </row>
    <row r="57" spans="1:29" ht="15.75" customHeight="1">
      <c r="A57" s="250">
        <v>42530</v>
      </c>
      <c r="B57" s="85" t="s">
        <v>12</v>
      </c>
      <c r="C57" s="89">
        <v>36773116.780000135</v>
      </c>
      <c r="D57" s="90">
        <v>36773100</v>
      </c>
      <c r="E57" s="91">
        <f t="shared" si="0"/>
        <v>16.780000135302544</v>
      </c>
      <c r="F57" s="89">
        <v>1773070.5300000005</v>
      </c>
      <c r="G57" s="90" t="s">
        <v>1674</v>
      </c>
      <c r="H57" s="91">
        <f t="shared" si="1"/>
        <v>0.53000000049360096</v>
      </c>
      <c r="I57" s="89">
        <v>82770.749999999985</v>
      </c>
      <c r="J57" s="90" t="s">
        <v>1824</v>
      </c>
      <c r="K57" s="91">
        <f t="shared" si="2"/>
        <v>-5.0000000017462298E-2</v>
      </c>
      <c r="L57" s="89">
        <v>37954.689999999995</v>
      </c>
      <c r="M57" s="90" t="s">
        <v>1825</v>
      </c>
      <c r="N57" s="91">
        <f t="shared" si="3"/>
        <v>-1.0000000002037268E-2</v>
      </c>
      <c r="O57" s="89">
        <v>762757.91000000027</v>
      </c>
      <c r="P57" s="90" t="s">
        <v>1675</v>
      </c>
      <c r="Q57" s="91">
        <f t="shared" si="4"/>
        <v>-8.9999999734573066E-2</v>
      </c>
      <c r="R57" s="89">
        <v>37457173.860000134</v>
      </c>
      <c r="S57" s="90">
        <v>37457100</v>
      </c>
      <c r="T57" s="91">
        <f>R57-S57</f>
        <v>73.860000133514404</v>
      </c>
      <c r="U57" s="208">
        <f t="shared" si="6"/>
        <v>1</v>
      </c>
      <c r="W57" s="85" t="s">
        <v>12</v>
      </c>
      <c r="X57" s="122">
        <f t="shared" si="7"/>
        <v>0</v>
      </c>
      <c r="Y57" s="122">
        <f t="shared" si="8"/>
        <v>0</v>
      </c>
      <c r="Z57" s="122">
        <f t="shared" si="9"/>
        <v>0</v>
      </c>
      <c r="AA57" s="122">
        <f t="shared" si="10"/>
        <v>0</v>
      </c>
      <c r="AB57" s="122">
        <f t="shared" si="11"/>
        <v>0</v>
      </c>
      <c r="AC57" s="129">
        <f t="shared" si="12"/>
        <v>0</v>
      </c>
    </row>
    <row r="58" spans="1:29" ht="15.75">
      <c r="A58" s="251"/>
      <c r="B58" s="86" t="s">
        <v>13</v>
      </c>
      <c r="C58" s="92">
        <v>77946801.279996648</v>
      </c>
      <c r="D58" s="20">
        <v>77946800</v>
      </c>
      <c r="E58" s="93">
        <f t="shared" si="0"/>
        <v>1.2799966484308243</v>
      </c>
      <c r="F58" s="92">
        <v>2761331.43</v>
      </c>
      <c r="G58" s="20" t="s">
        <v>1676</v>
      </c>
      <c r="H58" s="93">
        <f t="shared" si="1"/>
        <v>1.4300000001676381</v>
      </c>
      <c r="I58" s="92">
        <v>601527.9700000002</v>
      </c>
      <c r="J58" s="20" t="s">
        <v>1826</v>
      </c>
      <c r="K58" s="93">
        <f t="shared" si="2"/>
        <v>-2.9999999795109034E-2</v>
      </c>
      <c r="L58" s="92">
        <v>1332702.5</v>
      </c>
      <c r="M58" s="20" t="s">
        <v>1827</v>
      </c>
      <c r="N58" s="93">
        <f t="shared" si="3"/>
        <v>2.5</v>
      </c>
      <c r="O58" s="92">
        <v>650837.97000000009</v>
      </c>
      <c r="P58" s="20" t="s">
        <v>1677</v>
      </c>
      <c r="Q58" s="93">
        <f t="shared" si="4"/>
        <v>-2.9999999911524355E-2</v>
      </c>
      <c r="R58" s="92">
        <v>78967796.689996615</v>
      </c>
      <c r="S58" s="20">
        <v>78967800</v>
      </c>
      <c r="T58" s="93">
        <f t="shared" ref="T58:T64" si="18">R58-S58</f>
        <v>-3.3100033849477768</v>
      </c>
      <c r="U58" s="209">
        <f t="shared" si="6"/>
        <v>1</v>
      </c>
      <c r="W58" s="86" t="s">
        <v>13</v>
      </c>
      <c r="X58" s="122">
        <f t="shared" si="7"/>
        <v>0</v>
      </c>
      <c r="Y58" s="122">
        <f t="shared" si="8"/>
        <v>0</v>
      </c>
      <c r="Z58" s="122">
        <f t="shared" si="9"/>
        <v>0</v>
      </c>
      <c r="AA58" s="122">
        <f t="shared" si="10"/>
        <v>0</v>
      </c>
      <c r="AB58" s="122">
        <f t="shared" si="11"/>
        <v>0</v>
      </c>
      <c r="AC58" s="129">
        <f t="shared" si="12"/>
        <v>0</v>
      </c>
    </row>
    <row r="59" spans="1:29" ht="15.75">
      <c r="A59" s="251"/>
      <c r="B59" s="87" t="s">
        <v>14</v>
      </c>
      <c r="C59" s="92">
        <v>33380952.729999784</v>
      </c>
      <c r="D59" s="20">
        <v>245655792</v>
      </c>
      <c r="E59" s="93">
        <f t="shared" si="0"/>
        <v>-212274839.27000022</v>
      </c>
      <c r="F59" s="92">
        <v>1413311.0800000005</v>
      </c>
      <c r="G59" s="20" t="s">
        <v>1678</v>
      </c>
      <c r="H59" s="93">
        <f t="shared" si="1"/>
        <v>1.0800000005401671</v>
      </c>
      <c r="I59" s="92">
        <v>7000</v>
      </c>
      <c r="J59" s="20" t="s">
        <v>1557</v>
      </c>
      <c r="K59" s="93">
        <f t="shared" si="2"/>
        <v>0</v>
      </c>
      <c r="L59" s="92">
        <v>0</v>
      </c>
      <c r="M59" s="20" t="s">
        <v>52</v>
      </c>
      <c r="N59" s="93">
        <f t="shared" si="3"/>
        <v>0</v>
      </c>
      <c r="O59" s="92">
        <v>586606.46</v>
      </c>
      <c r="P59" s="20" t="s">
        <v>1679</v>
      </c>
      <c r="Q59" s="93">
        <f t="shared" si="4"/>
        <v>0.4599999999627471</v>
      </c>
      <c r="R59" s="92">
        <v>33991133.259999782</v>
      </c>
      <c r="S59" s="20">
        <v>33991100</v>
      </c>
      <c r="T59" s="93">
        <f t="shared" si="18"/>
        <v>33.259999781847</v>
      </c>
      <c r="U59" s="209">
        <f t="shared" si="6"/>
        <v>1</v>
      </c>
      <c r="W59" s="87" t="s">
        <v>14</v>
      </c>
      <c r="X59" s="122">
        <f t="shared" si="7"/>
        <v>1</v>
      </c>
      <c r="Y59" s="122">
        <f t="shared" si="8"/>
        <v>0</v>
      </c>
      <c r="Z59" s="122">
        <f t="shared" si="9"/>
        <v>0</v>
      </c>
      <c r="AA59" s="122">
        <f t="shared" si="10"/>
        <v>0</v>
      </c>
      <c r="AB59" s="122">
        <f t="shared" si="11"/>
        <v>0</v>
      </c>
      <c r="AC59" s="129">
        <f t="shared" si="12"/>
        <v>0</v>
      </c>
    </row>
    <row r="60" spans="1:29" ht="15.75">
      <c r="A60" s="251"/>
      <c r="B60" s="86" t="s">
        <v>15</v>
      </c>
      <c r="C60" s="92">
        <v>90979708.939999491</v>
      </c>
      <c r="D60" s="20">
        <v>90979704</v>
      </c>
      <c r="E60" s="93">
        <f t="shared" si="0"/>
        <v>4.9399994909763336</v>
      </c>
      <c r="F60" s="92">
        <v>1206797.6299999999</v>
      </c>
      <c r="G60" s="20" t="s">
        <v>1680</v>
      </c>
      <c r="H60" s="93">
        <f t="shared" si="1"/>
        <v>-2.3700000001117587</v>
      </c>
      <c r="I60" s="92">
        <v>147741.1</v>
      </c>
      <c r="J60" s="20" t="s">
        <v>1828</v>
      </c>
      <c r="K60" s="93">
        <f t="shared" si="2"/>
        <v>0.10000000000582077</v>
      </c>
      <c r="L60" s="92">
        <v>8238.6299999999992</v>
      </c>
      <c r="M60" s="20" t="s">
        <v>1829</v>
      </c>
      <c r="N60" s="93">
        <f t="shared" si="3"/>
        <v>0</v>
      </c>
      <c r="O60" s="92">
        <v>858699.45</v>
      </c>
      <c r="P60" s="20" t="s">
        <v>1681</v>
      </c>
      <c r="Q60" s="93">
        <f t="shared" si="4"/>
        <v>0.44999999995343387</v>
      </c>
      <c r="R60" s="92">
        <v>92945577.009999499</v>
      </c>
      <c r="S60" s="20">
        <v>92945496</v>
      </c>
      <c r="T60" s="93">
        <f t="shared" si="18"/>
        <v>81.009999498724937</v>
      </c>
      <c r="U60" s="209">
        <f t="shared" si="6"/>
        <v>1</v>
      </c>
      <c r="W60" s="86" t="s">
        <v>15</v>
      </c>
      <c r="X60" s="122">
        <f t="shared" si="7"/>
        <v>0</v>
      </c>
      <c r="Y60" s="122">
        <f t="shared" si="8"/>
        <v>0</v>
      </c>
      <c r="Z60" s="122">
        <f t="shared" si="9"/>
        <v>0</v>
      </c>
      <c r="AA60" s="122">
        <f t="shared" si="10"/>
        <v>0</v>
      </c>
      <c r="AB60" s="122">
        <f t="shared" si="11"/>
        <v>0</v>
      </c>
      <c r="AC60" s="129">
        <f t="shared" si="12"/>
        <v>0</v>
      </c>
    </row>
    <row r="61" spans="1:29" ht="15.75">
      <c r="A61" s="251"/>
      <c r="B61" s="86" t="s">
        <v>16</v>
      </c>
      <c r="C61" s="92">
        <v>58979507.269998886</v>
      </c>
      <c r="D61" s="20">
        <v>58979490</v>
      </c>
      <c r="E61" s="93">
        <f t="shared" si="0"/>
        <v>17.269998885691166</v>
      </c>
      <c r="F61" s="92">
        <v>944817.55999999982</v>
      </c>
      <c r="G61" s="20" t="s">
        <v>1682</v>
      </c>
      <c r="H61" s="93">
        <f t="shared" si="1"/>
        <v>-0.44000000017695129</v>
      </c>
      <c r="I61" s="92">
        <v>22518</v>
      </c>
      <c r="J61" s="20" t="s">
        <v>1830</v>
      </c>
      <c r="K61" s="93">
        <f t="shared" si="2"/>
        <v>0</v>
      </c>
      <c r="L61" s="92">
        <v>1904.57</v>
      </c>
      <c r="M61" s="20" t="s">
        <v>1831</v>
      </c>
      <c r="N61" s="93">
        <f t="shared" si="3"/>
        <v>0</v>
      </c>
      <c r="O61" s="92">
        <v>271712.49000000005</v>
      </c>
      <c r="P61" s="20" t="s">
        <v>1683</v>
      </c>
      <c r="Q61" s="93">
        <f t="shared" si="4"/>
        <v>-0.50999999995110556</v>
      </c>
      <c r="R61" s="92">
        <v>61633813.609998912</v>
      </c>
      <c r="S61" s="20">
        <v>61633820</v>
      </c>
      <c r="T61" s="93">
        <f t="shared" si="18"/>
        <v>-6.3900010883808136</v>
      </c>
      <c r="U61" s="209">
        <f t="shared" si="6"/>
        <v>1</v>
      </c>
      <c r="W61" s="86" t="s">
        <v>16</v>
      </c>
      <c r="X61" s="122">
        <f t="shared" si="7"/>
        <v>0</v>
      </c>
      <c r="Y61" s="122">
        <f t="shared" si="8"/>
        <v>0</v>
      </c>
      <c r="Z61" s="122">
        <f t="shared" si="9"/>
        <v>0</v>
      </c>
      <c r="AA61" s="122">
        <f t="shared" si="10"/>
        <v>0</v>
      </c>
      <c r="AB61" s="122">
        <f t="shared" si="11"/>
        <v>0</v>
      </c>
      <c r="AC61" s="129">
        <f t="shared" si="12"/>
        <v>0</v>
      </c>
    </row>
    <row r="62" spans="1:29" ht="15.75">
      <c r="A62" s="251"/>
      <c r="B62" s="86" t="s">
        <v>17</v>
      </c>
      <c r="C62" s="92">
        <v>49718924.399996646</v>
      </c>
      <c r="D62" s="20">
        <v>47789900</v>
      </c>
      <c r="E62" s="93">
        <f t="shared" si="0"/>
        <v>1929024.3999966457</v>
      </c>
      <c r="F62" s="92">
        <v>1663174.2099999997</v>
      </c>
      <c r="G62" s="20" t="s">
        <v>1684</v>
      </c>
      <c r="H62" s="93">
        <f t="shared" si="1"/>
        <v>4.2099999997299165</v>
      </c>
      <c r="I62" s="92">
        <v>190200.03</v>
      </c>
      <c r="J62" s="20" t="s">
        <v>1832</v>
      </c>
      <c r="K62" s="93">
        <f t="shared" si="2"/>
        <v>2.9999999998835847E-2</v>
      </c>
      <c r="L62" s="92">
        <v>118800.42</v>
      </c>
      <c r="M62" s="20" t="s">
        <v>1833</v>
      </c>
      <c r="N62" s="93">
        <f t="shared" si="3"/>
        <v>-218501.58000000002</v>
      </c>
      <c r="O62" s="92">
        <v>337301.73</v>
      </c>
      <c r="P62" s="20" t="s">
        <v>1685</v>
      </c>
      <c r="Q62" s="93">
        <f t="shared" si="4"/>
        <v>31000.729999999981</v>
      </c>
      <c r="R62" s="92">
        <v>47789848.06999664</v>
      </c>
      <c r="S62" s="20">
        <v>47789900</v>
      </c>
      <c r="T62" s="93">
        <f t="shared" si="18"/>
        <v>-51.930003359913826</v>
      </c>
      <c r="U62" s="209">
        <f t="shared" si="6"/>
        <v>1</v>
      </c>
      <c r="W62" s="86" t="s">
        <v>17</v>
      </c>
      <c r="X62" s="122">
        <f t="shared" si="7"/>
        <v>1</v>
      </c>
      <c r="Y62" s="122">
        <f t="shared" si="8"/>
        <v>0</v>
      </c>
      <c r="Z62" s="122">
        <f t="shared" si="9"/>
        <v>0</v>
      </c>
      <c r="AA62" s="122">
        <f t="shared" si="10"/>
        <v>1</v>
      </c>
      <c r="AB62" s="122">
        <f t="shared" si="11"/>
        <v>1</v>
      </c>
      <c r="AC62" s="129">
        <f t="shared" si="12"/>
        <v>0</v>
      </c>
    </row>
    <row r="63" spans="1:29" ht="15.75">
      <c r="A63" s="251"/>
      <c r="B63" s="86" t="s">
        <v>18</v>
      </c>
      <c r="C63" s="92">
        <v>10441388.37999947</v>
      </c>
      <c r="D63" s="20">
        <v>10441390</v>
      </c>
      <c r="E63" s="93">
        <f t="shared" si="0"/>
        <v>-1.6200005300343037</v>
      </c>
      <c r="F63" s="92">
        <v>147986.14000000001</v>
      </c>
      <c r="G63" s="20" t="s">
        <v>1686</v>
      </c>
      <c r="H63" s="93">
        <f t="shared" si="1"/>
        <v>0.14000000001396984</v>
      </c>
      <c r="I63" s="92">
        <v>1028.95</v>
      </c>
      <c r="J63" s="20" t="s">
        <v>1834</v>
      </c>
      <c r="K63" s="93">
        <f t="shared" si="2"/>
        <v>0</v>
      </c>
      <c r="L63" s="92">
        <v>1247.7</v>
      </c>
      <c r="M63" s="20" t="s">
        <v>1835</v>
      </c>
      <c r="N63" s="93">
        <f t="shared" si="3"/>
        <v>0</v>
      </c>
      <c r="O63" s="92">
        <v>97633.499999999985</v>
      </c>
      <c r="P63" s="20" t="s">
        <v>1687</v>
      </c>
      <c r="Q63" s="93">
        <f t="shared" si="4"/>
        <v>97536.499999999985</v>
      </c>
      <c r="R63" s="92">
        <v>10783588.349999471</v>
      </c>
      <c r="S63" s="20">
        <v>10783590</v>
      </c>
      <c r="T63" s="93">
        <f t="shared" si="18"/>
        <v>-1.6500005293637514</v>
      </c>
      <c r="U63" s="209">
        <f t="shared" si="6"/>
        <v>1</v>
      </c>
      <c r="W63" s="86" t="s">
        <v>18</v>
      </c>
      <c r="X63" s="122">
        <f t="shared" si="7"/>
        <v>0</v>
      </c>
      <c r="Y63" s="122">
        <f t="shared" si="8"/>
        <v>0</v>
      </c>
      <c r="Z63" s="122">
        <f t="shared" si="9"/>
        <v>0</v>
      </c>
      <c r="AA63" s="122">
        <f t="shared" si="10"/>
        <v>0</v>
      </c>
      <c r="AB63" s="122">
        <f t="shared" si="11"/>
        <v>1</v>
      </c>
      <c r="AC63" s="129">
        <f t="shared" si="12"/>
        <v>0</v>
      </c>
    </row>
    <row r="64" spans="1:29" ht="15.75">
      <c r="A64" s="252"/>
      <c r="B64" s="88" t="s">
        <v>19</v>
      </c>
      <c r="C64" s="94">
        <v>66651920.629998818</v>
      </c>
      <c r="D64" s="95">
        <v>0</v>
      </c>
      <c r="E64" s="96">
        <f t="shared" si="0"/>
        <v>66651920.629998818</v>
      </c>
      <c r="F64" s="94">
        <v>1574944.3800000013</v>
      </c>
      <c r="G64" s="95"/>
      <c r="H64" s="96">
        <f t="shared" si="1"/>
        <v>1574944.3800000013</v>
      </c>
      <c r="I64" s="94">
        <v>197878.89</v>
      </c>
      <c r="J64" s="95"/>
      <c r="K64" s="96">
        <f t="shared" si="2"/>
        <v>197878.89</v>
      </c>
      <c r="L64" s="94">
        <v>120044.91</v>
      </c>
      <c r="M64" s="95"/>
      <c r="N64" s="96">
        <f t="shared" si="3"/>
        <v>120044.91</v>
      </c>
      <c r="O64" s="94">
        <v>441292.32</v>
      </c>
      <c r="P64" s="95"/>
      <c r="Q64" s="96">
        <f t="shared" si="4"/>
        <v>441292.32</v>
      </c>
      <c r="R64" s="94">
        <v>65591843.759998821</v>
      </c>
      <c r="S64" s="95">
        <v>0</v>
      </c>
      <c r="T64" s="96">
        <f t="shared" si="18"/>
        <v>65591843.759998821</v>
      </c>
      <c r="U64" s="210">
        <f t="shared" si="6"/>
        <v>0</v>
      </c>
      <c r="W64" s="88" t="s">
        <v>19</v>
      </c>
      <c r="X64" s="122">
        <f t="shared" si="7"/>
        <v>0</v>
      </c>
      <c r="Y64" s="122">
        <f t="shared" si="8"/>
        <v>0</v>
      </c>
      <c r="Z64" s="122">
        <f t="shared" si="9"/>
        <v>0</v>
      </c>
      <c r="AA64" s="122">
        <f t="shared" si="10"/>
        <v>0</v>
      </c>
      <c r="AB64" s="122">
        <f t="shared" si="11"/>
        <v>0</v>
      </c>
      <c r="AC64" s="129">
        <f t="shared" si="12"/>
        <v>0</v>
      </c>
    </row>
    <row r="65" spans="1:29" ht="15.75" customHeight="1">
      <c r="A65" s="250">
        <v>42532</v>
      </c>
      <c r="B65" s="85" t="s">
        <v>12</v>
      </c>
      <c r="C65" s="89"/>
      <c r="D65" s="90"/>
      <c r="E65" s="91">
        <f t="shared" si="0"/>
        <v>0</v>
      </c>
      <c r="F65" s="89"/>
      <c r="G65" s="90"/>
      <c r="H65" s="91">
        <f t="shared" si="1"/>
        <v>0</v>
      </c>
      <c r="I65" s="89"/>
      <c r="J65" s="90"/>
      <c r="K65" s="91">
        <f t="shared" si="2"/>
        <v>0</v>
      </c>
      <c r="L65" s="89"/>
      <c r="M65" s="90"/>
      <c r="N65" s="91">
        <f t="shared" si="3"/>
        <v>0</v>
      </c>
      <c r="O65" s="92"/>
      <c r="P65" s="20"/>
      <c r="Q65" s="93">
        <f t="shared" si="4"/>
        <v>0</v>
      </c>
      <c r="R65" s="89"/>
      <c r="S65" s="90"/>
      <c r="T65" s="91">
        <f>R65-S65</f>
        <v>0</v>
      </c>
      <c r="U65" s="208">
        <f t="shared" si="6"/>
        <v>0</v>
      </c>
      <c r="W65" s="85" t="s">
        <v>12</v>
      </c>
      <c r="X65" s="117">
        <f t="shared" si="7"/>
        <v>0</v>
      </c>
      <c r="Y65" s="118">
        <f t="shared" si="8"/>
        <v>0</v>
      </c>
      <c r="Z65" s="118">
        <f t="shared" si="9"/>
        <v>0</v>
      </c>
      <c r="AA65" s="118">
        <f t="shared" si="10"/>
        <v>0</v>
      </c>
      <c r="AB65" s="118">
        <f t="shared" si="11"/>
        <v>0</v>
      </c>
      <c r="AC65" s="131">
        <f t="shared" si="12"/>
        <v>0</v>
      </c>
    </row>
    <row r="66" spans="1:29" ht="15.75">
      <c r="A66" s="251"/>
      <c r="B66" s="86" t="s">
        <v>13</v>
      </c>
      <c r="C66" s="92"/>
      <c r="D66" s="20"/>
      <c r="E66" s="93">
        <f t="shared" si="0"/>
        <v>0</v>
      </c>
      <c r="F66" s="92"/>
      <c r="G66" s="20"/>
      <c r="H66" s="93">
        <f t="shared" si="1"/>
        <v>0</v>
      </c>
      <c r="I66" s="92"/>
      <c r="J66" s="20"/>
      <c r="K66" s="93">
        <f t="shared" si="2"/>
        <v>0</v>
      </c>
      <c r="L66" s="92"/>
      <c r="M66" s="20"/>
      <c r="N66" s="93">
        <f t="shared" si="3"/>
        <v>0</v>
      </c>
      <c r="O66" s="92"/>
      <c r="P66" s="20"/>
      <c r="Q66" s="93">
        <f t="shared" si="4"/>
        <v>0</v>
      </c>
      <c r="R66" s="92"/>
      <c r="S66" s="20"/>
      <c r="T66" s="93">
        <f t="shared" ref="T66:T72" si="19">R66-S66</f>
        <v>0</v>
      </c>
      <c r="U66" s="209">
        <f t="shared" si="6"/>
        <v>0</v>
      </c>
      <c r="W66" s="86" t="s">
        <v>13</v>
      </c>
      <c r="X66" s="121">
        <f t="shared" si="7"/>
        <v>0</v>
      </c>
      <c r="Y66" s="122">
        <f t="shared" si="8"/>
        <v>0</v>
      </c>
      <c r="Z66" s="122">
        <f t="shared" si="9"/>
        <v>0</v>
      </c>
      <c r="AA66" s="122">
        <f t="shared" si="10"/>
        <v>0</v>
      </c>
      <c r="AB66" s="122">
        <f t="shared" si="11"/>
        <v>0</v>
      </c>
      <c r="AC66" s="129">
        <f t="shared" si="12"/>
        <v>0</v>
      </c>
    </row>
    <row r="67" spans="1:29" ht="15.75">
      <c r="A67" s="251"/>
      <c r="B67" s="87" t="s">
        <v>14</v>
      </c>
      <c r="C67" s="92"/>
      <c r="D67" s="20"/>
      <c r="E67" s="93">
        <f t="shared" si="0"/>
        <v>0</v>
      </c>
      <c r="F67" s="92"/>
      <c r="G67" s="20"/>
      <c r="H67" s="93">
        <f t="shared" si="1"/>
        <v>0</v>
      </c>
      <c r="I67" s="92"/>
      <c r="J67" s="20"/>
      <c r="K67" s="93">
        <f t="shared" si="2"/>
        <v>0</v>
      </c>
      <c r="L67" s="92"/>
      <c r="M67" s="20"/>
      <c r="N67" s="93">
        <f t="shared" si="3"/>
        <v>0</v>
      </c>
      <c r="O67" s="92"/>
      <c r="P67" s="20"/>
      <c r="Q67" s="93">
        <f t="shared" si="4"/>
        <v>0</v>
      </c>
      <c r="R67" s="92"/>
      <c r="S67" s="20"/>
      <c r="T67" s="93">
        <f t="shared" si="19"/>
        <v>0</v>
      </c>
      <c r="U67" s="209">
        <f t="shared" si="6"/>
        <v>0</v>
      </c>
      <c r="W67" s="87" t="s">
        <v>14</v>
      </c>
      <c r="X67" s="121">
        <f t="shared" si="7"/>
        <v>0</v>
      </c>
      <c r="Y67" s="122">
        <f t="shared" si="8"/>
        <v>0</v>
      </c>
      <c r="Z67" s="122">
        <f t="shared" si="9"/>
        <v>0</v>
      </c>
      <c r="AA67" s="122">
        <f t="shared" si="10"/>
        <v>0</v>
      </c>
      <c r="AB67" s="122">
        <f t="shared" si="11"/>
        <v>0</v>
      </c>
      <c r="AC67" s="129">
        <f t="shared" si="12"/>
        <v>0</v>
      </c>
    </row>
    <row r="68" spans="1:29" ht="15.75">
      <c r="A68" s="251"/>
      <c r="B68" s="86" t="s">
        <v>15</v>
      </c>
      <c r="C68" s="92">
        <v>92945577.009999499</v>
      </c>
      <c r="D68" s="20"/>
      <c r="E68" s="93">
        <f t="shared" si="0"/>
        <v>92945577.009999499</v>
      </c>
      <c r="F68" s="92">
        <v>1706774.7900000003</v>
      </c>
      <c r="G68" s="20"/>
      <c r="H68" s="93">
        <f t="shared" si="1"/>
        <v>1706774.7900000003</v>
      </c>
      <c r="I68" s="92">
        <v>222501.46</v>
      </c>
      <c r="J68" s="20"/>
      <c r="K68" s="93">
        <f t="shared" si="2"/>
        <v>222501.46</v>
      </c>
      <c r="L68" s="92">
        <v>20840.16</v>
      </c>
      <c r="M68" s="20"/>
      <c r="N68" s="93">
        <f t="shared" si="3"/>
        <v>20840.16</v>
      </c>
      <c r="O68" s="92">
        <v>1506662.9800000007</v>
      </c>
      <c r="P68" s="20"/>
      <c r="Q68" s="93">
        <f t="shared" si="4"/>
        <v>1506662.9800000007</v>
      </c>
      <c r="R68" s="92">
        <v>89933800.5399995</v>
      </c>
      <c r="S68" s="20"/>
      <c r="T68" s="93">
        <f t="shared" si="19"/>
        <v>89933800.5399995</v>
      </c>
      <c r="U68" s="209">
        <f t="shared" si="6"/>
        <v>0</v>
      </c>
      <c r="W68" s="86" t="s">
        <v>15</v>
      </c>
      <c r="X68" s="121">
        <f t="shared" si="7"/>
        <v>0</v>
      </c>
      <c r="Y68" s="122">
        <f t="shared" si="8"/>
        <v>0</v>
      </c>
      <c r="Z68" s="122">
        <f t="shared" si="9"/>
        <v>0</v>
      </c>
      <c r="AA68" s="122">
        <f t="shared" si="10"/>
        <v>0</v>
      </c>
      <c r="AB68" s="122">
        <f t="shared" si="11"/>
        <v>0</v>
      </c>
      <c r="AC68" s="129">
        <f t="shared" si="12"/>
        <v>0</v>
      </c>
    </row>
    <row r="69" spans="1:29" ht="15.75">
      <c r="A69" s="251"/>
      <c r="B69" s="86" t="s">
        <v>16</v>
      </c>
      <c r="C69" s="92"/>
      <c r="D69" s="20"/>
      <c r="E69" s="93">
        <f t="shared" si="0"/>
        <v>0</v>
      </c>
      <c r="F69" s="92"/>
      <c r="G69" s="20"/>
      <c r="H69" s="93">
        <f t="shared" si="1"/>
        <v>0</v>
      </c>
      <c r="I69" s="92"/>
      <c r="J69" s="20"/>
      <c r="K69" s="93">
        <f t="shared" si="2"/>
        <v>0</v>
      </c>
      <c r="L69" s="92"/>
      <c r="M69" s="20"/>
      <c r="N69" s="93">
        <f t="shared" si="3"/>
        <v>0</v>
      </c>
      <c r="O69" s="92"/>
      <c r="P69" s="20"/>
      <c r="Q69" s="93">
        <f t="shared" si="4"/>
        <v>0</v>
      </c>
      <c r="R69" s="92"/>
      <c r="S69" s="20"/>
      <c r="T69" s="93">
        <f t="shared" si="19"/>
        <v>0</v>
      </c>
      <c r="U69" s="209">
        <f t="shared" si="6"/>
        <v>0</v>
      </c>
      <c r="W69" s="86" t="s">
        <v>16</v>
      </c>
      <c r="X69" s="121">
        <f t="shared" si="7"/>
        <v>0</v>
      </c>
      <c r="Y69" s="122">
        <f t="shared" si="8"/>
        <v>0</v>
      </c>
      <c r="Z69" s="122">
        <f t="shared" si="9"/>
        <v>0</v>
      </c>
      <c r="AA69" s="122">
        <f t="shared" si="10"/>
        <v>0</v>
      </c>
      <c r="AB69" s="122">
        <f t="shared" si="11"/>
        <v>0</v>
      </c>
      <c r="AC69" s="129">
        <f t="shared" si="12"/>
        <v>0</v>
      </c>
    </row>
    <row r="70" spans="1:29" ht="15.75">
      <c r="A70" s="251"/>
      <c r="B70" s="86" t="s">
        <v>17</v>
      </c>
      <c r="C70" s="92"/>
      <c r="D70" s="20"/>
      <c r="E70" s="93">
        <f t="shared" si="0"/>
        <v>0</v>
      </c>
      <c r="F70" s="92"/>
      <c r="G70" s="20"/>
      <c r="H70" s="93">
        <f t="shared" si="1"/>
        <v>0</v>
      </c>
      <c r="I70" s="92"/>
      <c r="J70" s="20"/>
      <c r="K70" s="93">
        <f t="shared" si="2"/>
        <v>0</v>
      </c>
      <c r="L70" s="92"/>
      <c r="M70" s="20"/>
      <c r="N70" s="93">
        <f t="shared" si="3"/>
        <v>0</v>
      </c>
      <c r="O70" s="92"/>
      <c r="P70" s="20"/>
      <c r="Q70" s="93">
        <f t="shared" si="4"/>
        <v>0</v>
      </c>
      <c r="R70" s="92"/>
      <c r="S70" s="20"/>
      <c r="T70" s="93">
        <f t="shared" si="19"/>
        <v>0</v>
      </c>
      <c r="U70" s="209">
        <f t="shared" si="6"/>
        <v>0</v>
      </c>
      <c r="W70" s="86" t="s">
        <v>17</v>
      </c>
      <c r="X70" s="121">
        <f t="shared" si="7"/>
        <v>0</v>
      </c>
      <c r="Y70" s="122">
        <f t="shared" si="8"/>
        <v>0</v>
      </c>
      <c r="Z70" s="122">
        <f t="shared" si="9"/>
        <v>0</v>
      </c>
      <c r="AA70" s="122">
        <f t="shared" si="10"/>
        <v>0</v>
      </c>
      <c r="AB70" s="122">
        <f t="shared" si="11"/>
        <v>0</v>
      </c>
      <c r="AC70" s="129">
        <f t="shared" si="12"/>
        <v>0</v>
      </c>
    </row>
    <row r="71" spans="1:29" ht="15.75">
      <c r="A71" s="251"/>
      <c r="B71" s="86" t="s">
        <v>18</v>
      </c>
      <c r="C71" s="92"/>
      <c r="D71" s="20"/>
      <c r="E71" s="93">
        <f t="shared" si="0"/>
        <v>0</v>
      </c>
      <c r="F71" s="92"/>
      <c r="G71" s="20"/>
      <c r="H71" s="93">
        <f t="shared" si="1"/>
        <v>0</v>
      </c>
      <c r="I71" s="92"/>
      <c r="J71" s="20"/>
      <c r="K71" s="93">
        <f t="shared" si="2"/>
        <v>0</v>
      </c>
      <c r="L71" s="92"/>
      <c r="M71" s="20"/>
      <c r="N71" s="93">
        <f t="shared" si="3"/>
        <v>0</v>
      </c>
      <c r="O71" s="92"/>
      <c r="P71" s="20"/>
      <c r="Q71" s="93">
        <f t="shared" si="4"/>
        <v>0</v>
      </c>
      <c r="R71" s="92"/>
      <c r="S71" s="20"/>
      <c r="T71" s="93">
        <f t="shared" si="19"/>
        <v>0</v>
      </c>
      <c r="U71" s="209">
        <f t="shared" si="6"/>
        <v>0</v>
      </c>
      <c r="W71" s="86" t="s">
        <v>18</v>
      </c>
      <c r="X71" s="121">
        <f t="shared" si="7"/>
        <v>0</v>
      </c>
      <c r="Y71" s="122">
        <f t="shared" si="8"/>
        <v>0</v>
      </c>
      <c r="Z71" s="122">
        <f t="shared" si="9"/>
        <v>0</v>
      </c>
      <c r="AA71" s="122">
        <f t="shared" si="10"/>
        <v>0</v>
      </c>
      <c r="AB71" s="122">
        <f t="shared" si="11"/>
        <v>0</v>
      </c>
      <c r="AC71" s="129">
        <f t="shared" si="12"/>
        <v>0</v>
      </c>
    </row>
    <row r="72" spans="1:29" ht="15.75">
      <c r="A72" s="252"/>
      <c r="B72" s="88" t="s">
        <v>19</v>
      </c>
      <c r="C72" s="94"/>
      <c r="D72" s="95"/>
      <c r="E72" s="96">
        <f t="shared" si="0"/>
        <v>0</v>
      </c>
      <c r="F72" s="94"/>
      <c r="G72" s="95"/>
      <c r="H72" s="96">
        <f t="shared" si="1"/>
        <v>0</v>
      </c>
      <c r="I72" s="94"/>
      <c r="J72" s="95"/>
      <c r="K72" s="96">
        <f t="shared" si="2"/>
        <v>0</v>
      </c>
      <c r="L72" s="94"/>
      <c r="M72" s="95"/>
      <c r="N72" s="96">
        <f t="shared" si="3"/>
        <v>0</v>
      </c>
      <c r="O72" s="94"/>
      <c r="P72" s="95"/>
      <c r="Q72" s="96">
        <f t="shared" si="4"/>
        <v>0</v>
      </c>
      <c r="R72" s="94"/>
      <c r="S72" s="95"/>
      <c r="T72" s="96">
        <f t="shared" si="19"/>
        <v>0</v>
      </c>
      <c r="U72" s="210">
        <f t="shared" si="6"/>
        <v>0</v>
      </c>
      <c r="W72" s="88" t="s">
        <v>19</v>
      </c>
      <c r="X72" s="125">
        <f t="shared" si="7"/>
        <v>0</v>
      </c>
      <c r="Y72" s="126">
        <f t="shared" si="8"/>
        <v>0</v>
      </c>
      <c r="Z72" s="126">
        <f t="shared" si="9"/>
        <v>0</v>
      </c>
      <c r="AA72" s="126">
        <f t="shared" si="10"/>
        <v>0</v>
      </c>
      <c r="AB72" s="126">
        <f t="shared" si="11"/>
        <v>0</v>
      </c>
      <c r="AC72" s="132">
        <f t="shared" si="12"/>
        <v>0</v>
      </c>
    </row>
    <row r="73" spans="1:29" ht="15.75" customHeight="1">
      <c r="A73" s="250">
        <v>42533</v>
      </c>
      <c r="B73" s="85" t="s">
        <v>12</v>
      </c>
      <c r="C73" s="89">
        <v>37457173.860000134</v>
      </c>
      <c r="D73" s="133">
        <v>0</v>
      </c>
      <c r="E73" s="91">
        <f t="shared" si="0"/>
        <v>37457173.860000134</v>
      </c>
      <c r="F73" s="89">
        <v>1441406.0800000005</v>
      </c>
      <c r="G73" s="90"/>
      <c r="H73" s="91">
        <f t="shared" si="1"/>
        <v>1441406.0800000005</v>
      </c>
      <c r="I73" s="89">
        <v>84312.84</v>
      </c>
      <c r="J73" s="90"/>
      <c r="K73" s="91">
        <f t="shared" si="2"/>
        <v>84312.84</v>
      </c>
      <c r="L73" s="89">
        <v>53976.95</v>
      </c>
      <c r="M73" s="90"/>
      <c r="N73" s="91">
        <f t="shared" si="3"/>
        <v>53976.95</v>
      </c>
      <c r="O73" s="89">
        <v>433834.87999999995</v>
      </c>
      <c r="P73" s="102"/>
      <c r="Q73" s="91">
        <f t="shared" si="4"/>
        <v>433834.87999999995</v>
      </c>
      <c r="R73" s="89">
        <v>35612268.790000133</v>
      </c>
      <c r="S73" s="90">
        <v>0</v>
      </c>
      <c r="T73" s="91">
        <f>R73-S73</f>
        <v>35612268.790000133</v>
      </c>
      <c r="U73" s="208">
        <f t="shared" si="6"/>
        <v>0</v>
      </c>
      <c r="W73" s="85" t="s">
        <v>12</v>
      </c>
      <c r="X73" s="117">
        <f t="shared" si="7"/>
        <v>0</v>
      </c>
      <c r="Y73" s="118">
        <f t="shared" si="8"/>
        <v>0</v>
      </c>
      <c r="Z73" s="118">
        <f t="shared" si="9"/>
        <v>0</v>
      </c>
      <c r="AA73" s="118">
        <f t="shared" si="10"/>
        <v>0</v>
      </c>
      <c r="AB73" s="118">
        <f t="shared" si="11"/>
        <v>0</v>
      </c>
      <c r="AC73" s="131">
        <f t="shared" si="12"/>
        <v>0</v>
      </c>
    </row>
    <row r="74" spans="1:29" ht="15.75">
      <c r="A74" s="251"/>
      <c r="B74" s="86" t="s">
        <v>13</v>
      </c>
      <c r="C74" s="92">
        <v>78967796.689996615</v>
      </c>
      <c r="D74" s="134">
        <v>78967800</v>
      </c>
      <c r="E74" s="93">
        <f t="shared" ref="E74:E137" si="20">C74-D74</f>
        <v>-3.3100033849477768</v>
      </c>
      <c r="F74" s="92">
        <v>3383258.4300000034</v>
      </c>
      <c r="G74" s="20" t="s">
        <v>1688</v>
      </c>
      <c r="H74" s="93">
        <f t="shared" ref="H74:H137" si="21">F74-G74</f>
        <v>-1.5699999965727329</v>
      </c>
      <c r="I74" s="92">
        <v>236823.11</v>
      </c>
      <c r="J74" s="20" t="s">
        <v>1836</v>
      </c>
      <c r="K74" s="93">
        <f t="shared" ref="K74:K137" si="22">I74-J74</f>
        <v>0.10999999998603016</v>
      </c>
      <c r="L74" s="92">
        <v>21660.76</v>
      </c>
      <c r="M74" s="20" t="s">
        <v>1837</v>
      </c>
      <c r="N74" s="93">
        <f t="shared" ref="N74:N137" si="23">L74-M74</f>
        <v>-4.0000000000873115E-2</v>
      </c>
      <c r="O74" s="92">
        <v>1596527.9599999997</v>
      </c>
      <c r="P74" s="6" t="s">
        <v>1689</v>
      </c>
      <c r="Q74" s="93">
        <f t="shared" ref="Q74:Q137" si="24">O74-P74</f>
        <v>-2.0400000002700835</v>
      </c>
      <c r="R74" s="92">
        <v>74203172.649996623</v>
      </c>
      <c r="S74" s="20">
        <v>75799700</v>
      </c>
      <c r="T74" s="93">
        <f t="shared" ref="T74:T80" si="25">R74-S74</f>
        <v>-1596527.3500033766</v>
      </c>
      <c r="U74" s="209">
        <f t="shared" ref="U74:U137" si="26">IF(D74=0,0,1)</f>
        <v>1</v>
      </c>
      <c r="W74" s="86" t="s">
        <v>13</v>
      </c>
      <c r="X74" s="121">
        <f t="shared" ref="X74:X137" si="27">+IF(AND(C74&lt;&gt;0,D74&lt;&gt;0,OR(E74&gt;100,E74&lt;-100)),1,0)</f>
        <v>0</v>
      </c>
      <c r="Y74" s="122">
        <f t="shared" ref="Y74:Y137" si="28">+IF(AND(F74&lt;&gt;0,G74&lt;&gt;0,OR(H74&gt;100,H74&lt;-100)),1,0)</f>
        <v>0</v>
      </c>
      <c r="Z74" s="122">
        <f t="shared" ref="Z74:Z137" si="29">+IF(AND(I74&lt;&gt;0,J74&lt;&gt;0,OR(K74&gt;100,K74&lt;-100)),1,0)</f>
        <v>0</v>
      </c>
      <c r="AA74" s="122">
        <f t="shared" ref="AA74:AA137" si="30">+IF(AND(L74&lt;&gt;0,M74&lt;&gt;0,OR(N74&gt;100,N74&lt;-100)),1,0)</f>
        <v>0</v>
      </c>
      <c r="AB74" s="122">
        <f t="shared" ref="AB74:AB137" si="31">+IF(AND(O74&lt;&gt;0,P74&lt;&gt;0,OR(Q74&gt;100,Q74&lt;-100)),1,0)</f>
        <v>0</v>
      </c>
      <c r="AC74" s="129">
        <f t="shared" ref="AC74:AC137" si="32">+IF(AND(R74&lt;&gt;0,S74&lt;&gt;0,OR(T74&gt;100,T74&lt;-100)),1,0)</f>
        <v>1</v>
      </c>
    </row>
    <row r="75" spans="1:29" ht="15.75">
      <c r="A75" s="251"/>
      <c r="B75" s="87" t="s">
        <v>14</v>
      </c>
      <c r="C75" s="92">
        <v>33991133.259999782</v>
      </c>
      <c r="D75" s="134">
        <v>0</v>
      </c>
      <c r="E75" s="93">
        <f t="shared" si="20"/>
        <v>33991133.259999782</v>
      </c>
      <c r="F75" s="92">
        <v>1472960.08</v>
      </c>
      <c r="G75" s="20"/>
      <c r="H75" s="93">
        <f t="shared" si="21"/>
        <v>1472960.08</v>
      </c>
      <c r="I75" s="92">
        <v>26755.230000000054</v>
      </c>
      <c r="J75" s="20"/>
      <c r="K75" s="93">
        <f t="shared" si="22"/>
        <v>26755.230000000054</v>
      </c>
      <c r="L75" s="92">
        <v>1352.31</v>
      </c>
      <c r="M75" s="20"/>
      <c r="N75" s="93">
        <f t="shared" si="23"/>
        <v>1352.31</v>
      </c>
      <c r="O75" s="92">
        <v>687389.21999999974</v>
      </c>
      <c r="P75" s="6"/>
      <c r="Q75" s="93">
        <f t="shared" si="24"/>
        <v>687389.21999999974</v>
      </c>
      <c r="R75" s="92">
        <v>31856186.879999787</v>
      </c>
      <c r="S75" s="20">
        <v>0</v>
      </c>
      <c r="T75" s="93">
        <f t="shared" si="25"/>
        <v>31856186.879999787</v>
      </c>
      <c r="U75" s="209">
        <f t="shared" si="26"/>
        <v>0</v>
      </c>
      <c r="W75" s="87" t="s">
        <v>14</v>
      </c>
      <c r="X75" s="121">
        <f t="shared" si="27"/>
        <v>0</v>
      </c>
      <c r="Y75" s="122">
        <f t="shared" si="28"/>
        <v>0</v>
      </c>
      <c r="Z75" s="122">
        <f t="shared" si="29"/>
        <v>0</v>
      </c>
      <c r="AA75" s="122">
        <f t="shared" si="30"/>
        <v>0</v>
      </c>
      <c r="AB75" s="122">
        <f t="shared" si="31"/>
        <v>0</v>
      </c>
      <c r="AC75" s="129">
        <f t="shared" si="32"/>
        <v>0</v>
      </c>
    </row>
    <row r="76" spans="1:29" ht="15.75">
      <c r="A76" s="251"/>
      <c r="B76" s="86" t="s">
        <v>15</v>
      </c>
      <c r="C76" s="92"/>
      <c r="D76" s="134">
        <v>92935496</v>
      </c>
      <c r="E76" s="93">
        <f t="shared" si="20"/>
        <v>-92935496</v>
      </c>
      <c r="F76" s="92"/>
      <c r="G76" s="20" t="s">
        <v>1690</v>
      </c>
      <c r="H76" s="93">
        <f t="shared" si="21"/>
        <v>-1706770</v>
      </c>
      <c r="I76" s="92"/>
      <c r="J76" s="20" t="s">
        <v>1838</v>
      </c>
      <c r="K76" s="93">
        <f t="shared" si="22"/>
        <v>-217119</v>
      </c>
      <c r="L76" s="92"/>
      <c r="M76" s="20" t="s">
        <v>1839</v>
      </c>
      <c r="N76" s="93">
        <f t="shared" si="23"/>
        <v>-20840.2</v>
      </c>
      <c r="O76" s="92"/>
      <c r="P76" s="6" t="s">
        <v>1691</v>
      </c>
      <c r="Q76" s="93">
        <f t="shared" si="24"/>
        <v>-1506660</v>
      </c>
      <c r="R76" s="92"/>
      <c r="S76" s="20">
        <v>89933796</v>
      </c>
      <c r="T76" s="93">
        <f t="shared" si="25"/>
        <v>-89933796</v>
      </c>
      <c r="U76" s="209">
        <f t="shared" si="26"/>
        <v>1</v>
      </c>
      <c r="W76" s="86" t="s">
        <v>15</v>
      </c>
      <c r="X76" s="121">
        <f t="shared" si="27"/>
        <v>0</v>
      </c>
      <c r="Y76" s="122">
        <f t="shared" si="28"/>
        <v>0</v>
      </c>
      <c r="Z76" s="122">
        <f t="shared" si="29"/>
        <v>0</v>
      </c>
      <c r="AA76" s="122">
        <f t="shared" si="30"/>
        <v>0</v>
      </c>
      <c r="AB76" s="122">
        <f t="shared" si="31"/>
        <v>0</v>
      </c>
      <c r="AC76" s="129">
        <f t="shared" si="32"/>
        <v>0</v>
      </c>
    </row>
    <row r="77" spans="1:29" ht="15.75">
      <c r="A77" s="251"/>
      <c r="B77" s="86" t="s">
        <v>16</v>
      </c>
      <c r="C77" s="92">
        <v>61633813.609998912</v>
      </c>
      <c r="D77" s="134">
        <v>61633820</v>
      </c>
      <c r="E77" s="93">
        <f t="shared" si="20"/>
        <v>-6.3900010883808136</v>
      </c>
      <c r="F77" s="92">
        <v>1184177.6399999999</v>
      </c>
      <c r="G77" s="20" t="s">
        <v>1692</v>
      </c>
      <c r="H77" s="93">
        <f t="shared" si="21"/>
        <v>-2.3600000001024455</v>
      </c>
      <c r="I77" s="92">
        <v>27393.07</v>
      </c>
      <c r="J77" s="20" t="s">
        <v>1840</v>
      </c>
      <c r="K77" s="93">
        <f t="shared" si="22"/>
        <v>-2.9999999998835847E-2</v>
      </c>
      <c r="L77" s="92">
        <v>2328.21</v>
      </c>
      <c r="M77" s="20" t="s">
        <v>1841</v>
      </c>
      <c r="N77" s="93">
        <f t="shared" si="23"/>
        <v>0</v>
      </c>
      <c r="O77" s="92">
        <v>481103.85999999987</v>
      </c>
      <c r="P77" s="6" t="s">
        <v>1693</v>
      </c>
      <c r="Q77" s="93">
        <f t="shared" si="24"/>
        <v>-0.14000000013038516</v>
      </c>
      <c r="R77" s="92">
        <v>59993596.969998911</v>
      </c>
      <c r="S77" s="20">
        <v>59993580</v>
      </c>
      <c r="T77" s="93">
        <f t="shared" si="25"/>
        <v>16.96999891102314</v>
      </c>
      <c r="U77" s="209">
        <f t="shared" si="26"/>
        <v>1</v>
      </c>
      <c r="W77" s="86" t="s">
        <v>16</v>
      </c>
      <c r="X77" s="121">
        <f t="shared" si="27"/>
        <v>0</v>
      </c>
      <c r="Y77" s="122">
        <f t="shared" si="28"/>
        <v>0</v>
      </c>
      <c r="Z77" s="122">
        <f t="shared" si="29"/>
        <v>0</v>
      </c>
      <c r="AA77" s="122">
        <f t="shared" si="30"/>
        <v>0</v>
      </c>
      <c r="AB77" s="122">
        <f t="shared" si="31"/>
        <v>0</v>
      </c>
      <c r="AC77" s="129">
        <f t="shared" si="32"/>
        <v>0</v>
      </c>
    </row>
    <row r="78" spans="1:29" ht="15.75">
      <c r="A78" s="251"/>
      <c r="B78" s="86" t="s">
        <v>17</v>
      </c>
      <c r="C78" s="92">
        <v>47789848.06999664</v>
      </c>
      <c r="D78" s="134">
        <v>47789900</v>
      </c>
      <c r="E78" s="93">
        <f t="shared" si="20"/>
        <v>-51.930003359913826</v>
      </c>
      <c r="F78" s="92">
        <v>2102628.86</v>
      </c>
      <c r="G78" s="20" t="s">
        <v>1694</v>
      </c>
      <c r="H78" s="93">
        <f t="shared" si="21"/>
        <v>-1.1400000001303852</v>
      </c>
      <c r="I78" s="92">
        <v>33513.980000000003</v>
      </c>
      <c r="J78" s="20" t="s">
        <v>1842</v>
      </c>
      <c r="K78" s="93">
        <f t="shared" si="22"/>
        <v>-1.9999999996798579E-2</v>
      </c>
      <c r="L78" s="92">
        <v>12770.579999999998</v>
      </c>
      <c r="M78" s="20" t="s">
        <v>1843</v>
      </c>
      <c r="N78" s="93">
        <f t="shared" si="23"/>
        <v>-2.0000000002255547E-2</v>
      </c>
      <c r="O78" s="92">
        <v>610397.21999999986</v>
      </c>
      <c r="P78" s="6" t="s">
        <v>1695</v>
      </c>
      <c r="Q78" s="93">
        <f t="shared" si="24"/>
        <v>0.219999999855645</v>
      </c>
      <c r="R78" s="92">
        <v>45860109.859996647</v>
      </c>
      <c r="S78" s="20">
        <v>45860100</v>
      </c>
      <c r="T78" s="93">
        <f t="shared" si="25"/>
        <v>9.8599966466426849</v>
      </c>
      <c r="U78" s="209">
        <f t="shared" si="26"/>
        <v>1</v>
      </c>
      <c r="W78" s="86" t="s">
        <v>17</v>
      </c>
      <c r="X78" s="121">
        <f t="shared" si="27"/>
        <v>0</v>
      </c>
      <c r="Y78" s="122">
        <f t="shared" si="28"/>
        <v>0</v>
      </c>
      <c r="Z78" s="122">
        <f t="shared" si="29"/>
        <v>0</v>
      </c>
      <c r="AA78" s="122">
        <f t="shared" si="30"/>
        <v>0</v>
      </c>
      <c r="AB78" s="122">
        <f t="shared" si="31"/>
        <v>0</v>
      </c>
      <c r="AC78" s="129">
        <f t="shared" si="32"/>
        <v>0</v>
      </c>
    </row>
    <row r="79" spans="1:29" ht="15.75">
      <c r="A79" s="251"/>
      <c r="B79" s="86" t="s">
        <v>18</v>
      </c>
      <c r="C79" s="92">
        <v>10783588.349999471</v>
      </c>
      <c r="D79" s="134">
        <v>10783590</v>
      </c>
      <c r="E79" s="93">
        <f t="shared" si="20"/>
        <v>-1.6500005293637514</v>
      </c>
      <c r="F79" s="92">
        <v>591539.87999999989</v>
      </c>
      <c r="G79" s="20" t="s">
        <v>1696</v>
      </c>
      <c r="H79" s="93">
        <f t="shared" si="21"/>
        <v>-0.12000000011175871</v>
      </c>
      <c r="I79" s="92">
        <v>63328.97</v>
      </c>
      <c r="J79" s="20" t="s">
        <v>1844</v>
      </c>
      <c r="K79" s="93">
        <f t="shared" si="22"/>
        <v>19425.669999999998</v>
      </c>
      <c r="L79" s="92">
        <v>19624.060000000001</v>
      </c>
      <c r="M79" s="20" t="s">
        <v>1845</v>
      </c>
      <c r="N79" s="93">
        <f t="shared" si="23"/>
        <v>-3.9999999997235136E-2</v>
      </c>
      <c r="O79" s="92">
        <v>128683.16</v>
      </c>
      <c r="P79" s="6" t="s">
        <v>1697</v>
      </c>
      <c r="Q79" s="93">
        <f t="shared" si="24"/>
        <v>0.16000000000349246</v>
      </c>
      <c r="R79" s="92">
        <v>10107070.21999947</v>
      </c>
      <c r="S79" s="20">
        <v>10096070</v>
      </c>
      <c r="T79" s="93">
        <f t="shared" si="25"/>
        <v>11000.219999469817</v>
      </c>
      <c r="U79" s="209">
        <f t="shared" si="26"/>
        <v>1</v>
      </c>
      <c r="W79" s="86" t="s">
        <v>18</v>
      </c>
      <c r="X79" s="121">
        <f t="shared" si="27"/>
        <v>0</v>
      </c>
      <c r="Y79" s="122">
        <f t="shared" si="28"/>
        <v>0</v>
      </c>
      <c r="Z79" s="122">
        <f t="shared" si="29"/>
        <v>1</v>
      </c>
      <c r="AA79" s="122">
        <f t="shared" si="30"/>
        <v>0</v>
      </c>
      <c r="AB79" s="122">
        <f t="shared" si="31"/>
        <v>0</v>
      </c>
      <c r="AC79" s="129">
        <f t="shared" si="32"/>
        <v>1</v>
      </c>
    </row>
    <row r="80" spans="1:29" ht="15.75">
      <c r="A80" s="252"/>
      <c r="B80" s="88" t="s">
        <v>19</v>
      </c>
      <c r="C80" s="94">
        <v>65591843.759998821</v>
      </c>
      <c r="D80" s="135">
        <v>65591800</v>
      </c>
      <c r="E80" s="96">
        <f t="shared" si="20"/>
        <v>43.759998820722103</v>
      </c>
      <c r="F80" s="94">
        <v>1633398.82</v>
      </c>
      <c r="G80" s="95" t="s">
        <v>1698</v>
      </c>
      <c r="H80" s="96">
        <f t="shared" si="21"/>
        <v>-1.1799999999348074</v>
      </c>
      <c r="I80" s="94">
        <v>55044.859999999993</v>
      </c>
      <c r="J80" s="95" t="s">
        <v>1846</v>
      </c>
      <c r="K80" s="96">
        <f t="shared" si="22"/>
        <v>-4.0000000008149073E-2</v>
      </c>
      <c r="L80" s="94">
        <v>15747.25</v>
      </c>
      <c r="M80" s="95" t="s">
        <v>1847</v>
      </c>
      <c r="N80" s="96">
        <f t="shared" si="23"/>
        <v>0.25</v>
      </c>
      <c r="O80" s="94">
        <v>574889.35</v>
      </c>
      <c r="P80" s="105" t="s">
        <v>1699</v>
      </c>
      <c r="Q80" s="96">
        <f t="shared" si="24"/>
        <v>0.34999999997671694</v>
      </c>
      <c r="R80" s="94">
        <v>63422853.199998818</v>
      </c>
      <c r="S80" s="95">
        <v>63422880</v>
      </c>
      <c r="T80" s="96">
        <f t="shared" si="25"/>
        <v>-26.800001181662083</v>
      </c>
      <c r="U80" s="210">
        <f t="shared" si="26"/>
        <v>1</v>
      </c>
      <c r="W80" s="88" t="s">
        <v>19</v>
      </c>
      <c r="X80" s="125">
        <f t="shared" si="27"/>
        <v>0</v>
      </c>
      <c r="Y80" s="126">
        <f t="shared" si="28"/>
        <v>0</v>
      </c>
      <c r="Z80" s="126">
        <f t="shared" si="29"/>
        <v>0</v>
      </c>
      <c r="AA80" s="126">
        <f t="shared" si="30"/>
        <v>0</v>
      </c>
      <c r="AB80" s="126">
        <f t="shared" si="31"/>
        <v>0</v>
      </c>
      <c r="AC80" s="132">
        <f t="shared" si="32"/>
        <v>0</v>
      </c>
    </row>
    <row r="81" spans="1:29" ht="15.75" customHeight="1">
      <c r="A81" s="250">
        <v>42534</v>
      </c>
      <c r="B81" s="85" t="s">
        <v>12</v>
      </c>
      <c r="C81" s="89">
        <v>35612268.790000133</v>
      </c>
      <c r="D81" s="90">
        <v>0</v>
      </c>
      <c r="E81" s="91">
        <f t="shared" si="20"/>
        <v>35612268.790000133</v>
      </c>
      <c r="F81" s="89">
        <v>748088.01</v>
      </c>
      <c r="G81" s="102"/>
      <c r="H81" s="91">
        <f t="shared" si="21"/>
        <v>748088.01</v>
      </c>
      <c r="I81" s="89">
        <v>28084.95</v>
      </c>
      <c r="J81" s="90"/>
      <c r="K81" s="91">
        <f t="shared" si="22"/>
        <v>28084.95</v>
      </c>
      <c r="L81" s="89">
        <v>14092.02</v>
      </c>
      <c r="M81" s="90"/>
      <c r="N81" s="91">
        <f t="shared" si="23"/>
        <v>14092.02</v>
      </c>
      <c r="O81" s="89">
        <v>247165</v>
      </c>
      <c r="P81" s="90"/>
      <c r="Q81" s="91">
        <f t="shared" si="24"/>
        <v>247165</v>
      </c>
      <c r="R81" s="89">
        <v>36266186.980000131</v>
      </c>
      <c r="S81" s="102">
        <v>0</v>
      </c>
      <c r="T81" s="91">
        <f>R81-S81</f>
        <v>36266186.980000131</v>
      </c>
      <c r="U81" s="208">
        <f t="shared" si="26"/>
        <v>0</v>
      </c>
      <c r="W81" s="85" t="s">
        <v>12</v>
      </c>
      <c r="X81" s="121">
        <f t="shared" si="27"/>
        <v>0</v>
      </c>
      <c r="Y81" s="122">
        <f t="shared" si="28"/>
        <v>0</v>
      </c>
      <c r="Z81" s="122">
        <f t="shared" si="29"/>
        <v>0</v>
      </c>
      <c r="AA81" s="122">
        <f t="shared" si="30"/>
        <v>0</v>
      </c>
      <c r="AB81" s="122">
        <f t="shared" si="31"/>
        <v>0</v>
      </c>
      <c r="AC81" s="129">
        <f t="shared" si="32"/>
        <v>0</v>
      </c>
    </row>
    <row r="82" spans="1:29" ht="15.75">
      <c r="A82" s="251"/>
      <c r="B82" s="86" t="s">
        <v>13</v>
      </c>
      <c r="C82" s="92">
        <v>74203172.649996623</v>
      </c>
      <c r="D82" s="20">
        <v>75799700</v>
      </c>
      <c r="E82" s="93">
        <f t="shared" si="20"/>
        <v>-1596527.3500033766</v>
      </c>
      <c r="F82" s="92">
        <v>2646730.5400000005</v>
      </c>
      <c r="G82" s="6" t="s">
        <v>1700</v>
      </c>
      <c r="H82" s="93">
        <f t="shared" si="21"/>
        <v>0.54000000050291419</v>
      </c>
      <c r="I82" s="92">
        <v>179637.83999999997</v>
      </c>
      <c r="J82" s="20" t="s">
        <v>1848</v>
      </c>
      <c r="K82" s="93">
        <f t="shared" si="22"/>
        <v>-0.16000000003259629</v>
      </c>
      <c r="L82" s="92">
        <v>33509.339999999997</v>
      </c>
      <c r="M82" s="20" t="s">
        <v>1849</v>
      </c>
      <c r="N82" s="93">
        <f t="shared" si="23"/>
        <v>3.9999999993597157E-2</v>
      </c>
      <c r="O82" s="92">
        <v>628496.68999999994</v>
      </c>
      <c r="P82" s="20" t="s">
        <v>1701</v>
      </c>
      <c r="Q82" s="93">
        <f t="shared" si="24"/>
        <v>-0.31000000005587935</v>
      </c>
      <c r="R82" s="92">
        <v>75667096.159996629</v>
      </c>
      <c r="S82" s="6">
        <v>33290120</v>
      </c>
      <c r="T82" s="93">
        <f t="shared" ref="T82:T88" si="33">R82-S82</f>
        <v>42376976.159996629</v>
      </c>
      <c r="U82" s="209">
        <f t="shared" si="26"/>
        <v>1</v>
      </c>
      <c r="W82" s="86" t="s">
        <v>13</v>
      </c>
      <c r="X82" s="121">
        <f t="shared" si="27"/>
        <v>1</v>
      </c>
      <c r="Y82" s="122">
        <f t="shared" si="28"/>
        <v>0</v>
      </c>
      <c r="Z82" s="122">
        <f t="shared" si="29"/>
        <v>0</v>
      </c>
      <c r="AA82" s="122">
        <f t="shared" si="30"/>
        <v>0</v>
      </c>
      <c r="AB82" s="122">
        <f t="shared" si="31"/>
        <v>0</v>
      </c>
      <c r="AC82" s="129">
        <f t="shared" si="32"/>
        <v>1</v>
      </c>
    </row>
    <row r="83" spans="1:29" ht="15.75">
      <c r="A83" s="251"/>
      <c r="B83" s="87" t="s">
        <v>14</v>
      </c>
      <c r="C83" s="92">
        <v>31856186.879999787</v>
      </c>
      <c r="D83" s="20">
        <v>31856230</v>
      </c>
      <c r="E83" s="93">
        <f t="shared" si="20"/>
        <v>-43.120000213384628</v>
      </c>
      <c r="F83" s="92">
        <v>1240419.8600000003</v>
      </c>
      <c r="G83" s="6" t="s">
        <v>1702</v>
      </c>
      <c r="H83" s="93">
        <f t="shared" si="21"/>
        <v>-16280.139999999665</v>
      </c>
      <c r="I83" s="92">
        <v>31276.04</v>
      </c>
      <c r="J83" s="20" t="s">
        <v>52</v>
      </c>
      <c r="K83" s="93">
        <f t="shared" si="22"/>
        <v>31276.04</v>
      </c>
      <c r="L83" s="92">
        <v>3439.6500000000019</v>
      </c>
      <c r="M83" s="20" t="s">
        <v>52</v>
      </c>
      <c r="N83" s="93">
        <f t="shared" si="23"/>
        <v>3439.6500000000019</v>
      </c>
      <c r="O83" s="92">
        <v>457915.45</v>
      </c>
      <c r="P83" s="20" t="s">
        <v>1703</v>
      </c>
      <c r="Q83" s="93">
        <f t="shared" si="24"/>
        <v>0.45000000001164153</v>
      </c>
      <c r="R83" s="92">
        <v>32062914.279999785</v>
      </c>
      <c r="S83" s="6">
        <v>32062900</v>
      </c>
      <c r="T83" s="93">
        <f t="shared" si="33"/>
        <v>14.279999785125256</v>
      </c>
      <c r="U83" s="209">
        <f t="shared" si="26"/>
        <v>1</v>
      </c>
      <c r="W83" s="87" t="s">
        <v>14</v>
      </c>
      <c r="X83" s="121">
        <f t="shared" si="27"/>
        <v>0</v>
      </c>
      <c r="Y83" s="122">
        <f t="shared" si="28"/>
        <v>1</v>
      </c>
      <c r="Z83" s="122">
        <f t="shared" si="29"/>
        <v>1</v>
      </c>
      <c r="AA83" s="122">
        <f t="shared" si="30"/>
        <v>1</v>
      </c>
      <c r="AB83" s="122">
        <f t="shared" si="31"/>
        <v>0</v>
      </c>
      <c r="AC83" s="129">
        <f t="shared" si="32"/>
        <v>0</v>
      </c>
    </row>
    <row r="84" spans="1:29" ht="15.75">
      <c r="A84" s="251"/>
      <c r="B84" s="86" t="s">
        <v>15</v>
      </c>
      <c r="C84" s="92">
        <v>89933800.5399995</v>
      </c>
      <c r="D84" s="20">
        <v>89933796</v>
      </c>
      <c r="E84" s="93">
        <f t="shared" si="20"/>
        <v>4.5399994999170303</v>
      </c>
      <c r="F84" s="92">
        <v>1273460.79</v>
      </c>
      <c r="G84" s="6" t="s">
        <v>1704</v>
      </c>
      <c r="H84" s="93">
        <f t="shared" si="21"/>
        <v>0.7900000000372529</v>
      </c>
      <c r="I84" s="92">
        <v>271644.00999999995</v>
      </c>
      <c r="J84" s="20" t="s">
        <v>1850</v>
      </c>
      <c r="K84" s="93">
        <f t="shared" si="22"/>
        <v>9.9999999511055648E-3</v>
      </c>
      <c r="L84" s="92">
        <v>575243.76</v>
      </c>
      <c r="M84" s="20" t="s">
        <v>1851</v>
      </c>
      <c r="N84" s="93">
        <f t="shared" si="23"/>
        <v>-0.23999999999068677</v>
      </c>
      <c r="O84" s="92">
        <v>1081404.95</v>
      </c>
      <c r="P84" s="20" t="s">
        <v>1705</v>
      </c>
      <c r="Q84" s="93">
        <f t="shared" si="24"/>
        <v>-5.0500000000465661</v>
      </c>
      <c r="R84" s="92">
        <v>90232268.499999508</v>
      </c>
      <c r="S84" s="6">
        <v>90232200</v>
      </c>
      <c r="T84" s="93">
        <f t="shared" si="33"/>
        <v>68.499999508261681</v>
      </c>
      <c r="U84" s="209">
        <f t="shared" si="26"/>
        <v>1</v>
      </c>
      <c r="W84" s="86" t="s">
        <v>15</v>
      </c>
      <c r="X84" s="121">
        <f t="shared" si="27"/>
        <v>0</v>
      </c>
      <c r="Y84" s="122">
        <f t="shared" si="28"/>
        <v>0</v>
      </c>
      <c r="Z84" s="122">
        <f t="shared" si="29"/>
        <v>0</v>
      </c>
      <c r="AA84" s="122">
        <f t="shared" si="30"/>
        <v>0</v>
      </c>
      <c r="AB84" s="122">
        <f t="shared" si="31"/>
        <v>0</v>
      </c>
      <c r="AC84" s="129">
        <f t="shared" si="32"/>
        <v>0</v>
      </c>
    </row>
    <row r="85" spans="1:29" ht="15.75">
      <c r="A85" s="251"/>
      <c r="B85" s="86" t="s">
        <v>16</v>
      </c>
      <c r="C85" s="92">
        <v>59993596.969998911</v>
      </c>
      <c r="D85" s="20">
        <v>59993580</v>
      </c>
      <c r="E85" s="93">
        <f t="shared" si="20"/>
        <v>16.96999891102314</v>
      </c>
      <c r="F85" s="92">
        <v>803342.87000000034</v>
      </c>
      <c r="G85" s="6" t="s">
        <v>1706</v>
      </c>
      <c r="H85" s="93">
        <f t="shared" si="21"/>
        <v>-0.12999999965541065</v>
      </c>
      <c r="I85" s="92">
        <v>117289.24</v>
      </c>
      <c r="J85" s="20" t="s">
        <v>1852</v>
      </c>
      <c r="K85" s="93">
        <f t="shared" si="22"/>
        <v>0.24000000000523869</v>
      </c>
      <c r="L85" s="92">
        <v>101114.25</v>
      </c>
      <c r="M85" s="20" t="s">
        <v>1853</v>
      </c>
      <c r="N85" s="93">
        <f t="shared" si="23"/>
        <v>0.25</v>
      </c>
      <c r="O85" s="92">
        <v>289096.57999999996</v>
      </c>
      <c r="P85" s="20" t="s">
        <v>1707</v>
      </c>
      <c r="Q85" s="93">
        <f t="shared" si="24"/>
        <v>-0.42000000004190952</v>
      </c>
      <c r="R85" s="92">
        <v>58917332.509998903</v>
      </c>
      <c r="S85" s="6">
        <v>58917300</v>
      </c>
      <c r="T85" s="93">
        <f t="shared" si="33"/>
        <v>32.50999890267849</v>
      </c>
      <c r="U85" s="209">
        <f t="shared" si="26"/>
        <v>1</v>
      </c>
      <c r="W85" s="86" t="s">
        <v>16</v>
      </c>
      <c r="X85" s="121">
        <f t="shared" si="27"/>
        <v>0</v>
      </c>
      <c r="Y85" s="122">
        <f t="shared" si="28"/>
        <v>0</v>
      </c>
      <c r="Z85" s="122">
        <f t="shared" si="29"/>
        <v>0</v>
      </c>
      <c r="AA85" s="122">
        <f t="shared" si="30"/>
        <v>0</v>
      </c>
      <c r="AB85" s="122">
        <f t="shared" si="31"/>
        <v>0</v>
      </c>
      <c r="AC85" s="129">
        <f t="shared" si="32"/>
        <v>0</v>
      </c>
    </row>
    <row r="86" spans="1:29" ht="15.75">
      <c r="A86" s="251"/>
      <c r="B86" s="86" t="s">
        <v>17</v>
      </c>
      <c r="C86" s="92">
        <v>45860109.859996647</v>
      </c>
      <c r="D86" s="20">
        <v>0</v>
      </c>
      <c r="E86" s="93">
        <f t="shared" si="20"/>
        <v>45860109.859996647</v>
      </c>
      <c r="F86" s="92">
        <v>1745299.7899999998</v>
      </c>
      <c r="G86" s="6"/>
      <c r="H86" s="93">
        <f t="shared" si="21"/>
        <v>1745299.7899999998</v>
      </c>
      <c r="I86" s="92">
        <v>53555.49</v>
      </c>
      <c r="J86" s="20"/>
      <c r="K86" s="93">
        <f t="shared" si="22"/>
        <v>53555.49</v>
      </c>
      <c r="L86" s="92">
        <v>438493.9599999999</v>
      </c>
      <c r="M86" s="20"/>
      <c r="N86" s="93">
        <f t="shared" si="23"/>
        <v>438493.9599999999</v>
      </c>
      <c r="O86" s="92">
        <v>699732.39</v>
      </c>
      <c r="P86" s="20"/>
      <c r="Q86" s="93">
        <f t="shared" si="24"/>
        <v>699732.39</v>
      </c>
      <c r="R86" s="92">
        <v>43030139.209996641</v>
      </c>
      <c r="S86" s="6">
        <v>0</v>
      </c>
      <c r="T86" s="93">
        <f t="shared" si="33"/>
        <v>43030139.209996641</v>
      </c>
      <c r="U86" s="209">
        <f t="shared" si="26"/>
        <v>0</v>
      </c>
      <c r="W86" s="86" t="s">
        <v>17</v>
      </c>
      <c r="X86" s="121">
        <f t="shared" si="27"/>
        <v>0</v>
      </c>
      <c r="Y86" s="122">
        <f t="shared" si="28"/>
        <v>0</v>
      </c>
      <c r="Z86" s="122">
        <f t="shared" si="29"/>
        <v>0</v>
      </c>
      <c r="AA86" s="122">
        <f t="shared" si="30"/>
        <v>0</v>
      </c>
      <c r="AB86" s="122">
        <f t="shared" si="31"/>
        <v>0</v>
      </c>
      <c r="AC86" s="129">
        <f t="shared" si="32"/>
        <v>0</v>
      </c>
    </row>
    <row r="87" spans="1:29" ht="15.75">
      <c r="A87" s="251"/>
      <c r="B87" s="86" t="s">
        <v>18</v>
      </c>
      <c r="C87" s="92">
        <v>10107070.21999947</v>
      </c>
      <c r="D87" s="20">
        <v>10096070</v>
      </c>
      <c r="E87" s="93">
        <f t="shared" si="20"/>
        <v>11000.219999469817</v>
      </c>
      <c r="F87" s="92">
        <v>218532.74999999997</v>
      </c>
      <c r="G87" s="6" t="s">
        <v>1708</v>
      </c>
      <c r="H87" s="93">
        <f t="shared" si="21"/>
        <v>0.74999999997089617</v>
      </c>
      <c r="I87" s="92">
        <v>53856.46</v>
      </c>
      <c r="J87" s="20" t="s">
        <v>1854</v>
      </c>
      <c r="K87" s="93">
        <f t="shared" si="22"/>
        <v>-4.0000000000873115E-2</v>
      </c>
      <c r="L87" s="92">
        <v>325.66000000000003</v>
      </c>
      <c r="M87" s="20" t="s">
        <v>1855</v>
      </c>
      <c r="N87" s="93">
        <f t="shared" si="23"/>
        <v>0</v>
      </c>
      <c r="O87" s="92">
        <v>87968.48</v>
      </c>
      <c r="P87" s="20" t="s">
        <v>1709</v>
      </c>
      <c r="Q87" s="93">
        <f t="shared" si="24"/>
        <v>0.47999999999592546</v>
      </c>
      <c r="R87" s="92">
        <v>9854099.7899994701</v>
      </c>
      <c r="S87" s="6">
        <v>9854100</v>
      </c>
      <c r="T87" s="93">
        <f t="shared" si="33"/>
        <v>-0.21000052988529205</v>
      </c>
      <c r="U87" s="209">
        <f t="shared" si="26"/>
        <v>1</v>
      </c>
      <c r="W87" s="86" t="s">
        <v>18</v>
      </c>
      <c r="X87" s="121">
        <f t="shared" si="27"/>
        <v>1</v>
      </c>
      <c r="Y87" s="122">
        <f t="shared" si="28"/>
        <v>0</v>
      </c>
      <c r="Z87" s="122">
        <f t="shared" si="29"/>
        <v>0</v>
      </c>
      <c r="AA87" s="122">
        <f t="shared" si="30"/>
        <v>0</v>
      </c>
      <c r="AB87" s="122">
        <f t="shared" si="31"/>
        <v>0</v>
      </c>
      <c r="AC87" s="129">
        <f t="shared" si="32"/>
        <v>0</v>
      </c>
    </row>
    <row r="88" spans="1:29" ht="15.75">
      <c r="A88" s="252"/>
      <c r="B88" s="88" t="s">
        <v>19</v>
      </c>
      <c r="C88" s="94">
        <v>63422853.199998818</v>
      </c>
      <c r="D88" s="95">
        <v>63422880</v>
      </c>
      <c r="E88" s="96">
        <f t="shared" si="20"/>
        <v>-26.800001181662083</v>
      </c>
      <c r="F88" s="94">
        <v>1633117.59</v>
      </c>
      <c r="G88" s="105" t="s">
        <v>1710</v>
      </c>
      <c r="H88" s="96">
        <f t="shared" si="21"/>
        <v>-2.409999999916181</v>
      </c>
      <c r="I88" s="94">
        <v>99328.87</v>
      </c>
      <c r="J88" s="95" t="s">
        <v>1856</v>
      </c>
      <c r="K88" s="96">
        <f t="shared" si="22"/>
        <v>-2.9999999998835847E-2</v>
      </c>
      <c r="L88" s="94">
        <v>13932.7</v>
      </c>
      <c r="M88" s="95" t="s">
        <v>1857</v>
      </c>
      <c r="N88" s="96">
        <f t="shared" si="23"/>
        <v>0.7000000000007276</v>
      </c>
      <c r="O88" s="94">
        <v>221696.88</v>
      </c>
      <c r="P88" s="95" t="s">
        <v>1711</v>
      </c>
      <c r="Q88" s="96">
        <f t="shared" si="24"/>
        <v>0.88000000000465661</v>
      </c>
      <c r="R88" s="94">
        <v>61653434.899998814</v>
      </c>
      <c r="S88" s="105">
        <v>61653400</v>
      </c>
      <c r="T88" s="96">
        <f t="shared" si="33"/>
        <v>34.899998813867569</v>
      </c>
      <c r="U88" s="210">
        <f t="shared" si="26"/>
        <v>1</v>
      </c>
      <c r="W88" s="88" t="s">
        <v>19</v>
      </c>
      <c r="X88" s="125">
        <f t="shared" si="27"/>
        <v>0</v>
      </c>
      <c r="Y88" s="126">
        <f t="shared" si="28"/>
        <v>0</v>
      </c>
      <c r="Z88" s="126">
        <f t="shared" si="29"/>
        <v>0</v>
      </c>
      <c r="AA88" s="126">
        <f t="shared" si="30"/>
        <v>0</v>
      </c>
      <c r="AB88" s="126">
        <f t="shared" si="31"/>
        <v>0</v>
      </c>
      <c r="AC88" s="132">
        <f t="shared" si="32"/>
        <v>0</v>
      </c>
    </row>
    <row r="89" spans="1:29" ht="15.75" customHeight="1">
      <c r="A89" s="250">
        <v>42535</v>
      </c>
      <c r="B89" s="85" t="s">
        <v>12</v>
      </c>
      <c r="C89" s="89">
        <v>36266186.980000131</v>
      </c>
      <c r="D89" s="90">
        <v>0</v>
      </c>
      <c r="E89" s="91">
        <f t="shared" si="20"/>
        <v>36266186.980000131</v>
      </c>
      <c r="F89" s="89">
        <v>736557.54</v>
      </c>
      <c r="G89" s="90"/>
      <c r="H89" s="91">
        <f t="shared" si="21"/>
        <v>736557.54</v>
      </c>
      <c r="I89" s="89">
        <v>125110.21</v>
      </c>
      <c r="J89" s="90"/>
      <c r="K89" s="91">
        <f t="shared" si="22"/>
        <v>125110.21</v>
      </c>
      <c r="L89" s="89">
        <v>11235.38</v>
      </c>
      <c r="M89" s="90"/>
      <c r="N89" s="91">
        <f t="shared" si="23"/>
        <v>11235.38</v>
      </c>
      <c r="O89" s="89">
        <v>330851.0400000001</v>
      </c>
      <c r="P89" s="90"/>
      <c r="Q89" s="91">
        <f t="shared" si="24"/>
        <v>330851.0400000001</v>
      </c>
      <c r="R89" s="89">
        <v>35312653.230000131</v>
      </c>
      <c r="S89" s="90">
        <v>0</v>
      </c>
      <c r="T89" s="91">
        <f>R89-S89</f>
        <v>35312653.230000131</v>
      </c>
      <c r="U89" s="208">
        <f t="shared" si="26"/>
        <v>0</v>
      </c>
      <c r="W89" s="85" t="s">
        <v>12</v>
      </c>
      <c r="X89" s="122">
        <f t="shared" si="27"/>
        <v>0</v>
      </c>
      <c r="Y89" s="122">
        <f t="shared" si="28"/>
        <v>0</v>
      </c>
      <c r="Z89" s="122">
        <f t="shared" si="29"/>
        <v>0</v>
      </c>
      <c r="AA89" s="122">
        <f t="shared" si="30"/>
        <v>0</v>
      </c>
      <c r="AB89" s="122">
        <f t="shared" si="31"/>
        <v>0</v>
      </c>
      <c r="AC89" s="129">
        <f t="shared" si="32"/>
        <v>0</v>
      </c>
    </row>
    <row r="90" spans="1:29" ht="15.75">
      <c r="A90" s="251"/>
      <c r="B90" s="86" t="s">
        <v>13</v>
      </c>
      <c r="C90" s="92">
        <v>75667096.159996629</v>
      </c>
      <c r="D90" s="20">
        <v>75667100</v>
      </c>
      <c r="E90" s="93">
        <f t="shared" si="20"/>
        <v>-3.8400033712387085</v>
      </c>
      <c r="F90" s="92">
        <v>2397733.4700000002</v>
      </c>
      <c r="G90" s="6" t="s">
        <v>1712</v>
      </c>
      <c r="H90" s="93">
        <f t="shared" si="21"/>
        <v>3.470000000204891</v>
      </c>
      <c r="I90" s="92">
        <v>99009.600000000006</v>
      </c>
      <c r="J90" s="20" t="s">
        <v>1858</v>
      </c>
      <c r="K90" s="93">
        <f t="shared" si="22"/>
        <v>0</v>
      </c>
      <c r="L90" s="92">
        <v>548685.43000000005</v>
      </c>
      <c r="M90" s="20" t="s">
        <v>1859</v>
      </c>
      <c r="N90" s="93">
        <f t="shared" si="23"/>
        <v>-0.56999999994877726</v>
      </c>
      <c r="O90" s="92">
        <v>822069.23000000033</v>
      </c>
      <c r="P90" s="20" t="s">
        <v>1713</v>
      </c>
      <c r="Q90" s="93">
        <f t="shared" si="24"/>
        <v>0.23000000033061951</v>
      </c>
      <c r="R90" s="92">
        <v>71997617.629996628</v>
      </c>
      <c r="S90" s="20">
        <v>71997600</v>
      </c>
      <c r="T90" s="93">
        <f t="shared" ref="T90:T96" si="34">R90-S90</f>
        <v>17.629996627569199</v>
      </c>
      <c r="U90" s="209">
        <f t="shared" si="26"/>
        <v>1</v>
      </c>
      <c r="W90" s="86" t="s">
        <v>13</v>
      </c>
      <c r="X90" s="122">
        <f t="shared" si="27"/>
        <v>0</v>
      </c>
      <c r="Y90" s="122">
        <f t="shared" si="28"/>
        <v>0</v>
      </c>
      <c r="Z90" s="122">
        <f t="shared" si="29"/>
        <v>0</v>
      </c>
      <c r="AA90" s="122">
        <f t="shared" si="30"/>
        <v>0</v>
      </c>
      <c r="AB90" s="122">
        <f t="shared" si="31"/>
        <v>0</v>
      </c>
      <c r="AC90" s="129">
        <f t="shared" si="32"/>
        <v>0</v>
      </c>
    </row>
    <row r="91" spans="1:29" ht="15.75">
      <c r="A91" s="251"/>
      <c r="B91" s="87" t="s">
        <v>14</v>
      </c>
      <c r="C91" s="92">
        <v>32062914.279999785</v>
      </c>
      <c r="D91" s="20">
        <v>0</v>
      </c>
      <c r="E91" s="93">
        <f t="shared" si="20"/>
        <v>32062914.279999785</v>
      </c>
      <c r="F91" s="92">
        <v>693159.80000000028</v>
      </c>
      <c r="G91" s="6"/>
      <c r="H91" s="93">
        <f t="shared" si="21"/>
        <v>693159.80000000028</v>
      </c>
      <c r="I91" s="92">
        <v>18812.03</v>
      </c>
      <c r="J91" s="20"/>
      <c r="K91" s="93">
        <f t="shared" si="22"/>
        <v>18812.03</v>
      </c>
      <c r="L91" s="92">
        <v>7000</v>
      </c>
      <c r="M91" s="20"/>
      <c r="N91" s="93">
        <f t="shared" si="23"/>
        <v>7000</v>
      </c>
      <c r="O91" s="92">
        <v>206338.87</v>
      </c>
      <c r="P91" s="20"/>
      <c r="Q91" s="93">
        <f t="shared" si="24"/>
        <v>206338.87</v>
      </c>
      <c r="R91" s="92">
        <v>31175227.639999785</v>
      </c>
      <c r="S91" s="20">
        <v>0</v>
      </c>
      <c r="T91" s="93">
        <f t="shared" si="34"/>
        <v>31175227.639999785</v>
      </c>
      <c r="U91" s="209">
        <f t="shared" si="26"/>
        <v>0</v>
      </c>
      <c r="W91" s="87" t="s">
        <v>14</v>
      </c>
      <c r="X91" s="122">
        <f t="shared" si="27"/>
        <v>0</v>
      </c>
      <c r="Y91" s="122">
        <f t="shared" si="28"/>
        <v>0</v>
      </c>
      <c r="Z91" s="122">
        <f t="shared" si="29"/>
        <v>0</v>
      </c>
      <c r="AA91" s="122">
        <f t="shared" si="30"/>
        <v>0</v>
      </c>
      <c r="AB91" s="122">
        <f t="shared" si="31"/>
        <v>0</v>
      </c>
      <c r="AC91" s="129">
        <f t="shared" si="32"/>
        <v>0</v>
      </c>
    </row>
    <row r="92" spans="1:29" ht="15.75">
      <c r="A92" s="251"/>
      <c r="B92" s="86" t="s">
        <v>15</v>
      </c>
      <c r="C92" s="92">
        <v>90232268.499999508</v>
      </c>
      <c r="D92" s="20">
        <v>90232200</v>
      </c>
      <c r="E92" s="93">
        <f t="shared" si="20"/>
        <v>68.499999508261681</v>
      </c>
      <c r="F92" s="92">
        <v>2328633.3200000017</v>
      </c>
      <c r="G92" s="6" t="s">
        <v>1714</v>
      </c>
      <c r="H92" s="93">
        <f t="shared" si="21"/>
        <v>3.3200000016950071</v>
      </c>
      <c r="I92" s="92">
        <v>112382.01</v>
      </c>
      <c r="J92" s="20" t="s">
        <v>1860</v>
      </c>
      <c r="K92" s="93">
        <f t="shared" si="22"/>
        <v>9.9999999947613105E-3</v>
      </c>
      <c r="L92" s="92">
        <v>11481.69</v>
      </c>
      <c r="M92" s="20" t="s">
        <v>1861</v>
      </c>
      <c r="N92" s="93">
        <f t="shared" si="23"/>
        <v>-1.0000000000218279E-2</v>
      </c>
      <c r="O92" s="92">
        <v>819829.03</v>
      </c>
      <c r="P92" s="20" t="s">
        <v>1715</v>
      </c>
      <c r="Q92" s="93">
        <f t="shared" si="24"/>
        <v>3.0000000027939677E-2</v>
      </c>
      <c r="R92" s="92">
        <v>87184706.469999507</v>
      </c>
      <c r="S92" s="20">
        <v>87184704</v>
      </c>
      <c r="T92" s="93">
        <f t="shared" si="34"/>
        <v>2.4699995070695877</v>
      </c>
      <c r="U92" s="209">
        <f t="shared" si="26"/>
        <v>1</v>
      </c>
      <c r="W92" s="86" t="s">
        <v>15</v>
      </c>
      <c r="X92" s="122">
        <f t="shared" si="27"/>
        <v>0</v>
      </c>
      <c r="Y92" s="122">
        <f t="shared" si="28"/>
        <v>0</v>
      </c>
      <c r="Z92" s="122">
        <f t="shared" si="29"/>
        <v>0</v>
      </c>
      <c r="AA92" s="122">
        <f t="shared" si="30"/>
        <v>0</v>
      </c>
      <c r="AB92" s="122">
        <f t="shared" si="31"/>
        <v>0</v>
      </c>
      <c r="AC92" s="129">
        <f t="shared" si="32"/>
        <v>0</v>
      </c>
    </row>
    <row r="93" spans="1:29" ht="15.75">
      <c r="A93" s="251"/>
      <c r="B93" s="86" t="s">
        <v>16</v>
      </c>
      <c r="C93" s="92">
        <v>58917332.509998903</v>
      </c>
      <c r="D93" s="20">
        <v>58917300</v>
      </c>
      <c r="E93" s="93">
        <f t="shared" si="20"/>
        <v>32.50999890267849</v>
      </c>
      <c r="F93" s="92">
        <v>508998.97</v>
      </c>
      <c r="G93" s="6" t="s">
        <v>1716</v>
      </c>
      <c r="H93" s="93">
        <f t="shared" si="21"/>
        <v>-3.0000000027939677E-2</v>
      </c>
      <c r="I93" s="92">
        <v>13104.42</v>
      </c>
      <c r="J93" s="20" t="s">
        <v>1862</v>
      </c>
      <c r="K93" s="93">
        <f t="shared" si="22"/>
        <v>2.0000000000436557E-2</v>
      </c>
      <c r="L93" s="92">
        <v>297.60000000000002</v>
      </c>
      <c r="M93" s="20" t="s">
        <v>1863</v>
      </c>
      <c r="N93" s="93">
        <f t="shared" si="23"/>
        <v>0</v>
      </c>
      <c r="O93" s="92">
        <v>307175.89</v>
      </c>
      <c r="P93" s="20" t="s">
        <v>1717</v>
      </c>
      <c r="Q93" s="93">
        <f t="shared" si="24"/>
        <v>-0.10999999998603016</v>
      </c>
      <c r="R93" s="92">
        <v>58113964.469998904</v>
      </c>
      <c r="S93" s="20">
        <v>58113930</v>
      </c>
      <c r="T93" s="93">
        <f t="shared" si="34"/>
        <v>34.469998903572559</v>
      </c>
      <c r="U93" s="209">
        <f t="shared" si="26"/>
        <v>1</v>
      </c>
      <c r="W93" s="86" t="s">
        <v>16</v>
      </c>
      <c r="X93" s="122">
        <f t="shared" si="27"/>
        <v>0</v>
      </c>
      <c r="Y93" s="122">
        <f t="shared" si="28"/>
        <v>0</v>
      </c>
      <c r="Z93" s="122">
        <f t="shared" si="29"/>
        <v>0</v>
      </c>
      <c r="AA93" s="122">
        <f t="shared" si="30"/>
        <v>0</v>
      </c>
      <c r="AB93" s="122">
        <f t="shared" si="31"/>
        <v>0</v>
      </c>
      <c r="AC93" s="129">
        <f t="shared" si="32"/>
        <v>0</v>
      </c>
    </row>
    <row r="94" spans="1:29" ht="15.75">
      <c r="A94" s="251"/>
      <c r="B94" s="86" t="s">
        <v>17</v>
      </c>
      <c r="C94" s="92">
        <v>43030139.209996641</v>
      </c>
      <c r="D94" s="20">
        <v>0</v>
      </c>
      <c r="E94" s="93">
        <f t="shared" si="20"/>
        <v>43030139.209996641</v>
      </c>
      <c r="F94" s="92">
        <v>1455804.65</v>
      </c>
      <c r="G94" s="6"/>
      <c r="H94" s="93">
        <f t="shared" si="21"/>
        <v>1455804.65</v>
      </c>
      <c r="I94" s="92">
        <v>16877.150000000001</v>
      </c>
      <c r="J94" s="20"/>
      <c r="K94" s="93">
        <f t="shared" si="22"/>
        <v>16877.150000000001</v>
      </c>
      <c r="L94" s="92">
        <v>2898.4</v>
      </c>
      <c r="M94" s="20"/>
      <c r="N94" s="93">
        <f t="shared" si="23"/>
        <v>2898.4</v>
      </c>
      <c r="O94" s="92">
        <v>301836.57</v>
      </c>
      <c r="P94" s="20"/>
      <c r="Q94" s="93">
        <f t="shared" si="24"/>
        <v>301836.57</v>
      </c>
      <c r="R94" s="92">
        <v>41286476.739996642</v>
      </c>
      <c r="S94" s="20">
        <v>0</v>
      </c>
      <c r="T94" s="93">
        <f t="shared" si="34"/>
        <v>41286476.739996642</v>
      </c>
      <c r="U94" s="209">
        <f t="shared" si="26"/>
        <v>0</v>
      </c>
      <c r="W94" s="86" t="s">
        <v>17</v>
      </c>
      <c r="X94" s="122">
        <f t="shared" si="27"/>
        <v>0</v>
      </c>
      <c r="Y94" s="122">
        <f t="shared" si="28"/>
        <v>0</v>
      </c>
      <c r="Z94" s="122">
        <f t="shared" si="29"/>
        <v>0</v>
      </c>
      <c r="AA94" s="122">
        <f t="shared" si="30"/>
        <v>0</v>
      </c>
      <c r="AB94" s="122">
        <f t="shared" si="31"/>
        <v>0</v>
      </c>
      <c r="AC94" s="129">
        <f t="shared" si="32"/>
        <v>0</v>
      </c>
    </row>
    <row r="95" spans="1:29" ht="15.75">
      <c r="A95" s="251"/>
      <c r="B95" s="86" t="s">
        <v>18</v>
      </c>
      <c r="C95" s="92">
        <v>9854099.7899994701</v>
      </c>
      <c r="D95" s="20">
        <v>9854100</v>
      </c>
      <c r="E95" s="93">
        <f t="shared" si="20"/>
        <v>-0.21000052988529205</v>
      </c>
      <c r="F95" s="92">
        <v>145917.26</v>
      </c>
      <c r="G95" s="6" t="s">
        <v>1718</v>
      </c>
      <c r="H95" s="93">
        <f t="shared" si="21"/>
        <v>0.26000000000931323</v>
      </c>
      <c r="I95" s="92">
        <v>22397.919999999998</v>
      </c>
      <c r="J95" s="20" t="s">
        <v>1864</v>
      </c>
      <c r="K95" s="93">
        <f t="shared" si="22"/>
        <v>1.9999999996798579E-2</v>
      </c>
      <c r="L95" s="92">
        <v>434.51</v>
      </c>
      <c r="M95" s="20" t="s">
        <v>1865</v>
      </c>
      <c r="N95" s="93">
        <f t="shared" si="23"/>
        <v>0</v>
      </c>
      <c r="O95" s="92">
        <v>69631.45</v>
      </c>
      <c r="P95" s="20" t="s">
        <v>1719</v>
      </c>
      <c r="Q95" s="93">
        <f t="shared" si="24"/>
        <v>0.44999999999708962</v>
      </c>
      <c r="R95" s="92">
        <v>9660514.4899994712</v>
      </c>
      <c r="S95" s="20">
        <v>9660520</v>
      </c>
      <c r="T95" s="93">
        <f t="shared" si="34"/>
        <v>-5.510000528767705</v>
      </c>
      <c r="U95" s="209">
        <f t="shared" si="26"/>
        <v>1</v>
      </c>
      <c r="W95" s="86" t="s">
        <v>18</v>
      </c>
      <c r="X95" s="122">
        <f t="shared" si="27"/>
        <v>0</v>
      </c>
      <c r="Y95" s="122">
        <f t="shared" si="28"/>
        <v>0</v>
      </c>
      <c r="Z95" s="122">
        <f t="shared" si="29"/>
        <v>0</v>
      </c>
      <c r="AA95" s="122">
        <f t="shared" si="30"/>
        <v>0</v>
      </c>
      <c r="AB95" s="122">
        <f t="shared" si="31"/>
        <v>0</v>
      </c>
      <c r="AC95" s="129">
        <f t="shared" si="32"/>
        <v>0</v>
      </c>
    </row>
    <row r="96" spans="1:29" ht="15.75">
      <c r="A96" s="252"/>
      <c r="B96" s="88" t="s">
        <v>19</v>
      </c>
      <c r="C96" s="94">
        <v>61653434.899998814</v>
      </c>
      <c r="D96" s="95">
        <v>61653400</v>
      </c>
      <c r="E96" s="96">
        <f t="shared" si="20"/>
        <v>34.899998813867569</v>
      </c>
      <c r="F96" s="94">
        <v>802066.4</v>
      </c>
      <c r="G96" s="105" t="s">
        <v>1720</v>
      </c>
      <c r="H96" s="96">
        <f t="shared" si="21"/>
        <v>131066.40000000002</v>
      </c>
      <c r="I96" s="94">
        <v>83493.61000000003</v>
      </c>
      <c r="J96" s="95" t="s">
        <v>1866</v>
      </c>
      <c r="K96" s="96">
        <f t="shared" si="22"/>
        <v>1.0000000023865141E-2</v>
      </c>
      <c r="L96" s="94">
        <v>18213.589999999997</v>
      </c>
      <c r="M96" s="95" t="s">
        <v>1867</v>
      </c>
      <c r="N96" s="96">
        <f t="shared" si="23"/>
        <v>0.58999999999650754</v>
      </c>
      <c r="O96" s="94">
        <v>229668.3</v>
      </c>
      <c r="P96" s="95" t="s">
        <v>1721</v>
      </c>
      <c r="Q96" s="96">
        <f t="shared" si="24"/>
        <v>0.29999999998835847</v>
      </c>
      <c r="R96" s="94">
        <v>60686980.219998814</v>
      </c>
      <c r="S96" s="95">
        <v>60686940</v>
      </c>
      <c r="T96" s="96">
        <f t="shared" si="34"/>
        <v>40.219998814165592</v>
      </c>
      <c r="U96" s="210">
        <f t="shared" si="26"/>
        <v>1</v>
      </c>
      <c r="W96" s="88" t="s">
        <v>19</v>
      </c>
      <c r="X96" s="122">
        <f t="shared" si="27"/>
        <v>0</v>
      </c>
      <c r="Y96" s="122">
        <f t="shared" si="28"/>
        <v>1</v>
      </c>
      <c r="Z96" s="122">
        <f t="shared" si="29"/>
        <v>0</v>
      </c>
      <c r="AA96" s="122">
        <f t="shared" si="30"/>
        <v>0</v>
      </c>
      <c r="AB96" s="122">
        <f t="shared" si="31"/>
        <v>0</v>
      </c>
      <c r="AC96" s="129">
        <f t="shared" si="32"/>
        <v>0</v>
      </c>
    </row>
    <row r="97" spans="1:29" ht="15.75" customHeight="1">
      <c r="A97" s="250">
        <v>42536</v>
      </c>
      <c r="B97" s="85" t="s">
        <v>12</v>
      </c>
      <c r="C97" s="98">
        <v>35312653.230000131</v>
      </c>
      <c r="D97" s="90">
        <v>0</v>
      </c>
      <c r="E97" s="91">
        <f t="shared" si="20"/>
        <v>35312653.230000131</v>
      </c>
      <c r="F97" s="98">
        <v>664628.64</v>
      </c>
      <c r="G97" s="90"/>
      <c r="H97" s="91">
        <f t="shared" si="21"/>
        <v>664628.64</v>
      </c>
      <c r="I97" s="98">
        <v>18204.969999999998</v>
      </c>
      <c r="J97" s="99"/>
      <c r="K97" s="91">
        <f t="shared" si="22"/>
        <v>18204.969999999998</v>
      </c>
      <c r="L97" s="98">
        <v>6440.59</v>
      </c>
      <c r="M97" s="99"/>
      <c r="N97" s="91">
        <f t="shared" si="23"/>
        <v>6440.59</v>
      </c>
      <c r="O97" s="98">
        <v>253976.89</v>
      </c>
      <c r="P97" s="90"/>
      <c r="Q97" s="91">
        <f t="shared" si="24"/>
        <v>253976.89</v>
      </c>
      <c r="R97" s="98">
        <v>36098914.120000131</v>
      </c>
      <c r="S97" s="90">
        <v>0</v>
      </c>
      <c r="T97" s="91">
        <f>R97-S97</f>
        <v>36098914.120000131</v>
      </c>
      <c r="U97" s="208">
        <f t="shared" si="26"/>
        <v>0</v>
      </c>
      <c r="W97" s="85" t="s">
        <v>12</v>
      </c>
      <c r="X97" s="117">
        <f t="shared" si="27"/>
        <v>0</v>
      </c>
      <c r="Y97" s="118">
        <f t="shared" si="28"/>
        <v>0</v>
      </c>
      <c r="Z97" s="118">
        <f t="shared" si="29"/>
        <v>0</v>
      </c>
      <c r="AA97" s="118">
        <f t="shared" si="30"/>
        <v>0</v>
      </c>
      <c r="AB97" s="118">
        <f t="shared" si="31"/>
        <v>0</v>
      </c>
      <c r="AC97" s="131">
        <f t="shared" si="32"/>
        <v>0</v>
      </c>
    </row>
    <row r="98" spans="1:29" ht="15.75">
      <c r="A98" s="251"/>
      <c r="B98" s="86" t="s">
        <v>13</v>
      </c>
      <c r="C98" s="92">
        <v>71997617.629996628</v>
      </c>
      <c r="D98" s="20">
        <v>0</v>
      </c>
      <c r="E98" s="93">
        <f t="shared" si="20"/>
        <v>71997617.629996628</v>
      </c>
      <c r="F98" s="92">
        <v>1995415.1500000004</v>
      </c>
      <c r="G98" s="20"/>
      <c r="H98" s="93">
        <f t="shared" si="21"/>
        <v>1995415.1500000004</v>
      </c>
      <c r="I98" s="92">
        <v>253928.11</v>
      </c>
      <c r="J98" s="20"/>
      <c r="K98" s="93">
        <f t="shared" si="22"/>
        <v>253928.11</v>
      </c>
      <c r="L98" s="92">
        <v>2413.67</v>
      </c>
      <c r="M98" s="20"/>
      <c r="N98" s="93">
        <f t="shared" si="23"/>
        <v>2413.67</v>
      </c>
      <c r="O98" s="92">
        <v>421110.5</v>
      </c>
      <c r="P98" s="20"/>
      <c r="Q98" s="93">
        <f t="shared" si="24"/>
        <v>421110.5</v>
      </c>
      <c r="R98" s="92">
        <v>69832606.419996604</v>
      </c>
      <c r="S98" s="20">
        <v>0</v>
      </c>
      <c r="T98" s="93">
        <f t="shared" ref="T98:T104" si="35">R98-S98</f>
        <v>69832606.419996604</v>
      </c>
      <c r="U98" s="209">
        <f t="shared" si="26"/>
        <v>0</v>
      </c>
      <c r="W98" s="86" t="s">
        <v>13</v>
      </c>
      <c r="X98" s="121">
        <f t="shared" si="27"/>
        <v>0</v>
      </c>
      <c r="Y98" s="122">
        <f t="shared" si="28"/>
        <v>0</v>
      </c>
      <c r="Z98" s="122">
        <f t="shared" si="29"/>
        <v>0</v>
      </c>
      <c r="AA98" s="122">
        <f t="shared" si="30"/>
        <v>0</v>
      </c>
      <c r="AB98" s="122">
        <f t="shared" si="31"/>
        <v>0</v>
      </c>
      <c r="AC98" s="129">
        <f t="shared" si="32"/>
        <v>0</v>
      </c>
    </row>
    <row r="99" spans="1:29" ht="15.75">
      <c r="A99" s="251"/>
      <c r="B99" s="87" t="s">
        <v>14</v>
      </c>
      <c r="C99" s="92">
        <v>31175227.639999785</v>
      </c>
      <c r="D99" s="20">
        <v>0</v>
      </c>
      <c r="E99" s="93">
        <f t="shared" si="20"/>
        <v>31175227.639999785</v>
      </c>
      <c r="F99" s="92">
        <v>1047403.7899999997</v>
      </c>
      <c r="G99" s="20"/>
      <c r="H99" s="93">
        <f t="shared" si="21"/>
        <v>1047403.7899999997</v>
      </c>
      <c r="I99" s="92">
        <v>81413.899999999994</v>
      </c>
      <c r="J99" s="20"/>
      <c r="K99" s="93">
        <f t="shared" si="22"/>
        <v>81413.899999999994</v>
      </c>
      <c r="L99" s="92">
        <v>22286.85</v>
      </c>
      <c r="M99" s="20"/>
      <c r="N99" s="93">
        <f t="shared" si="23"/>
        <v>22286.85</v>
      </c>
      <c r="O99" s="92">
        <v>204540.66</v>
      </c>
      <c r="P99" s="20"/>
      <c r="Q99" s="93">
        <f t="shared" si="24"/>
        <v>204540.66</v>
      </c>
      <c r="R99" s="92">
        <v>29982410.239999786</v>
      </c>
      <c r="S99" s="20">
        <v>0</v>
      </c>
      <c r="T99" s="93">
        <f t="shared" si="35"/>
        <v>29982410.239999786</v>
      </c>
      <c r="U99" s="209">
        <f t="shared" si="26"/>
        <v>0</v>
      </c>
      <c r="W99" s="87" t="s">
        <v>14</v>
      </c>
      <c r="X99" s="121">
        <f t="shared" si="27"/>
        <v>0</v>
      </c>
      <c r="Y99" s="122">
        <f t="shared" si="28"/>
        <v>0</v>
      </c>
      <c r="Z99" s="122">
        <f t="shared" si="29"/>
        <v>0</v>
      </c>
      <c r="AA99" s="122">
        <f t="shared" si="30"/>
        <v>0</v>
      </c>
      <c r="AB99" s="122">
        <f t="shared" si="31"/>
        <v>0</v>
      </c>
      <c r="AC99" s="129">
        <f t="shared" si="32"/>
        <v>0</v>
      </c>
    </row>
    <row r="100" spans="1:29" ht="15.75">
      <c r="A100" s="251"/>
      <c r="B100" s="86" t="s">
        <v>15</v>
      </c>
      <c r="C100" s="92">
        <v>87184706.469999507</v>
      </c>
      <c r="D100" s="20">
        <v>0</v>
      </c>
      <c r="E100" s="93">
        <f t="shared" si="20"/>
        <v>87184706.469999507</v>
      </c>
      <c r="F100" s="92">
        <v>1371905.8300000003</v>
      </c>
      <c r="G100" s="20"/>
      <c r="H100" s="93">
        <f t="shared" si="21"/>
        <v>1371905.8300000003</v>
      </c>
      <c r="I100" s="92">
        <v>106346.78</v>
      </c>
      <c r="J100" s="20"/>
      <c r="K100" s="93">
        <f t="shared" si="22"/>
        <v>106346.78</v>
      </c>
      <c r="L100" s="92">
        <v>6836.73</v>
      </c>
      <c r="M100" s="20"/>
      <c r="N100" s="93">
        <f t="shared" si="23"/>
        <v>6836.73</v>
      </c>
      <c r="O100" s="92">
        <v>992233.88000000059</v>
      </c>
      <c r="P100" s="20"/>
      <c r="Q100" s="93">
        <f t="shared" si="24"/>
        <v>992233.88000000059</v>
      </c>
      <c r="R100" s="92">
        <v>87973317.279999509</v>
      </c>
      <c r="S100" s="20">
        <v>0</v>
      </c>
      <c r="T100" s="93">
        <f t="shared" si="35"/>
        <v>87973317.279999509</v>
      </c>
      <c r="U100" s="209">
        <f t="shared" si="26"/>
        <v>0</v>
      </c>
      <c r="W100" s="86" t="s">
        <v>15</v>
      </c>
      <c r="X100" s="121">
        <f t="shared" si="27"/>
        <v>0</v>
      </c>
      <c r="Y100" s="122">
        <f t="shared" si="28"/>
        <v>0</v>
      </c>
      <c r="Z100" s="122">
        <f t="shared" si="29"/>
        <v>0</v>
      </c>
      <c r="AA100" s="122">
        <f t="shared" si="30"/>
        <v>0</v>
      </c>
      <c r="AB100" s="122">
        <f t="shared" si="31"/>
        <v>0</v>
      </c>
      <c r="AC100" s="129">
        <f t="shared" si="32"/>
        <v>0</v>
      </c>
    </row>
    <row r="101" spans="1:29" ht="15.75">
      <c r="A101" s="251"/>
      <c r="B101" s="86" t="s">
        <v>16</v>
      </c>
      <c r="C101" s="92">
        <v>58113964.469998904</v>
      </c>
      <c r="D101" s="20">
        <v>58113930</v>
      </c>
      <c r="E101" s="93">
        <f t="shared" si="20"/>
        <v>34.469998903572559</v>
      </c>
      <c r="F101" s="92">
        <v>355234.58</v>
      </c>
      <c r="G101" s="20" t="s">
        <v>1722</v>
      </c>
      <c r="H101" s="93">
        <f t="shared" si="21"/>
        <v>-0.41999999998370185</v>
      </c>
      <c r="I101" s="92">
        <v>22089.67</v>
      </c>
      <c r="J101" s="20" t="s">
        <v>1868</v>
      </c>
      <c r="K101" s="93">
        <f t="shared" si="22"/>
        <v>-3.0000000002473826E-2</v>
      </c>
      <c r="L101" s="92">
        <v>631.89</v>
      </c>
      <c r="M101" s="20" t="s">
        <v>1869</v>
      </c>
      <c r="N101" s="93">
        <f t="shared" si="23"/>
        <v>0</v>
      </c>
      <c r="O101" s="92">
        <v>212203.29</v>
      </c>
      <c r="P101" s="20" t="s">
        <v>1723</v>
      </c>
      <c r="Q101" s="93">
        <f t="shared" si="24"/>
        <v>0.29000000000814907</v>
      </c>
      <c r="R101" s="92">
        <v>57567984.3799989</v>
      </c>
      <c r="S101" s="20">
        <v>57567960</v>
      </c>
      <c r="T101" s="93">
        <f t="shared" si="35"/>
        <v>24.379998899996281</v>
      </c>
      <c r="U101" s="209">
        <f t="shared" si="26"/>
        <v>1</v>
      </c>
      <c r="W101" s="86" t="s">
        <v>16</v>
      </c>
      <c r="X101" s="121">
        <f t="shared" si="27"/>
        <v>0</v>
      </c>
      <c r="Y101" s="122">
        <f t="shared" si="28"/>
        <v>0</v>
      </c>
      <c r="Z101" s="122">
        <f t="shared" si="29"/>
        <v>0</v>
      </c>
      <c r="AA101" s="122">
        <f t="shared" si="30"/>
        <v>0</v>
      </c>
      <c r="AB101" s="122">
        <f t="shared" si="31"/>
        <v>0</v>
      </c>
      <c r="AC101" s="129">
        <f t="shared" si="32"/>
        <v>0</v>
      </c>
    </row>
    <row r="102" spans="1:29" ht="15.75">
      <c r="A102" s="251"/>
      <c r="B102" s="86" t="s">
        <v>17</v>
      </c>
      <c r="C102" s="92">
        <v>41286476.739996642</v>
      </c>
      <c r="D102" s="20">
        <v>0</v>
      </c>
      <c r="E102" s="93">
        <f t="shared" si="20"/>
        <v>41286476.739996642</v>
      </c>
      <c r="F102" s="92">
        <v>1520689.77</v>
      </c>
      <c r="G102" s="20"/>
      <c r="H102" s="93">
        <f t="shared" si="21"/>
        <v>1520689.77</v>
      </c>
      <c r="I102" s="92">
        <v>20391.07</v>
      </c>
      <c r="J102" s="20"/>
      <c r="K102" s="93">
        <f t="shared" si="22"/>
        <v>20391.07</v>
      </c>
      <c r="L102" s="92">
        <v>720.01</v>
      </c>
      <c r="M102" s="20"/>
      <c r="N102" s="93">
        <f t="shared" si="23"/>
        <v>720.01</v>
      </c>
      <c r="O102" s="92">
        <v>178589.05</v>
      </c>
      <c r="P102" s="20"/>
      <c r="Q102" s="93">
        <f t="shared" si="24"/>
        <v>178589.05</v>
      </c>
      <c r="R102" s="92">
        <v>39606868.979996637</v>
      </c>
      <c r="S102" s="20">
        <v>0</v>
      </c>
      <c r="T102" s="93">
        <f t="shared" si="35"/>
        <v>39606868.979996637</v>
      </c>
      <c r="U102" s="209">
        <f t="shared" si="26"/>
        <v>0</v>
      </c>
      <c r="W102" s="86" t="s">
        <v>17</v>
      </c>
      <c r="X102" s="121">
        <f t="shared" si="27"/>
        <v>0</v>
      </c>
      <c r="Y102" s="122">
        <f t="shared" si="28"/>
        <v>0</v>
      </c>
      <c r="Z102" s="122">
        <f t="shared" si="29"/>
        <v>0</v>
      </c>
      <c r="AA102" s="122">
        <f t="shared" si="30"/>
        <v>0</v>
      </c>
      <c r="AB102" s="122">
        <f t="shared" si="31"/>
        <v>0</v>
      </c>
      <c r="AC102" s="129">
        <f t="shared" si="32"/>
        <v>0</v>
      </c>
    </row>
    <row r="103" spans="1:29" ht="15.75">
      <c r="A103" s="251"/>
      <c r="B103" s="86" t="s">
        <v>18</v>
      </c>
      <c r="C103" s="92">
        <v>9660514.4899994712</v>
      </c>
      <c r="D103" s="20">
        <v>9660520</v>
      </c>
      <c r="E103" s="93">
        <f t="shared" si="20"/>
        <v>-5.510000528767705</v>
      </c>
      <c r="F103" s="92">
        <v>87820.280000000042</v>
      </c>
      <c r="G103" s="20" t="s">
        <v>1724</v>
      </c>
      <c r="H103" s="93">
        <f t="shared" si="21"/>
        <v>-1.9999999960418791E-2</v>
      </c>
      <c r="I103" s="92">
        <v>0</v>
      </c>
      <c r="J103" s="20" t="s">
        <v>52</v>
      </c>
      <c r="K103" s="93">
        <f t="shared" si="22"/>
        <v>0</v>
      </c>
      <c r="L103" s="92">
        <v>0</v>
      </c>
      <c r="M103" s="20" t="s">
        <v>52</v>
      </c>
      <c r="N103" s="93">
        <f t="shared" si="23"/>
        <v>0</v>
      </c>
      <c r="O103" s="92">
        <v>32689.59</v>
      </c>
      <c r="P103" s="20" t="s">
        <v>1725</v>
      </c>
      <c r="Q103" s="93">
        <f t="shared" si="24"/>
        <v>0.59000000000014552</v>
      </c>
      <c r="R103" s="92">
        <v>9540004.6199994702</v>
      </c>
      <c r="S103" s="20">
        <v>9540000</v>
      </c>
      <c r="T103" s="93">
        <f t="shared" si="35"/>
        <v>4.6199994701892138</v>
      </c>
      <c r="U103" s="209">
        <f t="shared" si="26"/>
        <v>1</v>
      </c>
      <c r="W103" s="86" t="s">
        <v>18</v>
      </c>
      <c r="X103" s="121">
        <f t="shared" si="27"/>
        <v>0</v>
      </c>
      <c r="Y103" s="122">
        <f t="shared" si="28"/>
        <v>0</v>
      </c>
      <c r="Z103" s="122">
        <f t="shared" si="29"/>
        <v>0</v>
      </c>
      <c r="AA103" s="122">
        <f t="shared" si="30"/>
        <v>0</v>
      </c>
      <c r="AB103" s="122">
        <f t="shared" si="31"/>
        <v>0</v>
      </c>
      <c r="AC103" s="129">
        <f t="shared" si="32"/>
        <v>0</v>
      </c>
    </row>
    <row r="104" spans="1:29" ht="15.75">
      <c r="A104" s="252"/>
      <c r="B104" s="88" t="s">
        <v>19</v>
      </c>
      <c r="C104" s="94">
        <v>60686980.219998814</v>
      </c>
      <c r="D104" s="95">
        <v>0</v>
      </c>
      <c r="E104" s="96">
        <f t="shared" si="20"/>
        <v>60686980.219998814</v>
      </c>
      <c r="F104" s="94">
        <v>1969033.13</v>
      </c>
      <c r="G104" s="95"/>
      <c r="H104" s="96">
        <f t="shared" si="21"/>
        <v>1969033.13</v>
      </c>
      <c r="I104" s="94">
        <v>59393.16</v>
      </c>
      <c r="J104" s="95"/>
      <c r="K104" s="96">
        <f t="shared" si="22"/>
        <v>59393.16</v>
      </c>
      <c r="L104" s="94">
        <v>1003.81</v>
      </c>
      <c r="M104" s="95"/>
      <c r="N104" s="96">
        <f t="shared" si="23"/>
        <v>1003.81</v>
      </c>
      <c r="O104" s="94">
        <v>253271.62999999998</v>
      </c>
      <c r="P104" s="95"/>
      <c r="Q104" s="96">
        <f t="shared" si="24"/>
        <v>253271.62999999998</v>
      </c>
      <c r="R104" s="94">
        <v>58523064.809998818</v>
      </c>
      <c r="S104" s="95">
        <v>0</v>
      </c>
      <c r="T104" s="96">
        <f t="shared" si="35"/>
        <v>58523064.809998818</v>
      </c>
      <c r="U104" s="210">
        <f t="shared" si="26"/>
        <v>0</v>
      </c>
      <c r="W104" s="88" t="s">
        <v>19</v>
      </c>
      <c r="X104" s="125">
        <f t="shared" si="27"/>
        <v>0</v>
      </c>
      <c r="Y104" s="126">
        <f t="shared" si="28"/>
        <v>0</v>
      </c>
      <c r="Z104" s="126">
        <f t="shared" si="29"/>
        <v>0</v>
      </c>
      <c r="AA104" s="126">
        <f t="shared" si="30"/>
        <v>0</v>
      </c>
      <c r="AB104" s="126">
        <f t="shared" si="31"/>
        <v>0</v>
      </c>
      <c r="AC104" s="132">
        <f t="shared" si="32"/>
        <v>0</v>
      </c>
    </row>
    <row r="105" spans="1:29" ht="15.75" customHeight="1">
      <c r="A105" s="250">
        <v>42537</v>
      </c>
      <c r="B105" s="85" t="s">
        <v>12</v>
      </c>
      <c r="C105" s="89">
        <v>36098914.120000131</v>
      </c>
      <c r="D105" s="99">
        <v>0</v>
      </c>
      <c r="E105" s="91">
        <f t="shared" si="20"/>
        <v>36098914.120000131</v>
      </c>
      <c r="F105" s="89">
        <v>631397.87</v>
      </c>
      <c r="G105" s="90"/>
      <c r="H105" s="91">
        <f t="shared" si="21"/>
        <v>631397.87</v>
      </c>
      <c r="I105" s="89">
        <v>50431.37999999999</v>
      </c>
      <c r="J105" s="90"/>
      <c r="K105" s="91">
        <f t="shared" si="22"/>
        <v>50431.37999999999</v>
      </c>
      <c r="L105" s="89">
        <v>3212.37</v>
      </c>
      <c r="M105" s="90"/>
      <c r="N105" s="91">
        <f t="shared" si="23"/>
        <v>3212.37</v>
      </c>
      <c r="O105" s="89">
        <v>177209.45999999993</v>
      </c>
      <c r="P105" s="99"/>
      <c r="Q105" s="91">
        <f t="shared" si="24"/>
        <v>177209.45999999993</v>
      </c>
      <c r="R105" s="89">
        <v>35337525.800000131</v>
      </c>
      <c r="S105" s="90">
        <v>0</v>
      </c>
      <c r="T105" s="91">
        <f>R105-S105</f>
        <v>35337525.800000131</v>
      </c>
      <c r="U105" s="208">
        <f t="shared" si="26"/>
        <v>0</v>
      </c>
      <c r="W105" s="85" t="s">
        <v>12</v>
      </c>
      <c r="X105" s="117">
        <f t="shared" si="27"/>
        <v>0</v>
      </c>
      <c r="Y105" s="118">
        <f t="shared" si="28"/>
        <v>0</v>
      </c>
      <c r="Z105" s="118">
        <f t="shared" si="29"/>
        <v>0</v>
      </c>
      <c r="AA105" s="118">
        <f t="shared" si="30"/>
        <v>0</v>
      </c>
      <c r="AB105" s="118">
        <f t="shared" si="31"/>
        <v>0</v>
      </c>
      <c r="AC105" s="131">
        <f t="shared" si="32"/>
        <v>0</v>
      </c>
    </row>
    <row r="106" spans="1:29" ht="15.75">
      <c r="A106" s="251"/>
      <c r="B106" s="86" t="s">
        <v>13</v>
      </c>
      <c r="C106" s="92">
        <v>69832606.419996604</v>
      </c>
      <c r="D106" s="20">
        <v>69832600</v>
      </c>
      <c r="E106" s="93">
        <f t="shared" si="20"/>
        <v>6.4199966043233871</v>
      </c>
      <c r="F106" s="92">
        <v>2242441.6100000008</v>
      </c>
      <c r="G106" s="20" t="s">
        <v>1726</v>
      </c>
      <c r="H106" s="93">
        <f t="shared" si="21"/>
        <v>1.6100000008009374</v>
      </c>
      <c r="I106" s="92">
        <v>65855.460000000021</v>
      </c>
      <c r="J106" s="20" t="s">
        <v>1870</v>
      </c>
      <c r="K106" s="93">
        <f t="shared" si="22"/>
        <v>-3.9999999979045242E-2</v>
      </c>
      <c r="L106" s="92">
        <v>4031.31</v>
      </c>
      <c r="M106" s="20" t="s">
        <v>1871</v>
      </c>
      <c r="N106" s="93">
        <f t="shared" si="23"/>
        <v>0</v>
      </c>
      <c r="O106" s="92">
        <v>339075.23</v>
      </c>
      <c r="P106" s="20" t="s">
        <v>1727</v>
      </c>
      <c r="Q106" s="93">
        <f t="shared" si="24"/>
        <v>0.22999999998137355</v>
      </c>
      <c r="R106" s="92">
        <v>67312913.729996622</v>
      </c>
      <c r="S106" s="20">
        <v>67312900</v>
      </c>
      <c r="T106" s="93">
        <f t="shared" ref="T106:T112" si="36">R106-S106</f>
        <v>13.729996621608734</v>
      </c>
      <c r="U106" s="209">
        <f t="shared" si="26"/>
        <v>1</v>
      </c>
      <c r="W106" s="86" t="s">
        <v>13</v>
      </c>
      <c r="X106" s="121">
        <f t="shared" si="27"/>
        <v>0</v>
      </c>
      <c r="Y106" s="122">
        <f t="shared" si="28"/>
        <v>0</v>
      </c>
      <c r="Z106" s="122">
        <f t="shared" si="29"/>
        <v>0</v>
      </c>
      <c r="AA106" s="122">
        <f t="shared" si="30"/>
        <v>0</v>
      </c>
      <c r="AB106" s="122">
        <f t="shared" si="31"/>
        <v>0</v>
      </c>
      <c r="AC106" s="129">
        <f t="shared" si="32"/>
        <v>0</v>
      </c>
    </row>
    <row r="107" spans="1:29" ht="15.75">
      <c r="A107" s="251"/>
      <c r="B107" s="87" t="s">
        <v>14</v>
      </c>
      <c r="C107" s="92">
        <v>29982410.239999786</v>
      </c>
      <c r="D107" s="20">
        <v>0</v>
      </c>
      <c r="E107" s="93">
        <f t="shared" si="20"/>
        <v>29982410.239999786</v>
      </c>
      <c r="F107" s="92">
        <v>938023.63999999966</v>
      </c>
      <c r="G107" s="20"/>
      <c r="H107" s="93">
        <f t="shared" si="21"/>
        <v>938023.63999999966</v>
      </c>
      <c r="I107" s="92">
        <v>19622.77</v>
      </c>
      <c r="J107" s="20"/>
      <c r="K107" s="93">
        <f t="shared" si="22"/>
        <v>19622.77</v>
      </c>
      <c r="L107" s="92">
        <v>1200.1400000000001</v>
      </c>
      <c r="M107" s="20"/>
      <c r="N107" s="93">
        <f t="shared" si="23"/>
        <v>1200.1400000000001</v>
      </c>
      <c r="O107" s="92">
        <v>280252.4200000001</v>
      </c>
      <c r="P107" s="20"/>
      <c r="Q107" s="93">
        <f t="shared" si="24"/>
        <v>280252.4200000001</v>
      </c>
      <c r="R107" s="92">
        <v>28928208.399999786</v>
      </c>
      <c r="S107" s="20">
        <v>0</v>
      </c>
      <c r="T107" s="93">
        <f t="shared" si="36"/>
        <v>28928208.399999786</v>
      </c>
      <c r="U107" s="209">
        <f t="shared" si="26"/>
        <v>0</v>
      </c>
      <c r="W107" s="87" t="s">
        <v>14</v>
      </c>
      <c r="X107" s="121">
        <f t="shared" si="27"/>
        <v>0</v>
      </c>
      <c r="Y107" s="122">
        <f t="shared" si="28"/>
        <v>0</v>
      </c>
      <c r="Z107" s="122">
        <f t="shared" si="29"/>
        <v>0</v>
      </c>
      <c r="AA107" s="122">
        <f t="shared" si="30"/>
        <v>0</v>
      </c>
      <c r="AB107" s="122">
        <f t="shared" si="31"/>
        <v>0</v>
      </c>
      <c r="AC107" s="129">
        <f t="shared" si="32"/>
        <v>0</v>
      </c>
    </row>
    <row r="108" spans="1:29" ht="15.75">
      <c r="A108" s="251"/>
      <c r="B108" s="86" t="s">
        <v>15</v>
      </c>
      <c r="C108" s="92">
        <v>87973317.279999509</v>
      </c>
      <c r="D108" s="20">
        <v>0</v>
      </c>
      <c r="E108" s="93">
        <f t="shared" si="20"/>
        <v>87973317.279999509</v>
      </c>
      <c r="F108" s="92">
        <v>1448564.7699999998</v>
      </c>
      <c r="G108" s="20"/>
      <c r="H108" s="93">
        <f t="shared" si="21"/>
        <v>1448564.7699999998</v>
      </c>
      <c r="I108" s="92">
        <v>161669.57999999999</v>
      </c>
      <c r="J108" s="20"/>
      <c r="K108" s="93">
        <f t="shared" si="22"/>
        <v>161669.57999999999</v>
      </c>
      <c r="L108" s="92">
        <v>20236.810000000001</v>
      </c>
      <c r="M108" s="20"/>
      <c r="N108" s="93">
        <f t="shared" si="23"/>
        <v>20236.810000000001</v>
      </c>
      <c r="O108" s="92">
        <v>743271.06999999972</v>
      </c>
      <c r="P108" s="20"/>
      <c r="Q108" s="93">
        <f t="shared" si="24"/>
        <v>743271.06999999972</v>
      </c>
      <c r="R108" s="92">
        <v>85922914.209999502</v>
      </c>
      <c r="S108" s="20">
        <v>0</v>
      </c>
      <c r="T108" s="93">
        <f t="shared" si="36"/>
        <v>85922914.209999502</v>
      </c>
      <c r="U108" s="209">
        <f t="shared" si="26"/>
        <v>0</v>
      </c>
      <c r="W108" s="86" t="s">
        <v>15</v>
      </c>
      <c r="X108" s="121">
        <f t="shared" si="27"/>
        <v>0</v>
      </c>
      <c r="Y108" s="122">
        <f t="shared" si="28"/>
        <v>0</v>
      </c>
      <c r="Z108" s="122">
        <f t="shared" si="29"/>
        <v>0</v>
      </c>
      <c r="AA108" s="122">
        <f t="shared" si="30"/>
        <v>0</v>
      </c>
      <c r="AB108" s="122">
        <f t="shared" si="31"/>
        <v>0</v>
      </c>
      <c r="AC108" s="129">
        <f t="shared" si="32"/>
        <v>0</v>
      </c>
    </row>
    <row r="109" spans="1:29" ht="15.75">
      <c r="A109" s="251"/>
      <c r="B109" s="86" t="s">
        <v>16</v>
      </c>
      <c r="C109" s="92">
        <v>57567984.3799989</v>
      </c>
      <c r="D109" s="20">
        <v>57567960</v>
      </c>
      <c r="E109" s="93">
        <f t="shared" si="20"/>
        <v>24.379998899996281</v>
      </c>
      <c r="F109" s="92">
        <v>840121.32000000041</v>
      </c>
      <c r="G109" s="20" t="s">
        <v>1728</v>
      </c>
      <c r="H109" s="93">
        <f t="shared" si="21"/>
        <v>0.32000000041443855</v>
      </c>
      <c r="I109" s="92">
        <v>26811.26</v>
      </c>
      <c r="J109" s="20" t="s">
        <v>1872</v>
      </c>
      <c r="K109" s="93">
        <f t="shared" si="22"/>
        <v>-4.0000000000873115E-2</v>
      </c>
      <c r="L109" s="92">
        <v>623.26</v>
      </c>
      <c r="M109" s="20" t="s">
        <v>1873</v>
      </c>
      <c r="N109" s="93">
        <f t="shared" si="23"/>
        <v>0</v>
      </c>
      <c r="O109" s="92">
        <v>231211.08</v>
      </c>
      <c r="P109" s="20" t="s">
        <v>1729</v>
      </c>
      <c r="Q109" s="93">
        <f t="shared" si="24"/>
        <v>7.9999999987194315E-2</v>
      </c>
      <c r="R109" s="92">
        <v>60464478.149998911</v>
      </c>
      <c r="S109" s="20">
        <v>60464490</v>
      </c>
      <c r="T109" s="93">
        <f t="shared" si="36"/>
        <v>-11.850001089274883</v>
      </c>
      <c r="U109" s="209">
        <f t="shared" si="26"/>
        <v>1</v>
      </c>
      <c r="W109" s="86" t="s">
        <v>16</v>
      </c>
      <c r="X109" s="121">
        <f t="shared" si="27"/>
        <v>0</v>
      </c>
      <c r="Y109" s="122">
        <f t="shared" si="28"/>
        <v>0</v>
      </c>
      <c r="Z109" s="122">
        <f t="shared" si="29"/>
        <v>0</v>
      </c>
      <c r="AA109" s="122">
        <f t="shared" si="30"/>
        <v>0</v>
      </c>
      <c r="AB109" s="122">
        <f t="shared" si="31"/>
        <v>0</v>
      </c>
      <c r="AC109" s="129">
        <f t="shared" si="32"/>
        <v>0</v>
      </c>
    </row>
    <row r="110" spans="1:29" ht="15.75">
      <c r="A110" s="251"/>
      <c r="B110" s="86" t="s">
        <v>17</v>
      </c>
      <c r="C110" s="92">
        <v>39606868.979996637</v>
      </c>
      <c r="D110" s="20">
        <v>0</v>
      </c>
      <c r="E110" s="93">
        <f t="shared" si="20"/>
        <v>39606868.979996637</v>
      </c>
      <c r="F110" s="92">
        <v>776077.54</v>
      </c>
      <c r="G110" s="20"/>
      <c r="H110" s="93">
        <f t="shared" si="21"/>
        <v>776077.54</v>
      </c>
      <c r="I110" s="92">
        <v>2874.05</v>
      </c>
      <c r="J110" s="20"/>
      <c r="K110" s="93">
        <f t="shared" si="22"/>
        <v>2874.05</v>
      </c>
      <c r="L110" s="92">
        <v>297.60000000000002</v>
      </c>
      <c r="M110" s="20"/>
      <c r="N110" s="93">
        <f t="shared" si="23"/>
        <v>297.60000000000002</v>
      </c>
      <c r="O110" s="92">
        <v>172521.04</v>
      </c>
      <c r="P110" s="20"/>
      <c r="Q110" s="93">
        <f t="shared" si="24"/>
        <v>172521.04</v>
      </c>
      <c r="R110" s="92">
        <v>38660846.849996634</v>
      </c>
      <c r="S110" s="20">
        <v>0</v>
      </c>
      <c r="T110" s="93">
        <f t="shared" si="36"/>
        <v>38660846.849996634</v>
      </c>
      <c r="U110" s="209">
        <f t="shared" si="26"/>
        <v>0</v>
      </c>
      <c r="W110" s="86" t="s">
        <v>17</v>
      </c>
      <c r="X110" s="121">
        <f t="shared" si="27"/>
        <v>0</v>
      </c>
      <c r="Y110" s="122">
        <f t="shared" si="28"/>
        <v>0</v>
      </c>
      <c r="Z110" s="122">
        <f t="shared" si="29"/>
        <v>0</v>
      </c>
      <c r="AA110" s="122">
        <f t="shared" si="30"/>
        <v>0</v>
      </c>
      <c r="AB110" s="122">
        <f t="shared" si="31"/>
        <v>0</v>
      </c>
      <c r="AC110" s="129">
        <f t="shared" si="32"/>
        <v>0</v>
      </c>
    </row>
    <row r="111" spans="1:29" ht="15.75">
      <c r="A111" s="251"/>
      <c r="B111" s="86" t="s">
        <v>18</v>
      </c>
      <c r="C111" s="92">
        <v>9540004.6199994702</v>
      </c>
      <c r="D111" s="20">
        <v>9540000</v>
      </c>
      <c r="E111" s="93">
        <f t="shared" si="20"/>
        <v>4.6199994701892138</v>
      </c>
      <c r="F111" s="92">
        <v>161919.30999999997</v>
      </c>
      <c r="G111" s="20" t="s">
        <v>1730</v>
      </c>
      <c r="H111" s="93">
        <f t="shared" si="21"/>
        <v>-7416.6900000000314</v>
      </c>
      <c r="I111" s="92">
        <v>24726.7</v>
      </c>
      <c r="J111" s="20" t="s">
        <v>1874</v>
      </c>
      <c r="K111" s="93">
        <f t="shared" si="22"/>
        <v>-11056.399999999998</v>
      </c>
      <c r="L111" s="92">
        <v>0</v>
      </c>
      <c r="M111" s="20" t="s">
        <v>1875</v>
      </c>
      <c r="N111" s="93">
        <f t="shared" si="23"/>
        <v>-10274</v>
      </c>
      <c r="O111" s="92">
        <v>13796.13</v>
      </c>
      <c r="P111" s="20" t="s">
        <v>1731</v>
      </c>
      <c r="Q111" s="93">
        <f t="shared" si="24"/>
        <v>-3966.17</v>
      </c>
      <c r="R111" s="92">
        <v>9389015.8799994718</v>
      </c>
      <c r="S111" s="20">
        <v>9107320</v>
      </c>
      <c r="T111" s="93">
        <f t="shared" si="36"/>
        <v>281695.87999947183</v>
      </c>
      <c r="U111" s="209">
        <f t="shared" si="26"/>
        <v>1</v>
      </c>
      <c r="W111" s="86" t="s">
        <v>18</v>
      </c>
      <c r="X111" s="121">
        <f t="shared" si="27"/>
        <v>0</v>
      </c>
      <c r="Y111" s="122">
        <f t="shared" si="28"/>
        <v>1</v>
      </c>
      <c r="Z111" s="122">
        <f t="shared" si="29"/>
        <v>1</v>
      </c>
      <c r="AA111" s="122">
        <f t="shared" si="30"/>
        <v>0</v>
      </c>
      <c r="AB111" s="122">
        <f t="shared" si="31"/>
        <v>1</v>
      </c>
      <c r="AC111" s="129">
        <f t="shared" si="32"/>
        <v>1</v>
      </c>
    </row>
    <row r="112" spans="1:29" ht="15.75">
      <c r="A112" s="252"/>
      <c r="B112" s="88" t="s">
        <v>19</v>
      </c>
      <c r="C112" s="94">
        <v>58523064.809998818</v>
      </c>
      <c r="D112" s="95">
        <v>0</v>
      </c>
      <c r="E112" s="96">
        <f t="shared" si="20"/>
        <v>58523064.809998818</v>
      </c>
      <c r="F112" s="94">
        <v>958066.5</v>
      </c>
      <c r="G112" s="95"/>
      <c r="H112" s="96">
        <f t="shared" si="21"/>
        <v>958066.5</v>
      </c>
      <c r="I112" s="94">
        <v>26553.469999999994</v>
      </c>
      <c r="J112" s="95"/>
      <c r="K112" s="96">
        <f t="shared" si="22"/>
        <v>26553.469999999994</v>
      </c>
      <c r="L112" s="94">
        <v>7063.51</v>
      </c>
      <c r="M112" s="95"/>
      <c r="N112" s="96">
        <f t="shared" si="23"/>
        <v>7063.51</v>
      </c>
      <c r="O112" s="94">
        <v>214556.28</v>
      </c>
      <c r="P112" s="95"/>
      <c r="Q112" s="96">
        <f t="shared" si="24"/>
        <v>214556.28</v>
      </c>
      <c r="R112" s="94">
        <v>57369931.989998788</v>
      </c>
      <c r="S112" s="95">
        <v>0</v>
      </c>
      <c r="T112" s="96">
        <f t="shared" si="36"/>
        <v>57369931.989998788</v>
      </c>
      <c r="U112" s="210">
        <f t="shared" si="26"/>
        <v>0</v>
      </c>
      <c r="W112" s="88" t="s">
        <v>19</v>
      </c>
      <c r="X112" s="125">
        <f t="shared" si="27"/>
        <v>0</v>
      </c>
      <c r="Y112" s="126">
        <f t="shared" si="28"/>
        <v>0</v>
      </c>
      <c r="Z112" s="126">
        <f t="shared" si="29"/>
        <v>0</v>
      </c>
      <c r="AA112" s="126">
        <f t="shared" si="30"/>
        <v>0</v>
      </c>
      <c r="AB112" s="126">
        <f t="shared" si="31"/>
        <v>0</v>
      </c>
      <c r="AC112" s="132">
        <f t="shared" si="32"/>
        <v>0</v>
      </c>
    </row>
    <row r="113" spans="1:29" ht="15.75" customHeight="1">
      <c r="A113" s="250">
        <v>42540</v>
      </c>
      <c r="B113" s="85" t="s">
        <v>12</v>
      </c>
      <c r="C113" s="89">
        <v>35337525.800000131</v>
      </c>
      <c r="D113" s="90">
        <v>0</v>
      </c>
      <c r="E113" s="91">
        <f t="shared" si="20"/>
        <v>35337525.800000131</v>
      </c>
      <c r="F113" s="89">
        <v>1566465.91</v>
      </c>
      <c r="G113" s="90"/>
      <c r="H113" s="91">
        <f t="shared" si="21"/>
        <v>1566465.91</v>
      </c>
      <c r="I113" s="89">
        <v>44043.16</v>
      </c>
      <c r="J113" s="90"/>
      <c r="K113" s="91">
        <f t="shared" si="22"/>
        <v>44043.16</v>
      </c>
      <c r="L113" s="89">
        <v>16868.96</v>
      </c>
      <c r="M113" s="90"/>
      <c r="N113" s="91">
        <f t="shared" si="23"/>
        <v>16868.96</v>
      </c>
      <c r="O113" s="89">
        <v>355346.80000000005</v>
      </c>
      <c r="P113" s="90"/>
      <c r="Q113" s="91">
        <f t="shared" si="24"/>
        <v>355346.80000000005</v>
      </c>
      <c r="R113" s="89">
        <v>33442887.290000129</v>
      </c>
      <c r="S113" s="99">
        <v>0</v>
      </c>
      <c r="T113" s="91">
        <f>R113-S113</f>
        <v>33442887.290000129</v>
      </c>
      <c r="U113" s="208">
        <f t="shared" si="26"/>
        <v>0</v>
      </c>
      <c r="W113" s="85" t="s">
        <v>12</v>
      </c>
      <c r="X113" s="117">
        <f t="shared" si="27"/>
        <v>0</v>
      </c>
      <c r="Y113" s="118">
        <f t="shared" si="28"/>
        <v>0</v>
      </c>
      <c r="Z113" s="118">
        <f t="shared" si="29"/>
        <v>0</v>
      </c>
      <c r="AA113" s="118">
        <f t="shared" si="30"/>
        <v>0</v>
      </c>
      <c r="AB113" s="118">
        <f t="shared" si="31"/>
        <v>0</v>
      </c>
      <c r="AC113" s="131">
        <f t="shared" si="32"/>
        <v>0</v>
      </c>
    </row>
    <row r="114" spans="1:29" ht="15.75">
      <c r="A114" s="251"/>
      <c r="B114" s="86" t="s">
        <v>13</v>
      </c>
      <c r="C114" s="92">
        <v>67312913.729996622</v>
      </c>
      <c r="D114" s="20">
        <v>67312900</v>
      </c>
      <c r="E114" s="93">
        <f t="shared" si="20"/>
        <v>13.729996621608734</v>
      </c>
      <c r="F114" s="92">
        <v>2533051.9700000011</v>
      </c>
      <c r="G114" s="20" t="s">
        <v>1732</v>
      </c>
      <c r="H114" s="93">
        <f t="shared" si="21"/>
        <v>1.9700000011362135</v>
      </c>
      <c r="I114" s="92">
        <v>433393.5199999999</v>
      </c>
      <c r="J114" s="20" t="s">
        <v>1876</v>
      </c>
      <c r="K114" s="93">
        <f t="shared" si="22"/>
        <v>-0.48000000009778887</v>
      </c>
      <c r="L114" s="92">
        <v>326477.01999999996</v>
      </c>
      <c r="M114" s="20" t="s">
        <v>1877</v>
      </c>
      <c r="N114" s="93">
        <f t="shared" si="23"/>
        <v>1.9999999960418791E-2</v>
      </c>
      <c r="O114" s="92">
        <v>1014914.84</v>
      </c>
      <c r="P114" s="20" t="s">
        <v>1733</v>
      </c>
      <c r="Q114" s="93">
        <f t="shared" si="24"/>
        <v>4.8399999999674037</v>
      </c>
      <c r="R114" s="92">
        <v>63871863.419996604</v>
      </c>
      <c r="S114" s="20">
        <v>64886800</v>
      </c>
      <c r="T114" s="93">
        <f t="shared" ref="T114:T120" si="37">R114-S114</f>
        <v>-1014936.5800033957</v>
      </c>
      <c r="U114" s="209">
        <f t="shared" si="26"/>
        <v>1</v>
      </c>
      <c r="W114" s="86" t="s">
        <v>13</v>
      </c>
      <c r="X114" s="121">
        <f t="shared" si="27"/>
        <v>0</v>
      </c>
      <c r="Y114" s="122">
        <f t="shared" si="28"/>
        <v>0</v>
      </c>
      <c r="Z114" s="122">
        <f t="shared" si="29"/>
        <v>0</v>
      </c>
      <c r="AA114" s="122">
        <f t="shared" si="30"/>
        <v>0</v>
      </c>
      <c r="AB114" s="122">
        <f t="shared" si="31"/>
        <v>0</v>
      </c>
      <c r="AC114" s="129">
        <f t="shared" si="32"/>
        <v>1</v>
      </c>
    </row>
    <row r="115" spans="1:29" ht="15.75">
      <c r="A115" s="251"/>
      <c r="B115" s="87" t="s">
        <v>14</v>
      </c>
      <c r="C115" s="92">
        <v>28928208.399999786</v>
      </c>
      <c r="D115" s="20">
        <v>28928240</v>
      </c>
      <c r="E115" s="93">
        <f t="shared" si="20"/>
        <v>-31.600000213831663</v>
      </c>
      <c r="F115" s="92">
        <v>1412671.3600000006</v>
      </c>
      <c r="G115" s="20" t="s">
        <v>1734</v>
      </c>
      <c r="H115" s="93">
        <f t="shared" si="21"/>
        <v>1.3600000005681068</v>
      </c>
      <c r="I115" s="92">
        <v>55741.93</v>
      </c>
      <c r="J115" s="20" t="s">
        <v>1878</v>
      </c>
      <c r="K115" s="93">
        <f t="shared" si="22"/>
        <v>2.9999999998835847E-2</v>
      </c>
      <c r="L115" s="92">
        <v>78.06</v>
      </c>
      <c r="M115" s="20" t="s">
        <v>1879</v>
      </c>
      <c r="N115" s="93">
        <f t="shared" si="23"/>
        <v>0</v>
      </c>
      <c r="O115" s="92">
        <v>501596.00000000006</v>
      </c>
      <c r="P115" s="20" t="s">
        <v>1735</v>
      </c>
      <c r="Q115" s="93">
        <f t="shared" si="24"/>
        <v>0</v>
      </c>
      <c r="R115" s="92">
        <v>27069604.90999978</v>
      </c>
      <c r="S115" s="20">
        <v>27069640</v>
      </c>
      <c r="T115" s="93">
        <f t="shared" si="37"/>
        <v>-35.090000219643116</v>
      </c>
      <c r="U115" s="209">
        <f t="shared" si="26"/>
        <v>1</v>
      </c>
      <c r="W115" s="87" t="s">
        <v>14</v>
      </c>
      <c r="X115" s="121">
        <f t="shared" si="27"/>
        <v>0</v>
      </c>
      <c r="Y115" s="122">
        <f t="shared" si="28"/>
        <v>0</v>
      </c>
      <c r="Z115" s="122">
        <f t="shared" si="29"/>
        <v>0</v>
      </c>
      <c r="AA115" s="122">
        <f t="shared" si="30"/>
        <v>0</v>
      </c>
      <c r="AB115" s="122">
        <f t="shared" si="31"/>
        <v>0</v>
      </c>
      <c r="AC115" s="129">
        <f t="shared" si="32"/>
        <v>0</v>
      </c>
    </row>
    <row r="116" spans="1:29" ht="15.75">
      <c r="A116" s="251"/>
      <c r="B116" s="86" t="s">
        <v>15</v>
      </c>
      <c r="C116" s="92">
        <v>85922914.209999502</v>
      </c>
      <c r="D116" s="20">
        <v>0</v>
      </c>
      <c r="E116" s="93">
        <f t="shared" si="20"/>
        <v>85922914.209999502</v>
      </c>
      <c r="F116" s="92">
        <v>1236707.43</v>
      </c>
      <c r="G116" s="20"/>
      <c r="H116" s="93">
        <f t="shared" si="21"/>
        <v>1236707.43</v>
      </c>
      <c r="I116" s="92">
        <v>221438.91</v>
      </c>
      <c r="J116" s="20"/>
      <c r="K116" s="93">
        <f t="shared" si="22"/>
        <v>221438.91</v>
      </c>
      <c r="L116" s="92">
        <v>8228.15</v>
      </c>
      <c r="M116" s="20"/>
      <c r="N116" s="93">
        <f t="shared" si="23"/>
        <v>8228.15</v>
      </c>
      <c r="O116" s="92">
        <v>1109254.6499999999</v>
      </c>
      <c r="P116" s="20"/>
      <c r="Q116" s="93">
        <f t="shared" si="24"/>
        <v>1109254.6499999999</v>
      </c>
      <c r="R116" s="92">
        <v>83790162.889999509</v>
      </c>
      <c r="S116" s="20">
        <v>0</v>
      </c>
      <c r="T116" s="93">
        <f t="shared" si="37"/>
        <v>83790162.889999509</v>
      </c>
      <c r="U116" s="209">
        <f t="shared" si="26"/>
        <v>0</v>
      </c>
      <c r="W116" s="86" t="s">
        <v>15</v>
      </c>
      <c r="X116" s="121">
        <f t="shared" si="27"/>
        <v>0</v>
      </c>
      <c r="Y116" s="122">
        <f t="shared" si="28"/>
        <v>0</v>
      </c>
      <c r="Z116" s="122">
        <f t="shared" si="29"/>
        <v>0</v>
      </c>
      <c r="AA116" s="122">
        <f t="shared" si="30"/>
        <v>0</v>
      </c>
      <c r="AB116" s="122">
        <f t="shared" si="31"/>
        <v>0</v>
      </c>
      <c r="AC116" s="129">
        <f t="shared" si="32"/>
        <v>0</v>
      </c>
    </row>
    <row r="117" spans="1:29" ht="15.75">
      <c r="A117" s="251"/>
      <c r="B117" s="86" t="s">
        <v>16</v>
      </c>
      <c r="C117" s="92">
        <v>60464478.149998911</v>
      </c>
      <c r="D117" s="20">
        <v>60464490</v>
      </c>
      <c r="E117" s="93">
        <f t="shared" si="20"/>
        <v>-11.850001089274883</v>
      </c>
      <c r="F117" s="92">
        <v>857226.88</v>
      </c>
      <c r="G117" s="20" t="s">
        <v>1736</v>
      </c>
      <c r="H117" s="93">
        <f t="shared" si="21"/>
        <v>-0.11999999999534339</v>
      </c>
      <c r="I117" s="92">
        <v>75881.099999999991</v>
      </c>
      <c r="J117" s="20" t="s">
        <v>1880</v>
      </c>
      <c r="K117" s="93">
        <f t="shared" si="22"/>
        <v>0</v>
      </c>
      <c r="L117" s="92">
        <v>13680.52</v>
      </c>
      <c r="M117" s="20" t="s">
        <v>1881</v>
      </c>
      <c r="N117" s="93">
        <f t="shared" si="23"/>
        <v>2.0000000000436557E-2</v>
      </c>
      <c r="O117" s="92">
        <v>337211.75</v>
      </c>
      <c r="P117" s="20" t="s">
        <v>1737</v>
      </c>
      <c r="Q117" s="93">
        <f t="shared" si="24"/>
        <v>-0.25</v>
      </c>
      <c r="R117" s="92">
        <v>59332240.099998914</v>
      </c>
      <c r="S117" s="20">
        <v>59332280</v>
      </c>
      <c r="T117" s="93">
        <f t="shared" si="37"/>
        <v>-39.900001086294651</v>
      </c>
      <c r="U117" s="209">
        <f t="shared" si="26"/>
        <v>1</v>
      </c>
      <c r="W117" s="86" t="s">
        <v>16</v>
      </c>
      <c r="X117" s="121">
        <f t="shared" si="27"/>
        <v>0</v>
      </c>
      <c r="Y117" s="122">
        <f t="shared" si="28"/>
        <v>0</v>
      </c>
      <c r="Z117" s="122">
        <f t="shared" si="29"/>
        <v>0</v>
      </c>
      <c r="AA117" s="122">
        <f t="shared" si="30"/>
        <v>0</v>
      </c>
      <c r="AB117" s="122">
        <f t="shared" si="31"/>
        <v>0</v>
      </c>
      <c r="AC117" s="129">
        <f t="shared" si="32"/>
        <v>0</v>
      </c>
    </row>
    <row r="118" spans="1:29" ht="15.75">
      <c r="A118" s="251"/>
      <c r="B118" s="86" t="s">
        <v>17</v>
      </c>
      <c r="C118" s="92">
        <v>38660846.849996634</v>
      </c>
      <c r="D118" s="20">
        <v>0</v>
      </c>
      <c r="E118" s="93">
        <f t="shared" si="20"/>
        <v>38660846.849996634</v>
      </c>
      <c r="F118" s="92">
        <v>620638.16</v>
      </c>
      <c r="G118" s="20"/>
      <c r="H118" s="93">
        <f t="shared" si="21"/>
        <v>620638.16</v>
      </c>
      <c r="I118" s="92">
        <v>14025.07</v>
      </c>
      <c r="J118" s="20"/>
      <c r="K118" s="93">
        <f t="shared" si="22"/>
        <v>14025.07</v>
      </c>
      <c r="L118" s="92">
        <v>7579.98</v>
      </c>
      <c r="M118" s="20"/>
      <c r="N118" s="93">
        <f t="shared" si="23"/>
        <v>7579.98</v>
      </c>
      <c r="O118" s="92">
        <v>139821.80999999997</v>
      </c>
      <c r="P118" s="20"/>
      <c r="Q118" s="93">
        <f t="shared" si="24"/>
        <v>139821.80999999997</v>
      </c>
      <c r="R118" s="92">
        <v>37906831.969996631</v>
      </c>
      <c r="S118" s="20">
        <v>0</v>
      </c>
      <c r="T118" s="93">
        <f t="shared" si="37"/>
        <v>37906831.969996631</v>
      </c>
      <c r="U118" s="209">
        <f t="shared" si="26"/>
        <v>0</v>
      </c>
      <c r="W118" s="86" t="s">
        <v>17</v>
      </c>
      <c r="X118" s="121">
        <f t="shared" si="27"/>
        <v>0</v>
      </c>
      <c r="Y118" s="122">
        <f t="shared" si="28"/>
        <v>0</v>
      </c>
      <c r="Z118" s="122">
        <f t="shared" si="29"/>
        <v>0</v>
      </c>
      <c r="AA118" s="122">
        <f t="shared" si="30"/>
        <v>0</v>
      </c>
      <c r="AB118" s="122">
        <f t="shared" si="31"/>
        <v>0</v>
      </c>
      <c r="AC118" s="129">
        <f t="shared" si="32"/>
        <v>0</v>
      </c>
    </row>
    <row r="119" spans="1:29" ht="15.75">
      <c r="A119" s="251"/>
      <c r="B119" s="86" t="s">
        <v>18</v>
      </c>
      <c r="C119" s="92">
        <v>9389015.8799994718</v>
      </c>
      <c r="D119" s="20">
        <v>9107320</v>
      </c>
      <c r="E119" s="93">
        <f t="shared" si="20"/>
        <v>281695.87999947183</v>
      </c>
      <c r="F119" s="92">
        <v>559562.18999999971</v>
      </c>
      <c r="G119" s="20" t="s">
        <v>1738</v>
      </c>
      <c r="H119" s="93">
        <f t="shared" si="21"/>
        <v>0.18999999971129</v>
      </c>
      <c r="I119" s="92">
        <v>14925.8</v>
      </c>
      <c r="J119" s="20" t="s">
        <v>1882</v>
      </c>
      <c r="K119" s="93">
        <f t="shared" si="22"/>
        <v>0</v>
      </c>
      <c r="L119" s="92">
        <v>346.39</v>
      </c>
      <c r="M119" s="20" t="s">
        <v>1883</v>
      </c>
      <c r="N119" s="93">
        <f t="shared" si="23"/>
        <v>0.38999999999998636</v>
      </c>
      <c r="O119" s="92">
        <v>17103.830000000002</v>
      </c>
      <c r="P119" s="20" t="s">
        <v>1739</v>
      </c>
      <c r="Q119" s="93">
        <f t="shared" si="24"/>
        <v>0.83000000000174623</v>
      </c>
      <c r="R119" s="92">
        <v>8826929.2699994724</v>
      </c>
      <c r="S119" s="20">
        <v>8826930</v>
      </c>
      <c r="T119" s="93">
        <f t="shared" si="37"/>
        <v>-0.73000052757561207</v>
      </c>
      <c r="U119" s="209">
        <f t="shared" si="26"/>
        <v>1</v>
      </c>
      <c r="W119" s="86" t="s">
        <v>18</v>
      </c>
      <c r="X119" s="121">
        <f t="shared" si="27"/>
        <v>1</v>
      </c>
      <c r="Y119" s="122">
        <f t="shared" si="28"/>
        <v>0</v>
      </c>
      <c r="Z119" s="122">
        <f t="shared" si="29"/>
        <v>0</v>
      </c>
      <c r="AA119" s="122">
        <f t="shared" si="30"/>
        <v>0</v>
      </c>
      <c r="AB119" s="122">
        <f t="shared" si="31"/>
        <v>0</v>
      </c>
      <c r="AC119" s="129">
        <f t="shared" si="32"/>
        <v>0</v>
      </c>
    </row>
    <row r="120" spans="1:29" ht="15.75">
      <c r="A120" s="252"/>
      <c r="B120" s="88" t="s">
        <v>19</v>
      </c>
      <c r="C120" s="94">
        <v>57369931.989998788</v>
      </c>
      <c r="D120" s="95">
        <v>57369930</v>
      </c>
      <c r="E120" s="96">
        <f t="shared" si="20"/>
        <v>1.9899987876415253</v>
      </c>
      <c r="F120" s="94">
        <v>1310147.33</v>
      </c>
      <c r="G120" s="95" t="s">
        <v>1740</v>
      </c>
      <c r="H120" s="96">
        <f t="shared" si="21"/>
        <v>-2.6699999999254942</v>
      </c>
      <c r="I120" s="94">
        <v>90319.12</v>
      </c>
      <c r="J120" s="95" t="s">
        <v>1884</v>
      </c>
      <c r="K120" s="96">
        <f t="shared" si="22"/>
        <v>1.9999999989522621E-2</v>
      </c>
      <c r="L120" s="94">
        <v>52077.65</v>
      </c>
      <c r="M120" s="95" t="s">
        <v>1885</v>
      </c>
      <c r="N120" s="96">
        <f t="shared" si="23"/>
        <v>5.0000000002910383E-2</v>
      </c>
      <c r="O120" s="94">
        <v>444630.24999999994</v>
      </c>
      <c r="P120" s="95" t="s">
        <v>1741</v>
      </c>
      <c r="Q120" s="96">
        <f t="shared" si="24"/>
        <v>0.24999999994179234</v>
      </c>
      <c r="R120" s="94">
        <v>55653395.879998788</v>
      </c>
      <c r="S120" s="95">
        <v>55653390</v>
      </c>
      <c r="T120" s="96">
        <f t="shared" si="37"/>
        <v>5.8799987882375717</v>
      </c>
      <c r="U120" s="210">
        <f t="shared" si="26"/>
        <v>1</v>
      </c>
      <c r="W120" s="88" t="s">
        <v>19</v>
      </c>
      <c r="X120" s="125">
        <f t="shared" si="27"/>
        <v>0</v>
      </c>
      <c r="Y120" s="126">
        <f t="shared" si="28"/>
        <v>0</v>
      </c>
      <c r="Z120" s="126">
        <f t="shared" si="29"/>
        <v>0</v>
      </c>
      <c r="AA120" s="126">
        <f t="shared" si="30"/>
        <v>0</v>
      </c>
      <c r="AB120" s="126">
        <f t="shared" si="31"/>
        <v>0</v>
      </c>
      <c r="AC120" s="132">
        <f t="shared" si="32"/>
        <v>0</v>
      </c>
    </row>
    <row r="121" spans="1:29" ht="15.75" customHeight="1">
      <c r="A121" s="250">
        <v>42541</v>
      </c>
      <c r="B121" s="85" t="s">
        <v>12</v>
      </c>
      <c r="C121" s="89">
        <v>33442887.290000129</v>
      </c>
      <c r="D121" s="90">
        <v>0</v>
      </c>
      <c r="E121" s="91">
        <f t="shared" si="20"/>
        <v>33442887.290000129</v>
      </c>
      <c r="F121" s="89">
        <v>832331.27</v>
      </c>
      <c r="G121" s="90"/>
      <c r="H121" s="91">
        <f t="shared" si="21"/>
        <v>832331.27</v>
      </c>
      <c r="I121" s="89">
        <v>12884.109999999997</v>
      </c>
      <c r="J121" s="90"/>
      <c r="K121" s="91">
        <f t="shared" si="22"/>
        <v>12884.109999999997</v>
      </c>
      <c r="L121" s="89">
        <v>158944.92000000001</v>
      </c>
      <c r="M121" s="90"/>
      <c r="N121" s="91">
        <f t="shared" si="23"/>
        <v>158944.92000000001</v>
      </c>
      <c r="O121" s="89">
        <v>275555.68999999994</v>
      </c>
      <c r="P121" s="90"/>
      <c r="Q121" s="91">
        <f t="shared" si="24"/>
        <v>275555.68999999994</v>
      </c>
      <c r="R121" s="89">
        <v>32188939.52000013</v>
      </c>
      <c r="S121" s="90">
        <v>0</v>
      </c>
      <c r="T121" s="91">
        <f>R121-S121</f>
        <v>32188939.52000013</v>
      </c>
      <c r="U121" s="208">
        <f t="shared" si="26"/>
        <v>0</v>
      </c>
      <c r="W121" s="85" t="s">
        <v>12</v>
      </c>
      <c r="X121" s="117">
        <f t="shared" si="27"/>
        <v>0</v>
      </c>
      <c r="Y121" s="118">
        <f t="shared" si="28"/>
        <v>0</v>
      </c>
      <c r="Z121" s="118">
        <f t="shared" si="29"/>
        <v>0</v>
      </c>
      <c r="AA121" s="118">
        <f t="shared" si="30"/>
        <v>0</v>
      </c>
      <c r="AB121" s="118">
        <f t="shared" si="31"/>
        <v>0</v>
      </c>
      <c r="AC121" s="131">
        <f t="shared" si="32"/>
        <v>0</v>
      </c>
    </row>
    <row r="122" spans="1:29" ht="15.75">
      <c r="A122" s="251"/>
      <c r="B122" s="86" t="s">
        <v>13</v>
      </c>
      <c r="C122" s="92">
        <v>63871863.419996604</v>
      </c>
      <c r="D122" s="20">
        <v>64886800</v>
      </c>
      <c r="E122" s="93">
        <f t="shared" si="20"/>
        <v>-1014936.5800033957</v>
      </c>
      <c r="F122" s="92">
        <v>2220732.5299999998</v>
      </c>
      <c r="G122" s="20" t="s">
        <v>1742</v>
      </c>
      <c r="H122" s="93">
        <f t="shared" si="21"/>
        <v>2.529999999795109</v>
      </c>
      <c r="I122" s="92">
        <v>383662.32</v>
      </c>
      <c r="J122" s="20" t="s">
        <v>1886</v>
      </c>
      <c r="K122" s="93">
        <f t="shared" si="22"/>
        <v>0.32000000000698492</v>
      </c>
      <c r="L122" s="92">
        <v>27038.279999999995</v>
      </c>
      <c r="M122" s="20" t="s">
        <v>1887</v>
      </c>
      <c r="N122" s="93">
        <f t="shared" si="23"/>
        <v>-2.0000000004074536E-2</v>
      </c>
      <c r="O122" s="92">
        <v>591925.73999999976</v>
      </c>
      <c r="P122" s="20" t="s">
        <v>1743</v>
      </c>
      <c r="Q122" s="93">
        <f t="shared" si="24"/>
        <v>-0.26000000024214387</v>
      </c>
      <c r="R122" s="92">
        <v>61415829.189996608</v>
      </c>
      <c r="S122" s="20">
        <v>61415900</v>
      </c>
      <c r="T122" s="93">
        <f t="shared" ref="T122:T128" si="38">R122-S122</f>
        <v>-70.810003392398357</v>
      </c>
      <c r="U122" s="209">
        <f t="shared" si="26"/>
        <v>1</v>
      </c>
      <c r="W122" s="86" t="s">
        <v>13</v>
      </c>
      <c r="X122" s="121">
        <f t="shared" si="27"/>
        <v>1</v>
      </c>
      <c r="Y122" s="122">
        <f t="shared" si="28"/>
        <v>0</v>
      </c>
      <c r="Z122" s="122">
        <f t="shared" si="29"/>
        <v>0</v>
      </c>
      <c r="AA122" s="122">
        <f t="shared" si="30"/>
        <v>0</v>
      </c>
      <c r="AB122" s="122">
        <f t="shared" si="31"/>
        <v>0</v>
      </c>
      <c r="AC122" s="129">
        <f t="shared" si="32"/>
        <v>0</v>
      </c>
    </row>
    <row r="123" spans="1:29" ht="15.75">
      <c r="A123" s="251"/>
      <c r="B123" s="87" t="s">
        <v>14</v>
      </c>
      <c r="C123" s="92">
        <v>27069604.90999978</v>
      </c>
      <c r="D123" s="20">
        <v>27069640</v>
      </c>
      <c r="E123" s="93">
        <f t="shared" si="20"/>
        <v>-35.090000219643116</v>
      </c>
      <c r="F123" s="92">
        <v>513685.77999999991</v>
      </c>
      <c r="G123" s="20" t="s">
        <v>1744</v>
      </c>
      <c r="H123" s="93">
        <f t="shared" si="21"/>
        <v>513172.77999999991</v>
      </c>
      <c r="I123" s="92">
        <v>48977.68</v>
      </c>
      <c r="J123" s="20" t="s">
        <v>1888</v>
      </c>
      <c r="K123" s="93">
        <f t="shared" si="22"/>
        <v>-1.9999999996798579E-2</v>
      </c>
      <c r="L123" s="92">
        <v>29015.64</v>
      </c>
      <c r="M123" s="20" t="s">
        <v>1889</v>
      </c>
      <c r="N123" s="93">
        <f t="shared" si="23"/>
        <v>4.0000000000873115E-2</v>
      </c>
      <c r="O123" s="92">
        <v>226136.04</v>
      </c>
      <c r="P123" s="20" t="s">
        <v>1745</v>
      </c>
      <c r="Q123" s="93">
        <f t="shared" si="24"/>
        <v>225910.04</v>
      </c>
      <c r="R123" s="92">
        <v>26349745.129999779</v>
      </c>
      <c r="S123" s="20">
        <v>25</v>
      </c>
      <c r="T123" s="93">
        <f t="shared" si="38"/>
        <v>26349720.129999779</v>
      </c>
      <c r="U123" s="209">
        <f t="shared" si="26"/>
        <v>1</v>
      </c>
      <c r="W123" s="87" t="s">
        <v>14</v>
      </c>
      <c r="X123" s="121">
        <f t="shared" si="27"/>
        <v>0</v>
      </c>
      <c r="Y123" s="122">
        <f t="shared" si="28"/>
        <v>1</v>
      </c>
      <c r="Z123" s="122">
        <f t="shared" si="29"/>
        <v>0</v>
      </c>
      <c r="AA123" s="122">
        <f t="shared" si="30"/>
        <v>0</v>
      </c>
      <c r="AB123" s="122">
        <f t="shared" si="31"/>
        <v>1</v>
      </c>
      <c r="AC123" s="129">
        <f t="shared" si="32"/>
        <v>1</v>
      </c>
    </row>
    <row r="124" spans="1:29" ht="15.75">
      <c r="A124" s="251"/>
      <c r="B124" s="86" t="s">
        <v>15</v>
      </c>
      <c r="C124" s="92">
        <v>83790162.889999509</v>
      </c>
      <c r="D124" s="20">
        <v>0</v>
      </c>
      <c r="E124" s="93">
        <f t="shared" si="20"/>
        <v>83790162.889999509</v>
      </c>
      <c r="F124" s="92">
        <v>627445.56000000006</v>
      </c>
      <c r="G124" s="20"/>
      <c r="H124" s="93">
        <f t="shared" si="21"/>
        <v>627445.56000000006</v>
      </c>
      <c r="I124" s="92">
        <v>88084.389999999985</v>
      </c>
      <c r="J124" s="20"/>
      <c r="K124" s="93">
        <f t="shared" si="22"/>
        <v>88084.389999999985</v>
      </c>
      <c r="L124" s="92">
        <v>5542.59</v>
      </c>
      <c r="M124" s="20"/>
      <c r="N124" s="93">
        <f t="shared" si="23"/>
        <v>5542.59</v>
      </c>
      <c r="O124" s="92">
        <v>741203.92</v>
      </c>
      <c r="P124" s="20"/>
      <c r="Q124" s="93">
        <f t="shared" si="24"/>
        <v>741203.92</v>
      </c>
      <c r="R124" s="92">
        <v>82504055.209999502</v>
      </c>
      <c r="S124" s="20">
        <v>0</v>
      </c>
      <c r="T124" s="93">
        <f t="shared" si="38"/>
        <v>82504055.209999502</v>
      </c>
      <c r="U124" s="209">
        <f t="shared" si="26"/>
        <v>0</v>
      </c>
      <c r="W124" s="86" t="s">
        <v>15</v>
      </c>
      <c r="X124" s="121">
        <f t="shared" si="27"/>
        <v>0</v>
      </c>
      <c r="Y124" s="122">
        <f t="shared" si="28"/>
        <v>0</v>
      </c>
      <c r="Z124" s="122">
        <f t="shared" si="29"/>
        <v>0</v>
      </c>
      <c r="AA124" s="122">
        <f t="shared" si="30"/>
        <v>0</v>
      </c>
      <c r="AB124" s="122">
        <f t="shared" si="31"/>
        <v>0</v>
      </c>
      <c r="AC124" s="129">
        <f t="shared" si="32"/>
        <v>0</v>
      </c>
    </row>
    <row r="125" spans="1:29" ht="15.75">
      <c r="A125" s="251"/>
      <c r="B125" s="86" t="s">
        <v>16</v>
      </c>
      <c r="C125" s="92">
        <v>59332240.099998914</v>
      </c>
      <c r="D125" s="20">
        <v>59332280</v>
      </c>
      <c r="E125" s="93">
        <f t="shared" si="20"/>
        <v>-39.900001086294651</v>
      </c>
      <c r="F125" s="92">
        <v>441839.74999999994</v>
      </c>
      <c r="G125" s="20" t="s">
        <v>1746</v>
      </c>
      <c r="H125" s="93">
        <f t="shared" si="21"/>
        <v>-0.25000000005820766</v>
      </c>
      <c r="I125" s="92">
        <v>71122.38</v>
      </c>
      <c r="J125" s="20" t="s">
        <v>1890</v>
      </c>
      <c r="K125" s="93">
        <f t="shared" si="22"/>
        <v>-1.9999999989522621E-2</v>
      </c>
      <c r="L125" s="92">
        <v>214972.28</v>
      </c>
      <c r="M125" s="20" t="s">
        <v>1891</v>
      </c>
      <c r="N125" s="93">
        <f t="shared" si="23"/>
        <v>0.27999999999883585</v>
      </c>
      <c r="O125" s="92">
        <v>367007.87999999995</v>
      </c>
      <c r="P125" s="20" t="s">
        <v>1747</v>
      </c>
      <c r="Q125" s="93">
        <f t="shared" si="24"/>
        <v>-0.12000000005355105</v>
      </c>
      <c r="R125" s="92">
        <v>58379542.569998913</v>
      </c>
      <c r="S125" s="20">
        <v>58379510</v>
      </c>
      <c r="T125" s="93">
        <f t="shared" si="38"/>
        <v>32.569998912513256</v>
      </c>
      <c r="U125" s="209">
        <f t="shared" si="26"/>
        <v>1</v>
      </c>
      <c r="W125" s="86" t="s">
        <v>16</v>
      </c>
      <c r="X125" s="121">
        <f t="shared" si="27"/>
        <v>0</v>
      </c>
      <c r="Y125" s="122">
        <f t="shared" si="28"/>
        <v>0</v>
      </c>
      <c r="Z125" s="122">
        <f t="shared" si="29"/>
        <v>0</v>
      </c>
      <c r="AA125" s="122">
        <f t="shared" si="30"/>
        <v>0</v>
      </c>
      <c r="AB125" s="122">
        <f t="shared" si="31"/>
        <v>0</v>
      </c>
      <c r="AC125" s="129">
        <f t="shared" si="32"/>
        <v>0</v>
      </c>
    </row>
    <row r="126" spans="1:29" ht="15.75">
      <c r="A126" s="251"/>
      <c r="B126" s="86" t="s">
        <v>17</v>
      </c>
      <c r="C126" s="92">
        <v>37906831.969996631</v>
      </c>
      <c r="D126" s="20">
        <v>0</v>
      </c>
      <c r="E126" s="93">
        <f t="shared" si="20"/>
        <v>37906831.969996631</v>
      </c>
      <c r="F126" s="92">
        <v>1227903.2899999993</v>
      </c>
      <c r="G126" s="20"/>
      <c r="H126" s="93">
        <f t="shared" si="21"/>
        <v>1227903.2899999993</v>
      </c>
      <c r="I126" s="92">
        <v>26269.919999999998</v>
      </c>
      <c r="J126" s="20"/>
      <c r="K126" s="93">
        <f t="shared" si="22"/>
        <v>26269.919999999998</v>
      </c>
      <c r="L126" s="92">
        <v>1446.11</v>
      </c>
      <c r="M126" s="20"/>
      <c r="N126" s="93">
        <f t="shared" si="23"/>
        <v>1446.11</v>
      </c>
      <c r="O126" s="92">
        <v>48540.17</v>
      </c>
      <c r="P126" s="20"/>
      <c r="Q126" s="93">
        <f t="shared" si="24"/>
        <v>48540.17</v>
      </c>
      <c r="R126" s="92">
        <v>36655212.319996633</v>
      </c>
      <c r="S126" s="20">
        <v>0</v>
      </c>
      <c r="T126" s="93">
        <f t="shared" si="38"/>
        <v>36655212.319996633</v>
      </c>
      <c r="U126" s="209">
        <f t="shared" si="26"/>
        <v>0</v>
      </c>
      <c r="W126" s="86" t="s">
        <v>17</v>
      </c>
      <c r="X126" s="121">
        <f t="shared" si="27"/>
        <v>0</v>
      </c>
      <c r="Y126" s="122">
        <f t="shared" si="28"/>
        <v>0</v>
      </c>
      <c r="Z126" s="122">
        <f t="shared" si="29"/>
        <v>0</v>
      </c>
      <c r="AA126" s="122">
        <f t="shared" si="30"/>
        <v>0</v>
      </c>
      <c r="AB126" s="122">
        <f t="shared" si="31"/>
        <v>0</v>
      </c>
      <c r="AC126" s="129">
        <f t="shared" si="32"/>
        <v>0</v>
      </c>
    </row>
    <row r="127" spans="1:29" ht="15.75">
      <c r="A127" s="251"/>
      <c r="B127" s="86" t="s">
        <v>18</v>
      </c>
      <c r="C127" s="92">
        <v>8826929.2699994724</v>
      </c>
      <c r="D127" s="20">
        <v>8826930</v>
      </c>
      <c r="E127" s="93">
        <f t="shared" si="20"/>
        <v>-0.73000052757561207</v>
      </c>
      <c r="F127" s="92">
        <v>192791.26</v>
      </c>
      <c r="G127" s="20" t="s">
        <v>1748</v>
      </c>
      <c r="H127" s="93">
        <f t="shared" si="21"/>
        <v>0.26000000000931323</v>
      </c>
      <c r="I127" s="92">
        <v>16097.9</v>
      </c>
      <c r="J127" s="20" t="s">
        <v>1892</v>
      </c>
      <c r="K127" s="93">
        <f t="shared" si="22"/>
        <v>0</v>
      </c>
      <c r="L127" s="92">
        <v>625.73</v>
      </c>
      <c r="M127" s="20" t="s">
        <v>1893</v>
      </c>
      <c r="N127" s="93">
        <f t="shared" si="23"/>
        <v>0</v>
      </c>
      <c r="O127" s="92">
        <v>68585.179999999993</v>
      </c>
      <c r="P127" s="20" t="s">
        <v>1749</v>
      </c>
      <c r="Q127" s="93">
        <f t="shared" si="24"/>
        <v>0.17999999999301508</v>
      </c>
      <c r="R127" s="92">
        <v>8581024.999999471</v>
      </c>
      <c r="S127" s="20">
        <v>8581030</v>
      </c>
      <c r="T127" s="93">
        <f t="shared" si="38"/>
        <v>-5.0000005289912224</v>
      </c>
      <c r="U127" s="209">
        <f t="shared" si="26"/>
        <v>1</v>
      </c>
      <c r="W127" s="86" t="s">
        <v>18</v>
      </c>
      <c r="X127" s="121">
        <f t="shared" si="27"/>
        <v>0</v>
      </c>
      <c r="Y127" s="122">
        <f t="shared" si="28"/>
        <v>0</v>
      </c>
      <c r="Z127" s="122">
        <f t="shared" si="29"/>
        <v>0</v>
      </c>
      <c r="AA127" s="122">
        <f t="shared" si="30"/>
        <v>0</v>
      </c>
      <c r="AB127" s="122">
        <f t="shared" si="31"/>
        <v>0</v>
      </c>
      <c r="AC127" s="129">
        <f t="shared" si="32"/>
        <v>0</v>
      </c>
    </row>
    <row r="128" spans="1:29" ht="15.75">
      <c r="A128" s="252"/>
      <c r="B128" s="88" t="s">
        <v>19</v>
      </c>
      <c r="C128" s="94">
        <v>55653395.879998788</v>
      </c>
      <c r="D128" s="95">
        <v>55653390</v>
      </c>
      <c r="E128" s="96">
        <f t="shared" si="20"/>
        <v>5.8799987882375717</v>
      </c>
      <c r="F128" s="94">
        <v>1065460.4599999997</v>
      </c>
      <c r="G128" s="95" t="s">
        <v>1750</v>
      </c>
      <c r="H128" s="96">
        <f t="shared" si="21"/>
        <v>0.45999999972991645</v>
      </c>
      <c r="I128" s="94">
        <v>41780.199999999997</v>
      </c>
      <c r="J128" s="95" t="s">
        <v>1894</v>
      </c>
      <c r="K128" s="96">
        <f t="shared" si="22"/>
        <v>0</v>
      </c>
      <c r="L128" s="94">
        <v>325.66000000000003</v>
      </c>
      <c r="M128" s="95" t="s">
        <v>1855</v>
      </c>
      <c r="N128" s="96">
        <f t="shared" si="23"/>
        <v>0</v>
      </c>
      <c r="O128" s="94">
        <v>75817.98</v>
      </c>
      <c r="P128" s="95" t="s">
        <v>1751</v>
      </c>
      <c r="Q128" s="96">
        <f t="shared" si="24"/>
        <v>0.97999999999592546</v>
      </c>
      <c r="R128" s="94">
        <v>54553571.97999882</v>
      </c>
      <c r="S128" s="95">
        <v>54553560</v>
      </c>
      <c r="T128" s="96">
        <f t="shared" si="38"/>
        <v>11.97999881953001</v>
      </c>
      <c r="U128" s="210">
        <f t="shared" si="26"/>
        <v>1</v>
      </c>
      <c r="W128" s="88" t="s">
        <v>19</v>
      </c>
      <c r="X128" s="125">
        <f t="shared" si="27"/>
        <v>0</v>
      </c>
      <c r="Y128" s="126">
        <f t="shared" si="28"/>
        <v>0</v>
      </c>
      <c r="Z128" s="126">
        <f t="shared" si="29"/>
        <v>0</v>
      </c>
      <c r="AA128" s="126">
        <f t="shared" si="30"/>
        <v>0</v>
      </c>
      <c r="AB128" s="126">
        <f t="shared" si="31"/>
        <v>0</v>
      </c>
      <c r="AC128" s="132">
        <f t="shared" si="32"/>
        <v>0</v>
      </c>
    </row>
    <row r="129" spans="1:29" ht="15.75" customHeight="1">
      <c r="A129" s="250">
        <v>42542</v>
      </c>
      <c r="B129" s="85" t="s">
        <v>12</v>
      </c>
      <c r="C129" s="89">
        <v>32188939.52000013</v>
      </c>
      <c r="D129" s="90"/>
      <c r="E129" s="91">
        <f t="shared" si="20"/>
        <v>32188939.52000013</v>
      </c>
      <c r="F129" s="89">
        <v>628298.62000000034</v>
      </c>
      <c r="G129" s="90"/>
      <c r="H129" s="91">
        <f t="shared" si="21"/>
        <v>628298.62000000034</v>
      </c>
      <c r="I129" s="89">
        <v>15484.37</v>
      </c>
      <c r="J129" s="90"/>
      <c r="K129" s="91">
        <f t="shared" si="22"/>
        <v>15484.37</v>
      </c>
      <c r="L129" s="89">
        <v>2321.71</v>
      </c>
      <c r="M129" s="90"/>
      <c r="N129" s="91">
        <f t="shared" si="23"/>
        <v>2321.71</v>
      </c>
      <c r="O129" s="89">
        <v>169052.61999999997</v>
      </c>
      <c r="P129" s="90"/>
      <c r="Q129" s="91">
        <f t="shared" si="24"/>
        <v>169052.61999999997</v>
      </c>
      <c r="R129" s="89">
        <v>31404750.940000128</v>
      </c>
      <c r="S129" s="90"/>
      <c r="T129" s="91">
        <f>R129-S129</f>
        <v>31404750.940000128</v>
      </c>
      <c r="U129" s="208">
        <f t="shared" si="26"/>
        <v>0</v>
      </c>
      <c r="W129" s="85" t="s">
        <v>12</v>
      </c>
      <c r="X129" s="117">
        <f t="shared" si="27"/>
        <v>0</v>
      </c>
      <c r="Y129" s="118">
        <f t="shared" si="28"/>
        <v>0</v>
      </c>
      <c r="Z129" s="118">
        <f t="shared" si="29"/>
        <v>0</v>
      </c>
      <c r="AA129" s="118">
        <f t="shared" si="30"/>
        <v>0</v>
      </c>
      <c r="AB129" s="118">
        <f t="shared" si="31"/>
        <v>0</v>
      </c>
      <c r="AC129" s="131">
        <f t="shared" si="32"/>
        <v>0</v>
      </c>
    </row>
    <row r="130" spans="1:29" ht="15.75">
      <c r="A130" s="251"/>
      <c r="B130" s="86" t="s">
        <v>13</v>
      </c>
      <c r="C130" s="92"/>
      <c r="D130" s="20"/>
      <c r="E130" s="93">
        <f t="shared" si="20"/>
        <v>0</v>
      </c>
      <c r="F130" s="92"/>
      <c r="G130" s="20"/>
      <c r="H130" s="93">
        <f t="shared" si="21"/>
        <v>0</v>
      </c>
      <c r="I130" s="92"/>
      <c r="J130" s="20"/>
      <c r="K130" s="93">
        <f t="shared" si="22"/>
        <v>0</v>
      </c>
      <c r="L130" s="92"/>
      <c r="M130" s="20"/>
      <c r="N130" s="93">
        <f t="shared" si="23"/>
        <v>0</v>
      </c>
      <c r="O130" s="92"/>
      <c r="P130" s="20"/>
      <c r="Q130" s="93">
        <f t="shared" si="24"/>
        <v>0</v>
      </c>
      <c r="R130" s="92"/>
      <c r="S130" s="20"/>
      <c r="T130" s="93">
        <f t="shared" ref="T130:T136" si="39">R130-S130</f>
        <v>0</v>
      </c>
      <c r="U130" s="209">
        <f t="shared" si="26"/>
        <v>0</v>
      </c>
      <c r="W130" s="86" t="s">
        <v>13</v>
      </c>
      <c r="X130" s="121">
        <f t="shared" si="27"/>
        <v>0</v>
      </c>
      <c r="Y130" s="122">
        <f t="shared" si="28"/>
        <v>0</v>
      </c>
      <c r="Z130" s="122">
        <f t="shared" si="29"/>
        <v>0</v>
      </c>
      <c r="AA130" s="122">
        <f t="shared" si="30"/>
        <v>0</v>
      </c>
      <c r="AB130" s="122">
        <f t="shared" si="31"/>
        <v>0</v>
      </c>
      <c r="AC130" s="129">
        <f t="shared" si="32"/>
        <v>0</v>
      </c>
    </row>
    <row r="131" spans="1:29" ht="15.75">
      <c r="A131" s="251"/>
      <c r="B131" s="87" t="s">
        <v>14</v>
      </c>
      <c r="C131" s="92">
        <v>26349745.129999779</v>
      </c>
      <c r="D131" s="20"/>
      <c r="E131" s="93">
        <f t="shared" si="20"/>
        <v>26349745.129999779</v>
      </c>
      <c r="F131" s="92">
        <v>555514.74000000011</v>
      </c>
      <c r="G131" s="20"/>
      <c r="H131" s="93">
        <f t="shared" si="21"/>
        <v>555514.74000000011</v>
      </c>
      <c r="I131" s="92">
        <v>5887.3</v>
      </c>
      <c r="J131" s="20"/>
      <c r="K131" s="93">
        <f t="shared" si="22"/>
        <v>5887.3</v>
      </c>
      <c r="L131" s="92">
        <v>1158.6199999999999</v>
      </c>
      <c r="M131" s="20"/>
      <c r="N131" s="93">
        <f t="shared" si="23"/>
        <v>1158.6199999999999</v>
      </c>
      <c r="O131" s="92">
        <v>118736.12</v>
      </c>
      <c r="P131" s="20"/>
      <c r="Q131" s="93">
        <f t="shared" si="24"/>
        <v>118736.12</v>
      </c>
      <c r="R131" s="92">
        <v>25680222.949999779</v>
      </c>
      <c r="S131" s="20"/>
      <c r="T131" s="93">
        <f t="shared" si="39"/>
        <v>25680222.949999779</v>
      </c>
      <c r="U131" s="209">
        <f t="shared" si="26"/>
        <v>0</v>
      </c>
      <c r="W131" s="87" t="s">
        <v>14</v>
      </c>
      <c r="X131" s="121">
        <f t="shared" si="27"/>
        <v>0</v>
      </c>
      <c r="Y131" s="122">
        <f t="shared" si="28"/>
        <v>0</v>
      </c>
      <c r="Z131" s="122">
        <f t="shared" si="29"/>
        <v>0</v>
      </c>
      <c r="AA131" s="122">
        <f t="shared" si="30"/>
        <v>0</v>
      </c>
      <c r="AB131" s="122">
        <f t="shared" si="31"/>
        <v>0</v>
      </c>
      <c r="AC131" s="129">
        <f t="shared" si="32"/>
        <v>0</v>
      </c>
    </row>
    <row r="132" spans="1:29" ht="15.75">
      <c r="A132" s="251"/>
      <c r="B132" s="86" t="s">
        <v>15</v>
      </c>
      <c r="C132" s="92">
        <v>82504055.209999502</v>
      </c>
      <c r="D132" s="20"/>
      <c r="E132" s="93">
        <f t="shared" si="20"/>
        <v>82504055.209999502</v>
      </c>
      <c r="F132" s="92">
        <v>1286579.7200000011</v>
      </c>
      <c r="G132" s="20"/>
      <c r="H132" s="93">
        <f t="shared" si="21"/>
        <v>1286579.7200000011</v>
      </c>
      <c r="I132" s="92">
        <v>181699.61</v>
      </c>
      <c r="J132" s="20"/>
      <c r="K132" s="93">
        <f t="shared" si="22"/>
        <v>181699.61</v>
      </c>
      <c r="L132" s="92">
        <v>25892.31</v>
      </c>
      <c r="M132" s="20"/>
      <c r="N132" s="93">
        <f t="shared" si="23"/>
        <v>25892.31</v>
      </c>
      <c r="O132" s="92">
        <v>374703.31</v>
      </c>
      <c r="P132" s="20"/>
      <c r="Q132" s="93">
        <f t="shared" si="24"/>
        <v>374703.31</v>
      </c>
      <c r="R132" s="92">
        <v>80998579.479999483</v>
      </c>
      <c r="S132" s="20"/>
      <c r="T132" s="93">
        <f t="shared" si="39"/>
        <v>80998579.479999483</v>
      </c>
      <c r="U132" s="209">
        <f t="shared" si="26"/>
        <v>0</v>
      </c>
      <c r="W132" s="86" t="s">
        <v>15</v>
      </c>
      <c r="X132" s="121">
        <f t="shared" si="27"/>
        <v>0</v>
      </c>
      <c r="Y132" s="122">
        <f t="shared" si="28"/>
        <v>0</v>
      </c>
      <c r="Z132" s="122">
        <f t="shared" si="29"/>
        <v>0</v>
      </c>
      <c r="AA132" s="122">
        <f t="shared" si="30"/>
        <v>0</v>
      </c>
      <c r="AB132" s="122">
        <f t="shared" si="31"/>
        <v>0</v>
      </c>
      <c r="AC132" s="129">
        <f t="shared" si="32"/>
        <v>0</v>
      </c>
    </row>
    <row r="133" spans="1:29" ht="15.75">
      <c r="A133" s="251"/>
      <c r="B133" s="86" t="s">
        <v>16</v>
      </c>
      <c r="C133" s="92">
        <v>58379542.569998913</v>
      </c>
      <c r="D133" s="20"/>
      <c r="E133" s="93">
        <f t="shared" si="20"/>
        <v>58379542.569998913</v>
      </c>
      <c r="F133" s="92">
        <v>855487.17</v>
      </c>
      <c r="G133" s="20"/>
      <c r="H133" s="93">
        <f t="shared" si="21"/>
        <v>855487.17</v>
      </c>
      <c r="I133" s="92">
        <v>28502.080000000002</v>
      </c>
      <c r="J133" s="20"/>
      <c r="K133" s="93">
        <f t="shared" si="22"/>
        <v>28502.080000000002</v>
      </c>
      <c r="L133" s="92">
        <v>13445.23</v>
      </c>
      <c r="M133" s="20"/>
      <c r="N133" s="93">
        <f t="shared" si="23"/>
        <v>13445.23</v>
      </c>
      <c r="O133" s="92">
        <v>183055.5</v>
      </c>
      <c r="P133" s="20"/>
      <c r="Q133" s="93">
        <f t="shared" si="24"/>
        <v>183055.5</v>
      </c>
      <c r="R133" s="92">
        <v>57356056.749998912</v>
      </c>
      <c r="S133" s="20"/>
      <c r="T133" s="93">
        <f t="shared" si="39"/>
        <v>57356056.749998912</v>
      </c>
      <c r="U133" s="209">
        <f t="shared" si="26"/>
        <v>0</v>
      </c>
      <c r="W133" s="86" t="s">
        <v>16</v>
      </c>
      <c r="X133" s="121">
        <f t="shared" si="27"/>
        <v>0</v>
      </c>
      <c r="Y133" s="122">
        <f t="shared" si="28"/>
        <v>0</v>
      </c>
      <c r="Z133" s="122">
        <f t="shared" si="29"/>
        <v>0</v>
      </c>
      <c r="AA133" s="122">
        <f t="shared" si="30"/>
        <v>0</v>
      </c>
      <c r="AB133" s="122">
        <f t="shared" si="31"/>
        <v>0</v>
      </c>
      <c r="AC133" s="129">
        <f t="shared" si="32"/>
        <v>0</v>
      </c>
    </row>
    <row r="134" spans="1:29" ht="15.75">
      <c r="A134" s="251"/>
      <c r="B134" s="86" t="s">
        <v>17</v>
      </c>
      <c r="C134" s="92">
        <v>36655212.319996633</v>
      </c>
      <c r="D134" s="20"/>
      <c r="E134" s="93">
        <f t="shared" si="20"/>
        <v>36655212.319996633</v>
      </c>
      <c r="F134" s="92">
        <v>730480.46000000031</v>
      </c>
      <c r="G134" s="20"/>
      <c r="H134" s="93">
        <f t="shared" si="21"/>
        <v>730480.46000000031</v>
      </c>
      <c r="I134" s="92">
        <v>26691.37</v>
      </c>
      <c r="J134" s="20"/>
      <c r="K134" s="93">
        <f t="shared" si="22"/>
        <v>26691.37</v>
      </c>
      <c r="L134" s="92">
        <v>217.1</v>
      </c>
      <c r="M134" s="20"/>
      <c r="N134" s="93">
        <f t="shared" si="23"/>
        <v>217.1</v>
      </c>
      <c r="O134" s="92">
        <v>220801</v>
      </c>
      <c r="P134" s="20"/>
      <c r="Q134" s="93">
        <f t="shared" si="24"/>
        <v>220801</v>
      </c>
      <c r="R134" s="92">
        <v>35730405.129996635</v>
      </c>
      <c r="S134" s="20"/>
      <c r="T134" s="93">
        <f t="shared" si="39"/>
        <v>35730405.129996635</v>
      </c>
      <c r="U134" s="209">
        <f t="shared" si="26"/>
        <v>0</v>
      </c>
      <c r="W134" s="86" t="s">
        <v>17</v>
      </c>
      <c r="X134" s="121">
        <f t="shared" si="27"/>
        <v>0</v>
      </c>
      <c r="Y134" s="122">
        <f t="shared" si="28"/>
        <v>0</v>
      </c>
      <c r="Z134" s="122">
        <f t="shared" si="29"/>
        <v>0</v>
      </c>
      <c r="AA134" s="122">
        <f t="shared" si="30"/>
        <v>0</v>
      </c>
      <c r="AB134" s="122">
        <f t="shared" si="31"/>
        <v>0</v>
      </c>
      <c r="AC134" s="129">
        <f t="shared" si="32"/>
        <v>0</v>
      </c>
    </row>
    <row r="135" spans="1:29" ht="15.75">
      <c r="A135" s="251"/>
      <c r="B135" s="86" t="s">
        <v>18</v>
      </c>
      <c r="C135" s="92">
        <v>8581024.999999471</v>
      </c>
      <c r="D135" s="20"/>
      <c r="E135" s="93">
        <f t="shared" si="20"/>
        <v>8581024.999999471</v>
      </c>
      <c r="F135" s="92">
        <v>563391.12</v>
      </c>
      <c r="G135" s="20"/>
      <c r="H135" s="93">
        <f t="shared" si="21"/>
        <v>563391.12</v>
      </c>
      <c r="I135" s="92">
        <v>29340.67</v>
      </c>
      <c r="J135" s="20"/>
      <c r="K135" s="93">
        <f t="shared" si="22"/>
        <v>29340.67</v>
      </c>
      <c r="L135" s="92">
        <v>953.71</v>
      </c>
      <c r="M135" s="20"/>
      <c r="N135" s="93">
        <f t="shared" si="23"/>
        <v>953.71</v>
      </c>
      <c r="O135" s="92">
        <v>44992.94</v>
      </c>
      <c r="P135" s="20"/>
      <c r="Q135" s="93">
        <f t="shared" si="24"/>
        <v>44992.94</v>
      </c>
      <c r="R135" s="92">
        <v>8001027.8999994704</v>
      </c>
      <c r="S135" s="20"/>
      <c r="T135" s="93">
        <f t="shared" si="39"/>
        <v>8001027.8999994704</v>
      </c>
      <c r="U135" s="209">
        <f t="shared" si="26"/>
        <v>0</v>
      </c>
      <c r="W135" s="86" t="s">
        <v>18</v>
      </c>
      <c r="X135" s="121">
        <f t="shared" si="27"/>
        <v>0</v>
      </c>
      <c r="Y135" s="122">
        <f t="shared" si="28"/>
        <v>0</v>
      </c>
      <c r="Z135" s="122">
        <f t="shared" si="29"/>
        <v>0</v>
      </c>
      <c r="AA135" s="122">
        <f t="shared" si="30"/>
        <v>0</v>
      </c>
      <c r="AB135" s="122">
        <f t="shared" si="31"/>
        <v>0</v>
      </c>
      <c r="AC135" s="129">
        <f t="shared" si="32"/>
        <v>0</v>
      </c>
    </row>
    <row r="136" spans="1:29" ht="15.75">
      <c r="A136" s="252"/>
      <c r="B136" s="88" t="s">
        <v>19</v>
      </c>
      <c r="C136" s="94">
        <v>54553571.97999882</v>
      </c>
      <c r="D136" s="95"/>
      <c r="E136" s="96">
        <f t="shared" si="20"/>
        <v>54553571.97999882</v>
      </c>
      <c r="F136" s="94">
        <v>906628.45000000042</v>
      </c>
      <c r="G136" s="95"/>
      <c r="H136" s="96">
        <f t="shared" si="21"/>
        <v>906628.45000000042</v>
      </c>
      <c r="I136" s="94">
        <v>31299.21</v>
      </c>
      <c r="J136" s="95"/>
      <c r="K136" s="96">
        <f t="shared" si="22"/>
        <v>31299.21</v>
      </c>
      <c r="L136" s="94">
        <v>234.17</v>
      </c>
      <c r="M136" s="95"/>
      <c r="N136" s="96">
        <f t="shared" si="23"/>
        <v>234.17</v>
      </c>
      <c r="O136" s="94">
        <v>66736.389999999985</v>
      </c>
      <c r="P136" s="95"/>
      <c r="Q136" s="96">
        <f t="shared" si="24"/>
        <v>66736.389999999985</v>
      </c>
      <c r="R136" s="94">
        <v>53611272.179998785</v>
      </c>
      <c r="S136" s="95"/>
      <c r="T136" s="96">
        <f t="shared" si="39"/>
        <v>53611272.179998785</v>
      </c>
      <c r="U136" s="210">
        <f t="shared" si="26"/>
        <v>0</v>
      </c>
      <c r="W136" s="88" t="s">
        <v>19</v>
      </c>
      <c r="X136" s="125">
        <f t="shared" si="27"/>
        <v>0</v>
      </c>
      <c r="Y136" s="126">
        <f t="shared" si="28"/>
        <v>0</v>
      </c>
      <c r="Z136" s="126">
        <f t="shared" si="29"/>
        <v>0</v>
      </c>
      <c r="AA136" s="126">
        <f t="shared" si="30"/>
        <v>0</v>
      </c>
      <c r="AB136" s="126">
        <f t="shared" si="31"/>
        <v>0</v>
      </c>
      <c r="AC136" s="132">
        <f t="shared" si="32"/>
        <v>0</v>
      </c>
    </row>
    <row r="137" spans="1:29" ht="15.75" customHeight="1">
      <c r="A137" s="250">
        <v>42543</v>
      </c>
      <c r="B137" s="85" t="s">
        <v>12</v>
      </c>
      <c r="C137" s="89">
        <v>31404750.940000128</v>
      </c>
      <c r="D137" s="90"/>
      <c r="E137" s="91">
        <f t="shared" si="20"/>
        <v>31404750.940000128</v>
      </c>
      <c r="F137" s="89">
        <v>956018.41</v>
      </c>
      <c r="G137" s="102"/>
      <c r="H137" s="91">
        <f t="shared" si="21"/>
        <v>956018.41</v>
      </c>
      <c r="I137" s="89">
        <v>52298.189999999988</v>
      </c>
      <c r="J137" s="90"/>
      <c r="K137" s="91">
        <f t="shared" si="22"/>
        <v>52298.189999999988</v>
      </c>
      <c r="L137" s="89">
        <v>5430.24</v>
      </c>
      <c r="M137" s="90"/>
      <c r="N137" s="91">
        <f t="shared" si="23"/>
        <v>5430.24</v>
      </c>
      <c r="O137" s="89">
        <v>133943.29999999999</v>
      </c>
      <c r="P137" s="90"/>
      <c r="Q137" s="91">
        <f t="shared" si="24"/>
        <v>133943.29999999999</v>
      </c>
      <c r="R137" s="89">
        <v>30361657.180000123</v>
      </c>
      <c r="S137" s="90"/>
      <c r="T137" s="91">
        <f>R137-S137</f>
        <v>30361657.180000123</v>
      </c>
      <c r="U137" s="208">
        <f t="shared" si="26"/>
        <v>0</v>
      </c>
      <c r="W137" s="85" t="s">
        <v>12</v>
      </c>
      <c r="X137" s="121">
        <f t="shared" si="27"/>
        <v>0</v>
      </c>
      <c r="Y137" s="122">
        <f t="shared" si="28"/>
        <v>0</v>
      </c>
      <c r="Z137" s="122">
        <f t="shared" si="29"/>
        <v>0</v>
      </c>
      <c r="AA137" s="122">
        <f t="shared" si="30"/>
        <v>0</v>
      </c>
      <c r="AB137" s="122">
        <f t="shared" si="31"/>
        <v>0</v>
      </c>
      <c r="AC137" s="129">
        <f t="shared" si="32"/>
        <v>0</v>
      </c>
    </row>
    <row r="138" spans="1:29" ht="15.75">
      <c r="A138" s="251"/>
      <c r="B138" s="86" t="s">
        <v>13</v>
      </c>
      <c r="C138" s="92">
        <v>61415829.189996608</v>
      </c>
      <c r="D138" s="20"/>
      <c r="E138" s="93">
        <f t="shared" ref="E138:E192" si="40">C138-D138</f>
        <v>61415829.189996608</v>
      </c>
      <c r="F138" s="92">
        <v>3356454.4300000011</v>
      </c>
      <c r="G138" s="6"/>
      <c r="H138" s="93">
        <f t="shared" ref="H138:H192" si="41">F138-G138</f>
        <v>3356454.4300000011</v>
      </c>
      <c r="I138" s="92">
        <v>325550.64999999997</v>
      </c>
      <c r="J138" s="20"/>
      <c r="K138" s="93">
        <f t="shared" ref="K138:K192" si="42">I138-J138</f>
        <v>325550.64999999997</v>
      </c>
      <c r="L138" s="92">
        <v>142884.38</v>
      </c>
      <c r="M138" s="20"/>
      <c r="N138" s="93">
        <f t="shared" ref="N138:N192" si="43">L138-M138</f>
        <v>142884.38</v>
      </c>
      <c r="O138" s="92">
        <v>771294.91999999981</v>
      </c>
      <c r="P138" s="20"/>
      <c r="Q138" s="93">
        <f t="shared" ref="Q138:Q192" si="44">O138-P138</f>
        <v>771294.91999999981</v>
      </c>
      <c r="R138" s="92">
        <v>57470746.109996624</v>
      </c>
      <c r="S138" s="20"/>
      <c r="T138" s="93">
        <f t="shared" ref="T138:T144" si="45">R138-S138</f>
        <v>57470746.109996624</v>
      </c>
      <c r="U138" s="209">
        <f t="shared" ref="U138:U184" si="46">IF(D138=0,0,1)</f>
        <v>0</v>
      </c>
      <c r="W138" s="86" t="s">
        <v>13</v>
      </c>
      <c r="X138" s="121">
        <f t="shared" ref="X138:X192" si="47">+IF(AND(C138&lt;&gt;0,D138&lt;&gt;0,OR(E138&gt;100,E138&lt;-100)),1,0)</f>
        <v>0</v>
      </c>
      <c r="Y138" s="122">
        <f t="shared" ref="Y138:Y192" si="48">+IF(AND(F138&lt;&gt;0,G138&lt;&gt;0,OR(H138&gt;100,H138&lt;-100)),1,0)</f>
        <v>0</v>
      </c>
      <c r="Z138" s="122">
        <f t="shared" ref="Z138:Z192" si="49">+IF(AND(I138&lt;&gt;0,J138&lt;&gt;0,OR(K138&gt;100,K138&lt;-100)),1,0)</f>
        <v>0</v>
      </c>
      <c r="AA138" s="122">
        <f t="shared" ref="AA138:AA192" si="50">+IF(AND(L138&lt;&gt;0,M138&lt;&gt;0,OR(N138&gt;100,N138&lt;-100)),1,0)</f>
        <v>0</v>
      </c>
      <c r="AB138" s="122">
        <f t="shared" ref="AB138:AB192" si="51">+IF(AND(O138&lt;&gt;0,P138&lt;&gt;0,OR(Q138&gt;100,Q138&lt;-100)),1,0)</f>
        <v>0</v>
      </c>
      <c r="AC138" s="129">
        <f t="shared" ref="AC138:AC192" si="52">+IF(AND(R138&lt;&gt;0,S138&lt;&gt;0,OR(T138&gt;100,T138&lt;-100)),1,0)</f>
        <v>0</v>
      </c>
    </row>
    <row r="139" spans="1:29" ht="15.75">
      <c r="A139" s="251"/>
      <c r="B139" s="87" t="s">
        <v>14</v>
      </c>
      <c r="C139" s="92">
        <v>25680222.949999779</v>
      </c>
      <c r="D139" s="20"/>
      <c r="E139" s="93">
        <f t="shared" si="40"/>
        <v>25680222.949999779</v>
      </c>
      <c r="F139" s="92">
        <v>793992.06</v>
      </c>
      <c r="G139" s="6"/>
      <c r="H139" s="93">
        <f t="shared" si="41"/>
        <v>793992.06</v>
      </c>
      <c r="I139" s="92">
        <v>55303.929999999993</v>
      </c>
      <c r="J139" s="20"/>
      <c r="K139" s="93">
        <f t="shared" si="42"/>
        <v>55303.929999999993</v>
      </c>
      <c r="L139" s="92">
        <v>77456.33</v>
      </c>
      <c r="M139" s="20"/>
      <c r="N139" s="93">
        <f t="shared" si="43"/>
        <v>77456.33</v>
      </c>
      <c r="O139" s="92">
        <v>73764.490000000005</v>
      </c>
      <c r="P139" s="20"/>
      <c r="Q139" s="93">
        <f t="shared" si="44"/>
        <v>73764.490000000005</v>
      </c>
      <c r="R139" s="92">
        <v>24790313.999999784</v>
      </c>
      <c r="S139" s="20"/>
      <c r="T139" s="93">
        <f t="shared" si="45"/>
        <v>24790313.999999784</v>
      </c>
      <c r="U139" s="209">
        <f t="shared" si="46"/>
        <v>0</v>
      </c>
      <c r="W139" s="87" t="s">
        <v>14</v>
      </c>
      <c r="X139" s="121">
        <f t="shared" si="47"/>
        <v>0</v>
      </c>
      <c r="Y139" s="122">
        <f t="shared" si="48"/>
        <v>0</v>
      </c>
      <c r="Z139" s="122">
        <f t="shared" si="49"/>
        <v>0</v>
      </c>
      <c r="AA139" s="122">
        <f t="shared" si="50"/>
        <v>0</v>
      </c>
      <c r="AB139" s="122">
        <f t="shared" si="51"/>
        <v>0</v>
      </c>
      <c r="AC139" s="129">
        <f t="shared" si="52"/>
        <v>0</v>
      </c>
    </row>
    <row r="140" spans="1:29" ht="15.75">
      <c r="A140" s="251"/>
      <c r="B140" s="86" t="s">
        <v>15</v>
      </c>
      <c r="C140" s="92">
        <v>80998579.479999483</v>
      </c>
      <c r="D140" s="20"/>
      <c r="E140" s="93">
        <f t="shared" si="40"/>
        <v>80998579.479999483</v>
      </c>
      <c r="F140" s="92">
        <v>1315955.459999999</v>
      </c>
      <c r="G140" s="6"/>
      <c r="H140" s="93">
        <f t="shared" si="41"/>
        <v>1315955.459999999</v>
      </c>
      <c r="I140" s="92">
        <v>164393.84</v>
      </c>
      <c r="J140" s="20"/>
      <c r="K140" s="93">
        <f t="shared" si="42"/>
        <v>164393.84</v>
      </c>
      <c r="L140" s="92">
        <v>44550.71</v>
      </c>
      <c r="M140" s="20"/>
      <c r="N140" s="93">
        <f t="shared" si="43"/>
        <v>44550.71</v>
      </c>
      <c r="O140" s="92">
        <v>291128.12</v>
      </c>
      <c r="P140" s="20"/>
      <c r="Q140" s="93">
        <f t="shared" si="44"/>
        <v>291128.12</v>
      </c>
      <c r="R140" s="92">
        <v>79511339.02999948</v>
      </c>
      <c r="S140" s="20"/>
      <c r="T140" s="93">
        <f t="shared" si="45"/>
        <v>79511339.02999948</v>
      </c>
      <c r="U140" s="209">
        <f t="shared" si="46"/>
        <v>0</v>
      </c>
      <c r="W140" s="86" t="s">
        <v>15</v>
      </c>
      <c r="X140" s="121">
        <f t="shared" si="47"/>
        <v>0</v>
      </c>
      <c r="Y140" s="122">
        <f t="shared" si="48"/>
        <v>0</v>
      </c>
      <c r="Z140" s="122">
        <f t="shared" si="49"/>
        <v>0</v>
      </c>
      <c r="AA140" s="122">
        <f t="shared" si="50"/>
        <v>0</v>
      </c>
      <c r="AB140" s="122">
        <f t="shared" si="51"/>
        <v>0</v>
      </c>
      <c r="AC140" s="129">
        <f t="shared" si="52"/>
        <v>0</v>
      </c>
    </row>
    <row r="141" spans="1:29" ht="15.75">
      <c r="A141" s="251"/>
      <c r="B141" s="86" t="s">
        <v>16</v>
      </c>
      <c r="C141" s="92">
        <v>57356056.749998912</v>
      </c>
      <c r="D141" s="20"/>
      <c r="E141" s="93">
        <f t="shared" si="40"/>
        <v>57356056.749998912</v>
      </c>
      <c r="F141" s="92">
        <v>516158.99999999994</v>
      </c>
      <c r="G141" s="6"/>
      <c r="H141" s="93">
        <f t="shared" si="41"/>
        <v>516158.99999999994</v>
      </c>
      <c r="I141" s="92">
        <v>9333.619999999999</v>
      </c>
      <c r="J141" s="20"/>
      <c r="K141" s="93">
        <f t="shared" si="42"/>
        <v>9333.619999999999</v>
      </c>
      <c r="L141" s="92">
        <v>821.66</v>
      </c>
      <c r="M141" s="20"/>
      <c r="N141" s="93">
        <f t="shared" si="43"/>
        <v>821.66</v>
      </c>
      <c r="O141" s="92">
        <v>106630.83</v>
      </c>
      <c r="P141" s="20"/>
      <c r="Q141" s="93">
        <f t="shared" si="44"/>
        <v>106630.83</v>
      </c>
      <c r="R141" s="92">
        <v>56741778.879998915</v>
      </c>
      <c r="S141" s="20"/>
      <c r="T141" s="93">
        <f t="shared" si="45"/>
        <v>56741778.879998915</v>
      </c>
      <c r="U141" s="209">
        <f t="shared" si="46"/>
        <v>0</v>
      </c>
      <c r="W141" s="86" t="s">
        <v>16</v>
      </c>
      <c r="X141" s="121">
        <f t="shared" si="47"/>
        <v>0</v>
      </c>
      <c r="Y141" s="122">
        <f t="shared" si="48"/>
        <v>0</v>
      </c>
      <c r="Z141" s="122">
        <f t="shared" si="49"/>
        <v>0</v>
      </c>
      <c r="AA141" s="122">
        <f t="shared" si="50"/>
        <v>0</v>
      </c>
      <c r="AB141" s="122">
        <f t="shared" si="51"/>
        <v>0</v>
      </c>
      <c r="AC141" s="129">
        <f t="shared" si="52"/>
        <v>0</v>
      </c>
    </row>
    <row r="142" spans="1:29" ht="15.75">
      <c r="A142" s="251"/>
      <c r="B142" s="86" t="s">
        <v>17</v>
      </c>
      <c r="C142" s="92">
        <v>35730405.129996635</v>
      </c>
      <c r="D142" s="20"/>
      <c r="E142" s="93">
        <f t="shared" si="40"/>
        <v>35730405.129996635</v>
      </c>
      <c r="F142" s="92">
        <v>938225.18</v>
      </c>
      <c r="G142" s="6"/>
      <c r="H142" s="93">
        <f t="shared" si="41"/>
        <v>938225.18</v>
      </c>
      <c r="I142" s="92">
        <v>406156.38</v>
      </c>
      <c r="J142" s="20"/>
      <c r="K142" s="93">
        <f t="shared" si="42"/>
        <v>406156.38</v>
      </c>
      <c r="L142" s="92">
        <v>354856.94999999995</v>
      </c>
      <c r="M142" s="20"/>
      <c r="N142" s="93">
        <f t="shared" si="43"/>
        <v>354856.94999999995</v>
      </c>
      <c r="O142" s="92">
        <v>70832.800000000003</v>
      </c>
      <c r="P142" s="20"/>
      <c r="Q142" s="93">
        <f t="shared" si="44"/>
        <v>70832.800000000003</v>
      </c>
      <c r="R142" s="92">
        <v>34772646.579996631</v>
      </c>
      <c r="S142" s="20"/>
      <c r="T142" s="93">
        <f t="shared" si="45"/>
        <v>34772646.579996631</v>
      </c>
      <c r="U142" s="209">
        <f t="shared" si="46"/>
        <v>0</v>
      </c>
      <c r="W142" s="86" t="s">
        <v>17</v>
      </c>
      <c r="X142" s="121">
        <f t="shared" si="47"/>
        <v>0</v>
      </c>
      <c r="Y142" s="122">
        <f t="shared" si="48"/>
        <v>0</v>
      </c>
      <c r="Z142" s="122">
        <f t="shared" si="49"/>
        <v>0</v>
      </c>
      <c r="AA142" s="122">
        <f t="shared" si="50"/>
        <v>0</v>
      </c>
      <c r="AB142" s="122">
        <f t="shared" si="51"/>
        <v>0</v>
      </c>
      <c r="AC142" s="129">
        <f t="shared" si="52"/>
        <v>0</v>
      </c>
    </row>
    <row r="143" spans="1:29" ht="15.75">
      <c r="A143" s="251"/>
      <c r="B143" s="86" t="s">
        <v>18</v>
      </c>
      <c r="C143" s="92">
        <v>8001027.8999994704</v>
      </c>
      <c r="D143" s="20"/>
      <c r="E143" s="93">
        <f t="shared" si="40"/>
        <v>8001027.8999994704</v>
      </c>
      <c r="F143" s="92">
        <v>244769.15999999997</v>
      </c>
      <c r="G143" s="6"/>
      <c r="H143" s="93">
        <f t="shared" si="41"/>
        <v>244769.15999999997</v>
      </c>
      <c r="I143" s="92">
        <v>18765.64</v>
      </c>
      <c r="J143" s="20"/>
      <c r="K143" s="93">
        <f t="shared" si="42"/>
        <v>18765.64</v>
      </c>
      <c r="L143" s="92">
        <v>923.26</v>
      </c>
      <c r="M143" s="20"/>
      <c r="N143" s="93">
        <f t="shared" si="43"/>
        <v>923.26</v>
      </c>
      <c r="O143" s="92">
        <v>5523.49</v>
      </c>
      <c r="P143" s="20"/>
      <c r="Q143" s="93">
        <f t="shared" si="44"/>
        <v>5523.49</v>
      </c>
      <c r="R143" s="92">
        <v>7768577.6299994718</v>
      </c>
      <c r="S143" s="20"/>
      <c r="T143" s="93">
        <f t="shared" si="45"/>
        <v>7768577.6299994718</v>
      </c>
      <c r="U143" s="209">
        <f t="shared" si="46"/>
        <v>0</v>
      </c>
      <c r="W143" s="86" t="s">
        <v>18</v>
      </c>
      <c r="X143" s="121">
        <f t="shared" si="47"/>
        <v>0</v>
      </c>
      <c r="Y143" s="122">
        <f t="shared" si="48"/>
        <v>0</v>
      </c>
      <c r="Z143" s="122">
        <f t="shared" si="49"/>
        <v>0</v>
      </c>
      <c r="AA143" s="122">
        <f t="shared" si="50"/>
        <v>0</v>
      </c>
      <c r="AB143" s="122">
        <f t="shared" si="51"/>
        <v>0</v>
      </c>
      <c r="AC143" s="129">
        <f t="shared" si="52"/>
        <v>0</v>
      </c>
    </row>
    <row r="144" spans="1:29" ht="15.75">
      <c r="A144" s="252"/>
      <c r="B144" s="88" t="s">
        <v>19</v>
      </c>
      <c r="C144" s="94">
        <v>53611272.179998785</v>
      </c>
      <c r="D144" s="95"/>
      <c r="E144" s="96">
        <f t="shared" si="40"/>
        <v>53611272.179998785</v>
      </c>
      <c r="F144" s="94">
        <v>896552.1</v>
      </c>
      <c r="G144" s="105"/>
      <c r="H144" s="96">
        <f t="shared" si="41"/>
        <v>896552.1</v>
      </c>
      <c r="I144" s="94">
        <v>55185.3</v>
      </c>
      <c r="J144" s="95"/>
      <c r="K144" s="96">
        <f t="shared" si="42"/>
        <v>55185.3</v>
      </c>
      <c r="L144" s="94">
        <v>703.76</v>
      </c>
      <c r="M144" s="95"/>
      <c r="N144" s="96">
        <f t="shared" si="43"/>
        <v>703.76</v>
      </c>
      <c r="O144" s="94">
        <v>62519.09</v>
      </c>
      <c r="P144" s="95"/>
      <c r="Q144" s="96">
        <f t="shared" si="44"/>
        <v>62519.09</v>
      </c>
      <c r="R144" s="94">
        <v>52706682.529998817</v>
      </c>
      <c r="S144" s="95"/>
      <c r="T144" s="96">
        <f t="shared" si="45"/>
        <v>52706682.529998817</v>
      </c>
      <c r="U144" s="210">
        <f t="shared" si="46"/>
        <v>0</v>
      </c>
      <c r="W144" s="88" t="s">
        <v>19</v>
      </c>
      <c r="X144" s="125">
        <f t="shared" si="47"/>
        <v>0</v>
      </c>
      <c r="Y144" s="126">
        <f t="shared" si="48"/>
        <v>0</v>
      </c>
      <c r="Z144" s="126">
        <f t="shared" si="49"/>
        <v>0</v>
      </c>
      <c r="AA144" s="126">
        <f t="shared" si="50"/>
        <v>0</v>
      </c>
      <c r="AB144" s="126">
        <f t="shared" si="51"/>
        <v>0</v>
      </c>
      <c r="AC144" s="132">
        <f t="shared" si="52"/>
        <v>0</v>
      </c>
    </row>
    <row r="145" spans="1:29" ht="15.75" customHeight="1">
      <c r="A145" s="250">
        <v>42544</v>
      </c>
      <c r="B145" s="85" t="s">
        <v>12</v>
      </c>
      <c r="C145" s="89">
        <v>30361657.180000123</v>
      </c>
      <c r="D145" s="90"/>
      <c r="E145" s="91">
        <f t="shared" si="40"/>
        <v>30361657.180000123</v>
      </c>
      <c r="F145" s="89">
        <v>812653.38000000012</v>
      </c>
      <c r="G145" s="90"/>
      <c r="H145" s="91">
        <f t="shared" si="41"/>
        <v>812653.38000000012</v>
      </c>
      <c r="I145" s="89">
        <v>68085.88</v>
      </c>
      <c r="J145" s="90"/>
      <c r="K145" s="91">
        <f t="shared" si="42"/>
        <v>68085.88</v>
      </c>
      <c r="L145" s="89">
        <v>4100.6400000000003</v>
      </c>
      <c r="M145" s="90"/>
      <c r="N145" s="91">
        <f t="shared" si="43"/>
        <v>4100.6400000000003</v>
      </c>
      <c r="O145" s="89">
        <v>89689.87</v>
      </c>
      <c r="P145" s="90"/>
      <c r="Q145" s="91">
        <f t="shared" si="44"/>
        <v>89689.87</v>
      </c>
      <c r="R145" s="89">
        <v>29523299.170000125</v>
      </c>
      <c r="S145" s="90"/>
      <c r="T145" s="91">
        <f>R145-S145</f>
        <v>29523299.170000125</v>
      </c>
      <c r="U145" s="208">
        <f t="shared" si="46"/>
        <v>0</v>
      </c>
      <c r="W145" s="85" t="s">
        <v>12</v>
      </c>
      <c r="X145" s="117">
        <f t="shared" si="47"/>
        <v>0</v>
      </c>
      <c r="Y145" s="118">
        <f t="shared" si="48"/>
        <v>0</v>
      </c>
      <c r="Z145" s="118">
        <f t="shared" si="49"/>
        <v>0</v>
      </c>
      <c r="AA145" s="118">
        <f t="shared" si="50"/>
        <v>0</v>
      </c>
      <c r="AB145" s="118">
        <f t="shared" si="51"/>
        <v>0</v>
      </c>
      <c r="AC145" s="131">
        <f t="shared" si="52"/>
        <v>0</v>
      </c>
    </row>
    <row r="146" spans="1:29" ht="15.75">
      <c r="A146" s="251"/>
      <c r="B146" s="86" t="s">
        <v>13</v>
      </c>
      <c r="C146" s="92">
        <v>57470746.109996624</v>
      </c>
      <c r="D146" s="20"/>
      <c r="E146" s="93">
        <f t="shared" si="40"/>
        <v>57470746.109996624</v>
      </c>
      <c r="F146" s="92">
        <v>1644090.1</v>
      </c>
      <c r="G146" s="20"/>
      <c r="H146" s="93">
        <f t="shared" si="41"/>
        <v>1644090.1</v>
      </c>
      <c r="I146" s="92">
        <v>92988.86</v>
      </c>
      <c r="J146" s="20"/>
      <c r="K146" s="93">
        <f t="shared" si="42"/>
        <v>92988.86</v>
      </c>
      <c r="L146" s="92">
        <v>57849.75</v>
      </c>
      <c r="M146" s="20"/>
      <c r="N146" s="93">
        <f t="shared" si="43"/>
        <v>57849.75</v>
      </c>
      <c r="O146" s="92">
        <v>514817.21000000014</v>
      </c>
      <c r="P146" s="20"/>
      <c r="Q146" s="93">
        <f t="shared" si="44"/>
        <v>514817.21000000014</v>
      </c>
      <c r="R146" s="92">
        <v>55346977.909996621</v>
      </c>
      <c r="S146" s="20"/>
      <c r="T146" s="93">
        <f t="shared" ref="T146:T152" si="53">R146-S146</f>
        <v>55346977.909996621</v>
      </c>
      <c r="U146" s="209">
        <f t="shared" si="46"/>
        <v>0</v>
      </c>
      <c r="W146" s="86" t="s">
        <v>13</v>
      </c>
      <c r="X146" s="121">
        <f t="shared" si="47"/>
        <v>0</v>
      </c>
      <c r="Y146" s="122">
        <f t="shared" si="48"/>
        <v>0</v>
      </c>
      <c r="Z146" s="122">
        <f t="shared" si="49"/>
        <v>0</v>
      </c>
      <c r="AA146" s="122">
        <f t="shared" si="50"/>
        <v>0</v>
      </c>
      <c r="AB146" s="122">
        <f t="shared" si="51"/>
        <v>0</v>
      </c>
      <c r="AC146" s="129">
        <f t="shared" si="52"/>
        <v>0</v>
      </c>
    </row>
    <row r="147" spans="1:29" ht="15.75">
      <c r="A147" s="251"/>
      <c r="B147" s="87" t="s">
        <v>14</v>
      </c>
      <c r="C147" s="92">
        <v>24790313.999999784</v>
      </c>
      <c r="D147" s="20"/>
      <c r="E147" s="93">
        <f t="shared" si="40"/>
        <v>24790313.999999784</v>
      </c>
      <c r="F147" s="92">
        <v>545058.49000000011</v>
      </c>
      <c r="G147" s="20"/>
      <c r="H147" s="93">
        <f t="shared" si="41"/>
        <v>545058.49000000011</v>
      </c>
      <c r="I147" s="92">
        <v>53889.53</v>
      </c>
      <c r="J147" s="20"/>
      <c r="K147" s="93">
        <f t="shared" si="42"/>
        <v>53889.53</v>
      </c>
      <c r="L147" s="92">
        <v>50282.35</v>
      </c>
      <c r="M147" s="20"/>
      <c r="N147" s="93">
        <f t="shared" si="43"/>
        <v>50282.35</v>
      </c>
      <c r="O147" s="92">
        <v>63566.84</v>
      </c>
      <c r="P147" s="20"/>
      <c r="Q147" s="93">
        <f t="shared" si="44"/>
        <v>63566.84</v>
      </c>
      <c r="R147" s="92">
        <v>24185295.849999782</v>
      </c>
      <c r="S147" s="20"/>
      <c r="T147" s="93">
        <f t="shared" si="53"/>
        <v>24185295.849999782</v>
      </c>
      <c r="U147" s="209">
        <f t="shared" si="46"/>
        <v>0</v>
      </c>
      <c r="W147" s="87" t="s">
        <v>14</v>
      </c>
      <c r="X147" s="121">
        <f t="shared" si="47"/>
        <v>0</v>
      </c>
      <c r="Y147" s="122">
        <f t="shared" si="48"/>
        <v>0</v>
      </c>
      <c r="Z147" s="122">
        <f t="shared" si="49"/>
        <v>0</v>
      </c>
      <c r="AA147" s="122">
        <f t="shared" si="50"/>
        <v>0</v>
      </c>
      <c r="AB147" s="122">
        <f t="shared" si="51"/>
        <v>0</v>
      </c>
      <c r="AC147" s="129">
        <f t="shared" si="52"/>
        <v>0</v>
      </c>
    </row>
    <row r="148" spans="1:29" ht="15.75">
      <c r="A148" s="251"/>
      <c r="B148" s="86" t="s">
        <v>15</v>
      </c>
      <c r="C148" s="92">
        <v>79511339.02999948</v>
      </c>
      <c r="D148" s="20"/>
      <c r="E148" s="93">
        <f t="shared" si="40"/>
        <v>79511339.02999948</v>
      </c>
      <c r="F148" s="92">
        <v>997124.69000000041</v>
      </c>
      <c r="G148" s="20"/>
      <c r="H148" s="93">
        <f t="shared" si="41"/>
        <v>997124.69000000041</v>
      </c>
      <c r="I148" s="92">
        <v>73234.89</v>
      </c>
      <c r="J148" s="20"/>
      <c r="K148" s="93">
        <f t="shared" si="42"/>
        <v>73234.89</v>
      </c>
      <c r="L148" s="92">
        <v>16905.88</v>
      </c>
      <c r="M148" s="20"/>
      <c r="N148" s="93">
        <f t="shared" si="43"/>
        <v>16905.88</v>
      </c>
      <c r="O148" s="92">
        <v>366465.6100000001</v>
      </c>
      <c r="P148" s="20"/>
      <c r="Q148" s="93">
        <f t="shared" si="44"/>
        <v>366465.6100000001</v>
      </c>
      <c r="R148" s="92">
        <v>78204077.739999473</v>
      </c>
      <c r="S148" s="20"/>
      <c r="T148" s="93">
        <f t="shared" si="53"/>
        <v>78204077.739999473</v>
      </c>
      <c r="U148" s="209">
        <f t="shared" si="46"/>
        <v>0</v>
      </c>
      <c r="W148" s="86" t="s">
        <v>15</v>
      </c>
      <c r="X148" s="121">
        <f t="shared" si="47"/>
        <v>0</v>
      </c>
      <c r="Y148" s="122">
        <f t="shared" si="48"/>
        <v>0</v>
      </c>
      <c r="Z148" s="122">
        <f t="shared" si="49"/>
        <v>0</v>
      </c>
      <c r="AA148" s="122">
        <f t="shared" si="50"/>
        <v>0</v>
      </c>
      <c r="AB148" s="122">
        <f t="shared" si="51"/>
        <v>0</v>
      </c>
      <c r="AC148" s="129">
        <f t="shared" si="52"/>
        <v>0</v>
      </c>
    </row>
    <row r="149" spans="1:29" ht="15.75">
      <c r="A149" s="251"/>
      <c r="B149" s="86" t="s">
        <v>16</v>
      </c>
      <c r="C149" s="92">
        <v>56741778.879998915</v>
      </c>
      <c r="D149" s="20"/>
      <c r="E149" s="93">
        <f t="shared" si="40"/>
        <v>56741778.879998915</v>
      </c>
      <c r="F149" s="92">
        <v>501902.19</v>
      </c>
      <c r="G149" s="20"/>
      <c r="H149" s="93">
        <f t="shared" si="41"/>
        <v>501902.19</v>
      </c>
      <c r="I149" s="92">
        <v>3963.25</v>
      </c>
      <c r="J149" s="20"/>
      <c r="K149" s="93">
        <f t="shared" si="42"/>
        <v>3963.25</v>
      </c>
      <c r="L149" s="92">
        <v>206.11</v>
      </c>
      <c r="M149" s="20"/>
      <c r="N149" s="93">
        <f t="shared" si="43"/>
        <v>206.11</v>
      </c>
      <c r="O149" s="92">
        <v>186767.38</v>
      </c>
      <c r="P149" s="20"/>
      <c r="Q149" s="93">
        <f t="shared" si="44"/>
        <v>186767.38</v>
      </c>
      <c r="R149" s="92">
        <v>56056866.449998915</v>
      </c>
      <c r="S149" s="20"/>
      <c r="T149" s="93">
        <f t="shared" si="53"/>
        <v>56056866.449998915</v>
      </c>
      <c r="U149" s="209">
        <f t="shared" si="46"/>
        <v>0</v>
      </c>
      <c r="W149" s="86" t="s">
        <v>16</v>
      </c>
      <c r="X149" s="121">
        <f t="shared" si="47"/>
        <v>0</v>
      </c>
      <c r="Y149" s="122">
        <f t="shared" si="48"/>
        <v>0</v>
      </c>
      <c r="Z149" s="122">
        <f t="shared" si="49"/>
        <v>0</v>
      </c>
      <c r="AA149" s="122">
        <f t="shared" si="50"/>
        <v>0</v>
      </c>
      <c r="AB149" s="122">
        <f t="shared" si="51"/>
        <v>0</v>
      </c>
      <c r="AC149" s="129">
        <f t="shared" si="52"/>
        <v>0</v>
      </c>
    </row>
    <row r="150" spans="1:29" ht="15.75">
      <c r="A150" s="251"/>
      <c r="B150" s="86" t="s">
        <v>17</v>
      </c>
      <c r="C150" s="92">
        <v>34772646.579996631</v>
      </c>
      <c r="D150" s="20"/>
      <c r="E150" s="93">
        <f t="shared" si="40"/>
        <v>34772646.579996631</v>
      </c>
      <c r="F150" s="92">
        <v>965901.48999999987</v>
      </c>
      <c r="G150" s="20"/>
      <c r="H150" s="93">
        <f t="shared" si="41"/>
        <v>965901.48999999987</v>
      </c>
      <c r="I150" s="92">
        <v>36976.68</v>
      </c>
      <c r="J150" s="20"/>
      <c r="K150" s="93">
        <f t="shared" si="42"/>
        <v>36976.68</v>
      </c>
      <c r="L150" s="92">
        <v>17319.95</v>
      </c>
      <c r="M150" s="20"/>
      <c r="N150" s="93">
        <f t="shared" si="43"/>
        <v>17319.95</v>
      </c>
      <c r="O150" s="92">
        <v>46946.37</v>
      </c>
      <c r="P150" s="20"/>
      <c r="Q150" s="93">
        <f t="shared" si="44"/>
        <v>46946.37</v>
      </c>
      <c r="R150" s="92">
        <v>33779455.449996635</v>
      </c>
      <c r="S150" s="20"/>
      <c r="T150" s="93">
        <f t="shared" si="53"/>
        <v>33779455.449996635</v>
      </c>
      <c r="U150" s="209">
        <f t="shared" si="46"/>
        <v>0</v>
      </c>
      <c r="W150" s="86" t="s">
        <v>17</v>
      </c>
      <c r="X150" s="121">
        <f t="shared" si="47"/>
        <v>0</v>
      </c>
      <c r="Y150" s="122">
        <f t="shared" si="48"/>
        <v>0</v>
      </c>
      <c r="Z150" s="122">
        <f t="shared" si="49"/>
        <v>0</v>
      </c>
      <c r="AA150" s="122">
        <f t="shared" si="50"/>
        <v>0</v>
      </c>
      <c r="AB150" s="122">
        <f t="shared" si="51"/>
        <v>0</v>
      </c>
      <c r="AC150" s="129">
        <f t="shared" si="52"/>
        <v>0</v>
      </c>
    </row>
    <row r="151" spans="1:29" ht="15.75">
      <c r="A151" s="251"/>
      <c r="B151" s="86" t="s">
        <v>18</v>
      </c>
      <c r="C151" s="92">
        <v>7768577.6299994718</v>
      </c>
      <c r="D151" s="20"/>
      <c r="E151" s="93">
        <f t="shared" si="40"/>
        <v>7768577.6299994718</v>
      </c>
      <c r="F151" s="92">
        <v>142771.18</v>
      </c>
      <c r="G151" s="20"/>
      <c r="H151" s="93">
        <f t="shared" si="41"/>
        <v>142771.18</v>
      </c>
      <c r="I151" s="92">
        <v>974.07</v>
      </c>
      <c r="J151" s="20"/>
      <c r="K151" s="93">
        <f t="shared" si="42"/>
        <v>974.07</v>
      </c>
      <c r="L151" s="92">
        <v>974.07</v>
      </c>
      <c r="M151" s="20"/>
      <c r="N151" s="93">
        <f t="shared" si="43"/>
        <v>974.07</v>
      </c>
      <c r="O151" s="92">
        <v>3338.8599999999992</v>
      </c>
      <c r="P151" s="20"/>
      <c r="Q151" s="93">
        <f t="shared" si="44"/>
        <v>3338.8599999999992</v>
      </c>
      <c r="R151" s="92">
        <v>7622467.5899994709</v>
      </c>
      <c r="S151" s="20"/>
      <c r="T151" s="93">
        <f t="shared" si="53"/>
        <v>7622467.5899994709</v>
      </c>
      <c r="U151" s="209">
        <f t="shared" si="46"/>
        <v>0</v>
      </c>
      <c r="W151" s="86" t="s">
        <v>18</v>
      </c>
      <c r="X151" s="121">
        <f t="shared" si="47"/>
        <v>0</v>
      </c>
      <c r="Y151" s="122">
        <f t="shared" si="48"/>
        <v>0</v>
      </c>
      <c r="Z151" s="122">
        <f t="shared" si="49"/>
        <v>0</v>
      </c>
      <c r="AA151" s="122">
        <f t="shared" si="50"/>
        <v>0</v>
      </c>
      <c r="AB151" s="122">
        <f t="shared" si="51"/>
        <v>0</v>
      </c>
      <c r="AC151" s="129">
        <f t="shared" si="52"/>
        <v>0</v>
      </c>
    </row>
    <row r="152" spans="1:29" ht="15.75">
      <c r="A152" s="252"/>
      <c r="B152" s="88" t="s">
        <v>19</v>
      </c>
      <c r="C152" s="94">
        <v>52706682.529998817</v>
      </c>
      <c r="D152" s="95"/>
      <c r="E152" s="96">
        <f t="shared" si="40"/>
        <v>52706682.529998817</v>
      </c>
      <c r="F152" s="94">
        <v>332345.84000000008</v>
      </c>
      <c r="G152" s="95"/>
      <c r="H152" s="96">
        <f t="shared" si="41"/>
        <v>332345.84000000008</v>
      </c>
      <c r="I152" s="94">
        <v>95748.64</v>
      </c>
      <c r="J152" s="95"/>
      <c r="K152" s="96">
        <f t="shared" si="42"/>
        <v>95748.64</v>
      </c>
      <c r="L152" s="94">
        <v>219340.23</v>
      </c>
      <c r="M152" s="95"/>
      <c r="N152" s="96">
        <f t="shared" si="43"/>
        <v>219340.23</v>
      </c>
      <c r="O152" s="94">
        <v>212485.79</v>
      </c>
      <c r="P152" s="95"/>
      <c r="Q152" s="96">
        <f t="shared" si="44"/>
        <v>212485.79</v>
      </c>
      <c r="R152" s="94">
        <v>52038259.309998788</v>
      </c>
      <c r="S152" s="95"/>
      <c r="T152" s="96">
        <f t="shared" si="53"/>
        <v>52038259.309998788</v>
      </c>
      <c r="U152" s="210">
        <f t="shared" si="46"/>
        <v>0</v>
      </c>
      <c r="W152" s="88" t="s">
        <v>19</v>
      </c>
      <c r="X152" s="125">
        <f t="shared" si="47"/>
        <v>0</v>
      </c>
      <c r="Y152" s="126">
        <f t="shared" si="48"/>
        <v>0</v>
      </c>
      <c r="Z152" s="126">
        <f t="shared" si="49"/>
        <v>0</v>
      </c>
      <c r="AA152" s="126">
        <f t="shared" si="50"/>
        <v>0</v>
      </c>
      <c r="AB152" s="126">
        <f t="shared" si="51"/>
        <v>0</v>
      </c>
      <c r="AC152" s="132">
        <f t="shared" si="52"/>
        <v>0</v>
      </c>
    </row>
    <row r="153" spans="1:29" ht="15.75" customHeight="1">
      <c r="A153" s="250">
        <v>42547</v>
      </c>
      <c r="B153" s="85" t="s">
        <v>12</v>
      </c>
      <c r="C153" s="89">
        <v>29523299.170000125</v>
      </c>
      <c r="D153" s="90"/>
      <c r="E153" s="91">
        <f t="shared" si="40"/>
        <v>29523299.170000125</v>
      </c>
      <c r="F153" s="89">
        <v>1037692.1199999996</v>
      </c>
      <c r="G153" s="90"/>
      <c r="H153" s="91">
        <f t="shared" si="41"/>
        <v>1037692.1199999996</v>
      </c>
      <c r="I153" s="89">
        <v>89470.11</v>
      </c>
      <c r="J153" s="90"/>
      <c r="K153" s="91">
        <f t="shared" si="42"/>
        <v>89470.11</v>
      </c>
      <c r="L153" s="89">
        <v>10311.709999999999</v>
      </c>
      <c r="M153" s="90"/>
      <c r="N153" s="91">
        <f t="shared" si="43"/>
        <v>10311.709999999999</v>
      </c>
      <c r="O153" s="89">
        <v>246354.18999999997</v>
      </c>
      <c r="P153" s="90"/>
      <c r="Q153" s="91">
        <f t="shared" si="44"/>
        <v>246354.18999999997</v>
      </c>
      <c r="R153" s="89">
        <v>28318411.260000128</v>
      </c>
      <c r="S153" s="90"/>
      <c r="T153" s="91">
        <f>R153-S153</f>
        <v>28318411.260000128</v>
      </c>
      <c r="U153" s="208">
        <f t="shared" si="46"/>
        <v>0</v>
      </c>
      <c r="W153" s="85" t="s">
        <v>12</v>
      </c>
      <c r="X153" s="117">
        <f t="shared" si="47"/>
        <v>0</v>
      </c>
      <c r="Y153" s="118">
        <f t="shared" si="48"/>
        <v>0</v>
      </c>
      <c r="Z153" s="118">
        <f t="shared" si="49"/>
        <v>0</v>
      </c>
      <c r="AA153" s="118">
        <f t="shared" si="50"/>
        <v>0</v>
      </c>
      <c r="AB153" s="118">
        <f t="shared" si="51"/>
        <v>0</v>
      </c>
      <c r="AC153" s="131">
        <f t="shared" si="52"/>
        <v>0</v>
      </c>
    </row>
    <row r="154" spans="1:29" ht="15.75">
      <c r="A154" s="251"/>
      <c r="B154" s="86" t="s">
        <v>13</v>
      </c>
      <c r="C154" s="92">
        <v>55346977.909996621</v>
      </c>
      <c r="D154" s="20"/>
      <c r="E154" s="93">
        <f t="shared" si="40"/>
        <v>55346977.909996621</v>
      </c>
      <c r="F154" s="92">
        <v>2004942.080000001</v>
      </c>
      <c r="G154" s="20"/>
      <c r="H154" s="93">
        <f t="shared" si="41"/>
        <v>2004942.080000001</v>
      </c>
      <c r="I154" s="92">
        <v>291412.38</v>
      </c>
      <c r="J154" s="20"/>
      <c r="K154" s="93">
        <f t="shared" si="42"/>
        <v>291412.38</v>
      </c>
      <c r="L154" s="92">
        <v>171104.29</v>
      </c>
      <c r="M154" s="20"/>
      <c r="N154" s="93">
        <f t="shared" si="43"/>
        <v>171104.29</v>
      </c>
      <c r="O154" s="92">
        <v>898905.6399999999</v>
      </c>
      <c r="P154" s="20"/>
      <c r="Q154" s="93">
        <f t="shared" si="44"/>
        <v>898905.6399999999</v>
      </c>
      <c r="R154" s="92">
        <v>52563438.279996626</v>
      </c>
      <c r="S154" s="20"/>
      <c r="T154" s="93">
        <f t="shared" ref="T154:T160" si="54">R154-S154</f>
        <v>52563438.279996626</v>
      </c>
      <c r="U154" s="209">
        <f t="shared" si="46"/>
        <v>0</v>
      </c>
      <c r="W154" s="86" t="s">
        <v>13</v>
      </c>
      <c r="X154" s="121">
        <f t="shared" si="47"/>
        <v>0</v>
      </c>
      <c r="Y154" s="122">
        <f t="shared" si="48"/>
        <v>0</v>
      </c>
      <c r="Z154" s="122">
        <f t="shared" si="49"/>
        <v>0</v>
      </c>
      <c r="AA154" s="122">
        <f t="shared" si="50"/>
        <v>0</v>
      </c>
      <c r="AB154" s="122">
        <f t="shared" si="51"/>
        <v>0</v>
      </c>
      <c r="AC154" s="129">
        <f t="shared" si="52"/>
        <v>0</v>
      </c>
    </row>
    <row r="155" spans="1:29" ht="15.75">
      <c r="A155" s="251"/>
      <c r="B155" s="87" t="s">
        <v>14</v>
      </c>
      <c r="C155" s="92">
        <v>24185295.849999782</v>
      </c>
      <c r="D155" s="20"/>
      <c r="E155" s="93">
        <f t="shared" si="40"/>
        <v>24185295.849999782</v>
      </c>
      <c r="F155" s="92">
        <v>944853.99</v>
      </c>
      <c r="G155" s="20"/>
      <c r="H155" s="93">
        <f t="shared" si="41"/>
        <v>944853.99</v>
      </c>
      <c r="I155" s="92">
        <v>0</v>
      </c>
      <c r="J155" s="20"/>
      <c r="K155" s="93">
        <f t="shared" si="42"/>
        <v>0</v>
      </c>
      <c r="L155" s="92">
        <v>0</v>
      </c>
      <c r="M155" s="20"/>
      <c r="N155" s="93">
        <f t="shared" si="43"/>
        <v>0</v>
      </c>
      <c r="O155" s="92">
        <v>178137.23</v>
      </c>
      <c r="P155" s="20"/>
      <c r="Q155" s="93">
        <f t="shared" si="44"/>
        <v>178137.23</v>
      </c>
      <c r="R155" s="92">
        <v>23062304.629999787</v>
      </c>
      <c r="S155" s="20"/>
      <c r="T155" s="93">
        <f t="shared" si="54"/>
        <v>23062304.629999787</v>
      </c>
      <c r="U155" s="209">
        <f t="shared" si="46"/>
        <v>0</v>
      </c>
      <c r="W155" s="87" t="s">
        <v>14</v>
      </c>
      <c r="X155" s="121">
        <f t="shared" si="47"/>
        <v>0</v>
      </c>
      <c r="Y155" s="122">
        <f t="shared" si="48"/>
        <v>0</v>
      </c>
      <c r="Z155" s="122">
        <f t="shared" si="49"/>
        <v>0</v>
      </c>
      <c r="AA155" s="122">
        <f t="shared" si="50"/>
        <v>0</v>
      </c>
      <c r="AB155" s="122">
        <f t="shared" si="51"/>
        <v>0</v>
      </c>
      <c r="AC155" s="129">
        <f t="shared" si="52"/>
        <v>0</v>
      </c>
    </row>
    <row r="156" spans="1:29" ht="15.75">
      <c r="A156" s="251"/>
      <c r="B156" s="86" t="s">
        <v>15</v>
      </c>
      <c r="C156" s="92">
        <v>78204077.739999473</v>
      </c>
      <c r="D156" s="20"/>
      <c r="E156" s="93">
        <f t="shared" si="40"/>
        <v>78204077.739999473</v>
      </c>
      <c r="F156" s="92">
        <v>1313421.54</v>
      </c>
      <c r="G156" s="20"/>
      <c r="H156" s="93">
        <f t="shared" si="41"/>
        <v>1313421.54</v>
      </c>
      <c r="I156" s="92">
        <v>510779.97</v>
      </c>
      <c r="J156" s="20"/>
      <c r="K156" s="93">
        <f t="shared" si="42"/>
        <v>510779.97</v>
      </c>
      <c r="L156" s="92">
        <v>8742.0999999999985</v>
      </c>
      <c r="M156" s="20"/>
      <c r="N156" s="93">
        <f t="shared" si="43"/>
        <v>8742.0999999999985</v>
      </c>
      <c r="O156" s="92">
        <v>789454.40999999945</v>
      </c>
      <c r="P156" s="20"/>
      <c r="Q156" s="93">
        <f t="shared" si="44"/>
        <v>789454.40999999945</v>
      </c>
      <c r="R156" s="92">
        <v>76603239.659999505</v>
      </c>
      <c r="S156" s="20"/>
      <c r="T156" s="93">
        <f t="shared" si="54"/>
        <v>76603239.659999505</v>
      </c>
      <c r="U156" s="209">
        <f t="shared" si="46"/>
        <v>0</v>
      </c>
      <c r="W156" s="86" t="s">
        <v>15</v>
      </c>
      <c r="X156" s="121">
        <f t="shared" si="47"/>
        <v>0</v>
      </c>
      <c r="Y156" s="122">
        <f t="shared" si="48"/>
        <v>0</v>
      </c>
      <c r="Z156" s="122">
        <f t="shared" si="49"/>
        <v>0</v>
      </c>
      <c r="AA156" s="122">
        <f t="shared" si="50"/>
        <v>0</v>
      </c>
      <c r="AB156" s="122">
        <f t="shared" si="51"/>
        <v>0</v>
      </c>
      <c r="AC156" s="129">
        <f t="shared" si="52"/>
        <v>0</v>
      </c>
    </row>
    <row r="157" spans="1:29" ht="15.75">
      <c r="A157" s="251"/>
      <c r="B157" s="86" t="s">
        <v>16</v>
      </c>
      <c r="C157" s="92">
        <v>56056866.449998915</v>
      </c>
      <c r="D157" s="20"/>
      <c r="E157" s="93">
        <f t="shared" si="40"/>
        <v>56056866.449998915</v>
      </c>
      <c r="F157" s="92">
        <v>714697.36</v>
      </c>
      <c r="G157" s="20"/>
      <c r="H157" s="93">
        <f t="shared" si="41"/>
        <v>714697.36</v>
      </c>
      <c r="I157" s="92">
        <v>662.78</v>
      </c>
      <c r="J157" s="20"/>
      <c r="K157" s="93">
        <f t="shared" si="42"/>
        <v>662.78</v>
      </c>
      <c r="L157" s="92">
        <v>0</v>
      </c>
      <c r="M157" s="20"/>
      <c r="N157" s="93">
        <f t="shared" si="43"/>
        <v>0</v>
      </c>
      <c r="O157" s="92">
        <v>296295.25</v>
      </c>
      <c r="P157" s="20"/>
      <c r="Q157" s="93">
        <f t="shared" si="44"/>
        <v>296295.25</v>
      </c>
      <c r="R157" s="92">
        <v>55046536.61999891</v>
      </c>
      <c r="S157" s="20"/>
      <c r="T157" s="93">
        <f t="shared" si="54"/>
        <v>55046536.61999891</v>
      </c>
      <c r="U157" s="209">
        <f t="shared" si="46"/>
        <v>0</v>
      </c>
      <c r="W157" s="86" t="s">
        <v>16</v>
      </c>
      <c r="X157" s="121">
        <f t="shared" si="47"/>
        <v>0</v>
      </c>
      <c r="Y157" s="122">
        <f t="shared" si="48"/>
        <v>0</v>
      </c>
      <c r="Z157" s="122">
        <f t="shared" si="49"/>
        <v>0</v>
      </c>
      <c r="AA157" s="122">
        <f t="shared" si="50"/>
        <v>0</v>
      </c>
      <c r="AB157" s="122">
        <f t="shared" si="51"/>
        <v>0</v>
      </c>
      <c r="AC157" s="129">
        <f t="shared" si="52"/>
        <v>0</v>
      </c>
    </row>
    <row r="158" spans="1:29" ht="15.75">
      <c r="A158" s="251"/>
      <c r="B158" s="86" t="s">
        <v>17</v>
      </c>
      <c r="C158" s="92">
        <v>33779455.449996635</v>
      </c>
      <c r="D158" s="20"/>
      <c r="E158" s="93">
        <f t="shared" si="40"/>
        <v>33779455.449996635</v>
      </c>
      <c r="F158" s="92">
        <v>1410802.3400000005</v>
      </c>
      <c r="G158" s="20"/>
      <c r="H158" s="93">
        <f t="shared" si="41"/>
        <v>1410802.3400000005</v>
      </c>
      <c r="I158" s="92">
        <v>63374.29</v>
      </c>
      <c r="J158" s="20"/>
      <c r="K158" s="93">
        <f t="shared" si="42"/>
        <v>63374.29</v>
      </c>
      <c r="L158" s="92">
        <v>91082.949999999983</v>
      </c>
      <c r="M158" s="20"/>
      <c r="N158" s="93">
        <f t="shared" si="43"/>
        <v>91082.949999999983</v>
      </c>
      <c r="O158" s="92">
        <v>45612.12</v>
      </c>
      <c r="P158" s="20"/>
      <c r="Q158" s="93">
        <f t="shared" si="44"/>
        <v>45612.12</v>
      </c>
      <c r="R158" s="92">
        <v>32295332.329996634</v>
      </c>
      <c r="S158" s="20"/>
      <c r="T158" s="93">
        <f t="shared" si="54"/>
        <v>32295332.329996634</v>
      </c>
      <c r="U158" s="209">
        <f t="shared" si="46"/>
        <v>0</v>
      </c>
      <c r="W158" s="86" t="s">
        <v>17</v>
      </c>
      <c r="X158" s="121">
        <f t="shared" si="47"/>
        <v>0</v>
      </c>
      <c r="Y158" s="122">
        <f t="shared" si="48"/>
        <v>0</v>
      </c>
      <c r="Z158" s="122">
        <f t="shared" si="49"/>
        <v>0</v>
      </c>
      <c r="AA158" s="122">
        <f t="shared" si="50"/>
        <v>0</v>
      </c>
      <c r="AB158" s="122">
        <f t="shared" si="51"/>
        <v>0</v>
      </c>
      <c r="AC158" s="129">
        <f t="shared" si="52"/>
        <v>0</v>
      </c>
    </row>
    <row r="159" spans="1:29" ht="15.75">
      <c r="A159" s="251"/>
      <c r="B159" s="86" t="s">
        <v>18</v>
      </c>
      <c r="C159" s="92">
        <v>7622467.5899994709</v>
      </c>
      <c r="D159" s="20"/>
      <c r="E159" s="93">
        <f t="shared" si="40"/>
        <v>7622467.5899994709</v>
      </c>
      <c r="F159" s="92">
        <v>253230.26999999996</v>
      </c>
      <c r="G159" s="20"/>
      <c r="H159" s="93">
        <f t="shared" si="41"/>
        <v>253230.26999999996</v>
      </c>
      <c r="I159" s="92">
        <v>11061.51</v>
      </c>
      <c r="J159" s="20"/>
      <c r="K159" s="93">
        <f t="shared" si="42"/>
        <v>11061.51</v>
      </c>
      <c r="L159" s="92">
        <v>1648.91</v>
      </c>
      <c r="M159" s="20"/>
      <c r="N159" s="93">
        <f t="shared" si="43"/>
        <v>1648.91</v>
      </c>
      <c r="O159" s="92">
        <v>3609.74</v>
      </c>
      <c r="P159" s="20"/>
      <c r="Q159" s="93">
        <f t="shared" si="44"/>
        <v>3609.74</v>
      </c>
      <c r="R159" s="92">
        <v>7401418.3199994722</v>
      </c>
      <c r="S159" s="20"/>
      <c r="T159" s="93">
        <f t="shared" si="54"/>
        <v>7401418.3199994722</v>
      </c>
      <c r="U159" s="209">
        <f t="shared" si="46"/>
        <v>0</v>
      </c>
      <c r="W159" s="86" t="s">
        <v>18</v>
      </c>
      <c r="X159" s="121">
        <f t="shared" si="47"/>
        <v>0</v>
      </c>
      <c r="Y159" s="122">
        <f t="shared" si="48"/>
        <v>0</v>
      </c>
      <c r="Z159" s="122">
        <f t="shared" si="49"/>
        <v>0</v>
      </c>
      <c r="AA159" s="122">
        <f t="shared" si="50"/>
        <v>0</v>
      </c>
      <c r="AB159" s="122">
        <f t="shared" si="51"/>
        <v>0</v>
      </c>
      <c r="AC159" s="129">
        <f t="shared" si="52"/>
        <v>0</v>
      </c>
    </row>
    <row r="160" spans="1:29" ht="15.75">
      <c r="A160" s="252"/>
      <c r="B160" s="88" t="s">
        <v>19</v>
      </c>
      <c r="C160" s="94">
        <v>52038259.309998788</v>
      </c>
      <c r="D160" s="95"/>
      <c r="E160" s="96">
        <f t="shared" si="40"/>
        <v>52038259.309998788</v>
      </c>
      <c r="F160" s="94">
        <v>775497.06</v>
      </c>
      <c r="G160" s="95"/>
      <c r="H160" s="96">
        <f t="shared" si="41"/>
        <v>775497.06</v>
      </c>
      <c r="I160" s="94">
        <v>120627.94</v>
      </c>
      <c r="J160" s="95"/>
      <c r="K160" s="96">
        <f t="shared" si="42"/>
        <v>120627.94</v>
      </c>
      <c r="L160" s="94">
        <v>39402.910000000003</v>
      </c>
      <c r="M160" s="95"/>
      <c r="N160" s="96">
        <f t="shared" si="43"/>
        <v>39402.910000000003</v>
      </c>
      <c r="O160" s="94">
        <v>119394.21</v>
      </c>
      <c r="P160" s="95"/>
      <c r="Q160" s="96">
        <f t="shared" si="44"/>
        <v>119394.21</v>
      </c>
      <c r="R160" s="94">
        <v>51224593.069998786</v>
      </c>
      <c r="S160" s="95"/>
      <c r="T160" s="96">
        <f t="shared" si="54"/>
        <v>51224593.069998786</v>
      </c>
      <c r="U160" s="210">
        <f t="shared" si="46"/>
        <v>0</v>
      </c>
      <c r="W160" s="88" t="s">
        <v>19</v>
      </c>
      <c r="X160" s="125">
        <f t="shared" si="47"/>
        <v>0</v>
      </c>
      <c r="Y160" s="126">
        <f t="shared" si="48"/>
        <v>0</v>
      </c>
      <c r="Z160" s="126">
        <f t="shared" si="49"/>
        <v>0</v>
      </c>
      <c r="AA160" s="126">
        <f t="shared" si="50"/>
        <v>0</v>
      </c>
      <c r="AB160" s="126">
        <f t="shared" si="51"/>
        <v>0</v>
      </c>
      <c r="AC160" s="132">
        <f t="shared" si="52"/>
        <v>0</v>
      </c>
    </row>
    <row r="161" spans="1:29" ht="15.75" customHeight="1">
      <c r="A161" s="250">
        <v>42548</v>
      </c>
      <c r="B161" s="85" t="s">
        <v>12</v>
      </c>
      <c r="C161" s="89"/>
      <c r="D161" s="90"/>
      <c r="E161" s="97">
        <f t="shared" si="40"/>
        <v>0</v>
      </c>
      <c r="F161" s="89"/>
      <c r="G161" s="90"/>
      <c r="H161" s="91">
        <f t="shared" si="41"/>
        <v>0</v>
      </c>
      <c r="I161" s="89"/>
      <c r="J161" s="90"/>
      <c r="K161" s="91">
        <f t="shared" si="42"/>
        <v>0</v>
      </c>
      <c r="L161" s="89"/>
      <c r="M161" s="90"/>
      <c r="N161" s="91">
        <f t="shared" si="43"/>
        <v>0</v>
      </c>
      <c r="O161" s="89"/>
      <c r="P161" s="90"/>
      <c r="Q161" s="91">
        <f t="shared" si="44"/>
        <v>0</v>
      </c>
      <c r="R161" s="89"/>
      <c r="S161" s="90"/>
      <c r="T161" s="91">
        <f>R161-S161</f>
        <v>0</v>
      </c>
      <c r="U161" s="208">
        <f t="shared" si="46"/>
        <v>0</v>
      </c>
      <c r="W161" s="85" t="s">
        <v>12</v>
      </c>
      <c r="X161" s="117">
        <f t="shared" si="47"/>
        <v>0</v>
      </c>
      <c r="Y161" s="118">
        <f t="shared" si="48"/>
        <v>0</v>
      </c>
      <c r="Z161" s="118">
        <f t="shared" si="49"/>
        <v>0</v>
      </c>
      <c r="AA161" s="118">
        <f t="shared" si="50"/>
        <v>0</v>
      </c>
      <c r="AB161" s="118">
        <f t="shared" si="51"/>
        <v>0</v>
      </c>
      <c r="AC161" s="131">
        <f t="shared" si="52"/>
        <v>0</v>
      </c>
    </row>
    <row r="162" spans="1:29" ht="15.75">
      <c r="A162" s="251"/>
      <c r="B162" s="86" t="s">
        <v>13</v>
      </c>
      <c r="C162" s="92">
        <v>52563438.279996626</v>
      </c>
      <c r="D162" s="20"/>
      <c r="E162" s="93">
        <f t="shared" si="40"/>
        <v>52563438.279996626</v>
      </c>
      <c r="F162" s="92">
        <v>1863217.7499999998</v>
      </c>
      <c r="G162" s="20"/>
      <c r="H162" s="93">
        <f t="shared" si="41"/>
        <v>1863217.7499999998</v>
      </c>
      <c r="I162" s="92">
        <v>112057.09</v>
      </c>
      <c r="J162" s="20"/>
      <c r="K162" s="93">
        <f t="shared" si="42"/>
        <v>112057.09</v>
      </c>
      <c r="L162" s="92">
        <v>332835.11999999994</v>
      </c>
      <c r="M162" s="20"/>
      <c r="N162" s="93">
        <f t="shared" si="43"/>
        <v>332835.11999999994</v>
      </c>
      <c r="O162" s="92">
        <v>184081.92000000001</v>
      </c>
      <c r="P162" s="20"/>
      <c r="Q162" s="93">
        <f t="shared" si="44"/>
        <v>184081.92000000001</v>
      </c>
      <c r="R162" s="92">
        <v>50479982.509996623</v>
      </c>
      <c r="S162" s="20"/>
      <c r="T162" s="93">
        <f t="shared" ref="T162:T168" si="55">R162-S162</f>
        <v>50479982.509996623</v>
      </c>
      <c r="U162" s="209">
        <f t="shared" si="46"/>
        <v>0</v>
      </c>
      <c r="W162" s="86" t="s">
        <v>13</v>
      </c>
      <c r="X162" s="121">
        <f t="shared" si="47"/>
        <v>0</v>
      </c>
      <c r="Y162" s="122">
        <f t="shared" si="48"/>
        <v>0</v>
      </c>
      <c r="Z162" s="122">
        <f t="shared" si="49"/>
        <v>0</v>
      </c>
      <c r="AA162" s="122">
        <f t="shared" si="50"/>
        <v>0</v>
      </c>
      <c r="AB162" s="122">
        <f t="shared" si="51"/>
        <v>0</v>
      </c>
      <c r="AC162" s="129">
        <f t="shared" si="52"/>
        <v>0</v>
      </c>
    </row>
    <row r="163" spans="1:29" ht="15.75">
      <c r="A163" s="251"/>
      <c r="B163" s="87" t="s">
        <v>14</v>
      </c>
      <c r="C163" s="92">
        <v>23062304.629999787</v>
      </c>
      <c r="D163" s="20"/>
      <c r="E163" s="93">
        <f t="shared" si="40"/>
        <v>23062304.629999787</v>
      </c>
      <c r="F163" s="92">
        <v>454273.58999999991</v>
      </c>
      <c r="G163" s="20"/>
      <c r="H163" s="93">
        <f t="shared" si="41"/>
        <v>454273.58999999991</v>
      </c>
      <c r="I163" s="92">
        <v>0</v>
      </c>
      <c r="J163" s="20"/>
      <c r="K163" s="93">
        <f t="shared" si="42"/>
        <v>0</v>
      </c>
      <c r="L163" s="92">
        <v>0</v>
      </c>
      <c r="M163" s="20"/>
      <c r="N163" s="93">
        <f t="shared" si="43"/>
        <v>0</v>
      </c>
      <c r="O163" s="92">
        <v>63220.119999999988</v>
      </c>
      <c r="P163" s="20"/>
      <c r="Q163" s="93">
        <f t="shared" si="44"/>
        <v>63220.119999999988</v>
      </c>
      <c r="R163" s="92">
        <v>22957998.329999786</v>
      </c>
      <c r="S163" s="20"/>
      <c r="T163" s="93">
        <f t="shared" si="55"/>
        <v>22957998.329999786</v>
      </c>
      <c r="U163" s="209">
        <f t="shared" si="46"/>
        <v>0</v>
      </c>
      <c r="W163" s="87" t="s">
        <v>14</v>
      </c>
      <c r="X163" s="121">
        <f t="shared" si="47"/>
        <v>0</v>
      </c>
      <c r="Y163" s="122">
        <f t="shared" si="48"/>
        <v>0</v>
      </c>
      <c r="Z163" s="122">
        <f t="shared" si="49"/>
        <v>0</v>
      </c>
      <c r="AA163" s="122">
        <f t="shared" si="50"/>
        <v>0</v>
      </c>
      <c r="AB163" s="122">
        <f t="shared" si="51"/>
        <v>0</v>
      </c>
      <c r="AC163" s="129">
        <f t="shared" si="52"/>
        <v>0</v>
      </c>
    </row>
    <row r="164" spans="1:29" ht="15.75">
      <c r="A164" s="251"/>
      <c r="B164" s="86" t="s">
        <v>15</v>
      </c>
      <c r="C164" s="92">
        <v>76603239.659999505</v>
      </c>
      <c r="D164" s="20"/>
      <c r="E164" s="93">
        <f t="shared" si="40"/>
        <v>76603239.659999505</v>
      </c>
      <c r="F164" s="92">
        <v>834514.06999999972</v>
      </c>
      <c r="G164" s="20"/>
      <c r="H164" s="93">
        <f t="shared" si="41"/>
        <v>834514.06999999972</v>
      </c>
      <c r="I164" s="92">
        <v>112308.97</v>
      </c>
      <c r="J164" s="20"/>
      <c r="K164" s="93">
        <f t="shared" si="42"/>
        <v>112308.97</v>
      </c>
      <c r="L164" s="92">
        <v>684370.19</v>
      </c>
      <c r="M164" s="20"/>
      <c r="N164" s="93">
        <f t="shared" si="43"/>
        <v>684370.19</v>
      </c>
      <c r="O164" s="92">
        <v>371089.46000000014</v>
      </c>
      <c r="P164" s="20"/>
      <c r="Q164" s="93">
        <f t="shared" si="44"/>
        <v>371089.46000000014</v>
      </c>
      <c r="R164" s="92">
        <v>75183682.2899995</v>
      </c>
      <c r="S164" s="20"/>
      <c r="T164" s="93">
        <f t="shared" si="55"/>
        <v>75183682.2899995</v>
      </c>
      <c r="U164" s="209">
        <f t="shared" si="46"/>
        <v>0</v>
      </c>
      <c r="W164" s="86" t="s">
        <v>15</v>
      </c>
      <c r="X164" s="121">
        <f t="shared" si="47"/>
        <v>0</v>
      </c>
      <c r="Y164" s="122">
        <f t="shared" si="48"/>
        <v>0</v>
      </c>
      <c r="Z164" s="122">
        <f t="shared" si="49"/>
        <v>0</v>
      </c>
      <c r="AA164" s="122">
        <f t="shared" si="50"/>
        <v>0</v>
      </c>
      <c r="AB164" s="122">
        <f t="shared" si="51"/>
        <v>0</v>
      </c>
      <c r="AC164" s="129">
        <f t="shared" si="52"/>
        <v>0</v>
      </c>
    </row>
    <row r="165" spans="1:29" ht="15.75">
      <c r="A165" s="251"/>
      <c r="B165" s="86" t="s">
        <v>16</v>
      </c>
      <c r="C165" s="92">
        <v>55046536.61999891</v>
      </c>
      <c r="D165" s="20"/>
      <c r="E165" s="93">
        <f t="shared" si="40"/>
        <v>55046536.61999891</v>
      </c>
      <c r="F165" s="92">
        <v>248859.76999999996</v>
      </c>
      <c r="G165" s="20"/>
      <c r="H165" s="93">
        <f t="shared" si="41"/>
        <v>248859.76999999996</v>
      </c>
      <c r="I165" s="92">
        <v>29071.22</v>
      </c>
      <c r="J165" s="20"/>
      <c r="K165" s="93">
        <f t="shared" si="42"/>
        <v>29071.22</v>
      </c>
      <c r="L165" s="92">
        <v>1689.65</v>
      </c>
      <c r="M165" s="20"/>
      <c r="N165" s="93">
        <f t="shared" si="43"/>
        <v>1689.65</v>
      </c>
      <c r="O165" s="92">
        <v>158466.98000000007</v>
      </c>
      <c r="P165" s="20"/>
      <c r="Q165" s="93">
        <f t="shared" si="44"/>
        <v>158466.98000000007</v>
      </c>
      <c r="R165" s="92">
        <v>55011013.289998911</v>
      </c>
      <c r="S165" s="20"/>
      <c r="T165" s="93">
        <f t="shared" si="55"/>
        <v>55011013.289998911</v>
      </c>
      <c r="U165" s="209">
        <f t="shared" si="46"/>
        <v>0</v>
      </c>
      <c r="W165" s="86" t="s">
        <v>16</v>
      </c>
      <c r="X165" s="121">
        <f t="shared" si="47"/>
        <v>0</v>
      </c>
      <c r="Y165" s="122">
        <f t="shared" si="48"/>
        <v>0</v>
      </c>
      <c r="Z165" s="122">
        <f t="shared" si="49"/>
        <v>0</v>
      </c>
      <c r="AA165" s="122">
        <f t="shared" si="50"/>
        <v>0</v>
      </c>
      <c r="AB165" s="122">
        <f t="shared" si="51"/>
        <v>0</v>
      </c>
      <c r="AC165" s="129">
        <f t="shared" si="52"/>
        <v>0</v>
      </c>
    </row>
    <row r="166" spans="1:29" ht="15.75">
      <c r="A166" s="251"/>
      <c r="B166" s="86" t="s">
        <v>17</v>
      </c>
      <c r="C166" s="92">
        <v>32295332.329996634</v>
      </c>
      <c r="D166" s="20"/>
      <c r="E166" s="93">
        <f t="shared" si="40"/>
        <v>32295332.329996634</v>
      </c>
      <c r="F166" s="92">
        <v>1073253.5000000005</v>
      </c>
      <c r="G166" s="20"/>
      <c r="H166" s="93">
        <f t="shared" si="41"/>
        <v>1073253.5000000005</v>
      </c>
      <c r="I166" s="92">
        <v>63456.61</v>
      </c>
      <c r="J166" s="20"/>
      <c r="K166" s="93">
        <f t="shared" si="42"/>
        <v>63456.61</v>
      </c>
      <c r="L166" s="92">
        <v>1284.27</v>
      </c>
      <c r="M166" s="20"/>
      <c r="N166" s="93">
        <f t="shared" si="43"/>
        <v>1284.27</v>
      </c>
      <c r="O166" s="92">
        <v>3939.97</v>
      </c>
      <c r="P166" s="20"/>
      <c r="Q166" s="93">
        <f t="shared" si="44"/>
        <v>3939.97</v>
      </c>
      <c r="R166" s="92">
        <v>31728706.239996634</v>
      </c>
      <c r="S166" s="20"/>
      <c r="T166" s="93">
        <f t="shared" si="55"/>
        <v>31728706.239996634</v>
      </c>
      <c r="U166" s="209">
        <f t="shared" si="46"/>
        <v>0</v>
      </c>
      <c r="W166" s="86" t="s">
        <v>17</v>
      </c>
      <c r="X166" s="121">
        <f t="shared" si="47"/>
        <v>0</v>
      </c>
      <c r="Y166" s="122">
        <f t="shared" si="48"/>
        <v>0</v>
      </c>
      <c r="Z166" s="122">
        <f t="shared" si="49"/>
        <v>0</v>
      </c>
      <c r="AA166" s="122">
        <f t="shared" si="50"/>
        <v>0</v>
      </c>
      <c r="AB166" s="122">
        <f t="shared" si="51"/>
        <v>0</v>
      </c>
      <c r="AC166" s="129">
        <f t="shared" si="52"/>
        <v>0</v>
      </c>
    </row>
    <row r="167" spans="1:29" ht="15.75">
      <c r="A167" s="251"/>
      <c r="B167" s="86" t="s">
        <v>18</v>
      </c>
      <c r="C167" s="92">
        <v>7401418.3199994722</v>
      </c>
      <c r="D167" s="20"/>
      <c r="E167" s="93">
        <f t="shared" si="40"/>
        <v>7401418.3199994722</v>
      </c>
      <c r="F167" s="92">
        <v>208015.37999999986</v>
      </c>
      <c r="G167" s="20"/>
      <c r="H167" s="93">
        <f t="shared" si="41"/>
        <v>208015.37999999986</v>
      </c>
      <c r="I167" s="92">
        <v>26812.04</v>
      </c>
      <c r="J167" s="20"/>
      <c r="K167" s="93">
        <f t="shared" si="42"/>
        <v>26812.04</v>
      </c>
      <c r="L167" s="92">
        <v>7000</v>
      </c>
      <c r="M167" s="20"/>
      <c r="N167" s="93">
        <f t="shared" si="43"/>
        <v>7000</v>
      </c>
      <c r="O167" s="92">
        <v>9504.65</v>
      </c>
      <c r="P167" s="20"/>
      <c r="Q167" s="93">
        <f t="shared" si="44"/>
        <v>9504.65</v>
      </c>
      <c r="R167" s="92">
        <v>7203710.329999472</v>
      </c>
      <c r="S167" s="20"/>
      <c r="T167" s="93">
        <f t="shared" si="55"/>
        <v>7203710.329999472</v>
      </c>
      <c r="U167" s="209">
        <f t="shared" si="46"/>
        <v>0</v>
      </c>
      <c r="W167" s="86" t="s">
        <v>18</v>
      </c>
      <c r="X167" s="121">
        <f t="shared" si="47"/>
        <v>0</v>
      </c>
      <c r="Y167" s="122">
        <f t="shared" si="48"/>
        <v>0</v>
      </c>
      <c r="Z167" s="122">
        <f t="shared" si="49"/>
        <v>0</v>
      </c>
      <c r="AA167" s="122">
        <f t="shared" si="50"/>
        <v>0</v>
      </c>
      <c r="AB167" s="122">
        <f t="shared" si="51"/>
        <v>0</v>
      </c>
      <c r="AC167" s="129">
        <f t="shared" si="52"/>
        <v>0</v>
      </c>
    </row>
    <row r="168" spans="1:29" ht="15.75">
      <c r="A168" s="252"/>
      <c r="B168" s="88" t="s">
        <v>19</v>
      </c>
      <c r="C168" s="94">
        <v>51224593.069998786</v>
      </c>
      <c r="D168" s="95"/>
      <c r="E168" s="96">
        <f t="shared" si="40"/>
        <v>51224593.069998786</v>
      </c>
      <c r="F168" s="94">
        <v>660754.24</v>
      </c>
      <c r="G168" s="95"/>
      <c r="H168" s="96">
        <f t="shared" si="41"/>
        <v>660754.24</v>
      </c>
      <c r="I168" s="94">
        <v>45788.35</v>
      </c>
      <c r="J168" s="95"/>
      <c r="K168" s="96">
        <f t="shared" si="42"/>
        <v>45788.35</v>
      </c>
      <c r="L168" s="94">
        <v>684.17</v>
      </c>
      <c r="M168" s="95"/>
      <c r="N168" s="96">
        <f t="shared" si="43"/>
        <v>684.17</v>
      </c>
      <c r="O168" s="94">
        <v>158145.41999999998</v>
      </c>
      <c r="P168" s="95"/>
      <c r="Q168" s="96">
        <f t="shared" si="44"/>
        <v>158145.41999999998</v>
      </c>
      <c r="R168" s="94">
        <v>52569085.429998785</v>
      </c>
      <c r="S168" s="95"/>
      <c r="T168" s="96">
        <f t="shared" si="55"/>
        <v>52569085.429998785</v>
      </c>
      <c r="U168" s="210">
        <f t="shared" si="46"/>
        <v>0</v>
      </c>
      <c r="W168" s="88" t="s">
        <v>19</v>
      </c>
      <c r="X168" s="125">
        <f t="shared" si="47"/>
        <v>0</v>
      </c>
      <c r="Y168" s="126">
        <f t="shared" si="48"/>
        <v>0</v>
      </c>
      <c r="Z168" s="126">
        <f t="shared" si="49"/>
        <v>0</v>
      </c>
      <c r="AA168" s="126">
        <f t="shared" si="50"/>
        <v>0</v>
      </c>
      <c r="AB168" s="126">
        <f t="shared" si="51"/>
        <v>0</v>
      </c>
      <c r="AC168" s="132">
        <f t="shared" si="52"/>
        <v>0</v>
      </c>
    </row>
    <row r="169" spans="1:29" ht="15.75" customHeight="1">
      <c r="A169" s="240">
        <v>42518</v>
      </c>
      <c r="B169" s="85" t="s">
        <v>12</v>
      </c>
      <c r="C169" s="89">
        <v>28318411.260000128</v>
      </c>
      <c r="D169" s="90"/>
      <c r="E169" s="91">
        <f t="shared" si="40"/>
        <v>28318411.260000128</v>
      </c>
      <c r="F169" s="89">
        <v>1150627.7200000007</v>
      </c>
      <c r="G169" s="99"/>
      <c r="H169" s="91">
        <f t="shared" si="41"/>
        <v>1150627.7200000007</v>
      </c>
      <c r="I169" s="89">
        <v>80404.86</v>
      </c>
      <c r="J169" s="90"/>
      <c r="K169" s="91">
        <f t="shared" si="42"/>
        <v>80404.86</v>
      </c>
      <c r="L169" s="89">
        <v>52646.9</v>
      </c>
      <c r="M169" s="90"/>
      <c r="N169" s="91">
        <f t="shared" si="43"/>
        <v>52646.9</v>
      </c>
      <c r="O169" s="89">
        <v>285808.39000000013</v>
      </c>
      <c r="P169" s="90"/>
      <c r="Q169" s="91">
        <f t="shared" si="44"/>
        <v>285808.39000000013</v>
      </c>
      <c r="R169" s="89">
        <v>27640235.340000123</v>
      </c>
      <c r="S169" s="90"/>
      <c r="T169" s="91">
        <f>R169-S169</f>
        <v>27640235.340000123</v>
      </c>
      <c r="U169" s="208">
        <f t="shared" si="46"/>
        <v>0</v>
      </c>
      <c r="W169" s="85" t="s">
        <v>12</v>
      </c>
      <c r="X169" s="117">
        <f t="shared" si="47"/>
        <v>0</v>
      </c>
      <c r="Y169" s="118">
        <f t="shared" si="48"/>
        <v>0</v>
      </c>
      <c r="Z169" s="118">
        <f t="shared" si="49"/>
        <v>0</v>
      </c>
      <c r="AA169" s="118">
        <f t="shared" si="50"/>
        <v>0</v>
      </c>
      <c r="AB169" s="118">
        <f t="shared" si="51"/>
        <v>0</v>
      </c>
      <c r="AC169" s="131">
        <f t="shared" si="52"/>
        <v>0</v>
      </c>
    </row>
    <row r="170" spans="1:29" ht="15.75">
      <c r="A170" s="241"/>
      <c r="B170" s="86" t="s">
        <v>13</v>
      </c>
      <c r="C170" s="92">
        <v>50479982.509996623</v>
      </c>
      <c r="D170" s="20"/>
      <c r="E170" s="93">
        <f t="shared" si="40"/>
        <v>50479982.509996623</v>
      </c>
      <c r="F170" s="92">
        <v>1777166.3299999996</v>
      </c>
      <c r="G170" s="20"/>
      <c r="H170" s="93">
        <f t="shared" si="41"/>
        <v>1777166.3299999996</v>
      </c>
      <c r="I170" s="92">
        <v>118143.48</v>
      </c>
      <c r="J170" s="20"/>
      <c r="K170" s="93">
        <f t="shared" si="42"/>
        <v>118143.48</v>
      </c>
      <c r="L170" s="92">
        <v>17437.150000000001</v>
      </c>
      <c r="M170" s="20"/>
      <c r="N170" s="93">
        <f t="shared" si="43"/>
        <v>17437.150000000001</v>
      </c>
      <c r="O170" s="92">
        <v>223304.82000000004</v>
      </c>
      <c r="P170" s="20"/>
      <c r="Q170" s="93">
        <f t="shared" si="44"/>
        <v>223304.82000000004</v>
      </c>
      <c r="R170" s="92">
        <v>48580217.689996623</v>
      </c>
      <c r="S170" s="20"/>
      <c r="T170" s="93">
        <f t="shared" ref="T170:T176" si="56">R170-S170</f>
        <v>48580217.689996623</v>
      </c>
      <c r="U170" s="209">
        <f t="shared" si="46"/>
        <v>0</v>
      </c>
      <c r="W170" s="86" t="s">
        <v>13</v>
      </c>
      <c r="X170" s="121">
        <f t="shared" si="47"/>
        <v>0</v>
      </c>
      <c r="Y170" s="122">
        <f t="shared" si="48"/>
        <v>0</v>
      </c>
      <c r="Z170" s="122">
        <f t="shared" si="49"/>
        <v>0</v>
      </c>
      <c r="AA170" s="122">
        <f t="shared" si="50"/>
        <v>0</v>
      </c>
      <c r="AB170" s="122">
        <f t="shared" si="51"/>
        <v>0</v>
      </c>
      <c r="AC170" s="129">
        <f t="shared" si="52"/>
        <v>0</v>
      </c>
    </row>
    <row r="171" spans="1:29" ht="15.75">
      <c r="A171" s="241"/>
      <c r="B171" s="87" t="s">
        <v>14</v>
      </c>
      <c r="C171" s="92">
        <v>22957998.329999786</v>
      </c>
      <c r="D171" s="20"/>
      <c r="E171" s="93">
        <f t="shared" si="40"/>
        <v>22957998.329999786</v>
      </c>
      <c r="F171" s="92">
        <v>354668.74</v>
      </c>
      <c r="G171" s="20"/>
      <c r="H171" s="93">
        <f t="shared" si="41"/>
        <v>354668.74</v>
      </c>
      <c r="I171" s="92">
        <v>12882.94</v>
      </c>
      <c r="J171" s="20"/>
      <c r="K171" s="93">
        <f t="shared" si="42"/>
        <v>12882.94</v>
      </c>
      <c r="L171" s="92">
        <v>325.66000000000003</v>
      </c>
      <c r="M171" s="20"/>
      <c r="N171" s="93">
        <f t="shared" si="43"/>
        <v>325.66000000000003</v>
      </c>
      <c r="O171" s="92">
        <v>64025.13</v>
      </c>
      <c r="P171" s="20"/>
      <c r="Q171" s="93">
        <f t="shared" si="44"/>
        <v>64025.13</v>
      </c>
      <c r="R171" s="92">
        <v>22551861.739999786</v>
      </c>
      <c r="S171" s="20"/>
      <c r="T171" s="93">
        <f t="shared" si="56"/>
        <v>22551861.739999786</v>
      </c>
      <c r="U171" s="209">
        <f t="shared" si="46"/>
        <v>0</v>
      </c>
      <c r="W171" s="87" t="s">
        <v>14</v>
      </c>
      <c r="X171" s="121">
        <f t="shared" si="47"/>
        <v>0</v>
      </c>
      <c r="Y171" s="122">
        <f t="shared" si="48"/>
        <v>0</v>
      </c>
      <c r="Z171" s="122">
        <f t="shared" si="49"/>
        <v>0</v>
      </c>
      <c r="AA171" s="122">
        <f t="shared" si="50"/>
        <v>0</v>
      </c>
      <c r="AB171" s="122">
        <f t="shared" si="51"/>
        <v>0</v>
      </c>
      <c r="AC171" s="129">
        <f t="shared" si="52"/>
        <v>0</v>
      </c>
    </row>
    <row r="172" spans="1:29" ht="15.75">
      <c r="A172" s="241"/>
      <c r="B172" s="86" t="s">
        <v>15</v>
      </c>
      <c r="C172" s="92">
        <v>75183682.2899995</v>
      </c>
      <c r="D172" s="20"/>
      <c r="E172" s="93">
        <f t="shared" si="40"/>
        <v>75183682.2899995</v>
      </c>
      <c r="F172" s="92">
        <v>699933.79000000027</v>
      </c>
      <c r="G172" s="20"/>
      <c r="H172" s="93">
        <f t="shared" si="41"/>
        <v>699933.79000000027</v>
      </c>
      <c r="I172" s="92">
        <v>20929.240000000002</v>
      </c>
      <c r="J172" s="20"/>
      <c r="K172" s="93">
        <f t="shared" si="42"/>
        <v>20929.240000000002</v>
      </c>
      <c r="L172" s="92">
        <v>651.32000000000005</v>
      </c>
      <c r="M172" s="20"/>
      <c r="N172" s="93">
        <f t="shared" si="43"/>
        <v>651.32000000000005</v>
      </c>
      <c r="O172" s="92">
        <v>450304.21</v>
      </c>
      <c r="P172" s="20"/>
      <c r="Q172" s="93">
        <f t="shared" si="44"/>
        <v>450304.21</v>
      </c>
      <c r="R172" s="92">
        <v>74053722.209999502</v>
      </c>
      <c r="S172" s="20"/>
      <c r="T172" s="93">
        <f t="shared" si="56"/>
        <v>74053722.209999502</v>
      </c>
      <c r="U172" s="209">
        <f t="shared" si="46"/>
        <v>0</v>
      </c>
      <c r="W172" s="86" t="s">
        <v>15</v>
      </c>
      <c r="X172" s="121">
        <f t="shared" si="47"/>
        <v>0</v>
      </c>
      <c r="Y172" s="122">
        <f t="shared" si="48"/>
        <v>0</v>
      </c>
      <c r="Z172" s="122">
        <f t="shared" si="49"/>
        <v>0</v>
      </c>
      <c r="AA172" s="122">
        <f t="shared" si="50"/>
        <v>0</v>
      </c>
      <c r="AB172" s="122">
        <f t="shared" si="51"/>
        <v>0</v>
      </c>
      <c r="AC172" s="129">
        <f t="shared" si="52"/>
        <v>0</v>
      </c>
    </row>
    <row r="173" spans="1:29" ht="15.75">
      <c r="A173" s="241"/>
      <c r="B173" s="86" t="s">
        <v>16</v>
      </c>
      <c r="C173" s="92">
        <v>55011013.289998911</v>
      </c>
      <c r="D173" s="20"/>
      <c r="E173" s="93">
        <f t="shared" si="40"/>
        <v>55011013.289998911</v>
      </c>
      <c r="F173" s="92">
        <v>187977.78</v>
      </c>
      <c r="G173" s="20"/>
      <c r="H173" s="93">
        <f t="shared" si="41"/>
        <v>187977.78</v>
      </c>
      <c r="I173" s="92">
        <v>15100.86</v>
      </c>
      <c r="J173" s="20"/>
      <c r="K173" s="93">
        <f t="shared" si="42"/>
        <v>15100.86</v>
      </c>
      <c r="L173" s="92">
        <v>1178.1500000000001</v>
      </c>
      <c r="M173" s="20"/>
      <c r="N173" s="93">
        <f t="shared" si="43"/>
        <v>1178.1500000000001</v>
      </c>
      <c r="O173" s="92">
        <v>174701.57</v>
      </c>
      <c r="P173" s="20"/>
      <c r="Q173" s="93">
        <f t="shared" si="44"/>
        <v>174701.57</v>
      </c>
      <c r="R173" s="92">
        <v>54662256.649998911</v>
      </c>
      <c r="S173" s="20"/>
      <c r="T173" s="93">
        <f t="shared" si="56"/>
        <v>54662256.649998911</v>
      </c>
      <c r="U173" s="209">
        <f t="shared" si="46"/>
        <v>0</v>
      </c>
      <c r="W173" s="86" t="s">
        <v>16</v>
      </c>
      <c r="X173" s="121">
        <f t="shared" si="47"/>
        <v>0</v>
      </c>
      <c r="Y173" s="122">
        <f t="shared" si="48"/>
        <v>0</v>
      </c>
      <c r="Z173" s="122">
        <f t="shared" si="49"/>
        <v>0</v>
      </c>
      <c r="AA173" s="122">
        <f t="shared" si="50"/>
        <v>0</v>
      </c>
      <c r="AB173" s="122">
        <f t="shared" si="51"/>
        <v>0</v>
      </c>
      <c r="AC173" s="129">
        <f t="shared" si="52"/>
        <v>0</v>
      </c>
    </row>
    <row r="174" spans="1:29" ht="15.75">
      <c r="A174" s="241"/>
      <c r="B174" s="86" t="s">
        <v>17</v>
      </c>
      <c r="C174" s="92">
        <v>31728706.239996634</v>
      </c>
      <c r="D174" s="20"/>
      <c r="E174" s="93">
        <f t="shared" si="40"/>
        <v>31728706.239996634</v>
      </c>
      <c r="F174" s="92">
        <v>669103.02000000025</v>
      </c>
      <c r="G174" s="20"/>
      <c r="H174" s="93">
        <f t="shared" si="41"/>
        <v>669103.02000000025</v>
      </c>
      <c r="I174" s="92">
        <v>4529.66</v>
      </c>
      <c r="J174" s="20"/>
      <c r="K174" s="93">
        <f t="shared" si="42"/>
        <v>4529.66</v>
      </c>
      <c r="L174" s="92">
        <v>0</v>
      </c>
      <c r="M174" s="20"/>
      <c r="N174" s="93">
        <f t="shared" si="43"/>
        <v>0</v>
      </c>
      <c r="O174" s="92">
        <v>8659.73</v>
      </c>
      <c r="P174" s="20"/>
      <c r="Q174" s="93">
        <f t="shared" si="44"/>
        <v>8659.73</v>
      </c>
      <c r="R174" s="92">
        <v>31055473.149996627</v>
      </c>
      <c r="S174" s="20"/>
      <c r="T174" s="93">
        <f t="shared" si="56"/>
        <v>31055473.149996627</v>
      </c>
      <c r="U174" s="209">
        <f t="shared" si="46"/>
        <v>0</v>
      </c>
      <c r="W174" s="86" t="s">
        <v>17</v>
      </c>
      <c r="X174" s="121">
        <f t="shared" si="47"/>
        <v>0</v>
      </c>
      <c r="Y174" s="122">
        <f t="shared" si="48"/>
        <v>0</v>
      </c>
      <c r="Z174" s="122">
        <f t="shared" si="49"/>
        <v>0</v>
      </c>
      <c r="AA174" s="122">
        <f t="shared" si="50"/>
        <v>0</v>
      </c>
      <c r="AB174" s="122">
        <f t="shared" si="51"/>
        <v>0</v>
      </c>
      <c r="AC174" s="129">
        <f t="shared" si="52"/>
        <v>0</v>
      </c>
    </row>
    <row r="175" spans="1:29" ht="15.75">
      <c r="A175" s="241"/>
      <c r="B175" s="86" t="s">
        <v>18</v>
      </c>
      <c r="C175" s="92">
        <v>7203710.329999472</v>
      </c>
      <c r="D175" s="20"/>
      <c r="E175" s="93">
        <f t="shared" si="40"/>
        <v>7203710.329999472</v>
      </c>
      <c r="F175" s="92">
        <v>123524.1</v>
      </c>
      <c r="G175" s="20"/>
      <c r="H175" s="93">
        <f t="shared" si="41"/>
        <v>123524.1</v>
      </c>
      <c r="I175" s="92">
        <v>16420.5</v>
      </c>
      <c r="J175" s="20"/>
      <c r="K175" s="93">
        <f t="shared" si="42"/>
        <v>16420.5</v>
      </c>
      <c r="L175" s="92">
        <v>13115.03</v>
      </c>
      <c r="M175" s="20"/>
      <c r="N175" s="93">
        <f t="shared" si="43"/>
        <v>13115.03</v>
      </c>
      <c r="O175" s="92">
        <v>2807.44</v>
      </c>
      <c r="P175" s="20"/>
      <c r="Q175" s="93">
        <f t="shared" si="44"/>
        <v>2807.44</v>
      </c>
      <c r="R175" s="92">
        <v>7080684.2599994717</v>
      </c>
      <c r="S175" s="20"/>
      <c r="T175" s="93">
        <f t="shared" si="56"/>
        <v>7080684.2599994717</v>
      </c>
      <c r="U175" s="209">
        <f t="shared" si="46"/>
        <v>0</v>
      </c>
      <c r="W175" s="86" t="s">
        <v>18</v>
      </c>
      <c r="X175" s="121">
        <f t="shared" si="47"/>
        <v>0</v>
      </c>
      <c r="Y175" s="122">
        <f t="shared" si="48"/>
        <v>0</v>
      </c>
      <c r="Z175" s="122">
        <f t="shared" si="49"/>
        <v>0</v>
      </c>
      <c r="AA175" s="122">
        <f t="shared" si="50"/>
        <v>0</v>
      </c>
      <c r="AB175" s="122">
        <f t="shared" si="51"/>
        <v>0</v>
      </c>
      <c r="AC175" s="129">
        <f t="shared" si="52"/>
        <v>0</v>
      </c>
    </row>
    <row r="176" spans="1:29" ht="15.75">
      <c r="A176" s="242"/>
      <c r="B176" s="88" t="s">
        <v>19</v>
      </c>
      <c r="C176" s="94">
        <v>52569085.429998785</v>
      </c>
      <c r="D176" s="95"/>
      <c r="E176" s="96">
        <f t="shared" si="40"/>
        <v>52569085.429998785</v>
      </c>
      <c r="F176" s="94">
        <v>930241.0199999999</v>
      </c>
      <c r="G176" s="95"/>
      <c r="H176" s="96">
        <f t="shared" si="41"/>
        <v>930241.0199999999</v>
      </c>
      <c r="I176" s="94">
        <v>44778.01</v>
      </c>
      <c r="J176" s="95"/>
      <c r="K176" s="96">
        <f t="shared" si="42"/>
        <v>44778.01</v>
      </c>
      <c r="L176" s="94">
        <v>23094.98</v>
      </c>
      <c r="M176" s="95"/>
      <c r="N176" s="96">
        <f t="shared" si="43"/>
        <v>23094.98</v>
      </c>
      <c r="O176" s="94">
        <v>47510.14</v>
      </c>
      <c r="P176" s="95"/>
      <c r="Q176" s="96">
        <f t="shared" si="44"/>
        <v>47510.14</v>
      </c>
      <c r="R176" s="94">
        <v>51613017.29999879</v>
      </c>
      <c r="S176" s="95"/>
      <c r="T176" s="96">
        <f t="shared" si="56"/>
        <v>51613017.29999879</v>
      </c>
      <c r="U176" s="210">
        <f t="shared" si="46"/>
        <v>0</v>
      </c>
      <c r="W176" s="88" t="s">
        <v>19</v>
      </c>
      <c r="X176" s="125">
        <f t="shared" si="47"/>
        <v>0</v>
      </c>
      <c r="Y176" s="126">
        <f t="shared" si="48"/>
        <v>0</v>
      </c>
      <c r="Z176" s="126">
        <f t="shared" si="49"/>
        <v>0</v>
      </c>
      <c r="AA176" s="126">
        <f t="shared" si="50"/>
        <v>0</v>
      </c>
      <c r="AB176" s="126">
        <f t="shared" si="51"/>
        <v>0</v>
      </c>
      <c r="AC176" s="132">
        <f t="shared" si="52"/>
        <v>0</v>
      </c>
    </row>
    <row r="177" spans="1:29" ht="15.75">
      <c r="A177" s="250">
        <v>42519</v>
      </c>
      <c r="B177" s="85" t="s">
        <v>12</v>
      </c>
      <c r="C177" s="89">
        <v>27640235.340000123</v>
      </c>
      <c r="D177" s="90"/>
      <c r="E177" s="91">
        <f t="shared" si="40"/>
        <v>27640235.340000123</v>
      </c>
      <c r="F177" s="89">
        <v>247985.02999999985</v>
      </c>
      <c r="G177" s="90"/>
      <c r="H177" s="91">
        <f t="shared" si="41"/>
        <v>247985.02999999985</v>
      </c>
      <c r="I177" s="89">
        <v>11163.7</v>
      </c>
      <c r="J177" s="90"/>
      <c r="K177" s="91">
        <f t="shared" si="42"/>
        <v>11163.7</v>
      </c>
      <c r="L177" s="89">
        <v>4810.7</v>
      </c>
      <c r="M177" s="90"/>
      <c r="N177" s="91">
        <f t="shared" si="43"/>
        <v>4810.7</v>
      </c>
      <c r="O177" s="89">
        <v>75709.39</v>
      </c>
      <c r="P177" s="90"/>
      <c r="Q177" s="91">
        <f t="shared" si="44"/>
        <v>75709.39</v>
      </c>
      <c r="R177" s="89">
        <v>27322893.920000125</v>
      </c>
      <c r="S177" s="90"/>
      <c r="T177" s="91">
        <f>R177-S177</f>
        <v>27322893.920000125</v>
      </c>
      <c r="U177" s="208">
        <f t="shared" si="46"/>
        <v>0</v>
      </c>
      <c r="W177" s="85" t="s">
        <v>12</v>
      </c>
      <c r="X177" s="117">
        <f t="shared" si="47"/>
        <v>0</v>
      </c>
      <c r="Y177" s="118">
        <f t="shared" si="48"/>
        <v>0</v>
      </c>
      <c r="Z177" s="118">
        <f t="shared" si="49"/>
        <v>0</v>
      </c>
      <c r="AA177" s="118">
        <f t="shared" si="50"/>
        <v>0</v>
      </c>
      <c r="AB177" s="118">
        <f t="shared" si="51"/>
        <v>0</v>
      </c>
      <c r="AC177" s="131">
        <f t="shared" si="52"/>
        <v>0</v>
      </c>
    </row>
    <row r="178" spans="1:29" ht="15.75">
      <c r="A178" s="251"/>
      <c r="B178" s="86" t="s">
        <v>13</v>
      </c>
      <c r="C178" s="92">
        <v>48580217.689996623</v>
      </c>
      <c r="D178" s="20"/>
      <c r="E178" s="93">
        <f t="shared" si="40"/>
        <v>48580217.689996623</v>
      </c>
      <c r="F178" s="92">
        <v>1047927.6</v>
      </c>
      <c r="G178" s="20"/>
      <c r="H178" s="93">
        <f t="shared" si="41"/>
        <v>1047927.6</v>
      </c>
      <c r="I178" s="92">
        <v>15450.929999999998</v>
      </c>
      <c r="J178" s="20"/>
      <c r="K178" s="93">
        <f t="shared" si="42"/>
        <v>15450.929999999998</v>
      </c>
      <c r="L178" s="92">
        <v>3428.02</v>
      </c>
      <c r="M178" s="20"/>
      <c r="N178" s="93">
        <f t="shared" si="43"/>
        <v>3428.02</v>
      </c>
      <c r="O178" s="92">
        <v>224644.2</v>
      </c>
      <c r="P178" s="20"/>
      <c r="Q178" s="93">
        <f t="shared" si="44"/>
        <v>224644.2</v>
      </c>
      <c r="R178" s="92">
        <v>47319668.799996614</v>
      </c>
      <c r="S178" s="20"/>
      <c r="T178" s="93">
        <f t="shared" ref="T178:T184" si="57">R178-S178</f>
        <v>47319668.799996614</v>
      </c>
      <c r="U178" s="209">
        <f t="shared" si="46"/>
        <v>0</v>
      </c>
      <c r="W178" s="86" t="s">
        <v>13</v>
      </c>
      <c r="X178" s="121">
        <f t="shared" si="47"/>
        <v>0</v>
      </c>
      <c r="Y178" s="122">
        <f t="shared" si="48"/>
        <v>0</v>
      </c>
      <c r="Z178" s="122">
        <f t="shared" si="49"/>
        <v>0</v>
      </c>
      <c r="AA178" s="122">
        <f t="shared" si="50"/>
        <v>0</v>
      </c>
      <c r="AB178" s="122">
        <f t="shared" si="51"/>
        <v>0</v>
      </c>
      <c r="AC178" s="129">
        <f t="shared" si="52"/>
        <v>0</v>
      </c>
    </row>
    <row r="179" spans="1:29" ht="15.75">
      <c r="A179" s="251"/>
      <c r="B179" s="87" t="s">
        <v>14</v>
      </c>
      <c r="C179" s="92">
        <v>22551861.739999786</v>
      </c>
      <c r="D179" s="20"/>
      <c r="E179" s="93">
        <f t="shared" si="40"/>
        <v>22551861.739999786</v>
      </c>
      <c r="F179" s="92">
        <v>258958.19999999995</v>
      </c>
      <c r="G179" s="20"/>
      <c r="H179" s="93">
        <f t="shared" si="41"/>
        <v>258958.19999999995</v>
      </c>
      <c r="I179" s="92">
        <v>0</v>
      </c>
      <c r="J179" s="20"/>
      <c r="K179" s="93">
        <f t="shared" si="42"/>
        <v>0</v>
      </c>
      <c r="L179" s="92">
        <v>0</v>
      </c>
      <c r="M179" s="20"/>
      <c r="N179" s="93">
        <f t="shared" si="43"/>
        <v>0</v>
      </c>
      <c r="O179" s="92">
        <v>45956.319999999992</v>
      </c>
      <c r="P179" s="20"/>
      <c r="Q179" s="93">
        <f t="shared" si="44"/>
        <v>45956.319999999992</v>
      </c>
      <c r="R179" s="92">
        <v>22246947.219999786</v>
      </c>
      <c r="S179" s="20"/>
      <c r="T179" s="93">
        <f t="shared" si="57"/>
        <v>22246947.219999786</v>
      </c>
      <c r="U179" s="209">
        <f t="shared" si="46"/>
        <v>0</v>
      </c>
      <c r="W179" s="87" t="s">
        <v>14</v>
      </c>
      <c r="X179" s="121">
        <f t="shared" si="47"/>
        <v>0</v>
      </c>
      <c r="Y179" s="122">
        <f t="shared" si="48"/>
        <v>0</v>
      </c>
      <c r="Z179" s="122">
        <f t="shared" si="49"/>
        <v>0</v>
      </c>
      <c r="AA179" s="122">
        <f t="shared" si="50"/>
        <v>0</v>
      </c>
      <c r="AB179" s="122">
        <f t="shared" si="51"/>
        <v>0</v>
      </c>
      <c r="AC179" s="129">
        <f t="shared" si="52"/>
        <v>0</v>
      </c>
    </row>
    <row r="180" spans="1:29" ht="15.75">
      <c r="A180" s="251"/>
      <c r="B180" s="86" t="s">
        <v>15</v>
      </c>
      <c r="C180" s="92">
        <v>74053722.209999502</v>
      </c>
      <c r="D180" s="20"/>
      <c r="E180" s="93">
        <f t="shared" si="40"/>
        <v>74053722.209999502</v>
      </c>
      <c r="F180" s="92">
        <v>610113.15</v>
      </c>
      <c r="G180" s="20"/>
      <c r="H180" s="93">
        <f t="shared" si="41"/>
        <v>610113.15</v>
      </c>
      <c r="I180" s="92">
        <v>153547.43999999997</v>
      </c>
      <c r="J180" s="20"/>
      <c r="K180" s="93">
        <f t="shared" si="42"/>
        <v>153547.43999999997</v>
      </c>
      <c r="L180" s="92">
        <v>1332579.3799999999</v>
      </c>
      <c r="M180" s="20"/>
      <c r="N180" s="93">
        <f t="shared" si="43"/>
        <v>1332579.3799999999</v>
      </c>
      <c r="O180" s="92">
        <v>263313.81</v>
      </c>
      <c r="P180" s="20"/>
      <c r="Q180" s="93">
        <f t="shared" si="44"/>
        <v>263313.81</v>
      </c>
      <c r="R180" s="92">
        <v>72001263.309999511</v>
      </c>
      <c r="S180" s="20"/>
      <c r="T180" s="93">
        <f t="shared" si="57"/>
        <v>72001263.309999511</v>
      </c>
      <c r="U180" s="209">
        <f t="shared" si="46"/>
        <v>0</v>
      </c>
      <c r="W180" s="86" t="s">
        <v>15</v>
      </c>
      <c r="X180" s="121">
        <f t="shared" si="47"/>
        <v>0</v>
      </c>
      <c r="Y180" s="122">
        <f t="shared" si="48"/>
        <v>0</v>
      </c>
      <c r="Z180" s="122">
        <f t="shared" si="49"/>
        <v>0</v>
      </c>
      <c r="AA180" s="122">
        <f t="shared" si="50"/>
        <v>0</v>
      </c>
      <c r="AB180" s="122">
        <f t="shared" si="51"/>
        <v>0</v>
      </c>
      <c r="AC180" s="129">
        <f t="shared" si="52"/>
        <v>0</v>
      </c>
    </row>
    <row r="181" spans="1:29" ht="15.75">
      <c r="A181" s="251"/>
      <c r="B181" s="86" t="s">
        <v>16</v>
      </c>
      <c r="C181" s="92">
        <v>54662256.649998911</v>
      </c>
      <c r="D181" s="20"/>
      <c r="E181" s="93">
        <f t="shared" si="40"/>
        <v>54662256.649998911</v>
      </c>
      <c r="F181" s="92">
        <v>527390.15</v>
      </c>
      <c r="G181" s="20"/>
      <c r="H181" s="93">
        <f t="shared" si="41"/>
        <v>527390.15</v>
      </c>
      <c r="I181" s="92">
        <v>33926.160000000003</v>
      </c>
      <c r="J181" s="20"/>
      <c r="K181" s="93">
        <f t="shared" si="42"/>
        <v>33926.160000000003</v>
      </c>
      <c r="L181" s="92">
        <v>2011.51</v>
      </c>
      <c r="M181" s="20"/>
      <c r="N181" s="93">
        <f t="shared" si="43"/>
        <v>2011.51</v>
      </c>
      <c r="O181" s="92">
        <v>43263.8</v>
      </c>
      <c r="P181" s="20"/>
      <c r="Q181" s="93">
        <f t="shared" si="44"/>
        <v>43263.8</v>
      </c>
      <c r="R181" s="92">
        <v>54123517.349998914</v>
      </c>
      <c r="S181" s="20"/>
      <c r="T181" s="93">
        <f t="shared" si="57"/>
        <v>54123517.349998914</v>
      </c>
      <c r="U181" s="209">
        <f t="shared" si="46"/>
        <v>0</v>
      </c>
      <c r="W181" s="86" t="s">
        <v>16</v>
      </c>
      <c r="X181" s="121">
        <f t="shared" si="47"/>
        <v>0</v>
      </c>
      <c r="Y181" s="122">
        <f t="shared" si="48"/>
        <v>0</v>
      </c>
      <c r="Z181" s="122">
        <f t="shared" si="49"/>
        <v>0</v>
      </c>
      <c r="AA181" s="122">
        <f t="shared" si="50"/>
        <v>0</v>
      </c>
      <c r="AB181" s="122">
        <f t="shared" si="51"/>
        <v>0</v>
      </c>
      <c r="AC181" s="129">
        <f t="shared" si="52"/>
        <v>0</v>
      </c>
    </row>
    <row r="182" spans="1:29" ht="15.75">
      <c r="A182" s="251"/>
      <c r="B182" s="86" t="s">
        <v>17</v>
      </c>
      <c r="C182" s="92">
        <v>31055473.149996627</v>
      </c>
      <c r="D182" s="20"/>
      <c r="E182" s="93">
        <f t="shared" si="40"/>
        <v>31055473.149996627</v>
      </c>
      <c r="F182" s="92">
        <v>710602.12000000046</v>
      </c>
      <c r="G182" s="20"/>
      <c r="H182" s="93">
        <f t="shared" si="41"/>
        <v>710602.12000000046</v>
      </c>
      <c r="I182" s="92">
        <v>71143.399999999994</v>
      </c>
      <c r="J182" s="20"/>
      <c r="K182" s="93">
        <f t="shared" si="42"/>
        <v>71143.399999999994</v>
      </c>
      <c r="L182" s="92">
        <v>701.32</v>
      </c>
      <c r="M182" s="20"/>
      <c r="N182" s="93">
        <f t="shared" si="43"/>
        <v>701.32</v>
      </c>
      <c r="O182" s="92">
        <v>8559.4599999999991</v>
      </c>
      <c r="P182" s="20"/>
      <c r="Q182" s="93">
        <f t="shared" si="44"/>
        <v>8559.4599999999991</v>
      </c>
      <c r="R182" s="92">
        <v>30406753.649996635</v>
      </c>
      <c r="S182" s="20"/>
      <c r="T182" s="93">
        <f t="shared" si="57"/>
        <v>30406753.649996635</v>
      </c>
      <c r="U182" s="209">
        <f t="shared" si="46"/>
        <v>0</v>
      </c>
      <c r="W182" s="86" t="s">
        <v>17</v>
      </c>
      <c r="X182" s="121">
        <f t="shared" si="47"/>
        <v>0</v>
      </c>
      <c r="Y182" s="122">
        <f t="shared" si="48"/>
        <v>0</v>
      </c>
      <c r="Z182" s="122">
        <f t="shared" si="49"/>
        <v>0</v>
      </c>
      <c r="AA182" s="122">
        <f t="shared" si="50"/>
        <v>0</v>
      </c>
      <c r="AB182" s="122">
        <f t="shared" si="51"/>
        <v>0</v>
      </c>
      <c r="AC182" s="129">
        <f t="shared" si="52"/>
        <v>0</v>
      </c>
    </row>
    <row r="183" spans="1:29" ht="15.75">
      <c r="A183" s="251"/>
      <c r="B183" s="86" t="s">
        <v>18</v>
      </c>
      <c r="C183" s="92">
        <v>7080684.2599994717</v>
      </c>
      <c r="D183" s="20"/>
      <c r="E183" s="93">
        <f t="shared" si="40"/>
        <v>7080684.2599994717</v>
      </c>
      <c r="F183" s="92">
        <v>431821.5</v>
      </c>
      <c r="G183" s="20"/>
      <c r="H183" s="93">
        <f t="shared" si="41"/>
        <v>431821.5</v>
      </c>
      <c r="I183" s="92">
        <v>61697.499999999993</v>
      </c>
      <c r="J183" s="20"/>
      <c r="K183" s="93">
        <f t="shared" si="42"/>
        <v>61697.499999999993</v>
      </c>
      <c r="L183" s="92">
        <v>0</v>
      </c>
      <c r="M183" s="20"/>
      <c r="N183" s="93">
        <f t="shared" si="43"/>
        <v>0</v>
      </c>
      <c r="O183" s="92">
        <v>104306.65</v>
      </c>
      <c r="P183" s="20"/>
      <c r="Q183" s="93">
        <f t="shared" si="44"/>
        <v>104306.65</v>
      </c>
      <c r="R183" s="92">
        <v>6606253.6099994723</v>
      </c>
      <c r="S183" s="20"/>
      <c r="T183" s="93">
        <f t="shared" si="57"/>
        <v>6606253.6099994723</v>
      </c>
      <c r="U183" s="209">
        <f t="shared" si="46"/>
        <v>0</v>
      </c>
      <c r="W183" s="86" t="s">
        <v>18</v>
      </c>
      <c r="X183" s="121">
        <f t="shared" si="47"/>
        <v>0</v>
      </c>
      <c r="Y183" s="122">
        <f t="shared" si="48"/>
        <v>0</v>
      </c>
      <c r="Z183" s="122">
        <f t="shared" si="49"/>
        <v>0</v>
      </c>
      <c r="AA183" s="122">
        <f t="shared" si="50"/>
        <v>0</v>
      </c>
      <c r="AB183" s="122">
        <f t="shared" si="51"/>
        <v>0</v>
      </c>
      <c r="AC183" s="129">
        <f t="shared" si="52"/>
        <v>0</v>
      </c>
    </row>
    <row r="184" spans="1:29" ht="15.75">
      <c r="A184" s="252"/>
      <c r="B184" s="88" t="s">
        <v>19</v>
      </c>
      <c r="C184" s="94">
        <v>51613017.29999879</v>
      </c>
      <c r="D184" s="95"/>
      <c r="E184" s="96">
        <f t="shared" si="40"/>
        <v>51613017.29999879</v>
      </c>
      <c r="F184" s="94">
        <v>562267.14</v>
      </c>
      <c r="G184" s="95"/>
      <c r="H184" s="96">
        <f t="shared" si="41"/>
        <v>562267.14</v>
      </c>
      <c r="I184" s="94">
        <v>18565.25</v>
      </c>
      <c r="J184" s="95"/>
      <c r="K184" s="96">
        <f t="shared" si="42"/>
        <v>18565.25</v>
      </c>
      <c r="L184" s="94">
        <v>0</v>
      </c>
      <c r="M184" s="95"/>
      <c r="N184" s="96">
        <f t="shared" si="43"/>
        <v>0</v>
      </c>
      <c r="O184" s="94">
        <v>121572.87999999998</v>
      </c>
      <c r="P184" s="95"/>
      <c r="Q184" s="96">
        <f t="shared" si="44"/>
        <v>121572.87999999998</v>
      </c>
      <c r="R184" s="94">
        <v>50947742.529998787</v>
      </c>
      <c r="S184" s="95"/>
      <c r="T184" s="96">
        <f t="shared" si="57"/>
        <v>50947742.529998787</v>
      </c>
      <c r="U184" s="210">
        <f t="shared" si="46"/>
        <v>0</v>
      </c>
      <c r="W184" s="88" t="s">
        <v>19</v>
      </c>
      <c r="X184" s="125">
        <f t="shared" si="47"/>
        <v>0</v>
      </c>
      <c r="Y184" s="126">
        <f t="shared" si="48"/>
        <v>0</v>
      </c>
      <c r="Z184" s="126">
        <f t="shared" si="49"/>
        <v>0</v>
      </c>
      <c r="AA184" s="126">
        <f t="shared" si="50"/>
        <v>0</v>
      </c>
      <c r="AB184" s="126">
        <f t="shared" si="51"/>
        <v>0</v>
      </c>
      <c r="AC184" s="132">
        <f t="shared" si="52"/>
        <v>0</v>
      </c>
    </row>
    <row r="185" spans="1:29" ht="15.75">
      <c r="A185" s="250">
        <v>42520</v>
      </c>
      <c r="B185" s="85" t="s">
        <v>12</v>
      </c>
      <c r="C185" s="89">
        <v>27322893.920000125</v>
      </c>
      <c r="D185" s="90"/>
      <c r="E185" s="91">
        <f t="shared" si="40"/>
        <v>27322893.920000125</v>
      </c>
      <c r="F185" s="89">
        <v>861072.42000000039</v>
      </c>
      <c r="G185" s="90"/>
      <c r="H185" s="91">
        <f t="shared" si="41"/>
        <v>861072.42000000039</v>
      </c>
      <c r="I185" s="89">
        <v>16944.95</v>
      </c>
      <c r="J185" s="90"/>
      <c r="K185" s="91">
        <f t="shared" si="42"/>
        <v>16944.95</v>
      </c>
      <c r="L185" s="89">
        <v>8159.7</v>
      </c>
      <c r="M185" s="90"/>
      <c r="N185" s="91">
        <f t="shared" si="43"/>
        <v>8159.7</v>
      </c>
      <c r="O185" s="89">
        <v>62668.94</v>
      </c>
      <c r="P185" s="90"/>
      <c r="Q185" s="91">
        <f t="shared" si="44"/>
        <v>62668.94</v>
      </c>
      <c r="R185" s="89">
        <v>26407937.810000125</v>
      </c>
      <c r="S185" s="90"/>
      <c r="T185" s="91">
        <f>R185-S185</f>
        <v>26407937.810000125</v>
      </c>
      <c r="U185" s="208">
        <f t="shared" ref="U185:U192" si="58">IF(D185=0,0,1)</f>
        <v>0</v>
      </c>
      <c r="W185" s="85" t="s">
        <v>12</v>
      </c>
      <c r="X185" s="117">
        <f t="shared" si="47"/>
        <v>0</v>
      </c>
      <c r="Y185" s="118">
        <f t="shared" si="48"/>
        <v>0</v>
      </c>
      <c r="Z185" s="118">
        <f t="shared" si="49"/>
        <v>0</v>
      </c>
      <c r="AA185" s="118">
        <f t="shared" si="50"/>
        <v>0</v>
      </c>
      <c r="AB185" s="118">
        <f t="shared" si="51"/>
        <v>0</v>
      </c>
      <c r="AC185" s="131">
        <f t="shared" si="52"/>
        <v>0</v>
      </c>
    </row>
    <row r="186" spans="1:29" ht="15.75">
      <c r="A186" s="251"/>
      <c r="B186" s="86" t="s">
        <v>13</v>
      </c>
      <c r="C186" s="92">
        <v>47319668.799996614</v>
      </c>
      <c r="D186" s="20"/>
      <c r="E186" s="93">
        <f t="shared" si="40"/>
        <v>47319668.799996614</v>
      </c>
      <c r="F186" s="92">
        <v>741368.22000000044</v>
      </c>
      <c r="G186" s="20"/>
      <c r="H186" s="93">
        <f t="shared" si="41"/>
        <v>741368.22000000044</v>
      </c>
      <c r="I186" s="92">
        <v>164923.53</v>
      </c>
      <c r="J186" s="20"/>
      <c r="K186" s="93">
        <f t="shared" si="42"/>
        <v>164923.53</v>
      </c>
      <c r="L186" s="92">
        <v>415147.49</v>
      </c>
      <c r="M186" s="20"/>
      <c r="N186" s="93">
        <f t="shared" si="43"/>
        <v>415147.49</v>
      </c>
      <c r="O186" s="92">
        <v>132420.37</v>
      </c>
      <c r="P186" s="20"/>
      <c r="Q186" s="93">
        <f t="shared" si="44"/>
        <v>132420.37</v>
      </c>
      <c r="R186" s="92">
        <v>46195656.249996617</v>
      </c>
      <c r="S186" s="20"/>
      <c r="T186" s="93">
        <f t="shared" ref="T186:T192" si="59">R186-S186</f>
        <v>46195656.249996617</v>
      </c>
      <c r="U186" s="209">
        <f t="shared" si="58"/>
        <v>0</v>
      </c>
      <c r="W186" s="86" t="s">
        <v>13</v>
      </c>
      <c r="X186" s="121">
        <f t="shared" si="47"/>
        <v>0</v>
      </c>
      <c r="Y186" s="122">
        <f t="shared" si="48"/>
        <v>0</v>
      </c>
      <c r="Z186" s="122">
        <f t="shared" si="49"/>
        <v>0</v>
      </c>
      <c r="AA186" s="122">
        <f t="shared" si="50"/>
        <v>0</v>
      </c>
      <c r="AB186" s="122">
        <f t="shared" si="51"/>
        <v>0</v>
      </c>
      <c r="AC186" s="129">
        <f t="shared" si="52"/>
        <v>0</v>
      </c>
    </row>
    <row r="187" spans="1:29" ht="15.75">
      <c r="A187" s="251"/>
      <c r="B187" s="87" t="s">
        <v>14</v>
      </c>
      <c r="C187" s="92">
        <v>22246947.219999786</v>
      </c>
      <c r="D187" s="20"/>
      <c r="E187" s="93">
        <f t="shared" si="40"/>
        <v>22246947.219999786</v>
      </c>
      <c r="F187" s="92">
        <v>276866.14999999997</v>
      </c>
      <c r="G187" s="20"/>
      <c r="H187" s="93">
        <f t="shared" si="41"/>
        <v>276866.14999999997</v>
      </c>
      <c r="I187" s="92">
        <v>13425.939999999997</v>
      </c>
      <c r="J187" s="20"/>
      <c r="K187" s="93">
        <f t="shared" si="42"/>
        <v>13425.939999999997</v>
      </c>
      <c r="L187" s="92">
        <v>0</v>
      </c>
      <c r="M187" s="20"/>
      <c r="N187" s="93">
        <f t="shared" si="43"/>
        <v>0</v>
      </c>
      <c r="O187" s="92">
        <v>57553.59</v>
      </c>
      <c r="P187" s="20"/>
      <c r="Q187" s="93">
        <f t="shared" si="44"/>
        <v>57553.59</v>
      </c>
      <c r="R187" s="92">
        <v>21925953.419999786</v>
      </c>
      <c r="S187" s="20"/>
      <c r="T187" s="93">
        <f t="shared" si="59"/>
        <v>21925953.419999786</v>
      </c>
      <c r="U187" s="209">
        <f t="shared" si="58"/>
        <v>0</v>
      </c>
      <c r="W187" s="87" t="s">
        <v>14</v>
      </c>
      <c r="X187" s="121">
        <f t="shared" si="47"/>
        <v>0</v>
      </c>
      <c r="Y187" s="122">
        <f t="shared" si="48"/>
        <v>0</v>
      </c>
      <c r="Z187" s="122">
        <f t="shared" si="49"/>
        <v>0</v>
      </c>
      <c r="AA187" s="122">
        <f t="shared" si="50"/>
        <v>0</v>
      </c>
      <c r="AB187" s="122">
        <f t="shared" si="51"/>
        <v>0</v>
      </c>
      <c r="AC187" s="129">
        <f t="shared" si="52"/>
        <v>0</v>
      </c>
    </row>
    <row r="188" spans="1:29" ht="15.75">
      <c r="A188" s="251"/>
      <c r="B188" s="86" t="s">
        <v>15</v>
      </c>
      <c r="C188" s="92">
        <v>72001263.309999511</v>
      </c>
      <c r="D188" s="20"/>
      <c r="E188" s="93">
        <f t="shared" si="40"/>
        <v>72001263.309999511</v>
      </c>
      <c r="F188" s="92">
        <v>663069.94999999984</v>
      </c>
      <c r="G188" s="20"/>
      <c r="H188" s="93">
        <f t="shared" si="41"/>
        <v>663069.94999999984</v>
      </c>
      <c r="I188" s="92">
        <v>11404.14</v>
      </c>
      <c r="J188" s="20"/>
      <c r="K188" s="93">
        <f t="shared" si="42"/>
        <v>11404.14</v>
      </c>
      <c r="L188" s="92">
        <v>524.05999999999995</v>
      </c>
      <c r="M188" s="20"/>
      <c r="N188" s="93">
        <f t="shared" si="43"/>
        <v>524.05999999999995</v>
      </c>
      <c r="O188" s="92">
        <v>272661.25</v>
      </c>
      <c r="P188" s="20"/>
      <c r="Q188" s="93">
        <f t="shared" si="44"/>
        <v>272661.25</v>
      </c>
      <c r="R188" s="92">
        <v>71076412.189999506</v>
      </c>
      <c r="S188" s="20"/>
      <c r="T188" s="93">
        <f t="shared" si="59"/>
        <v>71076412.189999506</v>
      </c>
      <c r="U188" s="209">
        <f t="shared" si="58"/>
        <v>0</v>
      </c>
      <c r="W188" s="86" t="s">
        <v>15</v>
      </c>
      <c r="X188" s="121">
        <f t="shared" si="47"/>
        <v>0</v>
      </c>
      <c r="Y188" s="122">
        <f t="shared" si="48"/>
        <v>0</v>
      </c>
      <c r="Z188" s="122">
        <f t="shared" si="49"/>
        <v>0</v>
      </c>
      <c r="AA188" s="122">
        <f t="shared" si="50"/>
        <v>0</v>
      </c>
      <c r="AB188" s="122">
        <f t="shared" si="51"/>
        <v>0</v>
      </c>
      <c r="AC188" s="129">
        <f t="shared" si="52"/>
        <v>0</v>
      </c>
    </row>
    <row r="189" spans="1:29" ht="15.75">
      <c r="A189" s="251"/>
      <c r="B189" s="86" t="s">
        <v>16</v>
      </c>
      <c r="C189" s="92">
        <v>54123517.349998914</v>
      </c>
      <c r="D189" s="20"/>
      <c r="E189" s="93">
        <f t="shared" si="40"/>
        <v>54123517.349998914</v>
      </c>
      <c r="F189" s="92">
        <v>189241.19000000003</v>
      </c>
      <c r="G189" s="20"/>
      <c r="H189" s="93">
        <f t="shared" si="41"/>
        <v>189241.19000000003</v>
      </c>
      <c r="I189" s="92">
        <v>54733.319999999992</v>
      </c>
      <c r="J189" s="20"/>
      <c r="K189" s="93">
        <f t="shared" si="42"/>
        <v>54733.319999999992</v>
      </c>
      <c r="L189" s="92">
        <v>157466.71</v>
      </c>
      <c r="M189" s="20"/>
      <c r="N189" s="93">
        <f t="shared" si="43"/>
        <v>157466.71</v>
      </c>
      <c r="O189" s="92">
        <v>79163.41</v>
      </c>
      <c r="P189" s="20"/>
      <c r="Q189" s="93">
        <f t="shared" si="44"/>
        <v>79163.41</v>
      </c>
      <c r="R189" s="92">
        <v>53752379.359998912</v>
      </c>
      <c r="S189" s="20"/>
      <c r="T189" s="93">
        <f t="shared" si="59"/>
        <v>53752379.359998912</v>
      </c>
      <c r="U189" s="209">
        <f t="shared" si="58"/>
        <v>0</v>
      </c>
      <c r="W189" s="86" t="s">
        <v>16</v>
      </c>
      <c r="X189" s="121">
        <f t="shared" si="47"/>
        <v>0</v>
      </c>
      <c r="Y189" s="122">
        <f t="shared" si="48"/>
        <v>0</v>
      </c>
      <c r="Z189" s="122">
        <f t="shared" si="49"/>
        <v>0</v>
      </c>
      <c r="AA189" s="122">
        <f t="shared" si="50"/>
        <v>0</v>
      </c>
      <c r="AB189" s="122">
        <f t="shared" si="51"/>
        <v>0</v>
      </c>
      <c r="AC189" s="129">
        <f t="shared" si="52"/>
        <v>0</v>
      </c>
    </row>
    <row r="190" spans="1:29" ht="15.75">
      <c r="A190" s="251"/>
      <c r="B190" s="86" t="s">
        <v>17</v>
      </c>
      <c r="C190" s="92">
        <v>30406753.649996635</v>
      </c>
      <c r="D190" s="20"/>
      <c r="E190" s="93">
        <f t="shared" si="40"/>
        <v>30406753.649996635</v>
      </c>
      <c r="F190" s="92">
        <v>352863.33</v>
      </c>
      <c r="G190" s="20"/>
      <c r="H190" s="93">
        <f t="shared" si="41"/>
        <v>352863.33</v>
      </c>
      <c r="I190" s="92">
        <v>16172.74</v>
      </c>
      <c r="J190" s="20"/>
      <c r="K190" s="93">
        <f t="shared" si="42"/>
        <v>16172.74</v>
      </c>
      <c r="L190" s="92">
        <v>415.5</v>
      </c>
      <c r="M190" s="20"/>
      <c r="N190" s="93">
        <f t="shared" si="43"/>
        <v>415.5</v>
      </c>
      <c r="O190" s="92">
        <v>21790.589999999997</v>
      </c>
      <c r="P190" s="20"/>
      <c r="Q190" s="93">
        <f t="shared" si="44"/>
        <v>21790.589999999997</v>
      </c>
      <c r="R190" s="92">
        <v>30047856.969996635</v>
      </c>
      <c r="S190" s="20"/>
      <c r="T190" s="93">
        <f t="shared" si="59"/>
        <v>30047856.969996635</v>
      </c>
      <c r="U190" s="209">
        <f t="shared" si="58"/>
        <v>0</v>
      </c>
      <c r="W190" s="86" t="s">
        <v>17</v>
      </c>
      <c r="X190" s="121">
        <f t="shared" si="47"/>
        <v>0</v>
      </c>
      <c r="Y190" s="122">
        <f t="shared" si="48"/>
        <v>0</v>
      </c>
      <c r="Z190" s="122">
        <f t="shared" si="49"/>
        <v>0</v>
      </c>
      <c r="AA190" s="122">
        <f t="shared" si="50"/>
        <v>0</v>
      </c>
      <c r="AB190" s="122">
        <f t="shared" si="51"/>
        <v>0</v>
      </c>
      <c r="AC190" s="129">
        <f t="shared" si="52"/>
        <v>0</v>
      </c>
    </row>
    <row r="191" spans="1:29" ht="15.75">
      <c r="A191" s="251"/>
      <c r="B191" s="86" t="s">
        <v>18</v>
      </c>
      <c r="C191" s="92">
        <v>6606253.6099994723</v>
      </c>
      <c r="D191" s="20"/>
      <c r="E191" s="93">
        <f t="shared" si="40"/>
        <v>6606253.6099994723</v>
      </c>
      <c r="F191" s="92">
        <v>39166.639999999999</v>
      </c>
      <c r="G191" s="20"/>
      <c r="H191" s="93">
        <f t="shared" si="41"/>
        <v>39166.639999999999</v>
      </c>
      <c r="I191" s="92">
        <v>0</v>
      </c>
      <c r="J191" s="20"/>
      <c r="K191" s="93">
        <f t="shared" si="42"/>
        <v>0</v>
      </c>
      <c r="L191" s="92">
        <v>0</v>
      </c>
      <c r="M191" s="20"/>
      <c r="N191" s="93">
        <f t="shared" si="43"/>
        <v>0</v>
      </c>
      <c r="O191" s="92">
        <v>0</v>
      </c>
      <c r="P191" s="20"/>
      <c r="Q191" s="93">
        <f t="shared" si="44"/>
        <v>0</v>
      </c>
      <c r="R191" s="92">
        <v>6567086.9699994707</v>
      </c>
      <c r="S191" s="20"/>
      <c r="T191" s="93">
        <f t="shared" si="59"/>
        <v>6567086.9699994707</v>
      </c>
      <c r="U191" s="209">
        <f t="shared" si="58"/>
        <v>0</v>
      </c>
      <c r="W191" s="86" t="s">
        <v>18</v>
      </c>
      <c r="X191" s="121">
        <f t="shared" si="47"/>
        <v>0</v>
      </c>
      <c r="Y191" s="122">
        <f t="shared" si="48"/>
        <v>0</v>
      </c>
      <c r="Z191" s="122">
        <f t="shared" si="49"/>
        <v>0</v>
      </c>
      <c r="AA191" s="122">
        <f t="shared" si="50"/>
        <v>0</v>
      </c>
      <c r="AB191" s="122">
        <f t="shared" si="51"/>
        <v>0</v>
      </c>
      <c r="AC191" s="129">
        <f t="shared" si="52"/>
        <v>0</v>
      </c>
    </row>
    <row r="192" spans="1:29" ht="15.75">
      <c r="A192" s="252"/>
      <c r="B192" s="88" t="s">
        <v>19</v>
      </c>
      <c r="C192" s="94">
        <v>50947742.529998787</v>
      </c>
      <c r="D192" s="95"/>
      <c r="E192" s="96">
        <f t="shared" si="40"/>
        <v>50947742.529998787</v>
      </c>
      <c r="F192" s="94">
        <v>622926.73999999976</v>
      </c>
      <c r="G192" s="95"/>
      <c r="H192" s="96">
        <f t="shared" si="41"/>
        <v>622926.73999999976</v>
      </c>
      <c r="I192" s="94">
        <v>23093.09</v>
      </c>
      <c r="J192" s="95"/>
      <c r="K192" s="96">
        <f t="shared" si="42"/>
        <v>23093.09</v>
      </c>
      <c r="L192" s="94">
        <v>0</v>
      </c>
      <c r="M192" s="95"/>
      <c r="N192" s="96">
        <f t="shared" si="43"/>
        <v>0</v>
      </c>
      <c r="O192" s="94">
        <v>16799.48</v>
      </c>
      <c r="P192" s="95"/>
      <c r="Q192" s="96">
        <f t="shared" si="44"/>
        <v>16799.48</v>
      </c>
      <c r="R192" s="94">
        <v>50331109.399998792</v>
      </c>
      <c r="S192" s="95"/>
      <c r="T192" s="96">
        <f t="shared" si="59"/>
        <v>50331109.399998792</v>
      </c>
      <c r="U192" s="210">
        <f t="shared" si="58"/>
        <v>0</v>
      </c>
      <c r="W192" s="88" t="s">
        <v>19</v>
      </c>
      <c r="X192" s="125">
        <f t="shared" si="47"/>
        <v>0</v>
      </c>
      <c r="Y192" s="126">
        <f t="shared" si="48"/>
        <v>0</v>
      </c>
      <c r="Z192" s="126">
        <f t="shared" si="49"/>
        <v>0</v>
      </c>
      <c r="AA192" s="126">
        <f t="shared" si="50"/>
        <v>0</v>
      </c>
      <c r="AB192" s="126">
        <f t="shared" si="51"/>
        <v>0</v>
      </c>
      <c r="AC192" s="132">
        <f t="shared" si="52"/>
        <v>0</v>
      </c>
    </row>
    <row r="193" spans="7:29">
      <c r="G193" s="90"/>
      <c r="P193" s="90"/>
    </row>
    <row r="194" spans="7:29">
      <c r="G194" s="20"/>
      <c r="P194" s="20"/>
      <c r="U194" s="199" t="s">
        <v>1573</v>
      </c>
      <c r="X194" s="85" t="s">
        <v>22</v>
      </c>
      <c r="Y194" s="85" t="s">
        <v>23</v>
      </c>
      <c r="Z194" s="111" t="s">
        <v>24</v>
      </c>
      <c r="AA194" s="85" t="s">
        <v>25</v>
      </c>
      <c r="AB194" s="85" t="s">
        <v>26</v>
      </c>
      <c r="AC194" s="85" t="s">
        <v>27</v>
      </c>
    </row>
    <row r="195" spans="7:29">
      <c r="G195" s="20"/>
      <c r="P195" s="20"/>
      <c r="U195" s="211">
        <f>U9+U17+U25+U33+U41+U49+U57+U65+U73+U81+U89+U97+U105+U113+U121+U129+U137+U145+U153+U161+U169+U177+U185</f>
        <v>2</v>
      </c>
      <c r="W195" s="85" t="s">
        <v>12</v>
      </c>
      <c r="X195" s="117">
        <f>X9+X17+X25+X33+X41+X49+X57+X65+X73+X81+X89+X97+X105+X113+X121+X129+X137+X145+X153+X161+X169+X177+X185</f>
        <v>0</v>
      </c>
      <c r="Y195" s="118">
        <f t="shared" ref="Y195:AC195" si="60">Y9+Y17+Y25+Y33+Y41+Y49+Y57+Y65+Y73+Y81+Y89+Y97+Y105+Y113+Y121+Y129+Y137+Y145+Y153+Y161+Y169+Y177+Y185</f>
        <v>1</v>
      </c>
      <c r="Z195" s="118">
        <f t="shared" si="60"/>
        <v>2</v>
      </c>
      <c r="AA195" s="119">
        <f t="shared" si="60"/>
        <v>1</v>
      </c>
      <c r="AB195" s="119">
        <f t="shared" si="60"/>
        <v>1</v>
      </c>
      <c r="AC195" s="120">
        <f t="shared" si="60"/>
        <v>0</v>
      </c>
    </row>
    <row r="196" spans="7:29">
      <c r="G196" s="20"/>
      <c r="P196" s="20"/>
      <c r="U196" s="212">
        <f t="shared" ref="U196:U202" si="61">U10+U18+U26+U34+U42+U50+U58+U66+U74+U82+U90+U98+U106+U114+U122+U130+U138+U146+U154+U162+U170+U178+U186</f>
        <v>11</v>
      </c>
      <c r="W196" s="86" t="s">
        <v>13</v>
      </c>
      <c r="X196" s="121">
        <f t="shared" ref="X196:AC202" si="62">X10+X18+X26+X34+X42+X50+X58+X66+X74+X82+X90+X98+X106+X114+X122+X130+X138+X146+X154+X162+X170+X178+X186</f>
        <v>2</v>
      </c>
      <c r="Y196" s="122">
        <f t="shared" si="62"/>
        <v>0</v>
      </c>
      <c r="Z196" s="122">
        <f t="shared" si="62"/>
        <v>1</v>
      </c>
      <c r="AA196" s="123">
        <f t="shared" si="62"/>
        <v>1</v>
      </c>
      <c r="AB196" s="123">
        <f t="shared" si="62"/>
        <v>0</v>
      </c>
      <c r="AC196" s="124">
        <f t="shared" si="62"/>
        <v>3</v>
      </c>
    </row>
    <row r="197" spans="7:29">
      <c r="G197" s="20"/>
      <c r="P197" s="20"/>
      <c r="U197" s="212">
        <f t="shared" si="61"/>
        <v>10</v>
      </c>
      <c r="W197" s="87" t="s">
        <v>14</v>
      </c>
      <c r="X197" s="121">
        <f t="shared" si="62"/>
        <v>2</v>
      </c>
      <c r="Y197" s="122">
        <f t="shared" si="62"/>
        <v>2</v>
      </c>
      <c r="Z197" s="122">
        <f t="shared" si="62"/>
        <v>2</v>
      </c>
      <c r="AA197" s="123">
        <f t="shared" si="62"/>
        <v>2</v>
      </c>
      <c r="AB197" s="123">
        <f t="shared" si="62"/>
        <v>1</v>
      </c>
      <c r="AC197" s="124">
        <f t="shared" si="62"/>
        <v>2</v>
      </c>
    </row>
    <row r="198" spans="7:29">
      <c r="U198" s="212">
        <f t="shared" si="61"/>
        <v>10</v>
      </c>
      <c r="W198" s="86" t="s">
        <v>15</v>
      </c>
      <c r="X198" s="121">
        <f t="shared" si="62"/>
        <v>2</v>
      </c>
      <c r="Y198" s="122">
        <f t="shared" si="62"/>
        <v>0</v>
      </c>
      <c r="Z198" s="122">
        <f t="shared" si="62"/>
        <v>4</v>
      </c>
      <c r="AA198" s="123">
        <f t="shared" si="62"/>
        <v>1</v>
      </c>
      <c r="AB198" s="123">
        <f t="shared" si="62"/>
        <v>0</v>
      </c>
      <c r="AC198" s="124">
        <f t="shared" si="62"/>
        <v>1</v>
      </c>
    </row>
    <row r="199" spans="7:29">
      <c r="U199" s="212">
        <f t="shared" si="61"/>
        <v>14</v>
      </c>
      <c r="W199" s="86" t="s">
        <v>16</v>
      </c>
      <c r="X199" s="121">
        <f t="shared" si="62"/>
        <v>1</v>
      </c>
      <c r="Y199" s="122">
        <f t="shared" si="62"/>
        <v>0</v>
      </c>
      <c r="Z199" s="122">
        <f t="shared" si="62"/>
        <v>1</v>
      </c>
      <c r="AA199" s="123">
        <f t="shared" si="62"/>
        <v>1</v>
      </c>
      <c r="AB199" s="123">
        <f t="shared" si="62"/>
        <v>0</v>
      </c>
      <c r="AC199" s="124">
        <f t="shared" si="62"/>
        <v>0</v>
      </c>
    </row>
    <row r="200" spans="7:29">
      <c r="U200" s="212">
        <f t="shared" si="61"/>
        <v>5</v>
      </c>
      <c r="W200" s="86" t="s">
        <v>17</v>
      </c>
      <c r="X200" s="121">
        <f t="shared" si="62"/>
        <v>1</v>
      </c>
      <c r="Y200" s="122">
        <f t="shared" si="62"/>
        <v>0</v>
      </c>
      <c r="Z200" s="122">
        <f t="shared" si="62"/>
        <v>2</v>
      </c>
      <c r="AA200" s="123">
        <f t="shared" si="62"/>
        <v>2</v>
      </c>
      <c r="AB200" s="123">
        <f t="shared" si="62"/>
        <v>1</v>
      </c>
      <c r="AC200" s="124">
        <f t="shared" si="62"/>
        <v>0</v>
      </c>
    </row>
    <row r="201" spans="7:29">
      <c r="K201"/>
      <c r="N201"/>
      <c r="U201" s="212">
        <f t="shared" si="61"/>
        <v>13</v>
      </c>
      <c r="W201" s="86" t="s">
        <v>18</v>
      </c>
      <c r="X201" s="121">
        <f t="shared" si="62"/>
        <v>3</v>
      </c>
      <c r="Y201" s="122">
        <f t="shared" si="62"/>
        <v>2</v>
      </c>
      <c r="Z201" s="122">
        <f t="shared" si="62"/>
        <v>4</v>
      </c>
      <c r="AA201" s="123">
        <f t="shared" si="62"/>
        <v>1</v>
      </c>
      <c r="AB201" s="123">
        <f t="shared" si="62"/>
        <v>2</v>
      </c>
      <c r="AC201" s="124">
        <f t="shared" si="62"/>
        <v>2</v>
      </c>
    </row>
    <row r="202" spans="7:29">
      <c r="K202"/>
      <c r="N202"/>
      <c r="U202" s="213">
        <f t="shared" si="61"/>
        <v>11</v>
      </c>
      <c r="W202" s="88" t="s">
        <v>19</v>
      </c>
      <c r="X202" s="125">
        <f t="shared" si="62"/>
        <v>2</v>
      </c>
      <c r="Y202" s="126">
        <f t="shared" si="62"/>
        <v>1</v>
      </c>
      <c r="Z202" s="126">
        <f t="shared" si="62"/>
        <v>0</v>
      </c>
      <c r="AA202" s="127">
        <f t="shared" si="62"/>
        <v>0</v>
      </c>
      <c r="AB202" s="127">
        <f t="shared" si="62"/>
        <v>0</v>
      </c>
      <c r="AC202" s="128">
        <f t="shared" si="62"/>
        <v>1</v>
      </c>
    </row>
  </sheetData>
  <mergeCells count="31">
    <mergeCell ref="A41:A48"/>
    <mergeCell ref="A49:A56"/>
    <mergeCell ref="A57:A64"/>
    <mergeCell ref="A33:A40"/>
    <mergeCell ref="B7:B8"/>
    <mergeCell ref="A9:A16"/>
    <mergeCell ref="A17:A24"/>
    <mergeCell ref="A25:A32"/>
    <mergeCell ref="C7:E7"/>
    <mergeCell ref="F7:H7"/>
    <mergeCell ref="I7:K7"/>
    <mergeCell ref="R7:T7"/>
    <mergeCell ref="U7:U8"/>
    <mergeCell ref="L7:N7"/>
    <mergeCell ref="O7:Q7"/>
    <mergeCell ref="A185:A192"/>
    <mergeCell ref="A65:A72"/>
    <mergeCell ref="A73:A80"/>
    <mergeCell ref="A177:A184"/>
    <mergeCell ref="A89:A96"/>
    <mergeCell ref="A97:A104"/>
    <mergeCell ref="A105:A112"/>
    <mergeCell ref="A113:A120"/>
    <mergeCell ref="A121:A128"/>
    <mergeCell ref="A129:A136"/>
    <mergeCell ref="A137:A144"/>
    <mergeCell ref="A145:A152"/>
    <mergeCell ref="A153:A160"/>
    <mergeCell ref="A161:A168"/>
    <mergeCell ref="A169:A176"/>
    <mergeCell ref="A81:A8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62"/>
  <sheetViews>
    <sheetView topLeftCell="A115" zoomScale="70" zoomScaleNormal="70" workbookViewId="0">
      <selection activeCell="Z155" sqref="Z155:AA162"/>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20" width="13.425781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42554</v>
      </c>
      <c r="B9" s="86" t="s">
        <v>12</v>
      </c>
      <c r="C9" s="92">
        <v>26407937.810000125</v>
      </c>
      <c r="D9" s="20"/>
      <c r="E9" s="93">
        <f>C9-D9</f>
        <v>26407937.810000125</v>
      </c>
      <c r="F9" s="92">
        <v>282902.46999999997</v>
      </c>
      <c r="G9" s="20"/>
      <c r="H9" s="93">
        <f>F9-G9</f>
        <v>282902.46999999997</v>
      </c>
      <c r="I9" s="92">
        <v>38712.549999999996</v>
      </c>
      <c r="J9" s="20"/>
      <c r="K9" s="93">
        <f>I9-J9</f>
        <v>38712.549999999996</v>
      </c>
      <c r="L9" s="92">
        <v>6195.36</v>
      </c>
      <c r="M9" s="20"/>
      <c r="N9" s="93">
        <f>L9-M9</f>
        <v>6195.36</v>
      </c>
      <c r="O9" s="92">
        <v>115516.48</v>
      </c>
      <c r="P9" s="20"/>
      <c r="Q9" s="93">
        <f>O9-P9</f>
        <v>115516.48</v>
      </c>
      <c r="R9" s="89">
        <v>26042036.050000124</v>
      </c>
      <c r="S9" s="90"/>
      <c r="T9" s="91">
        <f>R9-S9</f>
        <v>26042036.050000124</v>
      </c>
      <c r="U9" s="208">
        <f>IF(D9=0,0,1)</f>
        <v>0</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86" t="s">
        <v>13</v>
      </c>
      <c r="C10" s="92"/>
      <c r="D10" s="20"/>
      <c r="E10" s="93">
        <f t="shared" ref="E10:E73" si="0">C10-D10</f>
        <v>0</v>
      </c>
      <c r="F10" s="92"/>
      <c r="G10" s="20"/>
      <c r="H10" s="93">
        <f t="shared" ref="H10:H73" si="1">F10-G10</f>
        <v>0</v>
      </c>
      <c r="I10" s="92"/>
      <c r="J10" s="20"/>
      <c r="K10" s="93">
        <f t="shared" ref="K10:K73" si="2">I10-J10</f>
        <v>0</v>
      </c>
      <c r="L10" s="92"/>
      <c r="M10" s="20"/>
      <c r="N10" s="93">
        <f t="shared" ref="N10:N73" si="3">L10-M10</f>
        <v>0</v>
      </c>
      <c r="O10" s="92"/>
      <c r="P10" s="20"/>
      <c r="Q10" s="93">
        <f t="shared" ref="Q10:Q73" si="4">O10-P10</f>
        <v>0</v>
      </c>
      <c r="R10" s="92"/>
      <c r="S10" s="20"/>
      <c r="T10" s="93">
        <f t="shared" ref="T10:T73" si="5">R10-S10</f>
        <v>0</v>
      </c>
      <c r="U10" s="209">
        <f t="shared" ref="U10:U73" si="6">IF(D10=0,0,1)</f>
        <v>0</v>
      </c>
      <c r="W10" s="86" t="s">
        <v>13</v>
      </c>
      <c r="X10" s="121">
        <f t="shared" ref="X10:X73" si="7">+IF(AND(C10&lt;&gt;0,D10&lt;&gt;0,OR(E10&gt;100,E10&lt;-100)),1,0)</f>
        <v>0</v>
      </c>
      <c r="Y10" s="122">
        <f t="shared" ref="Y10:Y73" si="8">+IF(AND(F10&lt;&gt;0,G10&lt;&gt;0,OR(H10&gt;100,H10&lt;-100)),1,0)</f>
        <v>0</v>
      </c>
      <c r="Z10" s="122">
        <f t="shared" ref="Z10:Z73" si="9">+IF(AND(I10&lt;&gt;0,J10&lt;&gt;0,OR(K10&gt;100,K10&lt;-100)),1,0)</f>
        <v>0</v>
      </c>
      <c r="AA10" s="123">
        <f t="shared" ref="AA10:AA73" si="10">+IF(AND(L10&lt;&gt;0,M10&lt;&gt;0,OR(N10&gt;100,N10&lt;-100)),1,0)</f>
        <v>0</v>
      </c>
      <c r="AB10" s="123">
        <f t="shared" ref="AB10:AB73" si="11">+IF(AND(O10&lt;&gt;0,P10&lt;&gt;0,OR(Q10&gt;100,Q10&lt;-100)),1,0)</f>
        <v>0</v>
      </c>
      <c r="AC10" s="124">
        <f t="shared" ref="AC10:AC73" si="12">+IF(AND(R10&lt;&gt;0,S10&lt;&gt;0,OR(T10&gt;100,T10&lt;-100)),1,0)</f>
        <v>0</v>
      </c>
    </row>
    <row r="11" spans="1:29" ht="15.75">
      <c r="A11" s="251"/>
      <c r="B11" s="87" t="s">
        <v>14</v>
      </c>
      <c r="C11" s="92"/>
      <c r="D11" s="20"/>
      <c r="E11" s="93">
        <f t="shared" si="0"/>
        <v>0</v>
      </c>
      <c r="F11" s="92"/>
      <c r="G11" s="20"/>
      <c r="H11" s="93">
        <f t="shared" si="1"/>
        <v>0</v>
      </c>
      <c r="I11" s="92"/>
      <c r="J11" s="20"/>
      <c r="K11" s="93">
        <f t="shared" si="2"/>
        <v>0</v>
      </c>
      <c r="L11" s="92"/>
      <c r="M11" s="20"/>
      <c r="N11" s="93">
        <f t="shared" si="3"/>
        <v>0</v>
      </c>
      <c r="O11" s="92"/>
      <c r="P11" s="20"/>
      <c r="Q11" s="93">
        <f t="shared" si="4"/>
        <v>0</v>
      </c>
      <c r="R11" s="92"/>
      <c r="S11" s="20"/>
      <c r="T11" s="93">
        <f t="shared" si="5"/>
        <v>0</v>
      </c>
      <c r="U11" s="209">
        <f t="shared" si="6"/>
        <v>0</v>
      </c>
      <c r="W11" s="87" t="s">
        <v>14</v>
      </c>
      <c r="X11" s="121">
        <f t="shared" si="7"/>
        <v>0</v>
      </c>
      <c r="Y11" s="122">
        <f t="shared" si="8"/>
        <v>0</v>
      </c>
      <c r="Z11" s="122">
        <f t="shared" si="9"/>
        <v>0</v>
      </c>
      <c r="AA11" s="123">
        <f t="shared" si="10"/>
        <v>0</v>
      </c>
      <c r="AB11" s="123">
        <f t="shared" si="11"/>
        <v>0</v>
      </c>
      <c r="AC11" s="124">
        <f t="shared" si="12"/>
        <v>0</v>
      </c>
    </row>
    <row r="12" spans="1:29" ht="15.75">
      <c r="A12" s="251"/>
      <c r="B12" s="86" t="s">
        <v>15</v>
      </c>
      <c r="C12" s="92">
        <v>71076412.189999506</v>
      </c>
      <c r="D12" s="20"/>
      <c r="E12" s="93">
        <f t="shared" si="0"/>
        <v>71076412.189999506</v>
      </c>
      <c r="F12" s="92">
        <v>466302.39000000054</v>
      </c>
      <c r="G12" s="20"/>
      <c r="H12" s="93">
        <f t="shared" si="1"/>
        <v>466302.39000000054</v>
      </c>
      <c r="I12" s="92">
        <v>142969.82</v>
      </c>
      <c r="J12" s="20"/>
      <c r="K12" s="93">
        <f t="shared" si="2"/>
        <v>142969.82</v>
      </c>
      <c r="L12" s="92">
        <v>12515.46</v>
      </c>
      <c r="M12" s="20"/>
      <c r="N12" s="93">
        <f t="shared" si="3"/>
        <v>12515.46</v>
      </c>
      <c r="O12" s="92">
        <v>275705.78000000003</v>
      </c>
      <c r="P12" s="20"/>
      <c r="Q12" s="93">
        <f t="shared" si="4"/>
        <v>275705.78000000003</v>
      </c>
      <c r="R12" s="92">
        <v>70464858.379999503</v>
      </c>
      <c r="S12" s="20"/>
      <c r="T12" s="93">
        <f t="shared" si="5"/>
        <v>70464858.379999503</v>
      </c>
      <c r="U12" s="209">
        <f t="shared" si="6"/>
        <v>0</v>
      </c>
      <c r="W12" s="86" t="s">
        <v>15</v>
      </c>
      <c r="X12" s="121">
        <f t="shared" si="7"/>
        <v>0</v>
      </c>
      <c r="Y12" s="122">
        <f t="shared" si="8"/>
        <v>0</v>
      </c>
      <c r="Z12" s="122">
        <f t="shared" si="9"/>
        <v>0</v>
      </c>
      <c r="AA12" s="123">
        <f t="shared" si="10"/>
        <v>0</v>
      </c>
      <c r="AB12" s="123">
        <f t="shared" si="11"/>
        <v>0</v>
      </c>
      <c r="AC12" s="124">
        <f t="shared" si="12"/>
        <v>0</v>
      </c>
    </row>
    <row r="13" spans="1:29" ht="15.75">
      <c r="A13" s="251"/>
      <c r="B13" s="86" t="s">
        <v>16</v>
      </c>
      <c r="C13" s="92">
        <v>53752379.359998912</v>
      </c>
      <c r="D13" s="20"/>
      <c r="E13" s="93">
        <f t="shared" si="0"/>
        <v>53752379.359998912</v>
      </c>
      <c r="F13" s="92">
        <v>304113.47999999986</v>
      </c>
      <c r="G13" s="20"/>
      <c r="H13" s="93">
        <f t="shared" si="1"/>
        <v>304113.47999999986</v>
      </c>
      <c r="I13" s="92">
        <v>21776.84</v>
      </c>
      <c r="J13" s="20"/>
      <c r="K13" s="93">
        <f t="shared" si="2"/>
        <v>21776.84</v>
      </c>
      <c r="L13" s="92">
        <v>651.32000000000005</v>
      </c>
      <c r="M13" s="20"/>
      <c r="N13" s="93">
        <f t="shared" si="3"/>
        <v>651.32000000000005</v>
      </c>
      <c r="O13" s="92">
        <v>212858.85999999996</v>
      </c>
      <c r="P13" s="20"/>
      <c r="Q13" s="93">
        <f t="shared" si="4"/>
        <v>212858.85999999996</v>
      </c>
      <c r="R13" s="92">
        <v>53256532.539998911</v>
      </c>
      <c r="S13" s="20"/>
      <c r="T13" s="93">
        <f t="shared" si="5"/>
        <v>53256532.539998911</v>
      </c>
      <c r="U13" s="209">
        <f t="shared" si="6"/>
        <v>0</v>
      </c>
      <c r="W13" s="86" t="s">
        <v>16</v>
      </c>
      <c r="X13" s="121">
        <f t="shared" si="7"/>
        <v>0</v>
      </c>
      <c r="Y13" s="122">
        <f t="shared" si="8"/>
        <v>0</v>
      </c>
      <c r="Z13" s="122">
        <f t="shared" si="9"/>
        <v>0</v>
      </c>
      <c r="AA13" s="123">
        <f t="shared" si="10"/>
        <v>0</v>
      </c>
      <c r="AB13" s="123">
        <f t="shared" si="11"/>
        <v>0</v>
      </c>
      <c r="AC13" s="124">
        <f t="shared" si="12"/>
        <v>0</v>
      </c>
    </row>
    <row r="14" spans="1:29" ht="15.75">
      <c r="A14" s="251"/>
      <c r="B14" s="86" t="s">
        <v>17</v>
      </c>
      <c r="C14" s="92">
        <v>30047856.969996635</v>
      </c>
      <c r="D14" s="20"/>
      <c r="E14" s="93">
        <f t="shared" si="0"/>
        <v>30047856.969996635</v>
      </c>
      <c r="F14" s="92">
        <v>280288.59999999998</v>
      </c>
      <c r="G14" s="20"/>
      <c r="H14" s="93">
        <f t="shared" si="1"/>
        <v>280288.59999999998</v>
      </c>
      <c r="I14" s="92">
        <v>47769.57</v>
      </c>
      <c r="J14" s="20"/>
      <c r="K14" s="93">
        <f t="shared" si="2"/>
        <v>47769.57</v>
      </c>
      <c r="L14" s="92">
        <v>297.60000000000002</v>
      </c>
      <c r="M14" s="20"/>
      <c r="N14" s="93">
        <f t="shared" si="3"/>
        <v>297.60000000000002</v>
      </c>
      <c r="O14" s="92">
        <v>6971.0499999999993</v>
      </c>
      <c r="P14" s="20"/>
      <c r="Q14" s="93">
        <f t="shared" si="4"/>
        <v>6971.0499999999993</v>
      </c>
      <c r="R14" s="92">
        <v>29808069.289996635</v>
      </c>
      <c r="S14" s="20"/>
      <c r="T14" s="93">
        <f t="shared" si="5"/>
        <v>29808069.289996635</v>
      </c>
      <c r="U14" s="209">
        <f t="shared" si="6"/>
        <v>0</v>
      </c>
      <c r="W14" s="86" t="s">
        <v>17</v>
      </c>
      <c r="X14" s="121">
        <f t="shared" si="7"/>
        <v>0</v>
      </c>
      <c r="Y14" s="122">
        <f t="shared" si="8"/>
        <v>0</v>
      </c>
      <c r="Z14" s="122">
        <f t="shared" si="9"/>
        <v>0</v>
      </c>
      <c r="AA14" s="123">
        <f t="shared" si="10"/>
        <v>0</v>
      </c>
      <c r="AB14" s="123">
        <f t="shared" si="11"/>
        <v>0</v>
      </c>
      <c r="AC14" s="124">
        <f t="shared" si="12"/>
        <v>0</v>
      </c>
    </row>
    <row r="15" spans="1:29" ht="15.75">
      <c r="A15" s="251"/>
      <c r="B15" s="86" t="s">
        <v>18</v>
      </c>
      <c r="C15" s="92">
        <v>6567086.9699994707</v>
      </c>
      <c r="D15" s="20"/>
      <c r="E15" s="93">
        <f t="shared" si="0"/>
        <v>6567086.9699994707</v>
      </c>
      <c r="F15" s="92">
        <v>34744.79</v>
      </c>
      <c r="G15" s="20"/>
      <c r="H15" s="93">
        <f t="shared" si="1"/>
        <v>34744.79</v>
      </c>
      <c r="I15" s="92">
        <v>0</v>
      </c>
      <c r="J15" s="20"/>
      <c r="K15" s="93">
        <f t="shared" si="2"/>
        <v>0</v>
      </c>
      <c r="L15" s="92">
        <v>0</v>
      </c>
      <c r="M15" s="20"/>
      <c r="N15" s="93">
        <f t="shared" si="3"/>
        <v>0</v>
      </c>
      <c r="O15" s="92">
        <v>299.32</v>
      </c>
      <c r="P15" s="20"/>
      <c r="Q15" s="93">
        <f t="shared" si="4"/>
        <v>299.32</v>
      </c>
      <c r="R15" s="92">
        <v>6532042.8599994704</v>
      </c>
      <c r="S15" s="20"/>
      <c r="T15" s="93">
        <f t="shared" si="5"/>
        <v>6532042.8599994704</v>
      </c>
      <c r="U15" s="209">
        <f t="shared" si="6"/>
        <v>0</v>
      </c>
      <c r="W15" s="86" t="s">
        <v>18</v>
      </c>
      <c r="X15" s="121">
        <f t="shared" si="7"/>
        <v>0</v>
      </c>
      <c r="Y15" s="122">
        <f t="shared" si="8"/>
        <v>0</v>
      </c>
      <c r="Z15" s="122">
        <f t="shared" si="9"/>
        <v>0</v>
      </c>
      <c r="AA15" s="123">
        <f t="shared" si="10"/>
        <v>0</v>
      </c>
      <c r="AB15" s="123">
        <f t="shared" si="11"/>
        <v>0</v>
      </c>
      <c r="AC15" s="124">
        <f t="shared" si="12"/>
        <v>0</v>
      </c>
    </row>
    <row r="16" spans="1:29" ht="15.75">
      <c r="A16" s="252"/>
      <c r="B16" s="88" t="s">
        <v>19</v>
      </c>
      <c r="C16" s="94">
        <v>50331109.399998792</v>
      </c>
      <c r="D16" s="95"/>
      <c r="E16" s="96">
        <f t="shared" si="0"/>
        <v>50331109.399998792</v>
      </c>
      <c r="F16" s="94">
        <v>338513.01</v>
      </c>
      <c r="G16" s="95"/>
      <c r="H16" s="96">
        <f t="shared" si="1"/>
        <v>338513.01</v>
      </c>
      <c r="I16" s="94">
        <v>13702.48</v>
      </c>
      <c r="J16" s="95"/>
      <c r="K16" s="96">
        <f t="shared" si="2"/>
        <v>13702.48</v>
      </c>
      <c r="L16" s="94">
        <v>360.76</v>
      </c>
      <c r="M16" s="95"/>
      <c r="N16" s="96">
        <f t="shared" si="3"/>
        <v>360.76</v>
      </c>
      <c r="O16" s="94">
        <v>59370.93</v>
      </c>
      <c r="P16" s="95"/>
      <c r="Q16" s="96">
        <f t="shared" si="4"/>
        <v>59370.93</v>
      </c>
      <c r="R16" s="94">
        <v>49946567.179998785</v>
      </c>
      <c r="S16" s="95"/>
      <c r="T16" s="96">
        <f t="shared" si="5"/>
        <v>49946567.179998785</v>
      </c>
      <c r="U16" s="210">
        <f t="shared" si="6"/>
        <v>0</v>
      </c>
      <c r="W16" s="88" t="s">
        <v>19</v>
      </c>
      <c r="X16" s="125">
        <f t="shared" si="7"/>
        <v>0</v>
      </c>
      <c r="Y16" s="126">
        <f t="shared" si="8"/>
        <v>0</v>
      </c>
      <c r="Z16" s="126">
        <f t="shared" si="9"/>
        <v>0</v>
      </c>
      <c r="AA16" s="127">
        <f t="shared" si="10"/>
        <v>0</v>
      </c>
      <c r="AB16" s="127">
        <f t="shared" si="11"/>
        <v>0</v>
      </c>
      <c r="AC16" s="128">
        <f t="shared" si="12"/>
        <v>0</v>
      </c>
    </row>
    <row r="17" spans="1:29" ht="15.75">
      <c r="A17" s="250">
        <v>42555</v>
      </c>
      <c r="B17" s="85" t="s">
        <v>12</v>
      </c>
      <c r="C17" s="89">
        <v>26042036.050000124</v>
      </c>
      <c r="D17" s="90"/>
      <c r="E17" s="91">
        <f t="shared" si="0"/>
        <v>26042036.050000124</v>
      </c>
      <c r="F17" s="89">
        <v>178768.68</v>
      </c>
      <c r="G17" s="90"/>
      <c r="H17" s="91">
        <f t="shared" si="1"/>
        <v>178768.68</v>
      </c>
      <c r="I17" s="89">
        <v>14069.42</v>
      </c>
      <c r="J17" s="90"/>
      <c r="K17" s="91">
        <f t="shared" si="2"/>
        <v>14069.42</v>
      </c>
      <c r="L17" s="89">
        <v>684.17</v>
      </c>
      <c r="M17" s="90"/>
      <c r="N17" s="91">
        <f t="shared" si="3"/>
        <v>684.17</v>
      </c>
      <c r="O17" s="89">
        <v>21446.38</v>
      </c>
      <c r="P17" s="90"/>
      <c r="Q17" s="91">
        <f t="shared" si="4"/>
        <v>21446.38</v>
      </c>
      <c r="R17" s="89">
        <v>25855206.24000011</v>
      </c>
      <c r="S17" s="90"/>
      <c r="T17" s="91">
        <f t="shared" si="5"/>
        <v>25855206.24000011</v>
      </c>
      <c r="U17" s="208">
        <f t="shared" si="6"/>
        <v>0</v>
      </c>
      <c r="W17" s="85" t="s">
        <v>12</v>
      </c>
      <c r="X17" s="122">
        <f t="shared" si="7"/>
        <v>0</v>
      </c>
      <c r="Y17" s="122">
        <f t="shared" si="8"/>
        <v>0</v>
      </c>
      <c r="Z17" s="122">
        <f t="shared" si="9"/>
        <v>0</v>
      </c>
      <c r="AA17" s="122">
        <f t="shared" si="10"/>
        <v>0</v>
      </c>
      <c r="AB17" s="123">
        <f t="shared" si="11"/>
        <v>0</v>
      </c>
      <c r="AC17" s="129">
        <f t="shared" si="12"/>
        <v>0</v>
      </c>
    </row>
    <row r="18" spans="1:29" ht="15.75">
      <c r="A18" s="251"/>
      <c r="B18" s="86" t="s">
        <v>13</v>
      </c>
      <c r="C18" s="92">
        <v>46195656.249996617</v>
      </c>
      <c r="D18" s="20"/>
      <c r="E18" s="93">
        <f t="shared" si="0"/>
        <v>46195656.249996617</v>
      </c>
      <c r="F18" s="92">
        <v>1044117.32</v>
      </c>
      <c r="G18" s="20"/>
      <c r="H18" s="93">
        <f t="shared" si="1"/>
        <v>1044117.32</v>
      </c>
      <c r="I18" s="92">
        <v>226981.50999999995</v>
      </c>
      <c r="J18" s="20"/>
      <c r="K18" s="93">
        <f t="shared" si="2"/>
        <v>226981.50999999995</v>
      </c>
      <c r="L18" s="92">
        <v>74056.5</v>
      </c>
      <c r="M18" s="20"/>
      <c r="N18" s="93">
        <f t="shared" si="3"/>
        <v>74056.5</v>
      </c>
      <c r="O18" s="92">
        <v>416238.49</v>
      </c>
      <c r="P18" s="20"/>
      <c r="Q18" s="93">
        <f t="shared" si="4"/>
        <v>416238.49</v>
      </c>
      <c r="R18" s="92">
        <v>52489714.819996625</v>
      </c>
      <c r="S18" s="20"/>
      <c r="T18" s="93">
        <f t="shared" si="5"/>
        <v>52489714.819996625</v>
      </c>
      <c r="U18" s="209">
        <f t="shared" si="6"/>
        <v>0</v>
      </c>
      <c r="W18" s="86" t="s">
        <v>13</v>
      </c>
      <c r="X18" s="122">
        <f t="shared" si="7"/>
        <v>0</v>
      </c>
      <c r="Y18" s="122">
        <f t="shared" si="8"/>
        <v>0</v>
      </c>
      <c r="Z18" s="122">
        <f t="shared" si="9"/>
        <v>0</v>
      </c>
      <c r="AA18" s="122">
        <f t="shared" si="10"/>
        <v>0</v>
      </c>
      <c r="AB18" s="123">
        <f t="shared" si="11"/>
        <v>0</v>
      </c>
      <c r="AC18" s="129">
        <f t="shared" si="12"/>
        <v>0</v>
      </c>
    </row>
    <row r="19" spans="1:29" ht="15.75">
      <c r="A19" s="251"/>
      <c r="B19" s="87" t="s">
        <v>14</v>
      </c>
      <c r="C19" s="92">
        <v>21925953.419999786</v>
      </c>
      <c r="D19" s="20"/>
      <c r="E19" s="93">
        <f t="shared" si="0"/>
        <v>21925953.419999786</v>
      </c>
      <c r="F19" s="92">
        <v>161973.03</v>
      </c>
      <c r="G19" s="20"/>
      <c r="H19" s="93">
        <f t="shared" si="1"/>
        <v>161973.03</v>
      </c>
      <c r="I19" s="92">
        <v>8496.7099999999991</v>
      </c>
      <c r="J19" s="20"/>
      <c r="K19" s="93">
        <f t="shared" si="2"/>
        <v>8496.7099999999991</v>
      </c>
      <c r="L19" s="92">
        <v>325.66000000000003</v>
      </c>
      <c r="M19" s="20"/>
      <c r="N19" s="93">
        <f t="shared" si="3"/>
        <v>325.66000000000003</v>
      </c>
      <c r="O19" s="92">
        <v>97280.21</v>
      </c>
      <c r="P19" s="20"/>
      <c r="Q19" s="93">
        <f t="shared" si="4"/>
        <v>97280.21</v>
      </c>
      <c r="R19" s="92">
        <v>24318384.509999786</v>
      </c>
      <c r="S19" s="20"/>
      <c r="T19" s="93">
        <f t="shared" si="5"/>
        <v>24318384.509999786</v>
      </c>
      <c r="U19" s="209">
        <f t="shared" si="6"/>
        <v>0</v>
      </c>
      <c r="W19" s="87" t="s">
        <v>14</v>
      </c>
      <c r="X19" s="122">
        <f t="shared" si="7"/>
        <v>0</v>
      </c>
      <c r="Y19" s="122">
        <f t="shared" si="8"/>
        <v>0</v>
      </c>
      <c r="Z19" s="122">
        <f t="shared" si="9"/>
        <v>0</v>
      </c>
      <c r="AA19" s="122">
        <f t="shared" si="10"/>
        <v>0</v>
      </c>
      <c r="AB19" s="123">
        <f t="shared" si="11"/>
        <v>0</v>
      </c>
      <c r="AC19" s="129">
        <f t="shared" si="12"/>
        <v>0</v>
      </c>
    </row>
    <row r="20" spans="1:29" ht="15.75">
      <c r="A20" s="251"/>
      <c r="B20" s="86" t="s">
        <v>15</v>
      </c>
      <c r="C20" s="92">
        <v>70464858.379999503</v>
      </c>
      <c r="D20" s="20"/>
      <c r="E20" s="93">
        <f t="shared" si="0"/>
        <v>70464858.379999503</v>
      </c>
      <c r="F20" s="92">
        <v>256353.63</v>
      </c>
      <c r="G20" s="20"/>
      <c r="H20" s="93">
        <f t="shared" si="1"/>
        <v>256353.63</v>
      </c>
      <c r="I20" s="92">
        <v>36038.26</v>
      </c>
      <c r="J20" s="20"/>
      <c r="K20" s="93">
        <f t="shared" si="2"/>
        <v>36038.26</v>
      </c>
      <c r="L20" s="92">
        <v>1286.71</v>
      </c>
      <c r="M20" s="20"/>
      <c r="N20" s="93">
        <f t="shared" si="3"/>
        <v>1286.71</v>
      </c>
      <c r="O20" s="92">
        <v>112879.94999999998</v>
      </c>
      <c r="P20" s="20"/>
      <c r="Q20" s="93">
        <f t="shared" si="4"/>
        <v>112879.94999999998</v>
      </c>
      <c r="R20" s="92">
        <v>74865071.629999503</v>
      </c>
      <c r="S20" s="20"/>
      <c r="T20" s="93">
        <f t="shared" si="5"/>
        <v>74865071.629999503</v>
      </c>
      <c r="U20" s="209">
        <f t="shared" si="6"/>
        <v>0</v>
      </c>
      <c r="W20" s="86" t="s">
        <v>15</v>
      </c>
      <c r="X20" s="122">
        <f t="shared" si="7"/>
        <v>0</v>
      </c>
      <c r="Y20" s="4">
        <f t="shared" si="8"/>
        <v>0</v>
      </c>
      <c r="Z20" s="130">
        <f t="shared" si="9"/>
        <v>0</v>
      </c>
      <c r="AA20" s="4">
        <f t="shared" si="10"/>
        <v>0</v>
      </c>
      <c r="AB20" s="123">
        <f t="shared" si="11"/>
        <v>0</v>
      </c>
      <c r="AC20" s="129">
        <f t="shared" si="12"/>
        <v>0</v>
      </c>
    </row>
    <row r="21" spans="1:29" ht="15.75">
      <c r="A21" s="251"/>
      <c r="B21" s="86" t="s">
        <v>16</v>
      </c>
      <c r="C21" s="92">
        <v>53256532.539998911</v>
      </c>
      <c r="D21" s="20"/>
      <c r="E21" s="93">
        <f t="shared" si="0"/>
        <v>53256532.539998911</v>
      </c>
      <c r="F21" s="92">
        <v>136941.71</v>
      </c>
      <c r="G21" s="20"/>
      <c r="H21" s="93">
        <f t="shared" si="1"/>
        <v>136941.71</v>
      </c>
      <c r="I21" s="92">
        <v>17628.12</v>
      </c>
      <c r="J21" s="20"/>
      <c r="K21" s="93">
        <f t="shared" si="2"/>
        <v>17628.12</v>
      </c>
      <c r="L21" s="92">
        <v>297.60000000000002</v>
      </c>
      <c r="M21" s="20"/>
      <c r="N21" s="93">
        <f t="shared" si="3"/>
        <v>297.60000000000002</v>
      </c>
      <c r="O21" s="92">
        <v>43038.400000000001</v>
      </c>
      <c r="P21" s="20"/>
      <c r="Q21" s="93">
        <f t="shared" si="4"/>
        <v>43038.400000000001</v>
      </c>
      <c r="R21" s="92">
        <v>53093882.949998885</v>
      </c>
      <c r="S21" s="20"/>
      <c r="T21" s="93">
        <f t="shared" si="5"/>
        <v>53093882.949998885</v>
      </c>
      <c r="U21" s="209">
        <f t="shared" si="6"/>
        <v>0</v>
      </c>
      <c r="W21" s="86" t="s">
        <v>16</v>
      </c>
      <c r="X21" s="122">
        <f t="shared" si="7"/>
        <v>0</v>
      </c>
      <c r="Y21" s="4">
        <f t="shared" si="8"/>
        <v>0</v>
      </c>
      <c r="Z21" s="130">
        <f t="shared" si="9"/>
        <v>0</v>
      </c>
      <c r="AA21" s="4">
        <f t="shared" si="10"/>
        <v>0</v>
      </c>
      <c r="AB21" s="4">
        <f t="shared" si="11"/>
        <v>0</v>
      </c>
      <c r="AC21" s="129">
        <f t="shared" si="12"/>
        <v>0</v>
      </c>
    </row>
    <row r="22" spans="1:29" ht="15.75">
      <c r="A22" s="251"/>
      <c r="B22" s="86" t="s">
        <v>17</v>
      </c>
      <c r="C22" s="92">
        <v>29808069.289996635</v>
      </c>
      <c r="D22" s="20"/>
      <c r="E22" s="93">
        <f t="shared" si="0"/>
        <v>29808069.289996635</v>
      </c>
      <c r="F22" s="92">
        <v>189023.89000000004</v>
      </c>
      <c r="G22" s="20"/>
      <c r="H22" s="93">
        <f t="shared" si="1"/>
        <v>189023.89000000004</v>
      </c>
      <c r="I22" s="92">
        <v>46578.29</v>
      </c>
      <c r="J22" s="20"/>
      <c r="K22" s="93">
        <f t="shared" si="2"/>
        <v>46578.29</v>
      </c>
      <c r="L22" s="92">
        <v>632.21</v>
      </c>
      <c r="M22" s="20"/>
      <c r="N22" s="93">
        <f t="shared" si="3"/>
        <v>632.21</v>
      </c>
      <c r="O22" s="92">
        <v>16451.79</v>
      </c>
      <c r="P22" s="20"/>
      <c r="Q22" s="93">
        <f t="shared" si="4"/>
        <v>16451.79</v>
      </c>
      <c r="R22" s="92">
        <v>29648539.689996634</v>
      </c>
      <c r="S22" s="20"/>
      <c r="T22" s="93">
        <f t="shared" si="5"/>
        <v>29648539.689996634</v>
      </c>
      <c r="U22" s="209">
        <f t="shared" si="6"/>
        <v>0</v>
      </c>
      <c r="W22" s="86" t="s">
        <v>17</v>
      </c>
      <c r="X22" s="122">
        <f t="shared" si="7"/>
        <v>0</v>
      </c>
      <c r="Y22" s="4">
        <f t="shared" si="8"/>
        <v>0</v>
      </c>
      <c r="Z22" s="130">
        <f t="shared" si="9"/>
        <v>0</v>
      </c>
      <c r="AA22" s="4">
        <f t="shared" si="10"/>
        <v>0</v>
      </c>
      <c r="AB22" s="4">
        <f t="shared" si="11"/>
        <v>0</v>
      </c>
      <c r="AC22" s="129">
        <f t="shared" si="12"/>
        <v>0</v>
      </c>
    </row>
    <row r="23" spans="1:29" ht="15.75">
      <c r="A23" s="251"/>
      <c r="B23" s="86" t="s">
        <v>18</v>
      </c>
      <c r="C23" s="92">
        <v>6532042.8599994704</v>
      </c>
      <c r="D23" s="20"/>
      <c r="E23" s="93">
        <f t="shared" si="0"/>
        <v>6532042.8599994704</v>
      </c>
      <c r="F23" s="92">
        <v>19827.259999999998</v>
      </c>
      <c r="G23" s="20"/>
      <c r="H23" s="93">
        <f t="shared" si="1"/>
        <v>19827.259999999998</v>
      </c>
      <c r="I23" s="92">
        <v>26867.119999999999</v>
      </c>
      <c r="J23" s="20"/>
      <c r="K23" s="93">
        <f t="shared" si="2"/>
        <v>26867.119999999999</v>
      </c>
      <c r="L23" s="92">
        <v>7337.46</v>
      </c>
      <c r="M23" s="20"/>
      <c r="N23" s="93">
        <f t="shared" si="3"/>
        <v>7337.46</v>
      </c>
      <c r="O23" s="92">
        <v>0</v>
      </c>
      <c r="P23" s="20"/>
      <c r="Q23" s="93">
        <f t="shared" si="4"/>
        <v>0</v>
      </c>
      <c r="R23" s="92">
        <v>6531745.2599994708</v>
      </c>
      <c r="S23" s="20"/>
      <c r="T23" s="93">
        <f t="shared" si="5"/>
        <v>6531745.2599994708</v>
      </c>
      <c r="U23" s="209">
        <f t="shared" si="6"/>
        <v>0</v>
      </c>
      <c r="W23" s="86" t="s">
        <v>18</v>
      </c>
      <c r="X23" s="122">
        <f t="shared" si="7"/>
        <v>0</v>
      </c>
      <c r="Y23" s="4">
        <f t="shared" si="8"/>
        <v>0</v>
      </c>
      <c r="Z23" s="130">
        <f t="shared" si="9"/>
        <v>0</v>
      </c>
      <c r="AA23" s="4">
        <f t="shared" si="10"/>
        <v>0</v>
      </c>
      <c r="AB23" s="4">
        <f t="shared" si="11"/>
        <v>0</v>
      </c>
      <c r="AC23" s="129">
        <f t="shared" si="12"/>
        <v>0</v>
      </c>
    </row>
    <row r="24" spans="1:29" ht="15.75">
      <c r="A24" s="252"/>
      <c r="B24" s="88" t="s">
        <v>19</v>
      </c>
      <c r="C24" s="94">
        <v>49946567.179998785</v>
      </c>
      <c r="D24" s="95"/>
      <c r="E24" s="96">
        <f t="shared" si="0"/>
        <v>49946567.179998785</v>
      </c>
      <c r="F24" s="94">
        <v>229884.1</v>
      </c>
      <c r="G24" s="95"/>
      <c r="H24" s="96">
        <f t="shared" si="1"/>
        <v>229884.1</v>
      </c>
      <c r="I24" s="94">
        <v>0</v>
      </c>
      <c r="J24" s="95"/>
      <c r="K24" s="96">
        <f t="shared" si="2"/>
        <v>0</v>
      </c>
      <c r="L24" s="94">
        <v>0</v>
      </c>
      <c r="M24" s="95"/>
      <c r="N24" s="96">
        <f t="shared" si="3"/>
        <v>0</v>
      </c>
      <c r="O24" s="94">
        <v>80390.7</v>
      </c>
      <c r="P24" s="95"/>
      <c r="Q24" s="96">
        <f t="shared" si="4"/>
        <v>80390.7</v>
      </c>
      <c r="R24" s="94">
        <v>49636292.379998788</v>
      </c>
      <c r="S24" s="95"/>
      <c r="T24" s="96">
        <f t="shared" si="5"/>
        <v>49636292.379998788</v>
      </c>
      <c r="U24" s="210">
        <f t="shared" si="6"/>
        <v>0</v>
      </c>
      <c r="W24" s="88" t="s">
        <v>19</v>
      </c>
      <c r="X24" s="122">
        <f t="shared" si="7"/>
        <v>0</v>
      </c>
      <c r="Y24" s="4">
        <f t="shared" si="8"/>
        <v>0</v>
      </c>
      <c r="Z24" s="130">
        <f t="shared" si="9"/>
        <v>0</v>
      </c>
      <c r="AA24" s="4">
        <f t="shared" si="10"/>
        <v>0</v>
      </c>
      <c r="AB24" s="4">
        <f t="shared" si="11"/>
        <v>0</v>
      </c>
      <c r="AC24" s="129">
        <f t="shared" si="12"/>
        <v>0</v>
      </c>
    </row>
    <row r="25" spans="1:29" ht="15.75" customHeight="1">
      <c r="A25" s="250">
        <v>42561</v>
      </c>
      <c r="B25" s="85" t="s">
        <v>12</v>
      </c>
      <c r="C25" s="89">
        <v>25855206.24000011</v>
      </c>
      <c r="D25" s="90"/>
      <c r="E25" s="91">
        <f t="shared" si="0"/>
        <v>25855206.24000011</v>
      </c>
      <c r="F25" s="89">
        <v>263331.82</v>
      </c>
      <c r="G25" s="90"/>
      <c r="H25" s="91">
        <f t="shared" si="1"/>
        <v>263331.82</v>
      </c>
      <c r="I25" s="89">
        <v>19059.650000000001</v>
      </c>
      <c r="J25" s="90"/>
      <c r="K25" s="91">
        <f t="shared" si="2"/>
        <v>19059.650000000001</v>
      </c>
      <c r="L25" s="89">
        <v>9542.49</v>
      </c>
      <c r="M25" s="90"/>
      <c r="N25" s="91">
        <f t="shared" si="3"/>
        <v>9542.49</v>
      </c>
      <c r="O25" s="89">
        <v>0</v>
      </c>
      <c r="P25" s="90"/>
      <c r="Q25" s="91">
        <f t="shared" si="4"/>
        <v>0</v>
      </c>
      <c r="R25" s="89">
        <v>27887581.910000131</v>
      </c>
      <c r="S25" s="90"/>
      <c r="T25" s="91">
        <f t="shared" si="5"/>
        <v>27887581.910000131</v>
      </c>
      <c r="U25" s="208">
        <f t="shared" si="6"/>
        <v>0</v>
      </c>
      <c r="W25" s="85" t="s">
        <v>12</v>
      </c>
      <c r="X25" s="117">
        <f t="shared" si="7"/>
        <v>0</v>
      </c>
      <c r="Y25" s="118">
        <f t="shared" si="8"/>
        <v>0</v>
      </c>
      <c r="Z25" s="118">
        <f t="shared" si="9"/>
        <v>0</v>
      </c>
      <c r="AA25" s="118">
        <f t="shared" si="10"/>
        <v>0</v>
      </c>
      <c r="AB25" s="118">
        <f t="shared" si="11"/>
        <v>0</v>
      </c>
      <c r="AC25" s="131">
        <f t="shared" si="12"/>
        <v>0</v>
      </c>
    </row>
    <row r="26" spans="1:29" ht="15.75">
      <c r="A26" s="251"/>
      <c r="B26" s="86" t="s">
        <v>13</v>
      </c>
      <c r="C26" s="92">
        <v>52489714.819996625</v>
      </c>
      <c r="D26" s="20">
        <v>52489700</v>
      </c>
      <c r="E26" s="93">
        <f t="shared" si="0"/>
        <v>14.819996625185013</v>
      </c>
      <c r="F26" s="92">
        <v>562432.90999999968</v>
      </c>
      <c r="G26" s="20" t="s">
        <v>2899</v>
      </c>
      <c r="H26" s="93">
        <f t="shared" si="1"/>
        <v>-9.0000000316649675E-2</v>
      </c>
      <c r="I26" s="92">
        <v>54350.7</v>
      </c>
      <c r="J26" s="20" t="s">
        <v>3497</v>
      </c>
      <c r="K26" s="93">
        <f t="shared" si="2"/>
        <v>0</v>
      </c>
      <c r="L26" s="92">
        <v>1036.6600000000001</v>
      </c>
      <c r="M26" s="20" t="s">
        <v>3498</v>
      </c>
      <c r="N26" s="93">
        <f t="shared" si="3"/>
        <v>0</v>
      </c>
      <c r="O26" s="92">
        <v>0</v>
      </c>
      <c r="P26" s="20" t="s">
        <v>52</v>
      </c>
      <c r="Q26" s="93">
        <f t="shared" si="4"/>
        <v>0</v>
      </c>
      <c r="R26" s="92">
        <v>51980595.94999662</v>
      </c>
      <c r="S26" s="20">
        <v>51980630</v>
      </c>
      <c r="T26" s="93">
        <f t="shared" si="5"/>
        <v>-34.050003379583359</v>
      </c>
      <c r="U26" s="209">
        <f t="shared" si="6"/>
        <v>1</v>
      </c>
      <c r="W26" s="86" t="s">
        <v>13</v>
      </c>
      <c r="X26" s="121">
        <f t="shared" si="7"/>
        <v>0</v>
      </c>
      <c r="Y26" s="122">
        <f t="shared" si="8"/>
        <v>0</v>
      </c>
      <c r="Z26" s="122">
        <f t="shared" si="9"/>
        <v>0</v>
      </c>
      <c r="AA26" s="122">
        <f t="shared" si="10"/>
        <v>0</v>
      </c>
      <c r="AB26" s="122">
        <f t="shared" si="11"/>
        <v>0</v>
      </c>
      <c r="AC26" s="129">
        <f t="shared" si="12"/>
        <v>0</v>
      </c>
    </row>
    <row r="27" spans="1:29" ht="15.75">
      <c r="A27" s="251"/>
      <c r="B27" s="87" t="s">
        <v>14</v>
      </c>
      <c r="C27" s="92">
        <v>24318384.509999786</v>
      </c>
      <c r="D27" s="20">
        <v>24318380</v>
      </c>
      <c r="E27" s="93">
        <f t="shared" si="0"/>
        <v>4.5099997855722904</v>
      </c>
      <c r="F27" s="92">
        <v>210599.30000000008</v>
      </c>
      <c r="G27" s="20" t="s">
        <v>2900</v>
      </c>
      <c r="H27" s="93">
        <f t="shared" si="1"/>
        <v>0.30000000007566996</v>
      </c>
      <c r="I27" s="92">
        <v>48787.97</v>
      </c>
      <c r="J27" s="20" t="s">
        <v>3499</v>
      </c>
      <c r="K27" s="93">
        <f t="shared" si="2"/>
        <v>-2.9999999998835847E-2</v>
      </c>
      <c r="L27" s="92">
        <v>2312.44</v>
      </c>
      <c r="M27" s="20" t="s">
        <v>3500</v>
      </c>
      <c r="N27" s="93">
        <f t="shared" si="3"/>
        <v>0</v>
      </c>
      <c r="O27" s="92">
        <v>0</v>
      </c>
      <c r="P27" s="20" t="s">
        <v>52</v>
      </c>
      <c r="Q27" s="93">
        <f t="shared" si="4"/>
        <v>0</v>
      </c>
      <c r="R27" s="92">
        <v>24154260.739999786</v>
      </c>
      <c r="S27" s="20">
        <v>24154280</v>
      </c>
      <c r="T27" s="93">
        <f t="shared" si="5"/>
        <v>-19.260000213980675</v>
      </c>
      <c r="U27" s="209">
        <f t="shared" si="6"/>
        <v>1</v>
      </c>
      <c r="W27" s="87" t="s">
        <v>14</v>
      </c>
      <c r="X27" s="121">
        <f t="shared" si="7"/>
        <v>0</v>
      </c>
      <c r="Y27" s="122">
        <f t="shared" si="8"/>
        <v>0</v>
      </c>
      <c r="Z27" s="122">
        <f t="shared" si="9"/>
        <v>0</v>
      </c>
      <c r="AA27" s="122">
        <f t="shared" si="10"/>
        <v>0</v>
      </c>
      <c r="AB27" s="122">
        <f t="shared" si="11"/>
        <v>0</v>
      </c>
      <c r="AC27" s="129">
        <f t="shared" si="12"/>
        <v>0</v>
      </c>
    </row>
    <row r="28" spans="1:29" ht="15.75">
      <c r="A28" s="251"/>
      <c r="B28" s="86" t="s">
        <v>15</v>
      </c>
      <c r="C28" s="92">
        <v>74865071.629999503</v>
      </c>
      <c r="D28" s="20">
        <v>0</v>
      </c>
      <c r="E28" s="93">
        <f t="shared" si="0"/>
        <v>74865071.629999503</v>
      </c>
      <c r="F28" s="92">
        <v>349427.87000000017</v>
      </c>
      <c r="G28" s="20"/>
      <c r="H28" s="93">
        <f t="shared" si="1"/>
        <v>349427.87000000017</v>
      </c>
      <c r="I28" s="92">
        <v>38117.67</v>
      </c>
      <c r="J28" s="20"/>
      <c r="K28" s="93">
        <f t="shared" si="2"/>
        <v>38117.67</v>
      </c>
      <c r="L28" s="92">
        <v>2787.75</v>
      </c>
      <c r="M28" s="20"/>
      <c r="N28" s="93">
        <f t="shared" si="3"/>
        <v>2787.75</v>
      </c>
      <c r="O28" s="92">
        <v>0</v>
      </c>
      <c r="P28" s="20"/>
      <c r="Q28" s="93">
        <f t="shared" si="4"/>
        <v>0</v>
      </c>
      <c r="R28" s="92">
        <v>74550973.679999501</v>
      </c>
      <c r="S28" s="20">
        <v>0</v>
      </c>
      <c r="T28" s="93">
        <f t="shared" si="5"/>
        <v>74550973.679999501</v>
      </c>
      <c r="U28" s="209">
        <f t="shared" si="6"/>
        <v>0</v>
      </c>
      <c r="W28" s="86" t="s">
        <v>15</v>
      </c>
      <c r="X28" s="121">
        <f t="shared" si="7"/>
        <v>0</v>
      </c>
      <c r="Y28" s="122">
        <f t="shared" si="8"/>
        <v>0</v>
      </c>
      <c r="Z28" s="122">
        <f t="shared" si="9"/>
        <v>0</v>
      </c>
      <c r="AA28" s="122">
        <f t="shared" si="10"/>
        <v>0</v>
      </c>
      <c r="AB28" s="122">
        <f t="shared" si="11"/>
        <v>0</v>
      </c>
      <c r="AC28" s="129">
        <f t="shared" si="12"/>
        <v>0</v>
      </c>
    </row>
    <row r="29" spans="1:29" ht="15.75">
      <c r="A29" s="251"/>
      <c r="B29" s="86" t="s">
        <v>16</v>
      </c>
      <c r="C29" s="92">
        <v>53093882.949998885</v>
      </c>
      <c r="D29" s="20">
        <v>0</v>
      </c>
      <c r="E29" s="93">
        <f t="shared" si="0"/>
        <v>53093882.949998885</v>
      </c>
      <c r="F29" s="92">
        <v>430261.11999999994</v>
      </c>
      <c r="G29" s="20" t="s">
        <v>2901</v>
      </c>
      <c r="H29" s="93">
        <f t="shared" si="1"/>
        <v>0.11999999993713573</v>
      </c>
      <c r="I29" s="92">
        <v>50118.400000000001</v>
      </c>
      <c r="J29" s="20" t="s">
        <v>3501</v>
      </c>
      <c r="K29" s="93">
        <f t="shared" si="2"/>
        <v>0</v>
      </c>
      <c r="L29" s="92">
        <v>15541.48</v>
      </c>
      <c r="M29" s="20" t="s">
        <v>3502</v>
      </c>
      <c r="N29" s="93">
        <f t="shared" si="3"/>
        <v>-2.0000000000436557E-2</v>
      </c>
      <c r="O29" s="92">
        <v>0</v>
      </c>
      <c r="P29" s="20" t="s">
        <v>52</v>
      </c>
      <c r="Q29" s="93">
        <f t="shared" si="4"/>
        <v>0</v>
      </c>
      <c r="R29" s="92">
        <v>57807508.639998883</v>
      </c>
      <c r="S29" s="20">
        <v>57807540</v>
      </c>
      <c r="T29" s="93">
        <f t="shared" si="5"/>
        <v>-31.360001116991043</v>
      </c>
      <c r="U29" s="209">
        <f t="shared" si="6"/>
        <v>0</v>
      </c>
      <c r="W29" s="86" t="s">
        <v>16</v>
      </c>
      <c r="X29" s="121">
        <f t="shared" si="7"/>
        <v>0</v>
      </c>
      <c r="Y29" s="122">
        <f t="shared" si="8"/>
        <v>0</v>
      </c>
      <c r="Z29" s="122">
        <f t="shared" si="9"/>
        <v>0</v>
      </c>
      <c r="AA29" s="122">
        <f t="shared" si="10"/>
        <v>0</v>
      </c>
      <c r="AB29" s="122">
        <f t="shared" si="11"/>
        <v>0</v>
      </c>
      <c r="AC29" s="129">
        <f t="shared" si="12"/>
        <v>0</v>
      </c>
    </row>
    <row r="30" spans="1:29" ht="15.75">
      <c r="A30" s="251"/>
      <c r="B30" s="86" t="s">
        <v>17</v>
      </c>
      <c r="C30" s="92">
        <v>29648539.689996634</v>
      </c>
      <c r="D30" s="20">
        <v>0</v>
      </c>
      <c r="E30" s="93">
        <f t="shared" si="0"/>
        <v>29648539.689996634</v>
      </c>
      <c r="F30" s="92">
        <v>587989.09</v>
      </c>
      <c r="G30" s="20"/>
      <c r="H30" s="93">
        <f t="shared" si="1"/>
        <v>587989.09</v>
      </c>
      <c r="I30" s="92">
        <v>20795.259999999998</v>
      </c>
      <c r="J30" s="20"/>
      <c r="K30" s="93">
        <f t="shared" si="2"/>
        <v>20795.259999999998</v>
      </c>
      <c r="L30" s="92">
        <v>1686.66</v>
      </c>
      <c r="M30" s="20"/>
      <c r="N30" s="93">
        <f t="shared" si="3"/>
        <v>1686.66</v>
      </c>
      <c r="O30" s="92">
        <v>11698.69</v>
      </c>
      <c r="P30" s="20"/>
      <c r="Q30" s="93">
        <f t="shared" si="4"/>
        <v>11698.69</v>
      </c>
      <c r="R30" s="92">
        <v>30924992.079996634</v>
      </c>
      <c r="S30" s="20">
        <v>0</v>
      </c>
      <c r="T30" s="93">
        <f t="shared" si="5"/>
        <v>30924992.079996634</v>
      </c>
      <c r="U30" s="209">
        <f t="shared" si="6"/>
        <v>0</v>
      </c>
      <c r="W30" s="86" t="s">
        <v>17</v>
      </c>
      <c r="X30" s="121">
        <f t="shared" si="7"/>
        <v>0</v>
      </c>
      <c r="Y30" s="122">
        <f t="shared" si="8"/>
        <v>0</v>
      </c>
      <c r="Z30" s="122">
        <f t="shared" si="9"/>
        <v>0</v>
      </c>
      <c r="AA30" s="122">
        <f t="shared" si="10"/>
        <v>0</v>
      </c>
      <c r="AB30" s="122">
        <f t="shared" si="11"/>
        <v>0</v>
      </c>
      <c r="AC30" s="129">
        <f t="shared" si="12"/>
        <v>0</v>
      </c>
    </row>
    <row r="31" spans="1:29" ht="15.75">
      <c r="A31" s="251"/>
      <c r="B31" s="86" t="s">
        <v>18</v>
      </c>
      <c r="C31" s="92">
        <v>6531745.2599994708</v>
      </c>
      <c r="D31" s="20">
        <v>0</v>
      </c>
      <c r="E31" s="93">
        <f t="shared" si="0"/>
        <v>6531745.2599994708</v>
      </c>
      <c r="F31" s="92">
        <v>51623.92</v>
      </c>
      <c r="G31" s="20"/>
      <c r="H31" s="93">
        <f t="shared" si="1"/>
        <v>51623.92</v>
      </c>
      <c r="I31" s="92">
        <v>22619.71</v>
      </c>
      <c r="J31" s="20"/>
      <c r="K31" s="93">
        <f t="shared" si="2"/>
        <v>22619.71</v>
      </c>
      <c r="L31" s="92">
        <v>1122.04</v>
      </c>
      <c r="M31" s="20"/>
      <c r="N31" s="93">
        <f t="shared" si="3"/>
        <v>1122.04</v>
      </c>
      <c r="O31" s="92">
        <v>8877.93</v>
      </c>
      <c r="P31" s="20"/>
      <c r="Q31" s="93">
        <f t="shared" si="4"/>
        <v>8877.93</v>
      </c>
      <c r="R31" s="92">
        <v>9171876.5899994727</v>
      </c>
      <c r="S31" s="20">
        <v>0</v>
      </c>
      <c r="T31" s="93">
        <f t="shared" si="5"/>
        <v>9171876.5899994727</v>
      </c>
      <c r="U31" s="209">
        <f t="shared" si="6"/>
        <v>0</v>
      </c>
      <c r="W31" s="86" t="s">
        <v>18</v>
      </c>
      <c r="X31" s="121">
        <f t="shared" si="7"/>
        <v>0</v>
      </c>
      <c r="Y31" s="122">
        <f t="shared" si="8"/>
        <v>0</v>
      </c>
      <c r="Z31" s="122">
        <f t="shared" si="9"/>
        <v>0</v>
      </c>
      <c r="AA31" s="122">
        <f t="shared" si="10"/>
        <v>0</v>
      </c>
      <c r="AB31" s="122">
        <f t="shared" si="11"/>
        <v>0</v>
      </c>
      <c r="AC31" s="129">
        <f t="shared" si="12"/>
        <v>0</v>
      </c>
    </row>
    <row r="32" spans="1:29" ht="15.75">
      <c r="A32" s="252"/>
      <c r="B32" s="88" t="s">
        <v>19</v>
      </c>
      <c r="C32" s="94">
        <v>49636292.379998788</v>
      </c>
      <c r="D32" s="95">
        <v>49636320</v>
      </c>
      <c r="E32" s="96">
        <f t="shared" si="0"/>
        <v>-27.620001211762428</v>
      </c>
      <c r="F32" s="94">
        <v>283425.46999999997</v>
      </c>
      <c r="G32" s="95" t="s">
        <v>2902</v>
      </c>
      <c r="H32" s="96">
        <f t="shared" si="1"/>
        <v>0.46999999997206032</v>
      </c>
      <c r="I32" s="94">
        <v>31100</v>
      </c>
      <c r="J32" s="95" t="s">
        <v>3503</v>
      </c>
      <c r="K32" s="96">
        <f t="shared" si="2"/>
        <v>0</v>
      </c>
      <c r="L32" s="94">
        <v>992.19</v>
      </c>
      <c r="M32" s="95" t="s">
        <v>3504</v>
      </c>
      <c r="N32" s="96">
        <f t="shared" si="3"/>
        <v>0</v>
      </c>
      <c r="O32" s="94">
        <v>0</v>
      </c>
      <c r="P32" s="95" t="s">
        <v>52</v>
      </c>
      <c r="Q32" s="96">
        <f t="shared" si="4"/>
        <v>0</v>
      </c>
      <c r="R32" s="94">
        <v>53455726.079998791</v>
      </c>
      <c r="S32" s="95">
        <v>53455700</v>
      </c>
      <c r="T32" s="96">
        <f t="shared" si="5"/>
        <v>26.079998791217804</v>
      </c>
      <c r="U32" s="210">
        <f t="shared" si="6"/>
        <v>1</v>
      </c>
      <c r="W32" s="88" t="s">
        <v>19</v>
      </c>
      <c r="X32" s="125">
        <f t="shared" si="7"/>
        <v>0</v>
      </c>
      <c r="Y32" s="126">
        <f t="shared" si="8"/>
        <v>0</v>
      </c>
      <c r="Z32" s="126">
        <f t="shared" si="9"/>
        <v>0</v>
      </c>
      <c r="AA32" s="126">
        <f t="shared" si="10"/>
        <v>0</v>
      </c>
      <c r="AB32" s="126">
        <f t="shared" si="11"/>
        <v>0</v>
      </c>
      <c r="AC32" s="132">
        <f t="shared" si="12"/>
        <v>0</v>
      </c>
    </row>
    <row r="33" spans="1:29" ht="15.75" customHeight="1">
      <c r="A33" s="250">
        <v>42562</v>
      </c>
      <c r="B33" s="85" t="s">
        <v>12</v>
      </c>
      <c r="C33" s="89">
        <v>27887581.910000131</v>
      </c>
      <c r="D33" s="90"/>
      <c r="E33" s="91">
        <f t="shared" si="0"/>
        <v>27887581.910000131</v>
      </c>
      <c r="F33" s="89">
        <v>156355.35999999999</v>
      </c>
      <c r="G33" s="90"/>
      <c r="H33" s="91">
        <f t="shared" si="1"/>
        <v>156355.35999999999</v>
      </c>
      <c r="I33" s="89">
        <v>9863.06</v>
      </c>
      <c r="J33" s="90"/>
      <c r="K33" s="91">
        <f t="shared" si="2"/>
        <v>9863.06</v>
      </c>
      <c r="L33" s="89">
        <v>9265.7899999999991</v>
      </c>
      <c r="M33" s="90"/>
      <c r="N33" s="91">
        <f t="shared" si="3"/>
        <v>9265.7899999999991</v>
      </c>
      <c r="O33" s="89">
        <v>92185.780000000013</v>
      </c>
      <c r="P33" s="90"/>
      <c r="Q33" s="91">
        <f t="shared" si="4"/>
        <v>92185.780000000013</v>
      </c>
      <c r="R33" s="89">
        <v>30060258.990000129</v>
      </c>
      <c r="S33" s="90"/>
      <c r="T33" s="91">
        <f t="shared" si="5"/>
        <v>30060258.990000129</v>
      </c>
      <c r="U33" s="208">
        <f t="shared" si="6"/>
        <v>0</v>
      </c>
      <c r="W33" s="85" t="s">
        <v>12</v>
      </c>
      <c r="X33" s="117">
        <f t="shared" si="7"/>
        <v>0</v>
      </c>
      <c r="Y33" s="118">
        <f t="shared" si="8"/>
        <v>0</v>
      </c>
      <c r="Z33" s="118">
        <f t="shared" si="9"/>
        <v>0</v>
      </c>
      <c r="AA33" s="118">
        <f t="shared" si="10"/>
        <v>0</v>
      </c>
      <c r="AB33" s="118">
        <f t="shared" si="11"/>
        <v>0</v>
      </c>
      <c r="AC33" s="131">
        <f t="shared" si="12"/>
        <v>0</v>
      </c>
    </row>
    <row r="34" spans="1:29" ht="15.75">
      <c r="A34" s="251"/>
      <c r="B34" s="86" t="s">
        <v>13</v>
      </c>
      <c r="C34" s="92">
        <v>51980595.94999662</v>
      </c>
      <c r="D34" s="84">
        <v>51980630</v>
      </c>
      <c r="E34" s="93">
        <f t="shared" si="0"/>
        <v>-34.050003379583359</v>
      </c>
      <c r="F34" s="92">
        <v>368602.07</v>
      </c>
      <c r="G34" s="6" t="s">
        <v>2903</v>
      </c>
      <c r="H34" s="93">
        <f t="shared" si="1"/>
        <v>7.0000000006984919E-2</v>
      </c>
      <c r="I34" s="92">
        <v>92066.07</v>
      </c>
      <c r="J34" s="20" t="s">
        <v>3505</v>
      </c>
      <c r="K34" s="93">
        <f t="shared" si="2"/>
        <v>-2.9999999998835847E-2</v>
      </c>
      <c r="L34" s="92">
        <v>3392.41</v>
      </c>
      <c r="M34" s="20" t="s">
        <v>3506</v>
      </c>
      <c r="N34" s="93">
        <f t="shared" si="3"/>
        <v>0</v>
      </c>
      <c r="O34" s="92">
        <v>324523.52000000002</v>
      </c>
      <c r="P34" s="6" t="s">
        <v>2904</v>
      </c>
      <c r="Q34" s="93">
        <f t="shared" si="4"/>
        <v>-0.47999999998137355</v>
      </c>
      <c r="R34" s="92">
        <v>59593145.539996624</v>
      </c>
      <c r="S34" s="6">
        <v>59593100</v>
      </c>
      <c r="T34" s="93">
        <f t="shared" si="5"/>
        <v>45.53999662399292</v>
      </c>
      <c r="U34" s="209">
        <f t="shared" si="6"/>
        <v>1</v>
      </c>
      <c r="W34" s="86" t="s">
        <v>13</v>
      </c>
      <c r="X34" s="121">
        <f t="shared" si="7"/>
        <v>0</v>
      </c>
      <c r="Y34" s="122">
        <f t="shared" si="8"/>
        <v>0</v>
      </c>
      <c r="Z34" s="122">
        <f t="shared" si="9"/>
        <v>0</v>
      </c>
      <c r="AA34" s="122">
        <f t="shared" si="10"/>
        <v>0</v>
      </c>
      <c r="AB34" s="122">
        <f t="shared" si="11"/>
        <v>0</v>
      </c>
      <c r="AC34" s="129">
        <f t="shared" si="12"/>
        <v>0</v>
      </c>
    </row>
    <row r="35" spans="1:29" ht="15.75">
      <c r="A35" s="251"/>
      <c r="B35" s="87" t="s">
        <v>14</v>
      </c>
      <c r="C35" s="92">
        <v>24154260.739999786</v>
      </c>
      <c r="D35" s="6">
        <v>24154280</v>
      </c>
      <c r="E35" s="93">
        <f t="shared" si="0"/>
        <v>-19.260000213980675</v>
      </c>
      <c r="F35" s="92">
        <v>132242.82999999999</v>
      </c>
      <c r="G35" s="6" t="s">
        <v>2905</v>
      </c>
      <c r="H35" s="93">
        <f t="shared" si="1"/>
        <v>-0.17000000001280569</v>
      </c>
      <c r="I35" s="92">
        <v>43837.11</v>
      </c>
      <c r="J35" s="20" t="s">
        <v>3507</v>
      </c>
      <c r="K35" s="93">
        <f t="shared" si="2"/>
        <v>1.0000000002037268E-2</v>
      </c>
      <c r="L35" s="92">
        <v>234.17</v>
      </c>
      <c r="M35" s="20" t="s">
        <v>2856</v>
      </c>
      <c r="N35" s="93">
        <f t="shared" si="3"/>
        <v>0</v>
      </c>
      <c r="O35" s="92">
        <v>110288.24</v>
      </c>
      <c r="P35" s="6" t="s">
        <v>2906</v>
      </c>
      <c r="Q35" s="93">
        <f t="shared" si="4"/>
        <v>0.24000000000523869</v>
      </c>
      <c r="R35" s="92">
        <v>28333811.419999793</v>
      </c>
      <c r="S35" s="6">
        <v>28333770</v>
      </c>
      <c r="T35" s="93">
        <f t="shared" si="5"/>
        <v>41.419999793171883</v>
      </c>
      <c r="U35" s="209">
        <f t="shared" si="6"/>
        <v>1</v>
      </c>
      <c r="W35" s="87" t="s">
        <v>14</v>
      </c>
      <c r="X35" s="121">
        <f t="shared" si="7"/>
        <v>0</v>
      </c>
      <c r="Y35" s="122">
        <f t="shared" si="8"/>
        <v>0</v>
      </c>
      <c r="Z35" s="122">
        <f t="shared" si="9"/>
        <v>0</v>
      </c>
      <c r="AA35" s="122">
        <f t="shared" si="10"/>
        <v>0</v>
      </c>
      <c r="AB35" s="122">
        <f t="shared" si="11"/>
        <v>0</v>
      </c>
      <c r="AC35" s="129">
        <f t="shared" si="12"/>
        <v>0</v>
      </c>
    </row>
    <row r="36" spans="1:29" ht="15.75">
      <c r="A36" s="251"/>
      <c r="B36" s="86" t="s">
        <v>15</v>
      </c>
      <c r="C36" s="92">
        <v>74550973.679999501</v>
      </c>
      <c r="D36" s="6">
        <v>0</v>
      </c>
      <c r="E36" s="93">
        <f t="shared" si="0"/>
        <v>74550973.679999501</v>
      </c>
      <c r="F36" s="92">
        <v>311754.1700000001</v>
      </c>
      <c r="G36" s="6"/>
      <c r="H36" s="93">
        <f t="shared" si="1"/>
        <v>311754.1700000001</v>
      </c>
      <c r="I36" s="92">
        <v>45675.46</v>
      </c>
      <c r="J36" s="20"/>
      <c r="K36" s="93">
        <f t="shared" si="2"/>
        <v>45675.46</v>
      </c>
      <c r="L36" s="92">
        <v>1283.92</v>
      </c>
      <c r="M36" s="20"/>
      <c r="N36" s="93">
        <f t="shared" si="3"/>
        <v>1283.92</v>
      </c>
      <c r="O36" s="92">
        <v>448482.17999999993</v>
      </c>
      <c r="P36" s="6"/>
      <c r="Q36" s="93">
        <f t="shared" si="4"/>
        <v>448482.17999999993</v>
      </c>
      <c r="R36" s="92">
        <v>73835128.869999468</v>
      </c>
      <c r="S36" s="6">
        <v>0</v>
      </c>
      <c r="T36" s="93">
        <f t="shared" si="5"/>
        <v>73835128.869999468</v>
      </c>
      <c r="U36" s="209">
        <f t="shared" si="6"/>
        <v>0</v>
      </c>
      <c r="W36" s="86" t="s">
        <v>15</v>
      </c>
      <c r="X36" s="121">
        <f t="shared" si="7"/>
        <v>0</v>
      </c>
      <c r="Y36" s="122">
        <f t="shared" si="8"/>
        <v>0</v>
      </c>
      <c r="Z36" s="122">
        <f t="shared" si="9"/>
        <v>0</v>
      </c>
      <c r="AA36" s="122">
        <f t="shared" si="10"/>
        <v>0</v>
      </c>
      <c r="AB36" s="122">
        <f t="shared" si="11"/>
        <v>0</v>
      </c>
      <c r="AC36" s="129">
        <f t="shared" si="12"/>
        <v>0</v>
      </c>
    </row>
    <row r="37" spans="1:29" ht="15.75">
      <c r="A37" s="251"/>
      <c r="B37" s="86" t="s">
        <v>16</v>
      </c>
      <c r="C37" s="92">
        <v>57807508.639998883</v>
      </c>
      <c r="D37" s="6">
        <v>57807540</v>
      </c>
      <c r="E37" s="93">
        <f t="shared" si="0"/>
        <v>-31.360001116991043</v>
      </c>
      <c r="F37" s="92">
        <v>184911.94000000003</v>
      </c>
      <c r="G37" s="6" t="s">
        <v>2907</v>
      </c>
      <c r="H37" s="93">
        <f t="shared" si="1"/>
        <v>-5.9999999968567863E-2</v>
      </c>
      <c r="I37" s="92">
        <v>76283.92</v>
      </c>
      <c r="J37" s="20" t="s">
        <v>3508</v>
      </c>
      <c r="K37" s="93">
        <f t="shared" si="2"/>
        <v>73498.559999999998</v>
      </c>
      <c r="L37" s="92">
        <v>8421.7999999999993</v>
      </c>
      <c r="M37" s="20" t="s">
        <v>3509</v>
      </c>
      <c r="N37" s="93">
        <f t="shared" si="3"/>
        <v>8142.0399999999991</v>
      </c>
      <c r="O37" s="92">
        <v>125158.92</v>
      </c>
      <c r="P37" s="6" t="s">
        <v>2908</v>
      </c>
      <c r="Q37" s="93">
        <f t="shared" si="4"/>
        <v>-8.000000000174623E-2</v>
      </c>
      <c r="R37" s="92">
        <v>57565299.899998881</v>
      </c>
      <c r="S37" s="6">
        <v>57565270</v>
      </c>
      <c r="T37" s="93">
        <f t="shared" si="5"/>
        <v>29.899998880922794</v>
      </c>
      <c r="U37" s="209">
        <f t="shared" si="6"/>
        <v>1</v>
      </c>
      <c r="W37" s="86" t="s">
        <v>16</v>
      </c>
      <c r="X37" s="121">
        <f t="shared" si="7"/>
        <v>0</v>
      </c>
      <c r="Y37" s="122">
        <f t="shared" si="8"/>
        <v>0</v>
      </c>
      <c r="Z37" s="122">
        <f t="shared" si="9"/>
        <v>1</v>
      </c>
      <c r="AA37" s="122">
        <f t="shared" si="10"/>
        <v>1</v>
      </c>
      <c r="AB37" s="122">
        <f t="shared" si="11"/>
        <v>0</v>
      </c>
      <c r="AC37" s="129">
        <f t="shared" si="12"/>
        <v>0</v>
      </c>
    </row>
    <row r="38" spans="1:29" ht="15.75">
      <c r="A38" s="251"/>
      <c r="B38" s="86" t="s">
        <v>17</v>
      </c>
      <c r="C38" s="92">
        <v>30924992.079996634</v>
      </c>
      <c r="D38" s="6">
        <v>30924960</v>
      </c>
      <c r="E38" s="93">
        <f t="shared" si="0"/>
        <v>32.079996634274721</v>
      </c>
      <c r="F38" s="92">
        <v>312559.59999999998</v>
      </c>
      <c r="G38" s="6" t="s">
        <v>2909</v>
      </c>
      <c r="H38" s="93">
        <f t="shared" si="1"/>
        <v>-5190.4000000000233</v>
      </c>
      <c r="I38" s="92">
        <v>68632.91</v>
      </c>
      <c r="J38" s="20" t="s">
        <v>3510</v>
      </c>
      <c r="K38" s="93">
        <f t="shared" si="2"/>
        <v>1.0000000009313226E-2</v>
      </c>
      <c r="L38" s="92">
        <v>2985.04</v>
      </c>
      <c r="M38" s="20" t="s">
        <v>3511</v>
      </c>
      <c r="N38" s="93">
        <f t="shared" si="3"/>
        <v>0</v>
      </c>
      <c r="O38" s="92">
        <v>40310.15</v>
      </c>
      <c r="P38" s="6" t="s">
        <v>2910</v>
      </c>
      <c r="Q38" s="93">
        <f t="shared" si="4"/>
        <v>5.0000000002910383E-2</v>
      </c>
      <c r="R38" s="92">
        <v>30637770.199996635</v>
      </c>
      <c r="S38" s="6">
        <v>30637810</v>
      </c>
      <c r="T38" s="93">
        <f t="shared" si="5"/>
        <v>-39.800003364682198</v>
      </c>
      <c r="U38" s="209">
        <f t="shared" si="6"/>
        <v>1</v>
      </c>
      <c r="W38" s="86" t="s">
        <v>17</v>
      </c>
      <c r="X38" s="121">
        <f t="shared" si="7"/>
        <v>0</v>
      </c>
      <c r="Y38" s="122">
        <f t="shared" si="8"/>
        <v>1</v>
      </c>
      <c r="Z38" s="122">
        <f t="shared" si="9"/>
        <v>0</v>
      </c>
      <c r="AA38" s="122">
        <f t="shared" si="10"/>
        <v>0</v>
      </c>
      <c r="AB38" s="122">
        <f t="shared" si="11"/>
        <v>0</v>
      </c>
      <c r="AC38" s="129">
        <f t="shared" si="12"/>
        <v>0</v>
      </c>
    </row>
    <row r="39" spans="1:29" ht="15.75">
      <c r="A39" s="251"/>
      <c r="B39" s="86" t="s">
        <v>18</v>
      </c>
      <c r="C39" s="92">
        <v>9171876.5899994727</v>
      </c>
      <c r="D39" s="6">
        <v>8581030</v>
      </c>
      <c r="E39" s="93">
        <f t="shared" si="0"/>
        <v>590846.58999947272</v>
      </c>
      <c r="F39" s="92">
        <v>81742.459999999992</v>
      </c>
      <c r="G39" s="6" t="s">
        <v>2911</v>
      </c>
      <c r="H39" s="93">
        <f t="shared" si="1"/>
        <v>-4.0000000008149073E-2</v>
      </c>
      <c r="I39" s="92">
        <v>0</v>
      </c>
      <c r="J39" s="20" t="s">
        <v>52</v>
      </c>
      <c r="K39" s="93">
        <f t="shared" si="2"/>
        <v>0</v>
      </c>
      <c r="L39" s="92">
        <v>0</v>
      </c>
      <c r="M39" s="20" t="s">
        <v>52</v>
      </c>
      <c r="N39" s="93">
        <f t="shared" si="3"/>
        <v>0</v>
      </c>
      <c r="O39" s="92">
        <v>6412.64</v>
      </c>
      <c r="P39" s="6" t="s">
        <v>2912</v>
      </c>
      <c r="Q39" s="93">
        <f t="shared" si="4"/>
        <v>0</v>
      </c>
      <c r="R39" s="92">
        <v>9083721.4899994731</v>
      </c>
      <c r="S39" s="6">
        <v>9083720</v>
      </c>
      <c r="T39" s="93">
        <f t="shared" si="5"/>
        <v>1.4899994730949402</v>
      </c>
      <c r="U39" s="209">
        <f t="shared" si="6"/>
        <v>1</v>
      </c>
      <c r="W39" s="86" t="s">
        <v>18</v>
      </c>
      <c r="X39" s="121">
        <f t="shared" si="7"/>
        <v>1</v>
      </c>
      <c r="Y39" s="122">
        <f t="shared" si="8"/>
        <v>0</v>
      </c>
      <c r="Z39" s="122">
        <f t="shared" si="9"/>
        <v>0</v>
      </c>
      <c r="AA39" s="122">
        <f t="shared" si="10"/>
        <v>0</v>
      </c>
      <c r="AB39" s="122">
        <f t="shared" si="11"/>
        <v>0</v>
      </c>
      <c r="AC39" s="129">
        <f t="shared" si="12"/>
        <v>0</v>
      </c>
    </row>
    <row r="40" spans="1:29" ht="15.75">
      <c r="A40" s="252"/>
      <c r="B40" s="88" t="s">
        <v>19</v>
      </c>
      <c r="C40" s="94">
        <v>53455726.079998791</v>
      </c>
      <c r="D40" s="105">
        <v>53455700</v>
      </c>
      <c r="E40" s="96">
        <f t="shared" si="0"/>
        <v>26.079998791217804</v>
      </c>
      <c r="F40" s="94">
        <v>1374866.1700000006</v>
      </c>
      <c r="G40" s="105" t="s">
        <v>2913</v>
      </c>
      <c r="H40" s="96">
        <f t="shared" si="1"/>
        <v>-3.8299999993760139</v>
      </c>
      <c r="I40" s="94">
        <v>49010.3</v>
      </c>
      <c r="J40" s="95" t="s">
        <v>3512</v>
      </c>
      <c r="K40" s="96">
        <f t="shared" si="2"/>
        <v>0</v>
      </c>
      <c r="L40" s="94">
        <v>4323.5600000000004</v>
      </c>
      <c r="M40" s="95" t="s">
        <v>3513</v>
      </c>
      <c r="N40" s="96">
        <f t="shared" si="3"/>
        <v>0</v>
      </c>
      <c r="O40" s="94">
        <v>76852.319999999992</v>
      </c>
      <c r="P40" s="105" t="s">
        <v>2914</v>
      </c>
      <c r="Q40" s="96">
        <f t="shared" si="4"/>
        <v>1.9999999989522621E-2</v>
      </c>
      <c r="R40" s="94">
        <v>52048694.329998799</v>
      </c>
      <c r="S40" s="105">
        <v>52048710</v>
      </c>
      <c r="T40" s="96">
        <f t="shared" si="5"/>
        <v>-15.670001201331615</v>
      </c>
      <c r="U40" s="210">
        <f t="shared" si="6"/>
        <v>1</v>
      </c>
      <c r="W40" s="88" t="s">
        <v>19</v>
      </c>
      <c r="X40" s="125">
        <f t="shared" si="7"/>
        <v>0</v>
      </c>
      <c r="Y40" s="126">
        <f t="shared" si="8"/>
        <v>0</v>
      </c>
      <c r="Z40" s="126">
        <f t="shared" si="9"/>
        <v>0</v>
      </c>
      <c r="AA40" s="126">
        <f t="shared" si="10"/>
        <v>0</v>
      </c>
      <c r="AB40" s="126">
        <f t="shared" si="11"/>
        <v>0</v>
      </c>
      <c r="AC40" s="132">
        <f t="shared" si="12"/>
        <v>0</v>
      </c>
    </row>
    <row r="41" spans="1:29" ht="15.75" customHeight="1">
      <c r="A41" s="250">
        <v>42563</v>
      </c>
      <c r="B41" s="85" t="s">
        <v>12</v>
      </c>
      <c r="C41" s="89">
        <v>30060258.990000129</v>
      </c>
      <c r="D41" s="90"/>
      <c r="E41" s="97">
        <f t="shared" si="0"/>
        <v>30060258.990000129</v>
      </c>
      <c r="F41" s="89">
        <v>218582.6</v>
      </c>
      <c r="G41" s="90"/>
      <c r="H41" s="91">
        <f t="shared" si="1"/>
        <v>218582.6</v>
      </c>
      <c r="I41" s="89">
        <v>23091.599999999999</v>
      </c>
      <c r="J41" s="90"/>
      <c r="K41" s="91">
        <f t="shared" si="2"/>
        <v>23091.599999999999</v>
      </c>
      <c r="L41" s="89">
        <v>737.29</v>
      </c>
      <c r="M41" s="90"/>
      <c r="N41" s="91">
        <f t="shared" si="3"/>
        <v>737.29</v>
      </c>
      <c r="O41" s="89">
        <v>37344.949999999997</v>
      </c>
      <c r="P41" s="90"/>
      <c r="Q41" s="91">
        <f t="shared" si="4"/>
        <v>37344.949999999997</v>
      </c>
      <c r="R41" s="89">
        <v>31497360.20000013</v>
      </c>
      <c r="S41" s="90"/>
      <c r="T41" s="91">
        <f t="shared" si="5"/>
        <v>31497360.20000013</v>
      </c>
      <c r="U41" s="208">
        <f t="shared" si="6"/>
        <v>0</v>
      </c>
      <c r="W41" s="85" t="s">
        <v>12</v>
      </c>
      <c r="X41" s="122">
        <f t="shared" si="7"/>
        <v>0</v>
      </c>
      <c r="Y41" s="122">
        <f t="shared" si="8"/>
        <v>0</v>
      </c>
      <c r="Z41" s="122">
        <f t="shared" si="9"/>
        <v>0</v>
      </c>
      <c r="AA41" s="122">
        <f t="shared" si="10"/>
        <v>0</v>
      </c>
      <c r="AB41" s="122">
        <f t="shared" si="11"/>
        <v>0</v>
      </c>
      <c r="AC41" s="129">
        <f t="shared" si="12"/>
        <v>0</v>
      </c>
    </row>
    <row r="42" spans="1:29" ht="15.75">
      <c r="A42" s="251"/>
      <c r="B42" s="86" t="s">
        <v>13</v>
      </c>
      <c r="C42" s="92">
        <v>59593145.539996624</v>
      </c>
      <c r="D42" s="20">
        <v>59593100</v>
      </c>
      <c r="E42" s="93">
        <f t="shared" si="0"/>
        <v>45.53999662399292</v>
      </c>
      <c r="F42" s="92">
        <v>753594.64000000013</v>
      </c>
      <c r="G42" s="20" t="s">
        <v>2915</v>
      </c>
      <c r="H42" s="93">
        <f t="shared" si="1"/>
        <v>-0.35999999986961484</v>
      </c>
      <c r="I42" s="92">
        <v>255075.86999999997</v>
      </c>
      <c r="J42" s="20" t="s">
        <v>3514</v>
      </c>
      <c r="K42" s="93">
        <f t="shared" si="2"/>
        <v>-0.13000000003376044</v>
      </c>
      <c r="L42" s="92">
        <v>27264.47</v>
      </c>
      <c r="M42" s="20" t="s">
        <v>3515</v>
      </c>
      <c r="N42" s="93">
        <f t="shared" si="3"/>
        <v>-2.9999999998835847E-2</v>
      </c>
      <c r="O42" s="92">
        <v>225649.29000000007</v>
      </c>
      <c r="P42" s="20" t="s">
        <v>2916</v>
      </c>
      <c r="Q42" s="93">
        <f t="shared" si="4"/>
        <v>0.29000000006635673</v>
      </c>
      <c r="R42" s="92">
        <v>58841713.009996623</v>
      </c>
      <c r="S42" s="20">
        <v>58841700</v>
      </c>
      <c r="T42" s="93">
        <f t="shared" si="5"/>
        <v>13.009996622800827</v>
      </c>
      <c r="U42" s="209">
        <f t="shared" si="6"/>
        <v>1</v>
      </c>
      <c r="W42" s="86" t="s">
        <v>13</v>
      </c>
      <c r="X42" s="122">
        <f t="shared" si="7"/>
        <v>0</v>
      </c>
      <c r="Y42" s="122">
        <f t="shared" si="8"/>
        <v>0</v>
      </c>
      <c r="Z42" s="122">
        <f t="shared" si="9"/>
        <v>0</v>
      </c>
      <c r="AA42" s="122">
        <f t="shared" si="10"/>
        <v>0</v>
      </c>
      <c r="AB42" s="122">
        <f t="shared" si="11"/>
        <v>0</v>
      </c>
      <c r="AC42" s="129">
        <f t="shared" si="12"/>
        <v>0</v>
      </c>
    </row>
    <row r="43" spans="1:29" ht="15.75">
      <c r="A43" s="251"/>
      <c r="B43" s="87" t="s">
        <v>14</v>
      </c>
      <c r="C43" s="92">
        <v>28333811.419999793</v>
      </c>
      <c r="D43" s="20">
        <v>28333770</v>
      </c>
      <c r="E43" s="93">
        <f t="shared" si="0"/>
        <v>41.419999793171883</v>
      </c>
      <c r="F43" s="92">
        <v>286484.09999999998</v>
      </c>
      <c r="G43" s="20" t="s">
        <v>2917</v>
      </c>
      <c r="H43" s="93">
        <f t="shared" si="1"/>
        <v>9.9999999976716936E-2</v>
      </c>
      <c r="I43" s="92">
        <v>11984.78</v>
      </c>
      <c r="J43" s="20" t="s">
        <v>3516</v>
      </c>
      <c r="K43" s="93">
        <f t="shared" si="2"/>
        <v>-1.9999999998617568E-2</v>
      </c>
      <c r="L43" s="92">
        <v>468.34</v>
      </c>
      <c r="M43" s="20" t="s">
        <v>3517</v>
      </c>
      <c r="N43" s="93">
        <f t="shared" si="3"/>
        <v>0</v>
      </c>
      <c r="O43" s="92">
        <v>142910.92000000004</v>
      </c>
      <c r="P43" s="20" t="s">
        <v>2918</v>
      </c>
      <c r="Q43" s="93">
        <f t="shared" si="4"/>
        <v>-7.9999999958090484E-2</v>
      </c>
      <c r="R43" s="92">
        <v>27915932.839999795</v>
      </c>
      <c r="S43" s="20">
        <v>27915910</v>
      </c>
      <c r="T43" s="93">
        <f t="shared" si="5"/>
        <v>22.839999794960022</v>
      </c>
      <c r="U43" s="209">
        <f t="shared" si="6"/>
        <v>1</v>
      </c>
      <c r="W43" s="87" t="s">
        <v>14</v>
      </c>
      <c r="X43" s="122">
        <f t="shared" si="7"/>
        <v>0</v>
      </c>
      <c r="Y43" s="122">
        <f t="shared" si="8"/>
        <v>0</v>
      </c>
      <c r="Z43" s="122">
        <f t="shared" si="9"/>
        <v>0</v>
      </c>
      <c r="AA43" s="122">
        <f t="shared" si="10"/>
        <v>0</v>
      </c>
      <c r="AB43" s="122">
        <f t="shared" si="11"/>
        <v>0</v>
      </c>
      <c r="AC43" s="129">
        <f t="shared" si="12"/>
        <v>0</v>
      </c>
    </row>
    <row r="44" spans="1:29" ht="15.75">
      <c r="A44" s="251"/>
      <c r="B44" s="86" t="s">
        <v>15</v>
      </c>
      <c r="C44" s="92">
        <v>73835128.869999468</v>
      </c>
      <c r="D44" s="20">
        <v>0</v>
      </c>
      <c r="E44" s="93">
        <f t="shared" si="0"/>
        <v>73835128.869999468</v>
      </c>
      <c r="F44" s="92">
        <v>198520</v>
      </c>
      <c r="G44" s="20"/>
      <c r="H44" s="93">
        <f t="shared" si="1"/>
        <v>198520</v>
      </c>
      <c r="I44" s="92">
        <v>10155.299999999999</v>
      </c>
      <c r="J44" s="20"/>
      <c r="K44" s="93">
        <f t="shared" si="2"/>
        <v>10155.299999999999</v>
      </c>
      <c r="L44" s="92">
        <v>1921.54</v>
      </c>
      <c r="M44" s="20"/>
      <c r="N44" s="93">
        <f t="shared" si="3"/>
        <v>1921.54</v>
      </c>
      <c r="O44" s="92">
        <v>107080.30999999998</v>
      </c>
      <c r="P44" s="20"/>
      <c r="Q44" s="93">
        <f t="shared" si="4"/>
        <v>107080.30999999998</v>
      </c>
      <c r="R44" s="92">
        <v>80883226.459999517</v>
      </c>
      <c r="S44" s="20">
        <v>0</v>
      </c>
      <c r="T44" s="93">
        <f t="shared" si="5"/>
        <v>80883226.459999517</v>
      </c>
      <c r="U44" s="209">
        <f t="shared" si="6"/>
        <v>0</v>
      </c>
      <c r="W44" s="86" t="s">
        <v>15</v>
      </c>
      <c r="X44" s="122">
        <f t="shared" si="7"/>
        <v>0</v>
      </c>
      <c r="Y44" s="122">
        <f t="shared" si="8"/>
        <v>0</v>
      </c>
      <c r="Z44" s="122">
        <f t="shared" si="9"/>
        <v>0</v>
      </c>
      <c r="AA44" s="122">
        <f t="shared" si="10"/>
        <v>0</v>
      </c>
      <c r="AB44" s="122">
        <f t="shared" si="11"/>
        <v>0</v>
      </c>
      <c r="AC44" s="129">
        <f t="shared" si="12"/>
        <v>0</v>
      </c>
    </row>
    <row r="45" spans="1:29" ht="15.75">
      <c r="A45" s="251"/>
      <c r="B45" s="86" t="s">
        <v>16</v>
      </c>
      <c r="C45" s="92">
        <v>57565299.899998881</v>
      </c>
      <c r="D45" s="20">
        <v>57807540</v>
      </c>
      <c r="E45" s="93">
        <f t="shared" si="0"/>
        <v>-242240.10000111908</v>
      </c>
      <c r="F45" s="92">
        <v>723286.61</v>
      </c>
      <c r="G45" s="20" t="s">
        <v>2919</v>
      </c>
      <c r="H45" s="93">
        <f t="shared" si="1"/>
        <v>-0.39000000001396984</v>
      </c>
      <c r="I45" s="92">
        <v>22620.6</v>
      </c>
      <c r="J45" s="20" t="s">
        <v>3518</v>
      </c>
      <c r="K45" s="93">
        <f t="shared" si="2"/>
        <v>0</v>
      </c>
      <c r="L45" s="92">
        <v>2043.8</v>
      </c>
      <c r="M45" s="20" t="s">
        <v>3519</v>
      </c>
      <c r="N45" s="93">
        <f t="shared" si="3"/>
        <v>0</v>
      </c>
      <c r="O45" s="92">
        <v>165562.62</v>
      </c>
      <c r="P45" s="20" t="s">
        <v>2920</v>
      </c>
      <c r="Q45" s="93">
        <f t="shared" si="4"/>
        <v>-0.38000000000465661</v>
      </c>
      <c r="R45" s="92">
        <v>62170361.919998892</v>
      </c>
      <c r="S45" s="20">
        <v>62170400</v>
      </c>
      <c r="T45" s="93">
        <f t="shared" si="5"/>
        <v>-38.08000110834837</v>
      </c>
      <c r="U45" s="209">
        <f t="shared" si="6"/>
        <v>1</v>
      </c>
      <c r="W45" s="86" t="s">
        <v>16</v>
      </c>
      <c r="X45" s="122">
        <f t="shared" si="7"/>
        <v>1</v>
      </c>
      <c r="Y45" s="122">
        <f t="shared" si="8"/>
        <v>0</v>
      </c>
      <c r="Z45" s="122">
        <f t="shared" si="9"/>
        <v>0</v>
      </c>
      <c r="AA45" s="122">
        <f t="shared" si="10"/>
        <v>0</v>
      </c>
      <c r="AB45" s="122">
        <f t="shared" si="11"/>
        <v>0</v>
      </c>
      <c r="AC45" s="129">
        <f t="shared" si="12"/>
        <v>0</v>
      </c>
    </row>
    <row r="46" spans="1:29" ht="15.75">
      <c r="A46" s="251"/>
      <c r="B46" s="86" t="s">
        <v>17</v>
      </c>
      <c r="C46" s="92">
        <v>30637770.199996635</v>
      </c>
      <c r="D46" s="20">
        <v>0</v>
      </c>
      <c r="E46" s="93">
        <f t="shared" si="0"/>
        <v>30637770.199996635</v>
      </c>
      <c r="F46" s="92">
        <v>282395.38</v>
      </c>
      <c r="G46" s="20"/>
      <c r="H46" s="93">
        <f t="shared" si="1"/>
        <v>282395.38</v>
      </c>
      <c r="I46" s="92">
        <v>40843.71</v>
      </c>
      <c r="J46" s="20"/>
      <c r="K46" s="93">
        <f t="shared" si="2"/>
        <v>40843.71</v>
      </c>
      <c r="L46" s="92">
        <v>430.55</v>
      </c>
      <c r="M46" s="20"/>
      <c r="N46" s="93">
        <f t="shared" si="3"/>
        <v>430.55</v>
      </c>
      <c r="O46" s="92">
        <v>37962.14</v>
      </c>
      <c r="P46" s="20"/>
      <c r="Q46" s="93">
        <f t="shared" si="4"/>
        <v>37962.14</v>
      </c>
      <c r="R46" s="92">
        <v>34818089.779996634</v>
      </c>
      <c r="S46" s="20">
        <v>0</v>
      </c>
      <c r="T46" s="93">
        <f t="shared" si="5"/>
        <v>34818089.779996634</v>
      </c>
      <c r="U46" s="209">
        <f t="shared" si="6"/>
        <v>0</v>
      </c>
      <c r="W46" s="86" t="s">
        <v>17</v>
      </c>
      <c r="X46" s="122">
        <f t="shared" si="7"/>
        <v>0</v>
      </c>
      <c r="Y46" s="122">
        <f t="shared" si="8"/>
        <v>0</v>
      </c>
      <c r="Z46" s="122">
        <f t="shared" si="9"/>
        <v>0</v>
      </c>
      <c r="AA46" s="122">
        <f t="shared" si="10"/>
        <v>0</v>
      </c>
      <c r="AB46" s="122">
        <f t="shared" si="11"/>
        <v>0</v>
      </c>
      <c r="AC46" s="129">
        <f t="shared" si="12"/>
        <v>0</v>
      </c>
    </row>
    <row r="47" spans="1:29" ht="15.75">
      <c r="A47" s="251"/>
      <c r="B47" s="86" t="s">
        <v>18</v>
      </c>
      <c r="C47" s="92">
        <v>9083721.4899994731</v>
      </c>
      <c r="D47" s="20">
        <v>9083720</v>
      </c>
      <c r="E47" s="93">
        <f t="shared" si="0"/>
        <v>1.4899994730949402</v>
      </c>
      <c r="F47" s="92">
        <v>109497.55999999998</v>
      </c>
      <c r="G47" s="20" t="s">
        <v>2921</v>
      </c>
      <c r="H47" s="93">
        <f t="shared" si="1"/>
        <v>-0.44000000001688022</v>
      </c>
      <c r="I47" s="92">
        <v>20354.53</v>
      </c>
      <c r="J47" s="20" t="s">
        <v>3520</v>
      </c>
      <c r="K47" s="93">
        <f t="shared" si="2"/>
        <v>2.9999999998835847E-2</v>
      </c>
      <c r="L47" s="92">
        <v>2936.79</v>
      </c>
      <c r="M47" s="20" t="s">
        <v>3521</v>
      </c>
      <c r="N47" s="93">
        <f t="shared" si="3"/>
        <v>0</v>
      </c>
      <c r="O47" s="92">
        <v>61957.49</v>
      </c>
      <c r="P47" s="20" t="s">
        <v>2922</v>
      </c>
      <c r="Q47" s="93">
        <f t="shared" si="4"/>
        <v>0.48999999999796273</v>
      </c>
      <c r="R47" s="92">
        <v>12529561.679999471</v>
      </c>
      <c r="S47" s="20">
        <v>12529570</v>
      </c>
      <c r="T47" s="93">
        <f t="shared" si="5"/>
        <v>-8.3200005292892456</v>
      </c>
      <c r="U47" s="209">
        <f t="shared" si="6"/>
        <v>1</v>
      </c>
      <c r="W47" s="86" t="s">
        <v>18</v>
      </c>
      <c r="X47" s="122">
        <f t="shared" si="7"/>
        <v>0</v>
      </c>
      <c r="Y47" s="122">
        <f t="shared" si="8"/>
        <v>0</v>
      </c>
      <c r="Z47" s="122">
        <f t="shared" si="9"/>
        <v>0</v>
      </c>
      <c r="AA47" s="122">
        <f t="shared" si="10"/>
        <v>0</v>
      </c>
      <c r="AB47" s="122">
        <f t="shared" si="11"/>
        <v>0</v>
      </c>
      <c r="AC47" s="129">
        <f t="shared" si="12"/>
        <v>0</v>
      </c>
    </row>
    <row r="48" spans="1:29" ht="15.75">
      <c r="A48" s="252"/>
      <c r="B48" s="88" t="s">
        <v>19</v>
      </c>
      <c r="C48" s="94">
        <v>52048694.329998799</v>
      </c>
      <c r="D48" s="95">
        <v>52048710</v>
      </c>
      <c r="E48" s="96">
        <f t="shared" si="0"/>
        <v>-15.670001201331615</v>
      </c>
      <c r="F48" s="94">
        <v>615818.64999999991</v>
      </c>
      <c r="G48" s="95" t="s">
        <v>2923</v>
      </c>
      <c r="H48" s="96">
        <f t="shared" si="1"/>
        <v>-0.35000000009313226</v>
      </c>
      <c r="I48" s="94">
        <v>12858.46</v>
      </c>
      <c r="J48" s="95" t="s">
        <v>52</v>
      </c>
      <c r="K48" s="96">
        <f t="shared" si="2"/>
        <v>12858.46</v>
      </c>
      <c r="L48" s="94">
        <v>325.66000000000003</v>
      </c>
      <c r="M48" s="95" t="s">
        <v>1855</v>
      </c>
      <c r="N48" s="96">
        <f t="shared" si="3"/>
        <v>0</v>
      </c>
      <c r="O48" s="94">
        <v>52040.03</v>
      </c>
      <c r="P48" s="95" t="s">
        <v>2924</v>
      </c>
      <c r="Q48" s="96">
        <f t="shared" si="4"/>
        <v>2.9999999998835847E-2</v>
      </c>
      <c r="R48" s="94">
        <v>59380648.689998798</v>
      </c>
      <c r="S48" s="95">
        <v>59367800</v>
      </c>
      <c r="T48" s="96">
        <f t="shared" si="5"/>
        <v>12848.689998798072</v>
      </c>
      <c r="U48" s="210">
        <f t="shared" si="6"/>
        <v>1</v>
      </c>
      <c r="W48" s="88" t="s">
        <v>19</v>
      </c>
      <c r="X48" s="122">
        <f t="shared" si="7"/>
        <v>0</v>
      </c>
      <c r="Y48" s="122">
        <f t="shared" si="8"/>
        <v>0</v>
      </c>
      <c r="Z48" s="122">
        <f t="shared" si="9"/>
        <v>1</v>
      </c>
      <c r="AA48" s="122">
        <f t="shared" si="10"/>
        <v>0</v>
      </c>
      <c r="AB48" s="122">
        <f t="shared" si="11"/>
        <v>0</v>
      </c>
      <c r="AC48" s="129">
        <f t="shared" si="12"/>
        <v>1</v>
      </c>
    </row>
    <row r="49" spans="1:29" ht="15.75" customHeight="1">
      <c r="A49" s="250">
        <v>42564</v>
      </c>
      <c r="B49" s="85" t="s">
        <v>12</v>
      </c>
      <c r="C49" s="89">
        <v>31497360.20000013</v>
      </c>
      <c r="D49" s="90"/>
      <c r="E49" s="91">
        <f t="shared" si="0"/>
        <v>31497360.20000013</v>
      </c>
      <c r="F49" s="89">
        <v>377839.42999999993</v>
      </c>
      <c r="G49" s="90"/>
      <c r="H49" s="91">
        <f t="shared" si="1"/>
        <v>377839.42999999993</v>
      </c>
      <c r="I49" s="89">
        <v>30590.18</v>
      </c>
      <c r="J49" s="90"/>
      <c r="K49" s="91">
        <f t="shared" si="2"/>
        <v>30590.18</v>
      </c>
      <c r="L49" s="89">
        <v>2544.5300000000002</v>
      </c>
      <c r="M49" s="90"/>
      <c r="N49" s="91">
        <f t="shared" si="3"/>
        <v>2544.5300000000002</v>
      </c>
      <c r="O49" s="89">
        <v>51899.15</v>
      </c>
      <c r="P49" s="90"/>
      <c r="Q49" s="91">
        <f t="shared" si="4"/>
        <v>51899.15</v>
      </c>
      <c r="R49" s="89">
        <v>31095667.27000013</v>
      </c>
      <c r="S49" s="90"/>
      <c r="T49" s="91">
        <f t="shared" si="5"/>
        <v>31095667.27000013</v>
      </c>
      <c r="U49" s="208">
        <f t="shared" si="6"/>
        <v>0</v>
      </c>
      <c r="W49" s="85" t="s">
        <v>12</v>
      </c>
      <c r="X49" s="117">
        <f t="shared" si="7"/>
        <v>0</v>
      </c>
      <c r="Y49" s="118">
        <f t="shared" si="8"/>
        <v>0</v>
      </c>
      <c r="Z49" s="118">
        <f t="shared" si="9"/>
        <v>0</v>
      </c>
      <c r="AA49" s="118">
        <f t="shared" si="10"/>
        <v>0</v>
      </c>
      <c r="AB49" s="118">
        <f t="shared" si="11"/>
        <v>0</v>
      </c>
      <c r="AC49" s="131">
        <f t="shared" si="12"/>
        <v>0</v>
      </c>
    </row>
    <row r="50" spans="1:29" ht="15.75">
      <c r="A50" s="251"/>
      <c r="B50" s="86" t="s">
        <v>13</v>
      </c>
      <c r="C50" s="92">
        <v>58841713.009996623</v>
      </c>
      <c r="D50" s="20">
        <v>58841700</v>
      </c>
      <c r="E50" s="93">
        <f t="shared" si="0"/>
        <v>13.009996622800827</v>
      </c>
      <c r="F50" s="92">
        <v>717528.7000000003</v>
      </c>
      <c r="G50" s="20" t="s">
        <v>2925</v>
      </c>
      <c r="H50" s="93">
        <f t="shared" si="1"/>
        <v>-0.29999999969732016</v>
      </c>
      <c r="I50" s="92">
        <v>287170.51</v>
      </c>
      <c r="J50" s="20" t="s">
        <v>3522</v>
      </c>
      <c r="K50" s="93">
        <f t="shared" si="2"/>
        <v>-0.48999999999068677</v>
      </c>
      <c r="L50" s="92">
        <v>8377.5499999999993</v>
      </c>
      <c r="M50" s="20" t="s">
        <v>3523</v>
      </c>
      <c r="N50" s="93">
        <f t="shared" si="3"/>
        <v>0</v>
      </c>
      <c r="O50" s="92">
        <v>197210.72999999995</v>
      </c>
      <c r="P50" s="20" t="s">
        <v>2926</v>
      </c>
      <c r="Q50" s="93">
        <f t="shared" si="4"/>
        <v>-0.27000000004773028</v>
      </c>
      <c r="R50" s="92">
        <v>68382205.039996639</v>
      </c>
      <c r="S50" s="20">
        <v>68382200</v>
      </c>
      <c r="T50" s="93">
        <f t="shared" si="5"/>
        <v>5.0399966388940811</v>
      </c>
      <c r="U50" s="209">
        <f t="shared" si="6"/>
        <v>1</v>
      </c>
      <c r="W50" s="86" t="s">
        <v>13</v>
      </c>
      <c r="X50" s="121">
        <f t="shared" si="7"/>
        <v>0</v>
      </c>
      <c r="Y50" s="122">
        <f t="shared" si="8"/>
        <v>0</v>
      </c>
      <c r="Z50" s="122">
        <f t="shared" si="9"/>
        <v>0</v>
      </c>
      <c r="AA50" s="122">
        <f t="shared" si="10"/>
        <v>0</v>
      </c>
      <c r="AB50" s="122">
        <f t="shared" si="11"/>
        <v>0</v>
      </c>
      <c r="AC50" s="129">
        <f t="shared" si="12"/>
        <v>0</v>
      </c>
    </row>
    <row r="51" spans="1:29" ht="15.75">
      <c r="A51" s="251"/>
      <c r="B51" s="87" t="s">
        <v>14</v>
      </c>
      <c r="C51" s="92"/>
      <c r="D51" s="20">
        <v>27915910</v>
      </c>
      <c r="E51" s="93">
        <f t="shared" si="0"/>
        <v>-27915910</v>
      </c>
      <c r="F51" s="92"/>
      <c r="G51" s="20" t="s">
        <v>2927</v>
      </c>
      <c r="H51" s="93">
        <f t="shared" si="1"/>
        <v>-288867</v>
      </c>
      <c r="I51" s="92"/>
      <c r="J51" s="20" t="s">
        <v>3524</v>
      </c>
      <c r="K51" s="93">
        <f t="shared" si="2"/>
        <v>-59</v>
      </c>
      <c r="L51" s="92"/>
      <c r="M51" s="20"/>
      <c r="N51" s="93">
        <f t="shared" si="3"/>
        <v>0</v>
      </c>
      <c r="O51" s="92"/>
      <c r="P51" s="20" t="s">
        <v>2928</v>
      </c>
      <c r="Q51" s="93">
        <f t="shared" si="4"/>
        <v>-134896</v>
      </c>
      <c r="R51" s="92"/>
      <c r="S51" s="20">
        <v>27550560</v>
      </c>
      <c r="T51" s="93">
        <f t="shared" si="5"/>
        <v>-27550560</v>
      </c>
      <c r="U51" s="209">
        <f t="shared" si="6"/>
        <v>1</v>
      </c>
      <c r="W51" s="87" t="s">
        <v>14</v>
      </c>
      <c r="X51" s="121">
        <f t="shared" si="7"/>
        <v>0</v>
      </c>
      <c r="Y51" s="122">
        <f t="shared" si="8"/>
        <v>0</v>
      </c>
      <c r="Z51" s="122">
        <f t="shared" si="9"/>
        <v>0</v>
      </c>
      <c r="AA51" s="122">
        <f t="shared" si="10"/>
        <v>0</v>
      </c>
      <c r="AB51" s="122">
        <f t="shared" si="11"/>
        <v>0</v>
      </c>
      <c r="AC51" s="129">
        <f t="shared" si="12"/>
        <v>0</v>
      </c>
    </row>
    <row r="52" spans="1:29" ht="15.75">
      <c r="A52" s="251"/>
      <c r="B52" s="86" t="s">
        <v>15</v>
      </c>
      <c r="C52" s="92">
        <v>80883226.459999517</v>
      </c>
      <c r="D52" s="20">
        <v>0</v>
      </c>
      <c r="E52" s="93">
        <f t="shared" si="0"/>
        <v>80883226.459999517</v>
      </c>
      <c r="F52" s="92">
        <v>304494.44</v>
      </c>
      <c r="G52" s="20"/>
      <c r="H52" s="93">
        <f t="shared" si="1"/>
        <v>304494.44</v>
      </c>
      <c r="I52" s="92">
        <v>64087.859999999993</v>
      </c>
      <c r="J52" s="20"/>
      <c r="K52" s="93">
        <f t="shared" si="2"/>
        <v>64087.859999999993</v>
      </c>
      <c r="L52" s="92">
        <v>6518.09</v>
      </c>
      <c r="M52" s="20"/>
      <c r="N52" s="93">
        <f t="shared" si="3"/>
        <v>6518.09</v>
      </c>
      <c r="O52" s="92">
        <v>41420.49</v>
      </c>
      <c r="P52" s="20"/>
      <c r="Q52" s="93">
        <f t="shared" si="4"/>
        <v>41420.49</v>
      </c>
      <c r="R52" s="92">
        <v>80594881.29999949</v>
      </c>
      <c r="S52" s="20">
        <v>0</v>
      </c>
      <c r="T52" s="93">
        <f t="shared" si="5"/>
        <v>80594881.29999949</v>
      </c>
      <c r="U52" s="209">
        <f t="shared" si="6"/>
        <v>0</v>
      </c>
      <c r="W52" s="86" t="s">
        <v>15</v>
      </c>
      <c r="X52" s="121">
        <f t="shared" si="7"/>
        <v>0</v>
      </c>
      <c r="Y52" s="122">
        <f t="shared" si="8"/>
        <v>0</v>
      </c>
      <c r="Z52" s="122">
        <f t="shared" si="9"/>
        <v>0</v>
      </c>
      <c r="AA52" s="122">
        <f t="shared" si="10"/>
        <v>0</v>
      </c>
      <c r="AB52" s="122">
        <f t="shared" si="11"/>
        <v>0</v>
      </c>
      <c r="AC52" s="129">
        <f t="shared" si="12"/>
        <v>0</v>
      </c>
    </row>
    <row r="53" spans="1:29" ht="15.75">
      <c r="A53" s="251"/>
      <c r="B53" s="86" t="s">
        <v>16</v>
      </c>
      <c r="C53" s="92"/>
      <c r="D53" s="20">
        <v>0</v>
      </c>
      <c r="E53" s="93">
        <f t="shared" si="0"/>
        <v>0</v>
      </c>
      <c r="F53" s="92"/>
      <c r="G53" s="20"/>
      <c r="H53" s="93">
        <f t="shared" si="1"/>
        <v>0</v>
      </c>
      <c r="I53" s="92"/>
      <c r="J53" s="20"/>
      <c r="K53" s="93">
        <f t="shared" si="2"/>
        <v>0</v>
      </c>
      <c r="L53" s="92"/>
      <c r="M53" s="20"/>
      <c r="N53" s="93">
        <f t="shared" si="3"/>
        <v>0</v>
      </c>
      <c r="O53" s="92"/>
      <c r="P53" s="20"/>
      <c r="Q53" s="93">
        <f t="shared" si="4"/>
        <v>0</v>
      </c>
      <c r="R53" s="92"/>
      <c r="S53" s="20">
        <v>0</v>
      </c>
      <c r="T53" s="93">
        <f t="shared" si="5"/>
        <v>0</v>
      </c>
      <c r="U53" s="209">
        <f t="shared" si="6"/>
        <v>0</v>
      </c>
      <c r="W53" s="86" t="s">
        <v>16</v>
      </c>
      <c r="X53" s="121">
        <f t="shared" si="7"/>
        <v>0</v>
      </c>
      <c r="Y53" s="122">
        <f t="shared" si="8"/>
        <v>0</v>
      </c>
      <c r="Z53" s="122">
        <f t="shared" si="9"/>
        <v>0</v>
      </c>
      <c r="AA53" s="122">
        <f t="shared" si="10"/>
        <v>0</v>
      </c>
      <c r="AB53" s="122">
        <f t="shared" si="11"/>
        <v>0</v>
      </c>
      <c r="AC53" s="129">
        <f t="shared" si="12"/>
        <v>0</v>
      </c>
    </row>
    <row r="54" spans="1:29" ht="15.75">
      <c r="A54" s="251"/>
      <c r="B54" s="86" t="s">
        <v>17</v>
      </c>
      <c r="C54" s="92">
        <v>34818089.779996634</v>
      </c>
      <c r="D54" s="20">
        <v>34818120</v>
      </c>
      <c r="E54" s="93">
        <f t="shared" si="0"/>
        <v>-30.220003366470337</v>
      </c>
      <c r="F54" s="92">
        <v>151360.71</v>
      </c>
      <c r="G54" s="20" t="s">
        <v>2929</v>
      </c>
      <c r="H54" s="93">
        <f t="shared" si="1"/>
        <v>84574.31</v>
      </c>
      <c r="I54" s="92">
        <v>31736.400000000001</v>
      </c>
      <c r="J54" s="20" t="s">
        <v>3525</v>
      </c>
      <c r="K54" s="93">
        <f t="shared" si="2"/>
        <v>0</v>
      </c>
      <c r="L54" s="92">
        <v>16929.32</v>
      </c>
      <c r="M54" s="20" t="s">
        <v>3526</v>
      </c>
      <c r="N54" s="93">
        <f t="shared" si="3"/>
        <v>2.0000000000436557E-2</v>
      </c>
      <c r="O54" s="92">
        <v>55752.28</v>
      </c>
      <c r="P54" s="20" t="s">
        <v>2930</v>
      </c>
      <c r="Q54" s="93">
        <f t="shared" si="4"/>
        <v>-2.0000000004074536E-2</v>
      </c>
      <c r="R54" s="92">
        <v>38100509.869996622</v>
      </c>
      <c r="S54" s="20">
        <v>38100500</v>
      </c>
      <c r="T54" s="93">
        <f t="shared" si="5"/>
        <v>9.8699966222047806</v>
      </c>
      <c r="U54" s="209">
        <f t="shared" si="6"/>
        <v>1</v>
      </c>
      <c r="W54" s="86" t="s">
        <v>17</v>
      </c>
      <c r="X54" s="121">
        <f t="shared" si="7"/>
        <v>0</v>
      </c>
      <c r="Y54" s="122">
        <f t="shared" si="8"/>
        <v>1</v>
      </c>
      <c r="Z54" s="122">
        <f t="shared" si="9"/>
        <v>0</v>
      </c>
      <c r="AA54" s="122">
        <f t="shared" si="10"/>
        <v>0</v>
      </c>
      <c r="AB54" s="122">
        <f t="shared" si="11"/>
        <v>0</v>
      </c>
      <c r="AC54" s="129">
        <f t="shared" si="12"/>
        <v>0</v>
      </c>
    </row>
    <row r="55" spans="1:29" ht="15.75">
      <c r="A55" s="251"/>
      <c r="B55" s="86" t="s">
        <v>18</v>
      </c>
      <c r="C55" s="92">
        <v>12529561.679999471</v>
      </c>
      <c r="D55" s="20">
        <v>12529570</v>
      </c>
      <c r="E55" s="93">
        <f t="shared" si="0"/>
        <v>-8.3200005292892456</v>
      </c>
      <c r="F55" s="92">
        <v>101403.07000000005</v>
      </c>
      <c r="G55" s="20" t="s">
        <v>2931</v>
      </c>
      <c r="H55" s="93">
        <f t="shared" si="1"/>
        <v>7.0000000050640665E-2</v>
      </c>
      <c r="I55" s="92">
        <v>8839.5</v>
      </c>
      <c r="J55" s="20" t="s">
        <v>3527</v>
      </c>
      <c r="K55" s="93">
        <f t="shared" si="2"/>
        <v>0</v>
      </c>
      <c r="L55" s="92">
        <v>2289.4</v>
      </c>
      <c r="M55" s="20" t="s">
        <v>3528</v>
      </c>
      <c r="N55" s="93">
        <f t="shared" si="3"/>
        <v>0</v>
      </c>
      <c r="O55" s="92">
        <v>83183.31</v>
      </c>
      <c r="P55" s="20" t="s">
        <v>2932</v>
      </c>
      <c r="Q55" s="93">
        <f t="shared" si="4"/>
        <v>9.9999999947613105E-3</v>
      </c>
      <c r="R55" s="92">
        <v>14275500.339999471</v>
      </c>
      <c r="S55" s="20">
        <v>14275510</v>
      </c>
      <c r="T55" s="93">
        <f t="shared" si="5"/>
        <v>-9.660000529140234</v>
      </c>
      <c r="U55" s="209">
        <f t="shared" si="6"/>
        <v>1</v>
      </c>
      <c r="W55" s="86" t="s">
        <v>18</v>
      </c>
      <c r="X55" s="121">
        <f t="shared" si="7"/>
        <v>0</v>
      </c>
      <c r="Y55" s="122">
        <f t="shared" si="8"/>
        <v>0</v>
      </c>
      <c r="Z55" s="122">
        <f t="shared" si="9"/>
        <v>0</v>
      </c>
      <c r="AA55" s="122">
        <f t="shared" si="10"/>
        <v>0</v>
      </c>
      <c r="AB55" s="122">
        <f t="shared" si="11"/>
        <v>0</v>
      </c>
      <c r="AC55" s="129">
        <f t="shared" si="12"/>
        <v>0</v>
      </c>
    </row>
    <row r="56" spans="1:29" ht="15.75">
      <c r="A56" s="252"/>
      <c r="B56" s="88" t="s">
        <v>19</v>
      </c>
      <c r="C56" s="94">
        <v>59380648.689998798</v>
      </c>
      <c r="D56" s="95">
        <v>59367800</v>
      </c>
      <c r="E56" s="96">
        <f t="shared" si="0"/>
        <v>12848.689998798072</v>
      </c>
      <c r="F56" s="94">
        <v>468668.4200000001</v>
      </c>
      <c r="G56" s="95" t="s">
        <v>2933</v>
      </c>
      <c r="H56" s="96">
        <f t="shared" si="1"/>
        <v>0.42000000010011718</v>
      </c>
      <c r="I56" s="94">
        <v>20965.04</v>
      </c>
      <c r="J56" s="95" t="s">
        <v>3529</v>
      </c>
      <c r="K56" s="96">
        <f t="shared" si="2"/>
        <v>4.0000000000873115E-2</v>
      </c>
      <c r="L56" s="94">
        <v>156.11000000000001</v>
      </c>
      <c r="M56" s="95" t="s">
        <v>3530</v>
      </c>
      <c r="N56" s="96">
        <f t="shared" si="3"/>
        <v>0</v>
      </c>
      <c r="O56" s="92">
        <v>93737.16</v>
      </c>
      <c r="P56" s="20" t="s">
        <v>2934</v>
      </c>
      <c r="Q56" s="93">
        <f t="shared" si="4"/>
        <v>0.16000000000349246</v>
      </c>
      <c r="R56" s="94">
        <v>66745788.949998781</v>
      </c>
      <c r="S56" s="95">
        <v>66745800</v>
      </c>
      <c r="T56" s="96">
        <f t="shared" si="5"/>
        <v>-11.050001218914986</v>
      </c>
      <c r="U56" s="210">
        <f t="shared" si="6"/>
        <v>1</v>
      </c>
      <c r="W56" s="88" t="s">
        <v>19</v>
      </c>
      <c r="X56" s="125">
        <f t="shared" si="7"/>
        <v>1</v>
      </c>
      <c r="Y56" s="126">
        <f t="shared" si="8"/>
        <v>0</v>
      </c>
      <c r="Z56" s="126">
        <f t="shared" si="9"/>
        <v>0</v>
      </c>
      <c r="AA56" s="126">
        <f t="shared" si="10"/>
        <v>0</v>
      </c>
      <c r="AB56" s="126">
        <f t="shared" si="11"/>
        <v>0</v>
      </c>
      <c r="AC56" s="132">
        <f t="shared" si="12"/>
        <v>0</v>
      </c>
    </row>
    <row r="57" spans="1:29" ht="15.75" customHeight="1">
      <c r="A57" s="250">
        <v>42565</v>
      </c>
      <c r="B57" s="85" t="s">
        <v>12</v>
      </c>
      <c r="C57" s="89">
        <v>31095667.27000013</v>
      </c>
      <c r="D57" s="90"/>
      <c r="E57" s="91">
        <f t="shared" si="0"/>
        <v>31095667.27000013</v>
      </c>
      <c r="F57" s="89">
        <v>412872.98999999993</v>
      </c>
      <c r="G57" s="90"/>
      <c r="H57" s="91">
        <f t="shared" si="1"/>
        <v>412872.98999999993</v>
      </c>
      <c r="I57" s="89">
        <v>62962.73</v>
      </c>
      <c r="J57" s="90"/>
      <c r="K57" s="91">
        <f t="shared" si="2"/>
        <v>62962.73</v>
      </c>
      <c r="L57" s="89">
        <v>8967.98</v>
      </c>
      <c r="M57" s="90"/>
      <c r="N57" s="91">
        <f t="shared" si="3"/>
        <v>8967.98</v>
      </c>
      <c r="O57" s="89">
        <v>95228.64</v>
      </c>
      <c r="P57" s="90"/>
      <c r="Q57" s="91">
        <f t="shared" si="4"/>
        <v>95228.64</v>
      </c>
      <c r="R57" s="89">
        <v>30641560.390000127</v>
      </c>
      <c r="S57" s="90"/>
      <c r="T57" s="91">
        <f t="shared" si="5"/>
        <v>30641560.390000127</v>
      </c>
      <c r="U57" s="208">
        <f t="shared" si="6"/>
        <v>0</v>
      </c>
      <c r="W57" s="85" t="s">
        <v>12</v>
      </c>
      <c r="X57" s="122">
        <f t="shared" si="7"/>
        <v>0</v>
      </c>
      <c r="Y57" s="122">
        <f t="shared" si="8"/>
        <v>0</v>
      </c>
      <c r="Z57" s="122">
        <f t="shared" si="9"/>
        <v>0</v>
      </c>
      <c r="AA57" s="122">
        <f t="shared" si="10"/>
        <v>0</v>
      </c>
      <c r="AB57" s="122">
        <f t="shared" si="11"/>
        <v>0</v>
      </c>
      <c r="AC57" s="129">
        <f t="shared" si="12"/>
        <v>0</v>
      </c>
    </row>
    <row r="58" spans="1:29" ht="15.75">
      <c r="A58" s="251"/>
      <c r="B58" s="86" t="s">
        <v>13</v>
      </c>
      <c r="C58" s="92">
        <v>68382205.039996639</v>
      </c>
      <c r="D58" s="20">
        <v>68382200</v>
      </c>
      <c r="E58" s="93">
        <f t="shared" si="0"/>
        <v>5.0399966388940811</v>
      </c>
      <c r="F58" s="92">
        <v>960992.68000000028</v>
      </c>
      <c r="G58" s="20" t="s">
        <v>2935</v>
      </c>
      <c r="H58" s="93">
        <f t="shared" si="1"/>
        <v>-0.31999999971594661</v>
      </c>
      <c r="I58" s="92">
        <v>311398.21999999997</v>
      </c>
      <c r="J58" s="20" t="s">
        <v>3531</v>
      </c>
      <c r="K58" s="93">
        <f t="shared" si="2"/>
        <v>0.21999999997206032</v>
      </c>
      <c r="L58" s="92">
        <v>83435.03</v>
      </c>
      <c r="M58" s="20" t="s">
        <v>3532</v>
      </c>
      <c r="N58" s="93">
        <f t="shared" si="3"/>
        <v>2.9999999998835847E-2</v>
      </c>
      <c r="O58" s="92">
        <v>292834.75</v>
      </c>
      <c r="P58" s="20" t="s">
        <v>2936</v>
      </c>
      <c r="Q58" s="93">
        <f t="shared" si="4"/>
        <v>-0.25</v>
      </c>
      <c r="R58" s="92">
        <v>67356340.799996644</v>
      </c>
      <c r="S58" s="20">
        <v>67356400</v>
      </c>
      <c r="T58" s="93">
        <f t="shared" si="5"/>
        <v>-59.200003355741501</v>
      </c>
      <c r="U58" s="209">
        <f t="shared" si="6"/>
        <v>1</v>
      </c>
      <c r="W58" s="86" t="s">
        <v>13</v>
      </c>
      <c r="X58" s="122">
        <f t="shared" si="7"/>
        <v>0</v>
      </c>
      <c r="Y58" s="122">
        <f t="shared" si="8"/>
        <v>0</v>
      </c>
      <c r="Z58" s="122">
        <f t="shared" si="9"/>
        <v>0</v>
      </c>
      <c r="AA58" s="122">
        <f t="shared" si="10"/>
        <v>0</v>
      </c>
      <c r="AB58" s="122">
        <f t="shared" si="11"/>
        <v>0</v>
      </c>
      <c r="AC58" s="129">
        <f t="shared" si="12"/>
        <v>0</v>
      </c>
    </row>
    <row r="59" spans="1:29" ht="15.75">
      <c r="A59" s="251"/>
      <c r="B59" s="87" t="s">
        <v>14</v>
      </c>
      <c r="C59" s="92">
        <v>27915932.839999795</v>
      </c>
      <c r="D59" s="20">
        <v>0</v>
      </c>
      <c r="E59" s="93">
        <f t="shared" si="0"/>
        <v>27915932.839999795</v>
      </c>
      <c r="F59" s="92">
        <v>616879.73</v>
      </c>
      <c r="G59" s="20" t="s">
        <v>2937</v>
      </c>
      <c r="H59" s="93">
        <f t="shared" si="1"/>
        <v>-0.27000000001862645</v>
      </c>
      <c r="I59" s="92">
        <v>62959.42</v>
      </c>
      <c r="J59" s="20" t="s">
        <v>3533</v>
      </c>
      <c r="K59" s="93">
        <f t="shared" si="2"/>
        <v>1.9999999996798579E-2</v>
      </c>
      <c r="L59" s="92">
        <v>1615.94</v>
      </c>
      <c r="M59" s="20" t="s">
        <v>3534</v>
      </c>
      <c r="N59" s="93">
        <f t="shared" si="3"/>
        <v>0</v>
      </c>
      <c r="O59" s="92">
        <v>236335.75</v>
      </c>
      <c r="P59" s="20" t="s">
        <v>2938</v>
      </c>
      <c r="Q59" s="93">
        <f t="shared" si="4"/>
        <v>-0.25</v>
      </c>
      <c r="R59" s="92">
        <v>33740281.939999796</v>
      </c>
      <c r="S59" s="20">
        <v>33740300</v>
      </c>
      <c r="T59" s="93">
        <f t="shared" si="5"/>
        <v>-18.060000203549862</v>
      </c>
      <c r="U59" s="209">
        <f t="shared" si="6"/>
        <v>0</v>
      </c>
      <c r="W59" s="87" t="s">
        <v>14</v>
      </c>
      <c r="X59" s="122">
        <f t="shared" si="7"/>
        <v>0</v>
      </c>
      <c r="Y59" s="122">
        <f t="shared" si="8"/>
        <v>0</v>
      </c>
      <c r="Z59" s="122">
        <f t="shared" si="9"/>
        <v>0</v>
      </c>
      <c r="AA59" s="122">
        <f t="shared" si="10"/>
        <v>0</v>
      </c>
      <c r="AB59" s="122">
        <f t="shared" si="11"/>
        <v>0</v>
      </c>
      <c r="AC59" s="129">
        <f t="shared" si="12"/>
        <v>0</v>
      </c>
    </row>
    <row r="60" spans="1:29" ht="15.75">
      <c r="A60" s="251"/>
      <c r="B60" s="86" t="s">
        <v>15</v>
      </c>
      <c r="C60" s="92">
        <v>80594881.29999949</v>
      </c>
      <c r="D60" s="20">
        <v>0</v>
      </c>
      <c r="E60" s="93">
        <f t="shared" si="0"/>
        <v>80594881.29999949</v>
      </c>
      <c r="F60" s="92">
        <v>608020.63</v>
      </c>
      <c r="G60" s="20"/>
      <c r="H60" s="93">
        <f t="shared" si="1"/>
        <v>608020.63</v>
      </c>
      <c r="I60" s="92">
        <v>9116.69</v>
      </c>
      <c r="J60" s="20"/>
      <c r="K60" s="93">
        <f t="shared" si="2"/>
        <v>9116.69</v>
      </c>
      <c r="L60" s="92">
        <v>1499.75</v>
      </c>
      <c r="M60" s="20"/>
      <c r="N60" s="93">
        <f t="shared" si="3"/>
        <v>1499.75</v>
      </c>
      <c r="O60" s="92">
        <v>88755.94</v>
      </c>
      <c r="P60" s="20"/>
      <c r="Q60" s="93">
        <f t="shared" si="4"/>
        <v>88755.94</v>
      </c>
      <c r="R60" s="92">
        <v>86170010.499999478</v>
      </c>
      <c r="S60" s="20">
        <v>0</v>
      </c>
      <c r="T60" s="93">
        <f t="shared" si="5"/>
        <v>86170010.499999478</v>
      </c>
      <c r="U60" s="209">
        <f t="shared" si="6"/>
        <v>0</v>
      </c>
      <c r="W60" s="86" t="s">
        <v>15</v>
      </c>
      <c r="X60" s="122">
        <f t="shared" si="7"/>
        <v>0</v>
      </c>
      <c r="Y60" s="122">
        <f t="shared" si="8"/>
        <v>0</v>
      </c>
      <c r="Z60" s="122">
        <f t="shared" si="9"/>
        <v>0</v>
      </c>
      <c r="AA60" s="122">
        <f t="shared" si="10"/>
        <v>0</v>
      </c>
      <c r="AB60" s="122">
        <f t="shared" si="11"/>
        <v>0</v>
      </c>
      <c r="AC60" s="129">
        <f t="shared" si="12"/>
        <v>0</v>
      </c>
    </row>
    <row r="61" spans="1:29" ht="15.75">
      <c r="A61" s="251"/>
      <c r="B61" s="86" t="s">
        <v>16</v>
      </c>
      <c r="C61" s="92">
        <v>62170361.919998892</v>
      </c>
      <c r="D61" s="20">
        <v>0</v>
      </c>
      <c r="E61" s="93">
        <f t="shared" si="0"/>
        <v>62170361.919998892</v>
      </c>
      <c r="F61" s="92">
        <v>482361.43999999971</v>
      </c>
      <c r="G61" s="20"/>
      <c r="H61" s="93">
        <f t="shared" si="1"/>
        <v>482361.43999999971</v>
      </c>
      <c r="I61" s="92">
        <v>30237.66</v>
      </c>
      <c r="J61" s="20"/>
      <c r="K61" s="93">
        <f t="shared" si="2"/>
        <v>30237.66</v>
      </c>
      <c r="L61" s="92">
        <v>2653.88</v>
      </c>
      <c r="M61" s="20"/>
      <c r="N61" s="93">
        <f t="shared" si="3"/>
        <v>2653.88</v>
      </c>
      <c r="O61" s="92">
        <v>247662.75999999995</v>
      </c>
      <c r="P61" s="20"/>
      <c r="Q61" s="93">
        <f t="shared" si="4"/>
        <v>247662.75999999995</v>
      </c>
      <c r="R61" s="92">
        <v>65891972.449998945</v>
      </c>
      <c r="S61" s="20">
        <v>0</v>
      </c>
      <c r="T61" s="93">
        <f t="shared" si="5"/>
        <v>65891972.449998945</v>
      </c>
      <c r="U61" s="209">
        <f t="shared" si="6"/>
        <v>0</v>
      </c>
      <c r="W61" s="86" t="s">
        <v>16</v>
      </c>
      <c r="X61" s="122">
        <f t="shared" si="7"/>
        <v>0</v>
      </c>
      <c r="Y61" s="122">
        <f t="shared" si="8"/>
        <v>0</v>
      </c>
      <c r="Z61" s="122">
        <f t="shared" si="9"/>
        <v>0</v>
      </c>
      <c r="AA61" s="122">
        <f t="shared" si="10"/>
        <v>0</v>
      </c>
      <c r="AB61" s="122">
        <f t="shared" si="11"/>
        <v>0</v>
      </c>
      <c r="AC61" s="129">
        <f t="shared" si="12"/>
        <v>0</v>
      </c>
    </row>
    <row r="62" spans="1:29" ht="15.75">
      <c r="A62" s="251"/>
      <c r="B62" s="86" t="s">
        <v>17</v>
      </c>
      <c r="C62" s="92">
        <v>38100509.869996622</v>
      </c>
      <c r="D62" s="20">
        <v>0</v>
      </c>
      <c r="E62" s="93">
        <f t="shared" si="0"/>
        <v>38100509.869996622</v>
      </c>
      <c r="F62" s="92">
        <v>452882.06</v>
      </c>
      <c r="G62" s="20"/>
      <c r="H62" s="93">
        <f t="shared" si="1"/>
        <v>452882.06</v>
      </c>
      <c r="I62" s="92">
        <v>0</v>
      </c>
      <c r="J62" s="20"/>
      <c r="K62" s="93">
        <f t="shared" si="2"/>
        <v>0</v>
      </c>
      <c r="L62" s="92">
        <v>0</v>
      </c>
      <c r="M62" s="20"/>
      <c r="N62" s="93">
        <f t="shared" si="3"/>
        <v>0</v>
      </c>
      <c r="O62" s="92">
        <v>161783.9</v>
      </c>
      <c r="P62" s="20"/>
      <c r="Q62" s="93">
        <f t="shared" si="4"/>
        <v>161783.9</v>
      </c>
      <c r="R62" s="92">
        <v>37485843.909996621</v>
      </c>
      <c r="S62" s="20">
        <v>0</v>
      </c>
      <c r="T62" s="93">
        <f t="shared" si="5"/>
        <v>37485843.909996621</v>
      </c>
      <c r="U62" s="209">
        <f t="shared" si="6"/>
        <v>0</v>
      </c>
      <c r="W62" s="86" t="s">
        <v>17</v>
      </c>
      <c r="X62" s="122">
        <f t="shared" si="7"/>
        <v>0</v>
      </c>
      <c r="Y62" s="122">
        <f t="shared" si="8"/>
        <v>0</v>
      </c>
      <c r="Z62" s="122">
        <f t="shared" si="9"/>
        <v>0</v>
      </c>
      <c r="AA62" s="122">
        <f t="shared" si="10"/>
        <v>0</v>
      </c>
      <c r="AB62" s="122">
        <f t="shared" si="11"/>
        <v>0</v>
      </c>
      <c r="AC62" s="129">
        <f t="shared" si="12"/>
        <v>0</v>
      </c>
    </row>
    <row r="63" spans="1:29" ht="15.75">
      <c r="A63" s="251"/>
      <c r="B63" s="86" t="s">
        <v>18</v>
      </c>
      <c r="C63" s="92">
        <v>14275500.339999471</v>
      </c>
      <c r="D63" s="20">
        <v>18246760</v>
      </c>
      <c r="E63" s="93">
        <f t="shared" si="0"/>
        <v>-3971259.6600005291</v>
      </c>
      <c r="F63" s="92">
        <v>330938.12</v>
      </c>
      <c r="G63" s="20" t="s">
        <v>2939</v>
      </c>
      <c r="H63" s="93">
        <f t="shared" si="1"/>
        <v>0.11999999999534339</v>
      </c>
      <c r="I63" s="92">
        <v>33371.659999999996</v>
      </c>
      <c r="J63" s="20" t="s">
        <v>3535</v>
      </c>
      <c r="K63" s="93">
        <f t="shared" si="2"/>
        <v>-4.0000000000873115E-2</v>
      </c>
      <c r="L63" s="92">
        <v>3111.23</v>
      </c>
      <c r="M63" s="20" t="s">
        <v>3536</v>
      </c>
      <c r="N63" s="93">
        <f t="shared" si="3"/>
        <v>0</v>
      </c>
      <c r="O63" s="92">
        <v>46272.12</v>
      </c>
      <c r="P63" s="20" t="s">
        <v>2940</v>
      </c>
      <c r="Q63" s="93">
        <f t="shared" si="4"/>
        <v>2.0000000004074536E-2</v>
      </c>
      <c r="R63" s="92">
        <v>13928550.52999947</v>
      </c>
      <c r="S63" s="20">
        <v>13928570</v>
      </c>
      <c r="T63" s="93">
        <f t="shared" si="5"/>
        <v>-19.470000529661775</v>
      </c>
      <c r="U63" s="209">
        <f t="shared" si="6"/>
        <v>1</v>
      </c>
      <c r="W63" s="86" t="s">
        <v>18</v>
      </c>
      <c r="X63" s="122">
        <f t="shared" si="7"/>
        <v>1</v>
      </c>
      <c r="Y63" s="122">
        <f t="shared" si="8"/>
        <v>0</v>
      </c>
      <c r="Z63" s="122">
        <f t="shared" si="9"/>
        <v>0</v>
      </c>
      <c r="AA63" s="122">
        <f t="shared" si="10"/>
        <v>0</v>
      </c>
      <c r="AB63" s="122">
        <f t="shared" si="11"/>
        <v>0</v>
      </c>
      <c r="AC63" s="129">
        <f t="shared" si="12"/>
        <v>0</v>
      </c>
    </row>
    <row r="64" spans="1:29" ht="15.75">
      <c r="A64" s="252"/>
      <c r="B64" s="88" t="s">
        <v>19</v>
      </c>
      <c r="C64" s="94">
        <v>66745788.949998781</v>
      </c>
      <c r="D64" s="95">
        <v>66745800</v>
      </c>
      <c r="E64" s="96">
        <f t="shared" si="0"/>
        <v>-11.050001218914986</v>
      </c>
      <c r="F64" s="94">
        <v>543982.59</v>
      </c>
      <c r="G64" s="95" t="s">
        <v>2941</v>
      </c>
      <c r="H64" s="96">
        <f t="shared" si="1"/>
        <v>-0.41000000003259629</v>
      </c>
      <c r="I64" s="94">
        <v>41264.85</v>
      </c>
      <c r="J64" s="95" t="s">
        <v>3537</v>
      </c>
      <c r="K64" s="96">
        <f t="shared" si="2"/>
        <v>-5.0000000002910383E-2</v>
      </c>
      <c r="L64" s="94">
        <v>13538.94</v>
      </c>
      <c r="M64" s="95" t="s">
        <v>3538</v>
      </c>
      <c r="N64" s="96">
        <f t="shared" si="3"/>
        <v>0.94000000000050932</v>
      </c>
      <c r="O64" s="94">
        <v>111983.52</v>
      </c>
      <c r="P64" s="95" t="s">
        <v>2942</v>
      </c>
      <c r="Q64" s="96">
        <f t="shared" si="4"/>
        <v>0.52000000000407454</v>
      </c>
      <c r="R64" s="94">
        <v>66117548.749998778</v>
      </c>
      <c r="S64" s="95">
        <v>66117500</v>
      </c>
      <c r="T64" s="96">
        <f t="shared" si="5"/>
        <v>48.749998778104782</v>
      </c>
      <c r="U64" s="210">
        <f t="shared" si="6"/>
        <v>1</v>
      </c>
      <c r="W64" s="88" t="s">
        <v>19</v>
      </c>
      <c r="X64" s="122">
        <f t="shared" si="7"/>
        <v>0</v>
      </c>
      <c r="Y64" s="122">
        <f t="shared" si="8"/>
        <v>0</v>
      </c>
      <c r="Z64" s="122">
        <f t="shared" si="9"/>
        <v>0</v>
      </c>
      <c r="AA64" s="122">
        <f t="shared" si="10"/>
        <v>0</v>
      </c>
      <c r="AB64" s="122">
        <f t="shared" si="11"/>
        <v>0</v>
      </c>
      <c r="AC64" s="129">
        <f t="shared" si="12"/>
        <v>0</v>
      </c>
    </row>
    <row r="65" spans="1:29" ht="15.75" customHeight="1">
      <c r="A65" s="250">
        <v>42568</v>
      </c>
      <c r="B65" s="85" t="s">
        <v>12</v>
      </c>
      <c r="C65" s="89">
        <v>30641560.390000127</v>
      </c>
      <c r="D65" s="90"/>
      <c r="E65" s="91">
        <f t="shared" si="0"/>
        <v>30641560.390000127</v>
      </c>
      <c r="F65" s="89">
        <v>537216.99999999988</v>
      </c>
      <c r="G65" s="90"/>
      <c r="H65" s="91">
        <f t="shared" si="1"/>
        <v>537216.99999999988</v>
      </c>
      <c r="I65" s="89">
        <v>47045.649999999994</v>
      </c>
      <c r="J65" s="90"/>
      <c r="K65" s="91">
        <f t="shared" si="2"/>
        <v>47045.649999999994</v>
      </c>
      <c r="L65" s="89">
        <v>6596.11</v>
      </c>
      <c r="M65" s="90"/>
      <c r="N65" s="91">
        <f t="shared" si="3"/>
        <v>6596.11</v>
      </c>
      <c r="O65" s="92">
        <v>180393.62</v>
      </c>
      <c r="P65" s="20"/>
      <c r="Q65" s="93">
        <f t="shared" si="4"/>
        <v>180393.62</v>
      </c>
      <c r="R65" s="89">
        <v>29964399.310000129</v>
      </c>
      <c r="S65" s="90"/>
      <c r="T65" s="91">
        <f t="shared" si="5"/>
        <v>29964399.310000129</v>
      </c>
      <c r="U65" s="208">
        <f t="shared" si="6"/>
        <v>0</v>
      </c>
      <c r="W65" s="85" t="s">
        <v>12</v>
      </c>
      <c r="X65" s="117">
        <f t="shared" si="7"/>
        <v>0</v>
      </c>
      <c r="Y65" s="118">
        <f t="shared" si="8"/>
        <v>0</v>
      </c>
      <c r="Z65" s="118">
        <f t="shared" si="9"/>
        <v>0</v>
      </c>
      <c r="AA65" s="118">
        <f t="shared" si="10"/>
        <v>0</v>
      </c>
      <c r="AB65" s="118">
        <f t="shared" si="11"/>
        <v>0</v>
      </c>
      <c r="AC65" s="131">
        <f t="shared" si="12"/>
        <v>0</v>
      </c>
    </row>
    <row r="66" spans="1:29" ht="15.75">
      <c r="A66" s="251"/>
      <c r="B66" s="86" t="s">
        <v>13</v>
      </c>
      <c r="C66" s="92">
        <v>67356340.799996644</v>
      </c>
      <c r="D66" s="20">
        <v>67356400</v>
      </c>
      <c r="E66" s="93">
        <f t="shared" si="0"/>
        <v>-59.200003355741501</v>
      </c>
      <c r="F66" s="92">
        <v>919516.2699999999</v>
      </c>
      <c r="G66" s="20" t="s">
        <v>2943</v>
      </c>
      <c r="H66" s="93">
        <f t="shared" si="1"/>
        <v>0.26999999990221113</v>
      </c>
      <c r="I66" s="92">
        <v>210057.56000000011</v>
      </c>
      <c r="J66" s="20" t="s">
        <v>3539</v>
      </c>
      <c r="K66" s="93">
        <f t="shared" si="2"/>
        <v>-0.43999999988591298</v>
      </c>
      <c r="L66" s="92">
        <v>11518.69</v>
      </c>
      <c r="M66" s="20" t="s">
        <v>3540</v>
      </c>
      <c r="N66" s="93">
        <f t="shared" si="3"/>
        <v>-1.0000000000218279E-2</v>
      </c>
      <c r="O66" s="92">
        <v>467088.94</v>
      </c>
      <c r="P66" s="20" t="s">
        <v>2944</v>
      </c>
      <c r="Q66" s="93">
        <f t="shared" si="4"/>
        <v>-5.9999999997671694E-2</v>
      </c>
      <c r="R66" s="92">
        <v>66168274.459996641</v>
      </c>
      <c r="S66" s="20">
        <v>66168300</v>
      </c>
      <c r="T66" s="93">
        <f t="shared" si="5"/>
        <v>-25.54000335931778</v>
      </c>
      <c r="U66" s="209">
        <f t="shared" si="6"/>
        <v>1</v>
      </c>
      <c r="W66" s="86" t="s">
        <v>13</v>
      </c>
      <c r="X66" s="121">
        <f t="shared" si="7"/>
        <v>0</v>
      </c>
      <c r="Y66" s="122">
        <f t="shared" si="8"/>
        <v>0</v>
      </c>
      <c r="Z66" s="122">
        <f t="shared" si="9"/>
        <v>0</v>
      </c>
      <c r="AA66" s="122">
        <f t="shared" si="10"/>
        <v>0</v>
      </c>
      <c r="AB66" s="122">
        <f t="shared" si="11"/>
        <v>0</v>
      </c>
      <c r="AC66" s="129">
        <f t="shared" si="12"/>
        <v>0</v>
      </c>
    </row>
    <row r="67" spans="1:29" ht="15.75">
      <c r="A67" s="251"/>
      <c r="B67" s="87" t="s">
        <v>14</v>
      </c>
      <c r="C67" s="92">
        <v>33740281.939999796</v>
      </c>
      <c r="D67" s="20">
        <v>33740300</v>
      </c>
      <c r="E67" s="93">
        <f t="shared" si="0"/>
        <v>-18.060000203549862</v>
      </c>
      <c r="F67" s="92">
        <v>880200.94000000029</v>
      </c>
      <c r="G67" s="20" t="s">
        <v>2945</v>
      </c>
      <c r="H67" s="93">
        <f t="shared" si="1"/>
        <v>-5.9999999706633389E-2</v>
      </c>
      <c r="I67" s="92">
        <v>59798.400000000001</v>
      </c>
      <c r="J67" s="20" t="s">
        <v>3541</v>
      </c>
      <c r="K67" s="93">
        <f t="shared" si="2"/>
        <v>0</v>
      </c>
      <c r="L67" s="92">
        <v>3505.1</v>
      </c>
      <c r="M67" s="20" t="s">
        <v>3542</v>
      </c>
      <c r="N67" s="93">
        <f t="shared" si="3"/>
        <v>0</v>
      </c>
      <c r="O67" s="92">
        <v>162651.75</v>
      </c>
      <c r="P67" s="20" t="s">
        <v>2946</v>
      </c>
      <c r="Q67" s="93">
        <f t="shared" si="4"/>
        <v>-0.25</v>
      </c>
      <c r="R67" s="92">
        <v>32753722.5499998</v>
      </c>
      <c r="S67" s="20">
        <v>32753800</v>
      </c>
      <c r="T67" s="93">
        <f t="shared" si="5"/>
        <v>-77.450000200420618</v>
      </c>
      <c r="U67" s="209">
        <f t="shared" si="6"/>
        <v>1</v>
      </c>
      <c r="W67" s="87" t="s">
        <v>14</v>
      </c>
      <c r="X67" s="121">
        <f t="shared" si="7"/>
        <v>0</v>
      </c>
      <c r="Y67" s="122">
        <f t="shared" si="8"/>
        <v>0</v>
      </c>
      <c r="Z67" s="122">
        <f t="shared" si="9"/>
        <v>0</v>
      </c>
      <c r="AA67" s="122">
        <f t="shared" si="10"/>
        <v>0</v>
      </c>
      <c r="AB67" s="122">
        <f t="shared" si="11"/>
        <v>0</v>
      </c>
      <c r="AC67" s="129">
        <f t="shared" si="12"/>
        <v>0</v>
      </c>
    </row>
    <row r="68" spans="1:29" ht="15.75">
      <c r="A68" s="251"/>
      <c r="B68" s="86" t="s">
        <v>15</v>
      </c>
      <c r="C68" s="92">
        <v>86170010.499999478</v>
      </c>
      <c r="D68" s="20">
        <v>0</v>
      </c>
      <c r="E68" s="93">
        <f t="shared" si="0"/>
        <v>86170010.499999478</v>
      </c>
      <c r="F68" s="92">
        <v>1051825.0599999996</v>
      </c>
      <c r="G68" s="20"/>
      <c r="H68" s="93">
        <f t="shared" si="1"/>
        <v>1051825.0599999996</v>
      </c>
      <c r="I68" s="92">
        <v>89533.02</v>
      </c>
      <c r="J68" s="20"/>
      <c r="K68" s="93">
        <f t="shared" si="2"/>
        <v>89533.02</v>
      </c>
      <c r="L68" s="92">
        <v>10244.14</v>
      </c>
      <c r="M68" s="20"/>
      <c r="N68" s="93">
        <f t="shared" si="3"/>
        <v>10244.14</v>
      </c>
      <c r="O68" s="92">
        <v>512691.53</v>
      </c>
      <c r="P68" s="20"/>
      <c r="Q68" s="93">
        <f t="shared" si="4"/>
        <v>512691.53</v>
      </c>
      <c r="R68" s="92">
        <v>84684782.7899995</v>
      </c>
      <c r="S68" s="20">
        <v>0</v>
      </c>
      <c r="T68" s="93">
        <f t="shared" si="5"/>
        <v>84684782.7899995</v>
      </c>
      <c r="U68" s="209">
        <f t="shared" si="6"/>
        <v>0</v>
      </c>
      <c r="W68" s="86" t="s">
        <v>15</v>
      </c>
      <c r="X68" s="121">
        <f t="shared" si="7"/>
        <v>0</v>
      </c>
      <c r="Y68" s="122">
        <f t="shared" si="8"/>
        <v>0</v>
      </c>
      <c r="Z68" s="122">
        <f t="shared" si="9"/>
        <v>0</v>
      </c>
      <c r="AA68" s="122">
        <f t="shared" si="10"/>
        <v>0</v>
      </c>
      <c r="AB68" s="122">
        <f t="shared" si="11"/>
        <v>0</v>
      </c>
      <c r="AC68" s="129">
        <f t="shared" si="12"/>
        <v>0</v>
      </c>
    </row>
    <row r="69" spans="1:29" ht="15.75">
      <c r="A69" s="251"/>
      <c r="B69" s="86" t="s">
        <v>16</v>
      </c>
      <c r="C69" s="92">
        <v>65891972.449998945</v>
      </c>
      <c r="D69" s="20">
        <v>0</v>
      </c>
      <c r="E69" s="93">
        <f t="shared" si="0"/>
        <v>65891972.449998945</v>
      </c>
      <c r="F69" s="92">
        <v>441576.5799999999</v>
      </c>
      <c r="G69" s="20"/>
      <c r="H69" s="93">
        <f t="shared" si="1"/>
        <v>441576.5799999999</v>
      </c>
      <c r="I69" s="92">
        <v>0</v>
      </c>
      <c r="J69" s="20"/>
      <c r="K69" s="93">
        <f t="shared" si="2"/>
        <v>0</v>
      </c>
      <c r="L69" s="92">
        <v>0</v>
      </c>
      <c r="M69" s="20"/>
      <c r="N69" s="93">
        <f t="shared" si="3"/>
        <v>0</v>
      </c>
      <c r="O69" s="92">
        <v>263748.03000000003</v>
      </c>
      <c r="P69" s="20"/>
      <c r="Q69" s="93">
        <f t="shared" si="4"/>
        <v>263748.03000000003</v>
      </c>
      <c r="R69" s="92">
        <v>65186647.839998938</v>
      </c>
      <c r="S69" s="20">
        <v>0</v>
      </c>
      <c r="T69" s="93">
        <f t="shared" si="5"/>
        <v>65186647.839998938</v>
      </c>
      <c r="U69" s="209">
        <f t="shared" si="6"/>
        <v>0</v>
      </c>
      <c r="W69" s="86" t="s">
        <v>16</v>
      </c>
      <c r="X69" s="121">
        <f t="shared" si="7"/>
        <v>0</v>
      </c>
      <c r="Y69" s="122">
        <f t="shared" si="8"/>
        <v>0</v>
      </c>
      <c r="Z69" s="122">
        <f t="shared" si="9"/>
        <v>0</v>
      </c>
      <c r="AA69" s="122">
        <f t="shared" si="10"/>
        <v>0</v>
      </c>
      <c r="AB69" s="122">
        <f t="shared" si="11"/>
        <v>0</v>
      </c>
      <c r="AC69" s="129">
        <f t="shared" si="12"/>
        <v>0</v>
      </c>
    </row>
    <row r="70" spans="1:29" ht="15.75">
      <c r="A70" s="251"/>
      <c r="B70" s="86" t="s">
        <v>17</v>
      </c>
      <c r="C70" s="92"/>
      <c r="D70" s="20">
        <v>0</v>
      </c>
      <c r="E70" s="93">
        <f t="shared" si="0"/>
        <v>0</v>
      </c>
      <c r="F70" s="92"/>
      <c r="G70" s="20"/>
      <c r="H70" s="93">
        <f t="shared" si="1"/>
        <v>0</v>
      </c>
      <c r="I70" s="92"/>
      <c r="J70" s="20"/>
      <c r="K70" s="93">
        <f t="shared" si="2"/>
        <v>0</v>
      </c>
      <c r="L70" s="92"/>
      <c r="M70" s="20"/>
      <c r="N70" s="93">
        <f t="shared" si="3"/>
        <v>0</v>
      </c>
      <c r="O70" s="92"/>
      <c r="P70" s="20"/>
      <c r="Q70" s="93">
        <f t="shared" si="4"/>
        <v>0</v>
      </c>
      <c r="R70" s="92"/>
      <c r="S70" s="20">
        <v>0</v>
      </c>
      <c r="T70" s="93">
        <f t="shared" si="5"/>
        <v>0</v>
      </c>
      <c r="U70" s="209">
        <f t="shared" si="6"/>
        <v>0</v>
      </c>
      <c r="W70" s="86" t="s">
        <v>17</v>
      </c>
      <c r="X70" s="121">
        <f t="shared" si="7"/>
        <v>0</v>
      </c>
      <c r="Y70" s="122">
        <f t="shared" si="8"/>
        <v>0</v>
      </c>
      <c r="Z70" s="122">
        <f t="shared" si="9"/>
        <v>0</v>
      </c>
      <c r="AA70" s="122">
        <f t="shared" si="10"/>
        <v>0</v>
      </c>
      <c r="AB70" s="122">
        <f t="shared" si="11"/>
        <v>0</v>
      </c>
      <c r="AC70" s="129">
        <f t="shared" si="12"/>
        <v>0</v>
      </c>
    </row>
    <row r="71" spans="1:29" ht="15.75">
      <c r="A71" s="251"/>
      <c r="B71" s="86" t="s">
        <v>18</v>
      </c>
      <c r="C71" s="92">
        <v>13928550.52999947</v>
      </c>
      <c r="D71" s="20">
        <v>13928570</v>
      </c>
      <c r="E71" s="93">
        <f t="shared" si="0"/>
        <v>-19.470000529661775</v>
      </c>
      <c r="F71" s="92">
        <v>691775.32</v>
      </c>
      <c r="G71" s="20" t="s">
        <v>2947</v>
      </c>
      <c r="H71" s="93">
        <f t="shared" si="1"/>
        <v>0.31999999994877726</v>
      </c>
      <c r="I71" s="92">
        <v>47361.09</v>
      </c>
      <c r="J71" s="20" t="s">
        <v>3543</v>
      </c>
      <c r="K71" s="93">
        <f t="shared" si="2"/>
        <v>-1.0000000002037268E-2</v>
      </c>
      <c r="L71" s="92">
        <v>4783.75</v>
      </c>
      <c r="M71" s="20" t="s">
        <v>3544</v>
      </c>
      <c r="N71" s="93">
        <f t="shared" si="3"/>
        <v>0</v>
      </c>
      <c r="O71" s="92">
        <v>131095.62</v>
      </c>
      <c r="P71" s="20" t="s">
        <v>2948</v>
      </c>
      <c r="Q71" s="93">
        <f t="shared" si="4"/>
        <v>0.61999999999534339</v>
      </c>
      <c r="R71" s="92">
        <v>13148256.929999471</v>
      </c>
      <c r="S71" s="20">
        <v>13148260</v>
      </c>
      <c r="T71" s="93">
        <f t="shared" si="5"/>
        <v>-3.0700005292892456</v>
      </c>
      <c r="U71" s="209">
        <f t="shared" si="6"/>
        <v>1</v>
      </c>
      <c r="W71" s="86" t="s">
        <v>18</v>
      </c>
      <c r="X71" s="121">
        <f t="shared" si="7"/>
        <v>0</v>
      </c>
      <c r="Y71" s="122">
        <f t="shared" si="8"/>
        <v>0</v>
      </c>
      <c r="Z71" s="122">
        <f t="shared" si="9"/>
        <v>0</v>
      </c>
      <c r="AA71" s="122">
        <f t="shared" si="10"/>
        <v>0</v>
      </c>
      <c r="AB71" s="122">
        <f t="shared" si="11"/>
        <v>0</v>
      </c>
      <c r="AC71" s="129">
        <f t="shared" si="12"/>
        <v>0</v>
      </c>
    </row>
    <row r="72" spans="1:29" ht="15.75">
      <c r="A72" s="252"/>
      <c r="B72" s="88" t="s">
        <v>19</v>
      </c>
      <c r="C72" s="94">
        <v>66117548.749998778</v>
      </c>
      <c r="D72" s="95">
        <v>66117500</v>
      </c>
      <c r="E72" s="96">
        <f t="shared" si="0"/>
        <v>48.749998778104782</v>
      </c>
      <c r="F72" s="94">
        <v>1931591.4100000008</v>
      </c>
      <c r="G72" s="95" t="s">
        <v>2949</v>
      </c>
      <c r="H72" s="96">
        <f t="shared" si="1"/>
        <v>1.4100000008475035</v>
      </c>
      <c r="I72" s="94">
        <v>44132.09</v>
      </c>
      <c r="J72" s="95" t="s">
        <v>3545</v>
      </c>
      <c r="K72" s="96">
        <f t="shared" si="2"/>
        <v>-1.0000000002037268E-2</v>
      </c>
      <c r="L72" s="94">
        <v>8658.67</v>
      </c>
      <c r="M72" s="95" t="s">
        <v>3546</v>
      </c>
      <c r="N72" s="96">
        <f t="shared" si="3"/>
        <v>0.67000000000007276</v>
      </c>
      <c r="O72" s="94">
        <v>325383.76</v>
      </c>
      <c r="P72" s="95" t="s">
        <v>2950</v>
      </c>
      <c r="Q72" s="96">
        <f t="shared" si="4"/>
        <v>0.76000000000931323</v>
      </c>
      <c r="R72" s="94">
        <v>63896046.999998778</v>
      </c>
      <c r="S72" s="95">
        <v>63896100</v>
      </c>
      <c r="T72" s="96">
        <f t="shared" si="5"/>
        <v>-53.000001221895218</v>
      </c>
      <c r="U72" s="210">
        <f t="shared" si="6"/>
        <v>1</v>
      </c>
      <c r="W72" s="88" t="s">
        <v>19</v>
      </c>
      <c r="X72" s="125">
        <f t="shared" si="7"/>
        <v>0</v>
      </c>
      <c r="Y72" s="126">
        <f t="shared" si="8"/>
        <v>0</v>
      </c>
      <c r="Z72" s="126">
        <f t="shared" si="9"/>
        <v>0</v>
      </c>
      <c r="AA72" s="126">
        <f t="shared" si="10"/>
        <v>0</v>
      </c>
      <c r="AB72" s="126">
        <f t="shared" si="11"/>
        <v>0</v>
      </c>
      <c r="AC72" s="132">
        <f t="shared" si="12"/>
        <v>0</v>
      </c>
    </row>
    <row r="73" spans="1:29" ht="15.75" customHeight="1">
      <c r="A73" s="250">
        <v>42569</v>
      </c>
      <c r="B73" s="85" t="s">
        <v>12</v>
      </c>
      <c r="C73" s="89">
        <v>29964399.310000129</v>
      </c>
      <c r="D73" s="133"/>
      <c r="E73" s="91">
        <f t="shared" si="0"/>
        <v>29964399.310000129</v>
      </c>
      <c r="F73" s="89">
        <v>330833.71000000014</v>
      </c>
      <c r="G73" s="90"/>
      <c r="H73" s="91">
        <f t="shared" si="1"/>
        <v>330833.71000000014</v>
      </c>
      <c r="I73" s="89">
        <v>116315.14</v>
      </c>
      <c r="J73" s="90"/>
      <c r="K73" s="91">
        <f t="shared" si="2"/>
        <v>116315.14</v>
      </c>
      <c r="L73" s="89">
        <v>67829.84</v>
      </c>
      <c r="M73" s="90"/>
      <c r="N73" s="91">
        <f t="shared" si="3"/>
        <v>67829.84</v>
      </c>
      <c r="O73" s="89">
        <v>78519.55</v>
      </c>
      <c r="P73" s="102"/>
      <c r="Q73" s="91">
        <f t="shared" si="4"/>
        <v>78519.55</v>
      </c>
      <c r="R73" s="89">
        <v>29603531.350000128</v>
      </c>
      <c r="S73" s="90"/>
      <c r="T73" s="91">
        <f t="shared" si="5"/>
        <v>29603531.350000128</v>
      </c>
      <c r="U73" s="208">
        <f t="shared" si="6"/>
        <v>0</v>
      </c>
      <c r="W73" s="85" t="s">
        <v>12</v>
      </c>
      <c r="X73" s="117">
        <f t="shared" si="7"/>
        <v>0</v>
      </c>
      <c r="Y73" s="118">
        <f t="shared" si="8"/>
        <v>0</v>
      </c>
      <c r="Z73" s="118">
        <f t="shared" si="9"/>
        <v>0</v>
      </c>
      <c r="AA73" s="118">
        <f t="shared" si="10"/>
        <v>0</v>
      </c>
      <c r="AB73" s="118">
        <f t="shared" si="11"/>
        <v>0</v>
      </c>
      <c r="AC73" s="131">
        <f t="shared" si="12"/>
        <v>0</v>
      </c>
    </row>
    <row r="74" spans="1:29" ht="15.75">
      <c r="A74" s="251"/>
      <c r="B74" s="86" t="s">
        <v>13</v>
      </c>
      <c r="C74" s="92">
        <v>66168274.459996641</v>
      </c>
      <c r="D74" s="134">
        <v>66168300</v>
      </c>
      <c r="E74" s="93">
        <f t="shared" ref="E74:E137" si="13">C74-D74</f>
        <v>-25.54000335931778</v>
      </c>
      <c r="F74" s="92">
        <v>1616417.3899999987</v>
      </c>
      <c r="G74" s="20" t="s">
        <v>2951</v>
      </c>
      <c r="H74" s="93">
        <f t="shared" ref="H74:H137" si="14">F74-G74</f>
        <v>-2.6100000012665987</v>
      </c>
      <c r="I74" s="92">
        <v>468755.81</v>
      </c>
      <c r="J74" s="20" t="s">
        <v>3547</v>
      </c>
      <c r="K74" s="93">
        <f t="shared" ref="K74:K137" si="15">I74-J74</f>
        <v>-0.19000000000232831</v>
      </c>
      <c r="L74" s="92">
        <v>310283.20000000013</v>
      </c>
      <c r="M74" s="20" t="s">
        <v>3548</v>
      </c>
      <c r="N74" s="93">
        <f t="shared" ref="N74:N137" si="16">L74-M74</f>
        <v>0.20000000012805685</v>
      </c>
      <c r="O74" s="92">
        <v>276773.19999999984</v>
      </c>
      <c r="P74" s="6" t="s">
        <v>2952</v>
      </c>
      <c r="Q74" s="93">
        <f t="shared" ref="Q74:Q137" si="17">O74-P74</f>
        <v>0.19999999983701855</v>
      </c>
      <c r="R74" s="92">
        <v>64433556.479996644</v>
      </c>
      <c r="S74" s="20">
        <v>64433500</v>
      </c>
      <c r="T74" s="93">
        <f t="shared" ref="T74:T137" si="18">R74-S74</f>
        <v>56.479996643960476</v>
      </c>
      <c r="U74" s="209">
        <f t="shared" ref="U74:U137" si="19">IF(D74=0,0,1)</f>
        <v>1</v>
      </c>
      <c r="W74" s="86" t="s">
        <v>13</v>
      </c>
      <c r="X74" s="121">
        <f t="shared" ref="X74:X137" si="20">+IF(AND(C74&lt;&gt;0,D74&lt;&gt;0,OR(E74&gt;100,E74&lt;-100)),1,0)</f>
        <v>0</v>
      </c>
      <c r="Y74" s="122">
        <f t="shared" ref="Y74:Y137" si="21">+IF(AND(F74&lt;&gt;0,G74&lt;&gt;0,OR(H74&gt;100,H74&lt;-100)),1,0)</f>
        <v>0</v>
      </c>
      <c r="Z74" s="122">
        <f t="shared" ref="Z74:Z137" si="22">+IF(AND(I74&lt;&gt;0,J74&lt;&gt;0,OR(K74&gt;100,K74&lt;-100)),1,0)</f>
        <v>0</v>
      </c>
      <c r="AA74" s="122">
        <f t="shared" ref="AA74:AA137" si="23">+IF(AND(L74&lt;&gt;0,M74&lt;&gt;0,OR(N74&gt;100,N74&lt;-100)),1,0)</f>
        <v>0</v>
      </c>
      <c r="AB74" s="122">
        <f t="shared" ref="AB74:AB137" si="24">+IF(AND(O74&lt;&gt;0,P74&lt;&gt;0,OR(Q74&gt;100,Q74&lt;-100)),1,0)</f>
        <v>0</v>
      </c>
      <c r="AC74" s="129">
        <f t="shared" ref="AC74:AC137" si="25">+IF(AND(R74&lt;&gt;0,S74&lt;&gt;0,OR(T74&gt;100,T74&lt;-100)),1,0)</f>
        <v>0</v>
      </c>
    </row>
    <row r="75" spans="1:29" ht="15.75">
      <c r="A75" s="251"/>
      <c r="B75" s="87" t="s">
        <v>14</v>
      </c>
      <c r="C75" s="92">
        <v>32753722.5499998</v>
      </c>
      <c r="D75" s="134">
        <v>32753800</v>
      </c>
      <c r="E75" s="93">
        <f t="shared" si="13"/>
        <v>-77.450000200420618</v>
      </c>
      <c r="F75" s="92">
        <v>884610.86999999988</v>
      </c>
      <c r="G75" s="20" t="s">
        <v>2953</v>
      </c>
      <c r="H75" s="93">
        <f t="shared" si="14"/>
        <v>-12392.130000000121</v>
      </c>
      <c r="I75" s="92">
        <v>51320.85</v>
      </c>
      <c r="J75" s="20" t="s">
        <v>52</v>
      </c>
      <c r="K75" s="93">
        <f t="shared" si="15"/>
        <v>51320.85</v>
      </c>
      <c r="L75" s="92">
        <v>5309.98</v>
      </c>
      <c r="M75" s="20" t="s">
        <v>52</v>
      </c>
      <c r="N75" s="93">
        <f t="shared" si="16"/>
        <v>5309.98</v>
      </c>
      <c r="O75" s="92">
        <v>70058.569999999992</v>
      </c>
      <c r="P75" s="6" t="s">
        <v>2954</v>
      </c>
      <c r="Q75" s="93">
        <f t="shared" si="17"/>
        <v>-3.0000000013387762E-2</v>
      </c>
      <c r="R75" s="92">
        <v>31845063.979999799</v>
      </c>
      <c r="S75" s="20">
        <v>31845000</v>
      </c>
      <c r="T75" s="93">
        <f t="shared" si="18"/>
        <v>63.979999799281359</v>
      </c>
      <c r="U75" s="209">
        <f t="shared" si="19"/>
        <v>1</v>
      </c>
      <c r="W75" s="87" t="s">
        <v>14</v>
      </c>
      <c r="X75" s="121">
        <f t="shared" si="20"/>
        <v>0</v>
      </c>
      <c r="Y75" s="122">
        <f t="shared" si="21"/>
        <v>1</v>
      </c>
      <c r="Z75" s="122">
        <f t="shared" si="22"/>
        <v>1</v>
      </c>
      <c r="AA75" s="122">
        <f t="shared" si="23"/>
        <v>1</v>
      </c>
      <c r="AB75" s="122">
        <f t="shared" si="24"/>
        <v>0</v>
      </c>
      <c r="AC75" s="129">
        <f t="shared" si="25"/>
        <v>0</v>
      </c>
    </row>
    <row r="76" spans="1:29" ht="15.75">
      <c r="A76" s="251"/>
      <c r="B76" s="86" t="s">
        <v>15</v>
      </c>
      <c r="C76" s="92">
        <v>84684782.7899995</v>
      </c>
      <c r="D76" s="134">
        <v>0</v>
      </c>
      <c r="E76" s="93">
        <f t="shared" si="13"/>
        <v>84684782.7899995</v>
      </c>
      <c r="F76" s="92">
        <v>770548.42</v>
      </c>
      <c r="G76" s="20"/>
      <c r="H76" s="93">
        <f t="shared" si="14"/>
        <v>770548.42</v>
      </c>
      <c r="I76" s="92">
        <v>224904.36</v>
      </c>
      <c r="J76" s="20"/>
      <c r="K76" s="93">
        <f t="shared" si="15"/>
        <v>224904.36</v>
      </c>
      <c r="L76" s="92">
        <v>10799.77</v>
      </c>
      <c r="M76" s="20"/>
      <c r="N76" s="93">
        <f t="shared" si="16"/>
        <v>10799.77</v>
      </c>
      <c r="O76" s="92">
        <v>331856.68000000011</v>
      </c>
      <c r="P76" s="6"/>
      <c r="Q76" s="93">
        <f t="shared" si="17"/>
        <v>331856.68000000011</v>
      </c>
      <c r="R76" s="92">
        <v>83796482.279999495</v>
      </c>
      <c r="S76" s="20">
        <v>0</v>
      </c>
      <c r="T76" s="93">
        <f t="shared" si="18"/>
        <v>83796482.279999495</v>
      </c>
      <c r="U76" s="209">
        <f t="shared" si="19"/>
        <v>0</v>
      </c>
      <c r="W76" s="86" t="s">
        <v>15</v>
      </c>
      <c r="X76" s="121">
        <f t="shared" si="20"/>
        <v>0</v>
      </c>
      <c r="Y76" s="122">
        <f t="shared" si="21"/>
        <v>0</v>
      </c>
      <c r="Z76" s="122">
        <f t="shared" si="22"/>
        <v>0</v>
      </c>
      <c r="AA76" s="122">
        <f t="shared" si="23"/>
        <v>0</v>
      </c>
      <c r="AB76" s="122">
        <f t="shared" si="24"/>
        <v>0</v>
      </c>
      <c r="AC76" s="129">
        <f t="shared" si="25"/>
        <v>0</v>
      </c>
    </row>
    <row r="77" spans="1:29" ht="15.75">
      <c r="A77" s="251"/>
      <c r="B77" s="86" t="s">
        <v>16</v>
      </c>
      <c r="C77" s="92">
        <v>65186647.839998938</v>
      </c>
      <c r="D77" s="134">
        <v>0</v>
      </c>
      <c r="E77" s="93">
        <f t="shared" si="13"/>
        <v>65186647.839998938</v>
      </c>
      <c r="F77" s="92">
        <v>460996.4</v>
      </c>
      <c r="G77" s="20"/>
      <c r="H77" s="93">
        <f t="shared" si="14"/>
        <v>460996.4</v>
      </c>
      <c r="I77" s="92">
        <v>37760.579999999994</v>
      </c>
      <c r="J77" s="20"/>
      <c r="K77" s="93">
        <f t="shared" si="15"/>
        <v>37760.579999999994</v>
      </c>
      <c r="L77" s="92">
        <v>5857.95</v>
      </c>
      <c r="M77" s="20"/>
      <c r="N77" s="93">
        <f t="shared" si="16"/>
        <v>5857.95</v>
      </c>
      <c r="O77" s="92">
        <v>180249.61</v>
      </c>
      <c r="P77" s="6"/>
      <c r="Q77" s="93">
        <f t="shared" si="17"/>
        <v>180249.61</v>
      </c>
      <c r="R77" s="92">
        <v>64577304.459998943</v>
      </c>
      <c r="S77" s="20">
        <v>0</v>
      </c>
      <c r="T77" s="93">
        <f t="shared" si="18"/>
        <v>64577304.459998943</v>
      </c>
      <c r="U77" s="209">
        <f t="shared" si="19"/>
        <v>0</v>
      </c>
      <c r="W77" s="86" t="s">
        <v>16</v>
      </c>
      <c r="X77" s="121">
        <f t="shared" si="20"/>
        <v>0</v>
      </c>
      <c r="Y77" s="122">
        <f t="shared" si="21"/>
        <v>0</v>
      </c>
      <c r="Z77" s="122">
        <f t="shared" si="22"/>
        <v>0</v>
      </c>
      <c r="AA77" s="122">
        <f t="shared" si="23"/>
        <v>0</v>
      </c>
      <c r="AB77" s="122">
        <f t="shared" si="24"/>
        <v>0</v>
      </c>
      <c r="AC77" s="129">
        <f t="shared" si="25"/>
        <v>0</v>
      </c>
    </row>
    <row r="78" spans="1:29" ht="15.75">
      <c r="A78" s="251"/>
      <c r="B78" s="86" t="s">
        <v>17</v>
      </c>
      <c r="C78" s="92">
        <v>37485843.909996621</v>
      </c>
      <c r="D78" s="134">
        <v>0</v>
      </c>
      <c r="E78" s="93">
        <f t="shared" si="13"/>
        <v>37485843.909996621</v>
      </c>
      <c r="F78" s="92">
        <v>1030906.08</v>
      </c>
      <c r="G78" s="20"/>
      <c r="H78" s="93">
        <f t="shared" si="14"/>
        <v>1030906.08</v>
      </c>
      <c r="I78" s="92">
        <v>158818.50000000006</v>
      </c>
      <c r="J78" s="20"/>
      <c r="K78" s="93">
        <f t="shared" si="15"/>
        <v>158818.50000000006</v>
      </c>
      <c r="L78" s="92">
        <v>1602.54</v>
      </c>
      <c r="M78" s="20"/>
      <c r="N78" s="93">
        <f t="shared" si="16"/>
        <v>1602.54</v>
      </c>
      <c r="O78" s="92">
        <v>778139.89</v>
      </c>
      <c r="P78" s="6"/>
      <c r="Q78" s="93">
        <f t="shared" si="17"/>
        <v>778139.89</v>
      </c>
      <c r="R78" s="92">
        <v>35834013.899996631</v>
      </c>
      <c r="S78" s="20">
        <v>0</v>
      </c>
      <c r="T78" s="93">
        <f t="shared" si="18"/>
        <v>35834013.899996631</v>
      </c>
      <c r="U78" s="209">
        <f t="shared" si="19"/>
        <v>0</v>
      </c>
      <c r="W78" s="86" t="s">
        <v>17</v>
      </c>
      <c r="X78" s="121">
        <f t="shared" si="20"/>
        <v>0</v>
      </c>
      <c r="Y78" s="122">
        <f t="shared" si="21"/>
        <v>0</v>
      </c>
      <c r="Z78" s="122">
        <f t="shared" si="22"/>
        <v>0</v>
      </c>
      <c r="AA78" s="122">
        <f t="shared" si="23"/>
        <v>0</v>
      </c>
      <c r="AB78" s="122">
        <f t="shared" si="24"/>
        <v>0</v>
      </c>
      <c r="AC78" s="129">
        <f t="shared" si="25"/>
        <v>0</v>
      </c>
    </row>
    <row r="79" spans="1:29" ht="15.75">
      <c r="A79" s="251"/>
      <c r="B79" s="86" t="s">
        <v>18</v>
      </c>
      <c r="C79" s="92">
        <v>13148256.929999471</v>
      </c>
      <c r="D79" s="134">
        <v>13148260</v>
      </c>
      <c r="E79" s="93">
        <f t="shared" si="13"/>
        <v>-3.0700005292892456</v>
      </c>
      <c r="F79" s="92">
        <v>509133.87</v>
      </c>
      <c r="G79" s="20" t="s">
        <v>2955</v>
      </c>
      <c r="H79" s="93">
        <f t="shared" si="14"/>
        <v>-0.13000000000465661</v>
      </c>
      <c r="I79" s="92">
        <v>48343.39</v>
      </c>
      <c r="J79" s="20" t="s">
        <v>3549</v>
      </c>
      <c r="K79" s="93">
        <f t="shared" si="15"/>
        <v>-1.0000000002037268E-2</v>
      </c>
      <c r="L79" s="92">
        <v>3291.06</v>
      </c>
      <c r="M79" s="20" t="s">
        <v>3550</v>
      </c>
      <c r="N79" s="93">
        <f t="shared" si="16"/>
        <v>0</v>
      </c>
      <c r="O79" s="92">
        <v>98309.459999999977</v>
      </c>
      <c r="P79" s="6" t="s">
        <v>2956</v>
      </c>
      <c r="Q79" s="93">
        <f t="shared" si="17"/>
        <v>-4.0000000022700988E-2</v>
      </c>
      <c r="R79" s="92">
        <v>12585865.929999471</v>
      </c>
      <c r="S79" s="20">
        <v>12585860</v>
      </c>
      <c r="T79" s="93">
        <f t="shared" si="18"/>
        <v>5.9299994707107544</v>
      </c>
      <c r="U79" s="209">
        <f t="shared" si="19"/>
        <v>1</v>
      </c>
      <c r="W79" s="86" t="s">
        <v>18</v>
      </c>
      <c r="X79" s="121">
        <f t="shared" si="20"/>
        <v>0</v>
      </c>
      <c r="Y79" s="122">
        <f t="shared" si="21"/>
        <v>0</v>
      </c>
      <c r="Z79" s="122">
        <f t="shared" si="22"/>
        <v>0</v>
      </c>
      <c r="AA79" s="122">
        <f t="shared" si="23"/>
        <v>0</v>
      </c>
      <c r="AB79" s="122">
        <f t="shared" si="24"/>
        <v>0</v>
      </c>
      <c r="AC79" s="129">
        <f t="shared" si="25"/>
        <v>0</v>
      </c>
    </row>
    <row r="80" spans="1:29" ht="15.75">
      <c r="A80" s="252"/>
      <c r="B80" s="88" t="s">
        <v>19</v>
      </c>
      <c r="C80" s="94">
        <v>63896046.999998778</v>
      </c>
      <c r="D80" s="135">
        <v>63896100</v>
      </c>
      <c r="E80" s="96">
        <f t="shared" si="13"/>
        <v>-53.000001221895218</v>
      </c>
      <c r="F80" s="94">
        <v>1178521.6299999994</v>
      </c>
      <c r="G80" s="95" t="s">
        <v>2957</v>
      </c>
      <c r="H80" s="96">
        <f t="shared" si="14"/>
        <v>1.62999999942258</v>
      </c>
      <c r="I80" s="94">
        <v>61698.97</v>
      </c>
      <c r="J80" s="95" t="s">
        <v>3551</v>
      </c>
      <c r="K80" s="96">
        <f t="shared" si="15"/>
        <v>-2.9999999998835847E-2</v>
      </c>
      <c r="L80" s="94">
        <v>1548.92</v>
      </c>
      <c r="M80" s="95" t="s">
        <v>3552</v>
      </c>
      <c r="N80" s="96">
        <f t="shared" si="16"/>
        <v>0</v>
      </c>
      <c r="O80" s="94">
        <v>142332.53999999998</v>
      </c>
      <c r="P80" s="105" t="s">
        <v>2958</v>
      </c>
      <c r="Q80" s="96">
        <f t="shared" si="17"/>
        <v>0.53999999997904524</v>
      </c>
      <c r="R80" s="94">
        <v>62635342.879998781</v>
      </c>
      <c r="S80" s="95">
        <v>62635400</v>
      </c>
      <c r="T80" s="96">
        <f t="shared" si="18"/>
        <v>-57.120001219213009</v>
      </c>
      <c r="U80" s="210">
        <f t="shared" si="19"/>
        <v>1</v>
      </c>
      <c r="W80" s="88" t="s">
        <v>19</v>
      </c>
      <c r="X80" s="125">
        <f t="shared" si="20"/>
        <v>0</v>
      </c>
      <c r="Y80" s="126">
        <f t="shared" si="21"/>
        <v>0</v>
      </c>
      <c r="Z80" s="126">
        <f t="shared" si="22"/>
        <v>0</v>
      </c>
      <c r="AA80" s="126">
        <f t="shared" si="23"/>
        <v>0</v>
      </c>
      <c r="AB80" s="126">
        <f t="shared" si="24"/>
        <v>0</v>
      </c>
      <c r="AC80" s="132">
        <f t="shared" si="25"/>
        <v>0</v>
      </c>
    </row>
    <row r="81" spans="1:29" ht="15.75" customHeight="1">
      <c r="A81" s="250">
        <v>42570</v>
      </c>
      <c r="B81" s="85" t="s">
        <v>12</v>
      </c>
      <c r="C81" s="89">
        <v>29603531.350000128</v>
      </c>
      <c r="D81" s="90"/>
      <c r="E81" s="91">
        <f t="shared" si="13"/>
        <v>29603531.350000128</v>
      </c>
      <c r="F81" s="89">
        <v>297280.34000000003</v>
      </c>
      <c r="G81" s="102"/>
      <c r="H81" s="91">
        <f t="shared" si="14"/>
        <v>297280.34000000003</v>
      </c>
      <c r="I81" s="89">
        <v>13097.22</v>
      </c>
      <c r="J81" s="90"/>
      <c r="K81" s="91">
        <f t="shared" si="15"/>
        <v>13097.22</v>
      </c>
      <c r="L81" s="89">
        <v>1523.72</v>
      </c>
      <c r="M81" s="90"/>
      <c r="N81" s="91">
        <f t="shared" si="16"/>
        <v>1523.72</v>
      </c>
      <c r="O81" s="89">
        <v>118608.23</v>
      </c>
      <c r="P81" s="90"/>
      <c r="Q81" s="91">
        <f t="shared" si="17"/>
        <v>118608.23</v>
      </c>
      <c r="R81" s="89">
        <v>29199216.280000128</v>
      </c>
      <c r="S81" s="102"/>
      <c r="T81" s="91">
        <f t="shared" si="18"/>
        <v>29199216.280000128</v>
      </c>
      <c r="U81" s="208">
        <f t="shared" si="19"/>
        <v>0</v>
      </c>
      <c r="W81" s="85" t="s">
        <v>12</v>
      </c>
      <c r="X81" s="121">
        <f t="shared" si="20"/>
        <v>0</v>
      </c>
      <c r="Y81" s="122">
        <f t="shared" si="21"/>
        <v>0</v>
      </c>
      <c r="Z81" s="122">
        <f t="shared" si="22"/>
        <v>0</v>
      </c>
      <c r="AA81" s="122">
        <f t="shared" si="23"/>
        <v>0</v>
      </c>
      <c r="AB81" s="122">
        <f t="shared" si="24"/>
        <v>0</v>
      </c>
      <c r="AC81" s="129">
        <f t="shared" si="25"/>
        <v>0</v>
      </c>
    </row>
    <row r="82" spans="1:29" ht="15.75">
      <c r="A82" s="251"/>
      <c r="B82" s="86" t="s">
        <v>13</v>
      </c>
      <c r="C82" s="92">
        <v>64433556.479996644</v>
      </c>
      <c r="D82" s="20">
        <v>64433500</v>
      </c>
      <c r="E82" s="93">
        <f t="shared" si="13"/>
        <v>56.479996643960476</v>
      </c>
      <c r="F82" s="92">
        <v>845921.85999999975</v>
      </c>
      <c r="G82" s="6" t="s">
        <v>2959</v>
      </c>
      <c r="H82" s="93">
        <f t="shared" si="14"/>
        <v>-0.14000000024680048</v>
      </c>
      <c r="I82" s="92">
        <v>148611.13999999998</v>
      </c>
      <c r="J82" s="20" t="s">
        <v>3553</v>
      </c>
      <c r="K82" s="93">
        <f t="shared" si="15"/>
        <v>0.13999999998486601</v>
      </c>
      <c r="L82" s="92">
        <v>8120.01</v>
      </c>
      <c r="M82" s="20" t="s">
        <v>3554</v>
      </c>
      <c r="N82" s="93">
        <f t="shared" si="16"/>
        <v>0</v>
      </c>
      <c r="O82" s="92">
        <v>406718.37</v>
      </c>
      <c r="P82" s="20" t="s">
        <v>2960</v>
      </c>
      <c r="Q82" s="93">
        <f t="shared" si="17"/>
        <v>0.36999999999534339</v>
      </c>
      <c r="R82" s="92">
        <v>63321407.379996642</v>
      </c>
      <c r="S82" s="6">
        <v>63321500</v>
      </c>
      <c r="T82" s="93">
        <f t="shared" si="18"/>
        <v>-92.62000335752964</v>
      </c>
      <c r="U82" s="209">
        <f t="shared" si="19"/>
        <v>1</v>
      </c>
      <c r="W82" s="86" t="s">
        <v>13</v>
      </c>
      <c r="X82" s="121">
        <f t="shared" si="20"/>
        <v>0</v>
      </c>
      <c r="Y82" s="122">
        <f t="shared" si="21"/>
        <v>0</v>
      </c>
      <c r="Z82" s="122">
        <f t="shared" si="22"/>
        <v>0</v>
      </c>
      <c r="AA82" s="122">
        <f t="shared" si="23"/>
        <v>0</v>
      </c>
      <c r="AB82" s="122">
        <f t="shared" si="24"/>
        <v>0</v>
      </c>
      <c r="AC82" s="129">
        <f t="shared" si="25"/>
        <v>0</v>
      </c>
    </row>
    <row r="83" spans="1:29" ht="15.75">
      <c r="A83" s="251"/>
      <c r="B83" s="87" t="s">
        <v>14</v>
      </c>
      <c r="C83" s="92"/>
      <c r="D83" s="20">
        <v>31845000</v>
      </c>
      <c r="E83" s="93">
        <f t="shared" si="13"/>
        <v>-31845000</v>
      </c>
      <c r="F83" s="92"/>
      <c r="G83" s="6" t="s">
        <v>2961</v>
      </c>
      <c r="H83" s="93">
        <f t="shared" si="14"/>
        <v>-553827</v>
      </c>
      <c r="I83" s="92"/>
      <c r="J83" s="20" t="s">
        <v>3555</v>
      </c>
      <c r="K83" s="93">
        <f t="shared" si="15"/>
        <v>-87070.9</v>
      </c>
      <c r="L83" s="92"/>
      <c r="M83" s="20" t="s">
        <v>3556</v>
      </c>
      <c r="N83" s="93">
        <f t="shared" si="16"/>
        <v>-3654.54</v>
      </c>
      <c r="O83" s="92"/>
      <c r="P83" s="20" t="s">
        <v>2962</v>
      </c>
      <c r="Q83" s="93">
        <f t="shared" si="17"/>
        <v>-85593</v>
      </c>
      <c r="R83" s="92"/>
      <c r="S83" s="6">
        <v>31289100</v>
      </c>
      <c r="T83" s="93">
        <f t="shared" si="18"/>
        <v>-31289100</v>
      </c>
      <c r="U83" s="209">
        <f t="shared" si="19"/>
        <v>1</v>
      </c>
      <c r="W83" s="87" t="s">
        <v>14</v>
      </c>
      <c r="X83" s="121">
        <f t="shared" si="20"/>
        <v>0</v>
      </c>
      <c r="Y83" s="122">
        <f t="shared" si="21"/>
        <v>0</v>
      </c>
      <c r="Z83" s="122">
        <f t="shared" si="22"/>
        <v>0</v>
      </c>
      <c r="AA83" s="122">
        <f t="shared" si="23"/>
        <v>0</v>
      </c>
      <c r="AB83" s="122">
        <f t="shared" si="24"/>
        <v>0</v>
      </c>
      <c r="AC83" s="129">
        <f t="shared" si="25"/>
        <v>0</v>
      </c>
    </row>
    <row r="84" spans="1:29" ht="15.75">
      <c r="A84" s="251"/>
      <c r="B84" s="86" t="s">
        <v>15</v>
      </c>
      <c r="C84" s="92">
        <v>83796482.279999495</v>
      </c>
      <c r="D84" s="20">
        <v>0</v>
      </c>
      <c r="E84" s="93">
        <f t="shared" si="13"/>
        <v>83796482.279999495</v>
      </c>
      <c r="F84" s="92">
        <v>1094663.5399999993</v>
      </c>
      <c r="G84" s="6"/>
      <c r="H84" s="93">
        <f t="shared" si="14"/>
        <v>1094663.5399999993</v>
      </c>
      <c r="I84" s="92">
        <v>175180.15999999997</v>
      </c>
      <c r="J84" s="20"/>
      <c r="K84" s="93">
        <f t="shared" si="15"/>
        <v>175180.15999999997</v>
      </c>
      <c r="L84" s="92">
        <v>13145.93</v>
      </c>
      <c r="M84" s="20"/>
      <c r="N84" s="93">
        <f t="shared" si="16"/>
        <v>13145.93</v>
      </c>
      <c r="O84" s="92">
        <v>233860.89</v>
      </c>
      <c r="P84" s="20"/>
      <c r="Q84" s="93">
        <f t="shared" si="17"/>
        <v>233860.89</v>
      </c>
      <c r="R84" s="92">
        <v>82629992.079999492</v>
      </c>
      <c r="S84" s="6">
        <v>0</v>
      </c>
      <c r="T84" s="93">
        <f t="shared" si="18"/>
        <v>82629992.079999492</v>
      </c>
      <c r="U84" s="209">
        <f t="shared" si="19"/>
        <v>0</v>
      </c>
      <c r="W84" s="86" t="s">
        <v>15</v>
      </c>
      <c r="X84" s="121">
        <f t="shared" si="20"/>
        <v>0</v>
      </c>
      <c r="Y84" s="122">
        <f t="shared" si="21"/>
        <v>0</v>
      </c>
      <c r="Z84" s="122">
        <f t="shared" si="22"/>
        <v>0</v>
      </c>
      <c r="AA84" s="122">
        <f t="shared" si="23"/>
        <v>0</v>
      </c>
      <c r="AB84" s="122">
        <f t="shared" si="24"/>
        <v>0</v>
      </c>
      <c r="AC84" s="129">
        <f t="shared" si="25"/>
        <v>0</v>
      </c>
    </row>
    <row r="85" spans="1:29" ht="15.75">
      <c r="A85" s="251"/>
      <c r="B85" s="86" t="s">
        <v>16</v>
      </c>
      <c r="C85" s="92">
        <v>64577304.459998943</v>
      </c>
      <c r="D85" s="20">
        <v>64577300</v>
      </c>
      <c r="E85" s="93">
        <f t="shared" si="13"/>
        <v>4.4599989429116249</v>
      </c>
      <c r="F85" s="92">
        <v>471208.12000000005</v>
      </c>
      <c r="G85" s="6" t="s">
        <v>2963</v>
      </c>
      <c r="H85" s="93">
        <f t="shared" si="14"/>
        <v>424000.02000000008</v>
      </c>
      <c r="I85" s="92">
        <v>36497.35</v>
      </c>
      <c r="J85" s="20" t="s">
        <v>3557</v>
      </c>
      <c r="K85" s="93">
        <f t="shared" si="15"/>
        <v>-5.0000000002910383E-2</v>
      </c>
      <c r="L85" s="92">
        <v>4160.7700000000004</v>
      </c>
      <c r="M85" s="20" t="s">
        <v>3558</v>
      </c>
      <c r="N85" s="93">
        <f t="shared" si="16"/>
        <v>0</v>
      </c>
      <c r="O85" s="92">
        <v>228180.9</v>
      </c>
      <c r="P85" s="20" t="s">
        <v>2964</v>
      </c>
      <c r="Q85" s="93">
        <f t="shared" si="17"/>
        <v>-0.10000000000582077</v>
      </c>
      <c r="R85" s="92">
        <v>63910252.019998938</v>
      </c>
      <c r="S85" s="6">
        <v>63910300</v>
      </c>
      <c r="T85" s="93">
        <f t="shared" si="18"/>
        <v>-47.98000106215477</v>
      </c>
      <c r="U85" s="209">
        <f t="shared" si="19"/>
        <v>1</v>
      </c>
      <c r="W85" s="86" t="s">
        <v>16</v>
      </c>
      <c r="X85" s="121">
        <f t="shared" si="20"/>
        <v>0</v>
      </c>
      <c r="Y85" s="122">
        <f t="shared" si="21"/>
        <v>1</v>
      </c>
      <c r="Z85" s="122">
        <f t="shared" si="22"/>
        <v>0</v>
      </c>
      <c r="AA85" s="122">
        <f t="shared" si="23"/>
        <v>0</v>
      </c>
      <c r="AB85" s="122">
        <f t="shared" si="24"/>
        <v>0</v>
      </c>
      <c r="AC85" s="129">
        <f t="shared" si="25"/>
        <v>0</v>
      </c>
    </row>
    <row r="86" spans="1:29" ht="15.75">
      <c r="A86" s="251"/>
      <c r="B86" s="86" t="s">
        <v>17</v>
      </c>
      <c r="C86" s="92">
        <v>35834013.899996631</v>
      </c>
      <c r="D86" s="20">
        <v>35834100</v>
      </c>
      <c r="E86" s="93">
        <f t="shared" si="13"/>
        <v>-86.100003369152546</v>
      </c>
      <c r="F86" s="92">
        <v>338454.7</v>
      </c>
      <c r="G86" s="6" t="s">
        <v>2965</v>
      </c>
      <c r="H86" s="93">
        <f t="shared" si="14"/>
        <v>-3196.2999999999884</v>
      </c>
      <c r="I86" s="92">
        <v>9666.5400000000009</v>
      </c>
      <c r="J86" s="20" t="s">
        <v>3559</v>
      </c>
      <c r="K86" s="93">
        <f t="shared" si="15"/>
        <v>0</v>
      </c>
      <c r="L86" s="92">
        <v>0</v>
      </c>
      <c r="M86" s="20" t="s">
        <v>52</v>
      </c>
      <c r="N86" s="93">
        <f t="shared" si="16"/>
        <v>0</v>
      </c>
      <c r="O86" s="92">
        <v>395454.38000000012</v>
      </c>
      <c r="P86" s="20" t="s">
        <v>2966</v>
      </c>
      <c r="Q86" s="93">
        <f t="shared" si="17"/>
        <v>0.38000000012107193</v>
      </c>
      <c r="R86" s="92">
        <v>35109771.359996624</v>
      </c>
      <c r="S86" s="6">
        <v>35109800</v>
      </c>
      <c r="T86" s="93">
        <f t="shared" si="18"/>
        <v>-28.640003375709057</v>
      </c>
      <c r="U86" s="209">
        <f t="shared" si="19"/>
        <v>1</v>
      </c>
      <c r="W86" s="86" t="s">
        <v>17</v>
      </c>
      <c r="X86" s="121">
        <f t="shared" si="20"/>
        <v>0</v>
      </c>
      <c r="Y86" s="122">
        <f t="shared" si="21"/>
        <v>1</v>
      </c>
      <c r="Z86" s="122">
        <f t="shared" si="22"/>
        <v>0</v>
      </c>
      <c r="AA86" s="122">
        <f t="shared" si="23"/>
        <v>0</v>
      </c>
      <c r="AB86" s="122">
        <f t="shared" si="24"/>
        <v>0</v>
      </c>
      <c r="AC86" s="129">
        <f t="shared" si="25"/>
        <v>0</v>
      </c>
    </row>
    <row r="87" spans="1:29" ht="15.75">
      <c r="A87" s="251"/>
      <c r="B87" s="86" t="s">
        <v>18</v>
      </c>
      <c r="C87" s="92">
        <v>12585865.929999471</v>
      </c>
      <c r="D87" s="20">
        <v>12585860</v>
      </c>
      <c r="E87" s="93">
        <f t="shared" si="13"/>
        <v>5.9299994707107544</v>
      </c>
      <c r="F87" s="92">
        <v>412163.91999999993</v>
      </c>
      <c r="G87" s="6" t="s">
        <v>2967</v>
      </c>
      <c r="H87" s="93">
        <f t="shared" si="14"/>
        <v>-8.0000000074505806E-2</v>
      </c>
      <c r="I87" s="92">
        <v>84869.539999999979</v>
      </c>
      <c r="J87" s="20" t="s">
        <v>3560</v>
      </c>
      <c r="K87" s="93">
        <f t="shared" si="15"/>
        <v>3.9999999979045242E-2</v>
      </c>
      <c r="L87" s="92">
        <v>1260.96</v>
      </c>
      <c r="M87" s="20" t="s">
        <v>3561</v>
      </c>
      <c r="N87" s="93">
        <f t="shared" si="16"/>
        <v>0</v>
      </c>
      <c r="O87" s="92">
        <v>126590.9</v>
      </c>
      <c r="P87" s="20" t="s">
        <v>2968</v>
      </c>
      <c r="Q87" s="93">
        <f t="shared" si="17"/>
        <v>-0.10000000000582077</v>
      </c>
      <c r="R87" s="92">
        <v>12130719.68999947</v>
      </c>
      <c r="S87" s="6">
        <v>12130720</v>
      </c>
      <c r="T87" s="93">
        <f t="shared" si="18"/>
        <v>-0.31000052951276302</v>
      </c>
      <c r="U87" s="209">
        <f t="shared" si="19"/>
        <v>1</v>
      </c>
      <c r="W87" s="86" t="s">
        <v>18</v>
      </c>
      <c r="X87" s="121">
        <f t="shared" si="20"/>
        <v>0</v>
      </c>
      <c r="Y87" s="122">
        <f t="shared" si="21"/>
        <v>0</v>
      </c>
      <c r="Z87" s="122">
        <f t="shared" si="22"/>
        <v>0</v>
      </c>
      <c r="AA87" s="122">
        <f t="shared" si="23"/>
        <v>0</v>
      </c>
      <c r="AB87" s="122">
        <f t="shared" si="24"/>
        <v>0</v>
      </c>
      <c r="AC87" s="129">
        <f t="shared" si="25"/>
        <v>0</v>
      </c>
    </row>
    <row r="88" spans="1:29" ht="15.75">
      <c r="A88" s="252"/>
      <c r="B88" s="88" t="s">
        <v>19</v>
      </c>
      <c r="C88" s="94">
        <v>62635342.879998781</v>
      </c>
      <c r="D88" s="95">
        <v>62635400</v>
      </c>
      <c r="E88" s="96">
        <f t="shared" si="13"/>
        <v>-57.120001219213009</v>
      </c>
      <c r="F88" s="94">
        <v>1205936.8299999991</v>
      </c>
      <c r="G88" s="105" t="s">
        <v>2969</v>
      </c>
      <c r="H88" s="96">
        <f t="shared" si="14"/>
        <v>-3.1700000008568168</v>
      </c>
      <c r="I88" s="94">
        <v>625726.96</v>
      </c>
      <c r="J88" s="95" t="s">
        <v>3562</v>
      </c>
      <c r="K88" s="96">
        <f t="shared" si="15"/>
        <v>-4.0000000037252903E-2</v>
      </c>
      <c r="L88" s="94">
        <v>30811.83</v>
      </c>
      <c r="M88" s="95" t="s">
        <v>3563</v>
      </c>
      <c r="N88" s="96">
        <f t="shared" si="16"/>
        <v>3.0000000002473826E-2</v>
      </c>
      <c r="O88" s="94">
        <v>194683.07</v>
      </c>
      <c r="P88" s="95" t="s">
        <v>2970</v>
      </c>
      <c r="Q88" s="96">
        <f t="shared" si="17"/>
        <v>7.0000000006984919E-2</v>
      </c>
      <c r="R88" s="94">
        <v>61829638.109998778</v>
      </c>
      <c r="S88" s="105">
        <v>61829600</v>
      </c>
      <c r="T88" s="96">
        <f t="shared" si="18"/>
        <v>38.109998777508736</v>
      </c>
      <c r="U88" s="210">
        <f t="shared" si="19"/>
        <v>1</v>
      </c>
      <c r="W88" s="88" t="s">
        <v>19</v>
      </c>
      <c r="X88" s="125">
        <f t="shared" si="20"/>
        <v>0</v>
      </c>
      <c r="Y88" s="126">
        <f t="shared" si="21"/>
        <v>0</v>
      </c>
      <c r="Z88" s="126">
        <f t="shared" si="22"/>
        <v>0</v>
      </c>
      <c r="AA88" s="126">
        <f t="shared" si="23"/>
        <v>0</v>
      </c>
      <c r="AB88" s="126">
        <f t="shared" si="24"/>
        <v>0</v>
      </c>
      <c r="AC88" s="132">
        <f t="shared" si="25"/>
        <v>0</v>
      </c>
    </row>
    <row r="89" spans="1:29" ht="15.75" customHeight="1">
      <c r="A89" s="250">
        <v>42571</v>
      </c>
      <c r="B89" s="85" t="s">
        <v>12</v>
      </c>
      <c r="C89" s="89">
        <v>29199216.280000128</v>
      </c>
      <c r="D89" s="90"/>
      <c r="E89" s="91">
        <f t="shared" si="13"/>
        <v>29199216.280000128</v>
      </c>
      <c r="F89" s="89">
        <v>235976.82999999996</v>
      </c>
      <c r="G89" s="90"/>
      <c r="H89" s="91">
        <f t="shared" si="14"/>
        <v>235976.82999999996</v>
      </c>
      <c r="I89" s="89">
        <v>78251.66</v>
      </c>
      <c r="J89" s="90"/>
      <c r="K89" s="91">
        <f t="shared" si="15"/>
        <v>78251.66</v>
      </c>
      <c r="L89" s="89">
        <v>10083.32</v>
      </c>
      <c r="M89" s="90"/>
      <c r="N89" s="91">
        <f t="shared" si="16"/>
        <v>10083.32</v>
      </c>
      <c r="O89" s="89">
        <v>82102.42</v>
      </c>
      <c r="P89" s="90"/>
      <c r="Q89" s="91">
        <f t="shared" si="17"/>
        <v>82102.42</v>
      </c>
      <c r="R89" s="89">
        <v>28949305.370000128</v>
      </c>
      <c r="S89" s="90"/>
      <c r="T89" s="91">
        <f t="shared" si="18"/>
        <v>28949305.370000128</v>
      </c>
      <c r="U89" s="208">
        <f t="shared" si="19"/>
        <v>0</v>
      </c>
      <c r="W89" s="85" t="s">
        <v>12</v>
      </c>
      <c r="X89" s="122">
        <f t="shared" si="20"/>
        <v>0</v>
      </c>
      <c r="Y89" s="122">
        <f t="shared" si="21"/>
        <v>0</v>
      </c>
      <c r="Z89" s="122">
        <f t="shared" si="22"/>
        <v>0</v>
      </c>
      <c r="AA89" s="122">
        <f t="shared" si="23"/>
        <v>0</v>
      </c>
      <c r="AB89" s="122">
        <f t="shared" si="24"/>
        <v>0</v>
      </c>
      <c r="AC89" s="129">
        <f t="shared" si="25"/>
        <v>0</v>
      </c>
    </row>
    <row r="90" spans="1:29" ht="15.75">
      <c r="A90" s="251"/>
      <c r="B90" s="86" t="s">
        <v>13</v>
      </c>
      <c r="C90" s="92">
        <v>63321407.379996642</v>
      </c>
      <c r="D90" s="20">
        <v>63321500</v>
      </c>
      <c r="E90" s="93">
        <f t="shared" si="13"/>
        <v>-92.62000335752964</v>
      </c>
      <c r="F90" s="92">
        <v>910953.08000000031</v>
      </c>
      <c r="G90" s="6" t="s">
        <v>2971</v>
      </c>
      <c r="H90" s="93">
        <f t="shared" si="14"/>
        <v>8.000000030733645E-2</v>
      </c>
      <c r="I90" s="92">
        <v>225114.31</v>
      </c>
      <c r="J90" s="20" t="s">
        <v>3564</v>
      </c>
      <c r="K90" s="93">
        <f t="shared" si="15"/>
        <v>0.30999999999767169</v>
      </c>
      <c r="L90" s="92">
        <v>12847</v>
      </c>
      <c r="M90" s="20" t="s">
        <v>3565</v>
      </c>
      <c r="N90" s="93">
        <f t="shared" si="16"/>
        <v>0</v>
      </c>
      <c r="O90" s="92">
        <v>623563.0900000002</v>
      </c>
      <c r="P90" s="20" t="s">
        <v>2972</v>
      </c>
      <c r="Q90" s="93">
        <f t="shared" si="17"/>
        <v>9.0000000200234354E-2</v>
      </c>
      <c r="R90" s="92">
        <v>61999158.519996643</v>
      </c>
      <c r="S90" s="20">
        <v>61999100</v>
      </c>
      <c r="T90" s="93">
        <f t="shared" si="18"/>
        <v>58.519996643066406</v>
      </c>
      <c r="U90" s="209">
        <f t="shared" si="19"/>
        <v>1</v>
      </c>
      <c r="W90" s="86" t="s">
        <v>13</v>
      </c>
      <c r="X90" s="122">
        <f t="shared" si="20"/>
        <v>0</v>
      </c>
      <c r="Y90" s="122">
        <f t="shared" si="21"/>
        <v>0</v>
      </c>
      <c r="Z90" s="122">
        <f t="shared" si="22"/>
        <v>0</v>
      </c>
      <c r="AA90" s="122">
        <f t="shared" si="23"/>
        <v>0</v>
      </c>
      <c r="AB90" s="122">
        <f t="shared" si="24"/>
        <v>0</v>
      </c>
      <c r="AC90" s="129">
        <f t="shared" si="25"/>
        <v>0</v>
      </c>
    </row>
    <row r="91" spans="1:29" ht="15.75">
      <c r="A91" s="251"/>
      <c r="B91" s="87" t="s">
        <v>14</v>
      </c>
      <c r="C91" s="92">
        <v>31845063.979999799</v>
      </c>
      <c r="D91" s="20">
        <v>31289100</v>
      </c>
      <c r="E91" s="93">
        <f t="shared" si="13"/>
        <v>555963.97999979928</v>
      </c>
      <c r="F91" s="92">
        <v>1393114.32</v>
      </c>
      <c r="G91" s="6" t="s">
        <v>2973</v>
      </c>
      <c r="H91" s="93">
        <f t="shared" si="14"/>
        <v>4.3200000000651926</v>
      </c>
      <c r="I91" s="92">
        <v>233718.90999999997</v>
      </c>
      <c r="J91" s="20" t="s">
        <v>3566</v>
      </c>
      <c r="K91" s="93">
        <f t="shared" si="15"/>
        <v>-9.0000000025611371E-2</v>
      </c>
      <c r="L91" s="92">
        <v>9038.94</v>
      </c>
      <c r="M91" s="20" t="s">
        <v>3567</v>
      </c>
      <c r="N91" s="93">
        <f t="shared" si="16"/>
        <v>0</v>
      </c>
      <c r="O91" s="92">
        <v>193603.41000000003</v>
      </c>
      <c r="P91" s="20" t="s">
        <v>2974</v>
      </c>
      <c r="Q91" s="93">
        <f t="shared" si="17"/>
        <v>0.41000000003259629</v>
      </c>
      <c r="R91" s="92">
        <v>30483026.219999794</v>
      </c>
      <c r="S91" s="20">
        <v>30483010</v>
      </c>
      <c r="T91" s="93">
        <f t="shared" si="18"/>
        <v>16.219999793916941</v>
      </c>
      <c r="U91" s="209">
        <f t="shared" si="19"/>
        <v>1</v>
      </c>
      <c r="W91" s="87" t="s">
        <v>14</v>
      </c>
      <c r="X91" s="122">
        <f t="shared" si="20"/>
        <v>1</v>
      </c>
      <c r="Y91" s="122">
        <f t="shared" si="21"/>
        <v>0</v>
      </c>
      <c r="Z91" s="122">
        <f t="shared" si="22"/>
        <v>0</v>
      </c>
      <c r="AA91" s="122">
        <f t="shared" si="23"/>
        <v>0</v>
      </c>
      <c r="AB91" s="122">
        <f t="shared" si="24"/>
        <v>0</v>
      </c>
      <c r="AC91" s="129">
        <f t="shared" si="25"/>
        <v>0</v>
      </c>
    </row>
    <row r="92" spans="1:29" ht="15.75">
      <c r="A92" s="251"/>
      <c r="B92" s="86" t="s">
        <v>15</v>
      </c>
      <c r="C92" s="92">
        <v>82629992.079999492</v>
      </c>
      <c r="D92" s="20">
        <v>0</v>
      </c>
      <c r="E92" s="93">
        <f t="shared" si="13"/>
        <v>82629992.079999492</v>
      </c>
      <c r="F92" s="92">
        <v>628453.66999999993</v>
      </c>
      <c r="G92" s="6"/>
      <c r="H92" s="93">
        <f t="shared" si="14"/>
        <v>628453.66999999993</v>
      </c>
      <c r="I92" s="92">
        <v>81262.45</v>
      </c>
      <c r="J92" s="20"/>
      <c r="K92" s="93">
        <f t="shared" si="15"/>
        <v>81262.45</v>
      </c>
      <c r="L92" s="92">
        <v>6950.4599999999991</v>
      </c>
      <c r="M92" s="20"/>
      <c r="N92" s="93">
        <f t="shared" si="16"/>
        <v>6950.4599999999991</v>
      </c>
      <c r="O92" s="92">
        <v>311527.01</v>
      </c>
      <c r="P92" s="20"/>
      <c r="Q92" s="93">
        <f t="shared" si="17"/>
        <v>311527.01</v>
      </c>
      <c r="R92" s="92">
        <v>81764323.389999494</v>
      </c>
      <c r="S92" s="20">
        <v>0</v>
      </c>
      <c r="T92" s="93">
        <f t="shared" si="18"/>
        <v>81764323.389999494</v>
      </c>
      <c r="U92" s="209">
        <f t="shared" si="19"/>
        <v>0</v>
      </c>
      <c r="W92" s="86" t="s">
        <v>15</v>
      </c>
      <c r="X92" s="122">
        <f t="shared" si="20"/>
        <v>0</v>
      </c>
      <c r="Y92" s="122">
        <f t="shared" si="21"/>
        <v>0</v>
      </c>
      <c r="Z92" s="122">
        <f t="shared" si="22"/>
        <v>0</v>
      </c>
      <c r="AA92" s="122">
        <f t="shared" si="23"/>
        <v>0</v>
      </c>
      <c r="AB92" s="122">
        <f t="shared" si="24"/>
        <v>0</v>
      </c>
      <c r="AC92" s="129">
        <f t="shared" si="25"/>
        <v>0</v>
      </c>
    </row>
    <row r="93" spans="1:29" ht="15.75">
      <c r="A93" s="251"/>
      <c r="B93" s="86" t="s">
        <v>16</v>
      </c>
      <c r="C93" s="92">
        <v>63910252.019998938</v>
      </c>
      <c r="D93" s="20">
        <v>63910300</v>
      </c>
      <c r="E93" s="93">
        <f t="shared" si="13"/>
        <v>-47.98000106215477</v>
      </c>
      <c r="F93" s="92">
        <v>361339.22000000015</v>
      </c>
      <c r="G93" s="6" t="s">
        <v>2975</v>
      </c>
      <c r="H93" s="93">
        <f t="shared" si="14"/>
        <v>0.22000000014668331</v>
      </c>
      <c r="I93" s="92">
        <v>29933.24</v>
      </c>
      <c r="J93" s="20" t="s">
        <v>3568</v>
      </c>
      <c r="K93" s="93">
        <f t="shared" si="15"/>
        <v>4.0000000000873115E-2</v>
      </c>
      <c r="L93" s="92">
        <v>18408.75</v>
      </c>
      <c r="M93" s="20" t="s">
        <v>3569</v>
      </c>
      <c r="N93" s="93">
        <f t="shared" si="16"/>
        <v>-4.9999999999272404E-2</v>
      </c>
      <c r="O93" s="92">
        <v>210684.28000000003</v>
      </c>
      <c r="P93" s="20" t="s">
        <v>2976</v>
      </c>
      <c r="Q93" s="93">
        <f t="shared" si="17"/>
        <v>0.28000000002793968</v>
      </c>
      <c r="R93" s="92">
        <v>63349753.00999894</v>
      </c>
      <c r="S93" s="20">
        <v>63349800</v>
      </c>
      <c r="T93" s="93">
        <f t="shared" si="18"/>
        <v>-46.990001060068607</v>
      </c>
      <c r="U93" s="209">
        <f t="shared" si="19"/>
        <v>1</v>
      </c>
      <c r="W93" s="86" t="s">
        <v>16</v>
      </c>
      <c r="X93" s="122">
        <f t="shared" si="20"/>
        <v>0</v>
      </c>
      <c r="Y93" s="122">
        <f t="shared" si="21"/>
        <v>0</v>
      </c>
      <c r="Z93" s="122">
        <f t="shared" si="22"/>
        <v>0</v>
      </c>
      <c r="AA93" s="122">
        <f t="shared" si="23"/>
        <v>0</v>
      </c>
      <c r="AB93" s="122">
        <f t="shared" si="24"/>
        <v>0</v>
      </c>
      <c r="AC93" s="129">
        <f t="shared" si="25"/>
        <v>0</v>
      </c>
    </row>
    <row r="94" spans="1:29" ht="15.75">
      <c r="A94" s="251"/>
      <c r="B94" s="86" t="s">
        <v>17</v>
      </c>
      <c r="C94" s="92">
        <v>35109771.359996624</v>
      </c>
      <c r="D94" s="20">
        <v>0</v>
      </c>
      <c r="E94" s="93">
        <f t="shared" si="13"/>
        <v>35109771.359996624</v>
      </c>
      <c r="F94" s="92">
        <v>447486.63000000012</v>
      </c>
      <c r="G94" s="6"/>
      <c r="H94" s="93">
        <f t="shared" si="14"/>
        <v>447486.63000000012</v>
      </c>
      <c r="I94" s="92">
        <v>24505</v>
      </c>
      <c r="J94" s="20"/>
      <c r="K94" s="93">
        <f t="shared" si="15"/>
        <v>24505</v>
      </c>
      <c r="L94" s="92">
        <v>0</v>
      </c>
      <c r="M94" s="20"/>
      <c r="N94" s="93">
        <f t="shared" si="16"/>
        <v>0</v>
      </c>
      <c r="O94" s="92">
        <v>301554.11</v>
      </c>
      <c r="P94" s="20"/>
      <c r="Q94" s="93">
        <f t="shared" si="17"/>
        <v>301554.11</v>
      </c>
      <c r="R94" s="92">
        <v>34385235.61999663</v>
      </c>
      <c r="S94" s="20">
        <v>0</v>
      </c>
      <c r="T94" s="93">
        <f t="shared" si="18"/>
        <v>34385235.61999663</v>
      </c>
      <c r="U94" s="209">
        <f t="shared" si="19"/>
        <v>0</v>
      </c>
      <c r="W94" s="86" t="s">
        <v>17</v>
      </c>
      <c r="X94" s="122">
        <f t="shared" si="20"/>
        <v>0</v>
      </c>
      <c r="Y94" s="122">
        <f t="shared" si="21"/>
        <v>0</v>
      </c>
      <c r="Z94" s="122">
        <f t="shared" si="22"/>
        <v>0</v>
      </c>
      <c r="AA94" s="122">
        <f t="shared" si="23"/>
        <v>0</v>
      </c>
      <c r="AB94" s="122">
        <f t="shared" si="24"/>
        <v>0</v>
      </c>
      <c r="AC94" s="129">
        <f t="shared" si="25"/>
        <v>0</v>
      </c>
    </row>
    <row r="95" spans="1:29" ht="15.75">
      <c r="A95" s="251"/>
      <c r="B95" s="86" t="s">
        <v>18</v>
      </c>
      <c r="C95" s="92">
        <v>12130719.68999947</v>
      </c>
      <c r="D95" s="20">
        <v>12130720</v>
      </c>
      <c r="E95" s="93">
        <f t="shared" si="13"/>
        <v>-0.31000052951276302</v>
      </c>
      <c r="F95" s="92">
        <v>298340.19999999995</v>
      </c>
      <c r="G95" s="6" t="s">
        <v>2977</v>
      </c>
      <c r="H95" s="93">
        <f t="shared" si="14"/>
        <v>0.19999999995343387</v>
      </c>
      <c r="I95" s="92">
        <v>24313.94</v>
      </c>
      <c r="J95" s="20" t="s">
        <v>3570</v>
      </c>
      <c r="K95" s="93">
        <f t="shared" si="15"/>
        <v>3.9999999997235136E-2</v>
      </c>
      <c r="L95" s="92">
        <v>6559.61</v>
      </c>
      <c r="M95" s="20" t="s">
        <v>3571</v>
      </c>
      <c r="N95" s="93">
        <f t="shared" si="16"/>
        <v>0</v>
      </c>
      <c r="O95" s="92">
        <v>108112.01</v>
      </c>
      <c r="P95" s="20" t="s">
        <v>2978</v>
      </c>
      <c r="Q95" s="93">
        <f t="shared" si="17"/>
        <v>9.9999999947613105E-3</v>
      </c>
      <c r="R95" s="92">
        <v>11742021.809999472</v>
      </c>
      <c r="S95" s="20">
        <v>11742020</v>
      </c>
      <c r="T95" s="93">
        <f t="shared" si="18"/>
        <v>1.8099994715303183</v>
      </c>
      <c r="U95" s="209">
        <f t="shared" si="19"/>
        <v>1</v>
      </c>
      <c r="W95" s="86" t="s">
        <v>18</v>
      </c>
      <c r="X95" s="122">
        <f t="shared" si="20"/>
        <v>0</v>
      </c>
      <c r="Y95" s="122">
        <f t="shared" si="21"/>
        <v>0</v>
      </c>
      <c r="Z95" s="122">
        <f t="shared" si="22"/>
        <v>0</v>
      </c>
      <c r="AA95" s="122">
        <f t="shared" si="23"/>
        <v>0</v>
      </c>
      <c r="AB95" s="122">
        <f t="shared" si="24"/>
        <v>0</v>
      </c>
      <c r="AC95" s="129">
        <f t="shared" si="25"/>
        <v>0</v>
      </c>
    </row>
    <row r="96" spans="1:29" ht="15.75">
      <c r="A96" s="252"/>
      <c r="B96" s="88" t="s">
        <v>19</v>
      </c>
      <c r="C96" s="94">
        <v>61829638.109998778</v>
      </c>
      <c r="D96" s="95">
        <v>61829600</v>
      </c>
      <c r="E96" s="96">
        <f t="shared" si="13"/>
        <v>38.109998777508736</v>
      </c>
      <c r="F96" s="94">
        <v>839224.68</v>
      </c>
      <c r="G96" s="105" t="s">
        <v>2979</v>
      </c>
      <c r="H96" s="96">
        <f t="shared" si="14"/>
        <v>-0.31999999994877726</v>
      </c>
      <c r="I96" s="94">
        <v>59257.57</v>
      </c>
      <c r="J96" s="95" t="s">
        <v>3572</v>
      </c>
      <c r="K96" s="96">
        <f t="shared" si="15"/>
        <v>-2.9999999998835847E-2</v>
      </c>
      <c r="L96" s="94">
        <v>1206.21</v>
      </c>
      <c r="M96" s="95" t="s">
        <v>3573</v>
      </c>
      <c r="N96" s="96">
        <f t="shared" si="16"/>
        <v>0</v>
      </c>
      <c r="O96" s="94">
        <v>118151.46</v>
      </c>
      <c r="P96" s="95" t="s">
        <v>2980</v>
      </c>
      <c r="Q96" s="96">
        <f t="shared" si="17"/>
        <v>-2.5399999999935972</v>
      </c>
      <c r="R96" s="94">
        <v>60930313.329998776</v>
      </c>
      <c r="S96" s="95">
        <v>60930300</v>
      </c>
      <c r="T96" s="96">
        <f t="shared" si="18"/>
        <v>13.329998776316643</v>
      </c>
      <c r="U96" s="210">
        <f t="shared" si="19"/>
        <v>1</v>
      </c>
      <c r="W96" s="88" t="s">
        <v>19</v>
      </c>
      <c r="X96" s="122">
        <f t="shared" si="20"/>
        <v>0</v>
      </c>
      <c r="Y96" s="122">
        <f t="shared" si="21"/>
        <v>0</v>
      </c>
      <c r="Z96" s="122">
        <f t="shared" si="22"/>
        <v>0</v>
      </c>
      <c r="AA96" s="122">
        <f t="shared" si="23"/>
        <v>0</v>
      </c>
      <c r="AB96" s="122">
        <f t="shared" si="24"/>
        <v>0</v>
      </c>
      <c r="AC96" s="129">
        <f t="shared" si="25"/>
        <v>0</v>
      </c>
    </row>
    <row r="97" spans="1:29" ht="15.75" customHeight="1">
      <c r="A97" s="250">
        <v>42572</v>
      </c>
      <c r="B97" s="85" t="s">
        <v>12</v>
      </c>
      <c r="C97" s="98">
        <v>28949305.370000128</v>
      </c>
      <c r="D97" s="90"/>
      <c r="E97" s="91">
        <f t="shared" si="13"/>
        <v>28949305.370000128</v>
      </c>
      <c r="F97" s="98">
        <v>316192.61999999994</v>
      </c>
      <c r="G97" s="90"/>
      <c r="H97" s="91">
        <f t="shared" si="14"/>
        <v>316192.61999999994</v>
      </c>
      <c r="I97" s="98">
        <v>25287.62</v>
      </c>
      <c r="J97" s="99"/>
      <c r="K97" s="91">
        <f t="shared" si="15"/>
        <v>25287.62</v>
      </c>
      <c r="L97" s="98">
        <v>0</v>
      </c>
      <c r="M97" s="99"/>
      <c r="N97" s="91">
        <f t="shared" si="16"/>
        <v>0</v>
      </c>
      <c r="O97" s="98">
        <v>133786.44999999998</v>
      </c>
      <c r="P97" s="90"/>
      <c r="Q97" s="91">
        <f t="shared" si="17"/>
        <v>133786.44999999998</v>
      </c>
      <c r="R97" s="98">
        <v>28524613.920000128</v>
      </c>
      <c r="S97" s="90"/>
      <c r="T97" s="91">
        <f t="shared" si="18"/>
        <v>28524613.920000128</v>
      </c>
      <c r="U97" s="208">
        <f t="shared" si="19"/>
        <v>0</v>
      </c>
      <c r="W97" s="85" t="s">
        <v>12</v>
      </c>
      <c r="X97" s="117">
        <f t="shared" si="20"/>
        <v>0</v>
      </c>
      <c r="Y97" s="118">
        <f t="shared" si="21"/>
        <v>0</v>
      </c>
      <c r="Z97" s="118">
        <f t="shared" si="22"/>
        <v>0</v>
      </c>
      <c r="AA97" s="118">
        <f t="shared" si="23"/>
        <v>0</v>
      </c>
      <c r="AB97" s="118">
        <f t="shared" si="24"/>
        <v>0</v>
      </c>
      <c r="AC97" s="131">
        <f t="shared" si="25"/>
        <v>0</v>
      </c>
    </row>
    <row r="98" spans="1:29" ht="15.75">
      <c r="A98" s="251"/>
      <c r="B98" s="86" t="s">
        <v>13</v>
      </c>
      <c r="C98" s="92">
        <v>61999158.519996643</v>
      </c>
      <c r="D98" s="20">
        <v>61999100</v>
      </c>
      <c r="E98" s="93">
        <f t="shared" si="13"/>
        <v>58.519996643066406</v>
      </c>
      <c r="F98" s="92">
        <v>904440.57</v>
      </c>
      <c r="G98" s="20" t="s">
        <v>2981</v>
      </c>
      <c r="H98" s="93">
        <f t="shared" si="14"/>
        <v>-0.43000000005122274</v>
      </c>
      <c r="I98" s="92">
        <v>133675.9</v>
      </c>
      <c r="J98" s="20" t="s">
        <v>3574</v>
      </c>
      <c r="K98" s="93">
        <f t="shared" si="15"/>
        <v>-0.10000000000582077</v>
      </c>
      <c r="L98" s="92">
        <v>11422.61</v>
      </c>
      <c r="M98" s="20" t="s">
        <v>3575</v>
      </c>
      <c r="N98" s="93">
        <f t="shared" si="16"/>
        <v>1.0000000000218279E-2</v>
      </c>
      <c r="O98" s="92">
        <v>462415.74</v>
      </c>
      <c r="P98" s="20" t="s">
        <v>2982</v>
      </c>
      <c r="Q98" s="93">
        <f t="shared" si="17"/>
        <v>-0.26000000000931323</v>
      </c>
      <c r="R98" s="92">
        <v>60754555.49999664</v>
      </c>
      <c r="S98" s="20">
        <v>60754600</v>
      </c>
      <c r="T98" s="93">
        <f t="shared" si="18"/>
        <v>-44.500003360211849</v>
      </c>
      <c r="U98" s="209">
        <f t="shared" si="19"/>
        <v>1</v>
      </c>
      <c r="W98" s="86" t="s">
        <v>13</v>
      </c>
      <c r="X98" s="121">
        <f t="shared" si="20"/>
        <v>0</v>
      </c>
      <c r="Y98" s="122">
        <f t="shared" si="21"/>
        <v>0</v>
      </c>
      <c r="Z98" s="122">
        <f t="shared" si="22"/>
        <v>0</v>
      </c>
      <c r="AA98" s="122">
        <f t="shared" si="23"/>
        <v>0</v>
      </c>
      <c r="AB98" s="122">
        <f t="shared" si="24"/>
        <v>0</v>
      </c>
      <c r="AC98" s="129">
        <f t="shared" si="25"/>
        <v>0</v>
      </c>
    </row>
    <row r="99" spans="1:29" ht="15.75">
      <c r="A99" s="251"/>
      <c r="B99" s="87" t="s">
        <v>14</v>
      </c>
      <c r="C99" s="92">
        <v>30483026.219999794</v>
      </c>
      <c r="D99" s="20">
        <v>30483010</v>
      </c>
      <c r="E99" s="93">
        <f t="shared" si="13"/>
        <v>16.219999793916941</v>
      </c>
      <c r="F99" s="92">
        <v>1017301.37</v>
      </c>
      <c r="G99" s="20" t="s">
        <v>2983</v>
      </c>
      <c r="H99" s="93">
        <f t="shared" si="14"/>
        <v>1.3699999999953434</v>
      </c>
      <c r="I99" s="92">
        <v>16892.05</v>
      </c>
      <c r="J99" s="20" t="s">
        <v>3576</v>
      </c>
      <c r="K99" s="93">
        <f t="shared" si="15"/>
        <v>-4.9999999999272404E-2</v>
      </c>
      <c r="L99" s="92">
        <v>2738.79</v>
      </c>
      <c r="M99" s="20" t="s">
        <v>3577</v>
      </c>
      <c r="N99" s="93">
        <f t="shared" si="16"/>
        <v>0</v>
      </c>
      <c r="O99" s="92">
        <v>181489.18</v>
      </c>
      <c r="P99" s="20" t="s">
        <v>2984</v>
      </c>
      <c r="Q99" s="93">
        <f t="shared" si="17"/>
        <v>0.17999999999301508</v>
      </c>
      <c r="R99" s="92">
        <v>31730246.929999795</v>
      </c>
      <c r="S99" s="20">
        <v>31730200</v>
      </c>
      <c r="T99" s="93">
        <f t="shared" si="18"/>
        <v>46.92999979481101</v>
      </c>
      <c r="U99" s="209">
        <f t="shared" si="19"/>
        <v>1</v>
      </c>
      <c r="W99" s="87" t="s">
        <v>14</v>
      </c>
      <c r="X99" s="121">
        <f t="shared" si="20"/>
        <v>0</v>
      </c>
      <c r="Y99" s="122">
        <f t="shared" si="21"/>
        <v>0</v>
      </c>
      <c r="Z99" s="122">
        <f t="shared" si="22"/>
        <v>0</v>
      </c>
      <c r="AA99" s="122">
        <f t="shared" si="23"/>
        <v>0</v>
      </c>
      <c r="AB99" s="122">
        <f t="shared" si="24"/>
        <v>0</v>
      </c>
      <c r="AC99" s="129">
        <f t="shared" si="25"/>
        <v>0</v>
      </c>
    </row>
    <row r="100" spans="1:29" ht="15.75">
      <c r="A100" s="251"/>
      <c r="B100" s="86" t="s">
        <v>15</v>
      </c>
      <c r="C100" s="92">
        <v>81764323.389999494</v>
      </c>
      <c r="D100" s="20">
        <v>0</v>
      </c>
      <c r="E100" s="93">
        <f t="shared" si="13"/>
        <v>81764323.389999494</v>
      </c>
      <c r="F100" s="92">
        <v>671934.11999999988</v>
      </c>
      <c r="G100" s="20"/>
      <c r="H100" s="93">
        <f t="shared" si="14"/>
        <v>671934.11999999988</v>
      </c>
      <c r="I100" s="92">
        <v>186569.98</v>
      </c>
      <c r="J100" s="20"/>
      <c r="K100" s="93">
        <f t="shared" si="15"/>
        <v>186569.98</v>
      </c>
      <c r="L100" s="92">
        <v>11101.64</v>
      </c>
      <c r="M100" s="20"/>
      <c r="N100" s="93">
        <f t="shared" si="16"/>
        <v>11101.64</v>
      </c>
      <c r="O100" s="92">
        <v>0</v>
      </c>
      <c r="P100" s="20"/>
      <c r="Q100" s="93">
        <f t="shared" si="17"/>
        <v>0</v>
      </c>
      <c r="R100" s="92">
        <v>81267857.609999493</v>
      </c>
      <c r="S100" s="20">
        <v>0</v>
      </c>
      <c r="T100" s="93">
        <f t="shared" si="18"/>
        <v>81267857.609999493</v>
      </c>
      <c r="U100" s="209">
        <f t="shared" si="19"/>
        <v>0</v>
      </c>
      <c r="W100" s="86" t="s">
        <v>15</v>
      </c>
      <c r="X100" s="121">
        <f t="shared" si="20"/>
        <v>0</v>
      </c>
      <c r="Y100" s="122">
        <f t="shared" si="21"/>
        <v>0</v>
      </c>
      <c r="Z100" s="122">
        <f t="shared" si="22"/>
        <v>0</v>
      </c>
      <c r="AA100" s="122">
        <f t="shared" si="23"/>
        <v>0</v>
      </c>
      <c r="AB100" s="122">
        <f t="shared" si="24"/>
        <v>0</v>
      </c>
      <c r="AC100" s="129">
        <f t="shared" si="25"/>
        <v>0</v>
      </c>
    </row>
    <row r="101" spans="1:29" ht="15.75">
      <c r="A101" s="251"/>
      <c r="B101" s="86" t="s">
        <v>16</v>
      </c>
      <c r="C101" s="92">
        <v>63349753.00999894</v>
      </c>
      <c r="D101" s="20">
        <v>63349800</v>
      </c>
      <c r="E101" s="93">
        <f t="shared" si="13"/>
        <v>-46.990001060068607</v>
      </c>
      <c r="F101" s="92">
        <v>519044.3</v>
      </c>
      <c r="G101" s="20" t="s">
        <v>2985</v>
      </c>
      <c r="H101" s="93">
        <f t="shared" si="14"/>
        <v>0.29999999998835847</v>
      </c>
      <c r="I101" s="92">
        <v>47072.53</v>
      </c>
      <c r="J101" s="20" t="s">
        <v>3578</v>
      </c>
      <c r="K101" s="93">
        <f t="shared" si="15"/>
        <v>2.9999999998835847E-2</v>
      </c>
      <c r="L101" s="92">
        <v>2573.1799999999998</v>
      </c>
      <c r="M101" s="20" t="s">
        <v>3579</v>
      </c>
      <c r="N101" s="93">
        <f t="shared" si="16"/>
        <v>0</v>
      </c>
      <c r="O101" s="92">
        <v>215513.11</v>
      </c>
      <c r="P101" s="20" t="s">
        <v>2986</v>
      </c>
      <c r="Q101" s="93">
        <f t="shared" si="17"/>
        <v>0.10999999998603016</v>
      </c>
      <c r="R101" s="92">
        <v>62659694.949998945</v>
      </c>
      <c r="S101" s="20">
        <v>62659700</v>
      </c>
      <c r="T101" s="93">
        <f t="shared" si="18"/>
        <v>-5.0500010550022125</v>
      </c>
      <c r="U101" s="209">
        <f t="shared" si="19"/>
        <v>1</v>
      </c>
      <c r="W101" s="86" t="s">
        <v>16</v>
      </c>
      <c r="X101" s="121">
        <f t="shared" si="20"/>
        <v>0</v>
      </c>
      <c r="Y101" s="122">
        <f t="shared" si="21"/>
        <v>0</v>
      </c>
      <c r="Z101" s="122">
        <f t="shared" si="22"/>
        <v>0</v>
      </c>
      <c r="AA101" s="122">
        <f t="shared" si="23"/>
        <v>0</v>
      </c>
      <c r="AB101" s="122">
        <f t="shared" si="24"/>
        <v>0</v>
      </c>
      <c r="AC101" s="129">
        <f t="shared" si="25"/>
        <v>0</v>
      </c>
    </row>
    <row r="102" spans="1:29" ht="15.75">
      <c r="A102" s="251"/>
      <c r="B102" s="86" t="s">
        <v>17</v>
      </c>
      <c r="C102" s="92">
        <v>34385235.61999663</v>
      </c>
      <c r="D102" s="20">
        <v>0</v>
      </c>
      <c r="E102" s="93">
        <f t="shared" si="13"/>
        <v>34385235.61999663</v>
      </c>
      <c r="F102" s="92">
        <v>395802.09</v>
      </c>
      <c r="G102" s="20"/>
      <c r="H102" s="93">
        <f t="shared" si="14"/>
        <v>395802.09</v>
      </c>
      <c r="I102" s="92">
        <v>32192.240000000002</v>
      </c>
      <c r="J102" s="20"/>
      <c r="K102" s="93">
        <f t="shared" si="15"/>
        <v>32192.240000000002</v>
      </c>
      <c r="L102" s="92">
        <v>348.03</v>
      </c>
      <c r="M102" s="20"/>
      <c r="N102" s="93">
        <f t="shared" si="16"/>
        <v>348.03</v>
      </c>
      <c r="O102" s="92">
        <v>256474.50999999995</v>
      </c>
      <c r="P102" s="20"/>
      <c r="Q102" s="93">
        <f t="shared" si="17"/>
        <v>256474.50999999995</v>
      </c>
      <c r="R102" s="92">
        <v>33764803.229996629</v>
      </c>
      <c r="S102" s="20">
        <v>0</v>
      </c>
      <c r="T102" s="93">
        <f t="shared" si="18"/>
        <v>33764803.229996629</v>
      </c>
      <c r="U102" s="209">
        <f t="shared" si="19"/>
        <v>0</v>
      </c>
      <c r="W102" s="86" t="s">
        <v>17</v>
      </c>
      <c r="X102" s="121">
        <f t="shared" si="20"/>
        <v>0</v>
      </c>
      <c r="Y102" s="122">
        <f t="shared" si="21"/>
        <v>0</v>
      </c>
      <c r="Z102" s="122">
        <f t="shared" si="22"/>
        <v>0</v>
      </c>
      <c r="AA102" s="122">
        <f t="shared" si="23"/>
        <v>0</v>
      </c>
      <c r="AB102" s="122">
        <f t="shared" si="24"/>
        <v>0</v>
      </c>
      <c r="AC102" s="129">
        <f t="shared" si="25"/>
        <v>0</v>
      </c>
    </row>
    <row r="103" spans="1:29" ht="15.75">
      <c r="A103" s="251"/>
      <c r="B103" s="86" t="s">
        <v>18</v>
      </c>
      <c r="C103" s="92">
        <v>11742021.809999472</v>
      </c>
      <c r="D103" s="20">
        <v>11742020</v>
      </c>
      <c r="E103" s="93">
        <f t="shared" si="13"/>
        <v>1.8099994715303183</v>
      </c>
      <c r="F103" s="92">
        <v>459797.07000000024</v>
      </c>
      <c r="G103" s="20" t="s">
        <v>2987</v>
      </c>
      <c r="H103" s="93">
        <f t="shared" si="14"/>
        <v>7.0000000239815563E-2</v>
      </c>
      <c r="I103" s="92">
        <v>65393.99</v>
      </c>
      <c r="J103" s="20" t="s">
        <v>3580</v>
      </c>
      <c r="K103" s="93">
        <f t="shared" si="15"/>
        <v>-1.0000000002037268E-2</v>
      </c>
      <c r="L103" s="92">
        <v>13625.79</v>
      </c>
      <c r="M103" s="20" t="s">
        <v>3581</v>
      </c>
      <c r="N103" s="93">
        <f t="shared" si="16"/>
        <v>-9.9999999983992893E-3</v>
      </c>
      <c r="O103" s="92">
        <v>101613.29</v>
      </c>
      <c r="P103" s="20" t="s">
        <v>2988</v>
      </c>
      <c r="Q103" s="93">
        <f t="shared" si="17"/>
        <v>0.28999999999359716</v>
      </c>
      <c r="R103" s="92">
        <v>11232379.649999471</v>
      </c>
      <c r="S103" s="20">
        <v>11232380</v>
      </c>
      <c r="T103" s="93">
        <f t="shared" si="18"/>
        <v>-0.35000052861869335</v>
      </c>
      <c r="U103" s="209">
        <f t="shared" si="19"/>
        <v>1</v>
      </c>
      <c r="W103" s="86" t="s">
        <v>18</v>
      </c>
      <c r="X103" s="121">
        <f t="shared" si="20"/>
        <v>0</v>
      </c>
      <c r="Y103" s="122">
        <f t="shared" si="21"/>
        <v>0</v>
      </c>
      <c r="Z103" s="122">
        <f t="shared" si="22"/>
        <v>0</v>
      </c>
      <c r="AA103" s="122">
        <f t="shared" si="23"/>
        <v>0</v>
      </c>
      <c r="AB103" s="122">
        <f t="shared" si="24"/>
        <v>0</v>
      </c>
      <c r="AC103" s="129">
        <f t="shared" si="25"/>
        <v>0</v>
      </c>
    </row>
    <row r="104" spans="1:29" ht="15.75">
      <c r="A104" s="252"/>
      <c r="B104" s="88" t="s">
        <v>19</v>
      </c>
      <c r="C104" s="94">
        <v>60930313.329998776</v>
      </c>
      <c r="D104" s="95">
        <v>60930300</v>
      </c>
      <c r="E104" s="96">
        <f t="shared" si="13"/>
        <v>13.329998776316643</v>
      </c>
      <c r="F104" s="94">
        <v>893666.16999999946</v>
      </c>
      <c r="G104" s="95" t="s">
        <v>2989</v>
      </c>
      <c r="H104" s="96">
        <f t="shared" si="14"/>
        <v>0.16999999945983291</v>
      </c>
      <c r="I104" s="94">
        <v>58730.829999999987</v>
      </c>
      <c r="J104" s="95" t="s">
        <v>3582</v>
      </c>
      <c r="K104" s="96">
        <f t="shared" si="15"/>
        <v>2.9999999984283932E-2</v>
      </c>
      <c r="L104" s="94">
        <v>1239.2</v>
      </c>
      <c r="M104" s="95" t="s">
        <v>3583</v>
      </c>
      <c r="N104" s="96">
        <f t="shared" si="16"/>
        <v>0.20000000000004547</v>
      </c>
      <c r="O104" s="94">
        <v>73695.169999999984</v>
      </c>
      <c r="P104" s="95" t="s">
        <v>2990</v>
      </c>
      <c r="Q104" s="96">
        <f t="shared" si="17"/>
        <v>0.16999999998370185</v>
      </c>
      <c r="R104" s="94">
        <v>72339600.259998813</v>
      </c>
      <c r="S104" s="95">
        <v>72339600</v>
      </c>
      <c r="T104" s="96">
        <f t="shared" si="18"/>
        <v>0.25999881327152252</v>
      </c>
      <c r="U104" s="210">
        <f t="shared" si="19"/>
        <v>1</v>
      </c>
      <c r="W104" s="88" t="s">
        <v>19</v>
      </c>
      <c r="X104" s="125">
        <f t="shared" si="20"/>
        <v>0</v>
      </c>
      <c r="Y104" s="126">
        <f t="shared" si="21"/>
        <v>0</v>
      </c>
      <c r="Z104" s="126">
        <f t="shared" si="22"/>
        <v>0</v>
      </c>
      <c r="AA104" s="126">
        <f t="shared" si="23"/>
        <v>0</v>
      </c>
      <c r="AB104" s="126">
        <f t="shared" si="24"/>
        <v>0</v>
      </c>
      <c r="AC104" s="132">
        <f t="shared" si="25"/>
        <v>0</v>
      </c>
    </row>
    <row r="105" spans="1:29" ht="15.75" customHeight="1">
      <c r="A105" s="250">
        <v>42575</v>
      </c>
      <c r="B105" s="85" t="s">
        <v>12</v>
      </c>
      <c r="C105" s="89">
        <v>28524613.920000128</v>
      </c>
      <c r="D105" s="99"/>
      <c r="E105" s="91">
        <f t="shared" si="13"/>
        <v>28524613.920000128</v>
      </c>
      <c r="F105" s="89">
        <v>481931.46999999968</v>
      </c>
      <c r="G105" s="90"/>
      <c r="H105" s="91">
        <f t="shared" si="14"/>
        <v>481931.46999999968</v>
      </c>
      <c r="I105" s="89">
        <v>4422.1000000000004</v>
      </c>
      <c r="J105" s="90"/>
      <c r="K105" s="91">
        <f t="shared" si="15"/>
        <v>4422.1000000000004</v>
      </c>
      <c r="L105" s="89">
        <v>13820.08</v>
      </c>
      <c r="M105" s="90"/>
      <c r="N105" s="91">
        <f t="shared" si="16"/>
        <v>13820.08</v>
      </c>
      <c r="O105" s="89">
        <v>156128.01999999999</v>
      </c>
      <c r="P105" s="99"/>
      <c r="Q105" s="91">
        <f t="shared" si="17"/>
        <v>156128.01999999999</v>
      </c>
      <c r="R105" s="89">
        <v>27877156.45000013</v>
      </c>
      <c r="S105" s="90"/>
      <c r="T105" s="91">
        <f t="shared" si="18"/>
        <v>27877156.45000013</v>
      </c>
      <c r="U105" s="208">
        <f t="shared" si="19"/>
        <v>0</v>
      </c>
      <c r="W105" s="85" t="s">
        <v>12</v>
      </c>
      <c r="X105" s="117">
        <f t="shared" si="20"/>
        <v>0</v>
      </c>
      <c r="Y105" s="118">
        <f t="shared" si="21"/>
        <v>0</v>
      </c>
      <c r="Z105" s="118">
        <f t="shared" si="22"/>
        <v>0</v>
      </c>
      <c r="AA105" s="118">
        <f t="shared" si="23"/>
        <v>0</v>
      </c>
      <c r="AB105" s="118">
        <f t="shared" si="24"/>
        <v>0</v>
      </c>
      <c r="AC105" s="131">
        <f t="shared" si="25"/>
        <v>0</v>
      </c>
    </row>
    <row r="106" spans="1:29" ht="15.75">
      <c r="A106" s="251"/>
      <c r="B106" s="86" t="s">
        <v>13</v>
      </c>
      <c r="C106" s="92">
        <v>60754555.49999664</v>
      </c>
      <c r="D106" s="20">
        <v>60754600</v>
      </c>
      <c r="E106" s="93">
        <f t="shared" si="13"/>
        <v>-44.500003360211849</v>
      </c>
      <c r="F106" s="92">
        <v>1340079.8199999998</v>
      </c>
      <c r="G106" s="20" t="s">
        <v>2991</v>
      </c>
      <c r="H106" s="93">
        <f t="shared" si="14"/>
        <v>-0.18000000016763806</v>
      </c>
      <c r="I106" s="92">
        <v>360814.6</v>
      </c>
      <c r="J106" s="20" t="s">
        <v>3584</v>
      </c>
      <c r="K106" s="93">
        <f t="shared" si="15"/>
        <v>-0.40000000002328306</v>
      </c>
      <c r="L106" s="92">
        <v>18434.990000000002</v>
      </c>
      <c r="M106" s="20" t="s">
        <v>3585</v>
      </c>
      <c r="N106" s="93">
        <f t="shared" si="16"/>
        <v>-9.9999999983992893E-3</v>
      </c>
      <c r="O106" s="92">
        <v>362740.98</v>
      </c>
      <c r="P106" s="20" t="s">
        <v>2992</v>
      </c>
      <c r="Q106" s="93">
        <f t="shared" si="17"/>
        <v>-2.0000000018626451E-2</v>
      </c>
      <c r="R106" s="92">
        <v>59394114.309996642</v>
      </c>
      <c r="S106" s="20">
        <v>59394200</v>
      </c>
      <c r="T106" s="93">
        <f t="shared" si="18"/>
        <v>-85.690003357827663</v>
      </c>
      <c r="U106" s="209">
        <f t="shared" si="19"/>
        <v>1</v>
      </c>
      <c r="W106" s="86" t="s">
        <v>13</v>
      </c>
      <c r="X106" s="121">
        <f t="shared" si="20"/>
        <v>0</v>
      </c>
      <c r="Y106" s="122">
        <f t="shared" si="21"/>
        <v>0</v>
      </c>
      <c r="Z106" s="122">
        <f t="shared" si="22"/>
        <v>0</v>
      </c>
      <c r="AA106" s="122">
        <f t="shared" si="23"/>
        <v>0</v>
      </c>
      <c r="AB106" s="122">
        <f t="shared" si="24"/>
        <v>0</v>
      </c>
      <c r="AC106" s="129">
        <f t="shared" si="25"/>
        <v>0</v>
      </c>
    </row>
    <row r="107" spans="1:29" ht="15.75">
      <c r="A107" s="251"/>
      <c r="B107" s="87" t="s">
        <v>14</v>
      </c>
      <c r="C107" s="92">
        <v>31730246.929999795</v>
      </c>
      <c r="D107" s="20">
        <v>31730200</v>
      </c>
      <c r="E107" s="93">
        <f t="shared" si="13"/>
        <v>46.92999979481101</v>
      </c>
      <c r="F107" s="92">
        <v>1393529.25</v>
      </c>
      <c r="G107" s="20" t="s">
        <v>2993</v>
      </c>
      <c r="H107" s="93">
        <f t="shared" si="14"/>
        <v>-0.75</v>
      </c>
      <c r="I107" s="92">
        <v>275295.45</v>
      </c>
      <c r="J107" s="20" t="s">
        <v>3586</v>
      </c>
      <c r="K107" s="93">
        <f t="shared" si="15"/>
        <v>0.45000000001164153</v>
      </c>
      <c r="L107" s="92">
        <v>8867.74</v>
      </c>
      <c r="M107" s="20" t="s">
        <v>3587</v>
      </c>
      <c r="N107" s="93">
        <f t="shared" si="16"/>
        <v>0</v>
      </c>
      <c r="O107" s="92">
        <v>150934.31999999998</v>
      </c>
      <c r="P107" s="20" t="s">
        <v>2994</v>
      </c>
      <c r="Q107" s="93">
        <f t="shared" si="17"/>
        <v>0.31999999997788109</v>
      </c>
      <c r="R107" s="92">
        <v>33337536.479999799</v>
      </c>
      <c r="S107" s="20">
        <v>33337500</v>
      </c>
      <c r="T107" s="93">
        <f t="shared" si="18"/>
        <v>36.479999799281359</v>
      </c>
      <c r="U107" s="209">
        <f t="shared" si="19"/>
        <v>1</v>
      </c>
      <c r="W107" s="87" t="s">
        <v>14</v>
      </c>
      <c r="X107" s="121">
        <f t="shared" si="20"/>
        <v>0</v>
      </c>
      <c r="Y107" s="122">
        <f t="shared" si="21"/>
        <v>0</v>
      </c>
      <c r="Z107" s="122">
        <f t="shared" si="22"/>
        <v>0</v>
      </c>
      <c r="AA107" s="122">
        <f t="shared" si="23"/>
        <v>0</v>
      </c>
      <c r="AB107" s="122">
        <f t="shared" si="24"/>
        <v>0</v>
      </c>
      <c r="AC107" s="129">
        <f t="shared" si="25"/>
        <v>0</v>
      </c>
    </row>
    <row r="108" spans="1:29" ht="15.75">
      <c r="A108" s="251"/>
      <c r="B108" s="86" t="s">
        <v>15</v>
      </c>
      <c r="C108" s="92">
        <v>81267857.609999493</v>
      </c>
      <c r="D108" s="20">
        <v>0</v>
      </c>
      <c r="E108" s="93">
        <f t="shared" si="13"/>
        <v>81267857.609999493</v>
      </c>
      <c r="F108" s="92">
        <v>1326474.5799999989</v>
      </c>
      <c r="G108" s="20"/>
      <c r="H108" s="93">
        <f t="shared" si="14"/>
        <v>1326474.5799999989</v>
      </c>
      <c r="I108" s="92">
        <v>192084.57</v>
      </c>
      <c r="J108" s="20"/>
      <c r="K108" s="93">
        <f t="shared" si="15"/>
        <v>192084.57</v>
      </c>
      <c r="L108" s="92">
        <v>11455.28</v>
      </c>
      <c r="M108" s="20"/>
      <c r="N108" s="93">
        <f t="shared" si="16"/>
        <v>11455.28</v>
      </c>
      <c r="O108" s="92">
        <v>866971.75999999943</v>
      </c>
      <c r="P108" s="20"/>
      <c r="Q108" s="93">
        <f t="shared" si="17"/>
        <v>866971.75999999943</v>
      </c>
      <c r="R108" s="92">
        <v>84404977.669999495</v>
      </c>
      <c r="S108" s="20">
        <v>0</v>
      </c>
      <c r="T108" s="93">
        <f t="shared" si="18"/>
        <v>84404977.669999495</v>
      </c>
      <c r="U108" s="209">
        <f t="shared" si="19"/>
        <v>0</v>
      </c>
      <c r="W108" s="86" t="s">
        <v>15</v>
      </c>
      <c r="X108" s="121">
        <f t="shared" si="20"/>
        <v>0</v>
      </c>
      <c r="Y108" s="122">
        <f t="shared" si="21"/>
        <v>0</v>
      </c>
      <c r="Z108" s="122">
        <f t="shared" si="22"/>
        <v>0</v>
      </c>
      <c r="AA108" s="122">
        <f t="shared" si="23"/>
        <v>0</v>
      </c>
      <c r="AB108" s="122">
        <f t="shared" si="24"/>
        <v>0</v>
      </c>
      <c r="AC108" s="129">
        <f t="shared" si="25"/>
        <v>0</v>
      </c>
    </row>
    <row r="109" spans="1:29" ht="15.75">
      <c r="A109" s="251"/>
      <c r="B109" s="86" t="s">
        <v>16</v>
      </c>
      <c r="C109" s="92">
        <v>62659694.949998945</v>
      </c>
      <c r="D109" s="20">
        <v>62659700</v>
      </c>
      <c r="E109" s="93">
        <f t="shared" si="13"/>
        <v>-5.0500010550022125</v>
      </c>
      <c r="F109" s="92">
        <v>964885.30999999924</v>
      </c>
      <c r="G109" s="20" t="s">
        <v>2995</v>
      </c>
      <c r="H109" s="93">
        <f t="shared" si="14"/>
        <v>0.3099999992409721</v>
      </c>
      <c r="I109" s="92">
        <v>124501.94</v>
      </c>
      <c r="J109" s="20" t="s">
        <v>3588</v>
      </c>
      <c r="K109" s="93">
        <f t="shared" si="15"/>
        <v>-5.9999999997671694E-2</v>
      </c>
      <c r="L109" s="92">
        <v>13505.1</v>
      </c>
      <c r="M109" s="20" t="s">
        <v>3589</v>
      </c>
      <c r="N109" s="93">
        <f t="shared" si="16"/>
        <v>0</v>
      </c>
      <c r="O109" s="92">
        <v>517035.08999999962</v>
      </c>
      <c r="P109" s="20" t="s">
        <v>2996</v>
      </c>
      <c r="Q109" s="93">
        <f t="shared" si="17"/>
        <v>8.9999999618157744E-2</v>
      </c>
      <c r="R109" s="92">
        <v>74058326.149998948</v>
      </c>
      <c r="S109" s="20">
        <v>74058400</v>
      </c>
      <c r="T109" s="93">
        <f t="shared" si="18"/>
        <v>-73.85000105202198</v>
      </c>
      <c r="U109" s="209">
        <f t="shared" si="19"/>
        <v>1</v>
      </c>
      <c r="W109" s="86" t="s">
        <v>16</v>
      </c>
      <c r="X109" s="121">
        <f t="shared" si="20"/>
        <v>0</v>
      </c>
      <c r="Y109" s="122">
        <f t="shared" si="21"/>
        <v>0</v>
      </c>
      <c r="Z109" s="122">
        <f t="shared" si="22"/>
        <v>0</v>
      </c>
      <c r="AA109" s="122">
        <f t="shared" si="23"/>
        <v>0</v>
      </c>
      <c r="AB109" s="122">
        <f t="shared" si="24"/>
        <v>0</v>
      </c>
      <c r="AC109" s="129">
        <f t="shared" si="25"/>
        <v>0</v>
      </c>
    </row>
    <row r="110" spans="1:29" ht="15.75">
      <c r="A110" s="251"/>
      <c r="B110" s="86" t="s">
        <v>17</v>
      </c>
      <c r="C110" s="92">
        <v>33764803.229996629</v>
      </c>
      <c r="D110" s="20">
        <v>33764840</v>
      </c>
      <c r="E110" s="93">
        <f t="shared" si="13"/>
        <v>-36.770003370940685</v>
      </c>
      <c r="F110" s="92">
        <v>705596.70999999973</v>
      </c>
      <c r="G110" s="20" t="s">
        <v>2997</v>
      </c>
      <c r="H110" s="93">
        <f t="shared" si="14"/>
        <v>419509.70999999973</v>
      </c>
      <c r="I110" s="92">
        <v>7101.01</v>
      </c>
      <c r="J110" s="20" t="s">
        <v>3590</v>
      </c>
      <c r="K110" s="93">
        <f t="shared" si="15"/>
        <v>3196.3900000000003</v>
      </c>
      <c r="L110" s="92">
        <v>325.66000000000003</v>
      </c>
      <c r="M110" s="20" t="s">
        <v>1855</v>
      </c>
      <c r="N110" s="93">
        <f t="shared" si="16"/>
        <v>0</v>
      </c>
      <c r="O110" s="92">
        <v>525277.68999999994</v>
      </c>
      <c r="P110" s="20" t="s">
        <v>2998</v>
      </c>
      <c r="Q110" s="93">
        <f t="shared" si="17"/>
        <v>-0.31000000005587935</v>
      </c>
      <c r="R110" s="92">
        <v>37954457.25999663</v>
      </c>
      <c r="S110" s="20">
        <v>37954500</v>
      </c>
      <c r="T110" s="93">
        <f t="shared" si="18"/>
        <v>-42.740003369748592</v>
      </c>
      <c r="U110" s="209">
        <f t="shared" si="19"/>
        <v>1</v>
      </c>
      <c r="W110" s="86" t="s">
        <v>17</v>
      </c>
      <c r="X110" s="121">
        <f t="shared" si="20"/>
        <v>0</v>
      </c>
      <c r="Y110" s="122">
        <f t="shared" si="21"/>
        <v>1</v>
      </c>
      <c r="Z110" s="122">
        <f t="shared" si="22"/>
        <v>1</v>
      </c>
      <c r="AA110" s="122">
        <f t="shared" si="23"/>
        <v>0</v>
      </c>
      <c r="AB110" s="122">
        <f t="shared" si="24"/>
        <v>0</v>
      </c>
      <c r="AC110" s="129">
        <f t="shared" si="25"/>
        <v>0</v>
      </c>
    </row>
    <row r="111" spans="1:29" ht="15.75">
      <c r="A111" s="251"/>
      <c r="B111" s="86" t="s">
        <v>18</v>
      </c>
      <c r="C111" s="92">
        <v>11232379.649999471</v>
      </c>
      <c r="D111" s="20">
        <v>11232380</v>
      </c>
      <c r="E111" s="93">
        <f t="shared" si="13"/>
        <v>-0.35000052861869335</v>
      </c>
      <c r="F111" s="92">
        <v>815030.59</v>
      </c>
      <c r="G111" s="20" t="s">
        <v>2999</v>
      </c>
      <c r="H111" s="93">
        <f t="shared" si="14"/>
        <v>-0.41000000003259629</v>
      </c>
      <c r="I111" s="92">
        <v>43881.59</v>
      </c>
      <c r="J111" s="20" t="s">
        <v>3591</v>
      </c>
      <c r="K111" s="93">
        <f t="shared" si="15"/>
        <v>-1.0000000002037268E-2</v>
      </c>
      <c r="L111" s="92">
        <v>3222.57</v>
      </c>
      <c r="M111" s="20" t="s">
        <v>3592</v>
      </c>
      <c r="N111" s="93">
        <f t="shared" si="16"/>
        <v>0.57000000000016371</v>
      </c>
      <c r="O111" s="92">
        <v>144792.07999999999</v>
      </c>
      <c r="P111" s="20" t="s">
        <v>3000</v>
      </c>
      <c r="Q111" s="93">
        <f t="shared" si="17"/>
        <v>7.9999999987194315E-2</v>
      </c>
      <c r="R111" s="92">
        <v>13006692.499999473</v>
      </c>
      <c r="S111" s="20">
        <v>13006700</v>
      </c>
      <c r="T111" s="93">
        <f t="shared" si="18"/>
        <v>-7.5000005271285772</v>
      </c>
      <c r="U111" s="209">
        <f t="shared" si="19"/>
        <v>1</v>
      </c>
      <c r="W111" s="86" t="s">
        <v>18</v>
      </c>
      <c r="X111" s="121">
        <f t="shared" si="20"/>
        <v>0</v>
      </c>
      <c r="Y111" s="122">
        <f t="shared" si="21"/>
        <v>0</v>
      </c>
      <c r="Z111" s="122">
        <f t="shared" si="22"/>
        <v>0</v>
      </c>
      <c r="AA111" s="122">
        <f t="shared" si="23"/>
        <v>0</v>
      </c>
      <c r="AB111" s="122">
        <f t="shared" si="24"/>
        <v>0</v>
      </c>
      <c r="AC111" s="129">
        <f t="shared" si="25"/>
        <v>0</v>
      </c>
    </row>
    <row r="112" spans="1:29" ht="15.75">
      <c r="A112" s="252"/>
      <c r="B112" s="88" t="s">
        <v>19</v>
      </c>
      <c r="C112" s="94">
        <v>72339600.259998813</v>
      </c>
      <c r="D112" s="95">
        <v>72339600</v>
      </c>
      <c r="E112" s="96">
        <f t="shared" si="13"/>
        <v>0.25999881327152252</v>
      </c>
      <c r="F112" s="94">
        <v>1229117.8400000005</v>
      </c>
      <c r="G112" s="95" t="s">
        <v>3001</v>
      </c>
      <c r="H112" s="96">
        <f t="shared" si="14"/>
        <v>-2.1599999994505197</v>
      </c>
      <c r="I112" s="94">
        <v>70359.31</v>
      </c>
      <c r="J112" s="95" t="s">
        <v>3593</v>
      </c>
      <c r="K112" s="96">
        <f t="shared" si="15"/>
        <v>9.9999999947613105E-3</v>
      </c>
      <c r="L112" s="94">
        <v>1883.14</v>
      </c>
      <c r="M112" s="95" t="s">
        <v>3594</v>
      </c>
      <c r="N112" s="96">
        <f t="shared" si="16"/>
        <v>0.14000000000010004</v>
      </c>
      <c r="O112" s="94">
        <v>173444.14999999997</v>
      </c>
      <c r="P112" s="95" t="s">
        <v>3002</v>
      </c>
      <c r="Q112" s="96">
        <f t="shared" si="17"/>
        <v>0.1499999999650754</v>
      </c>
      <c r="R112" s="94">
        <v>71005514.43999882</v>
      </c>
      <c r="S112" s="95">
        <v>71005500</v>
      </c>
      <c r="T112" s="96">
        <f t="shared" si="18"/>
        <v>14.43999882042408</v>
      </c>
      <c r="U112" s="210">
        <f t="shared" si="19"/>
        <v>1</v>
      </c>
      <c r="W112" s="88" t="s">
        <v>19</v>
      </c>
      <c r="X112" s="125">
        <f t="shared" si="20"/>
        <v>0</v>
      </c>
      <c r="Y112" s="126">
        <f t="shared" si="21"/>
        <v>0</v>
      </c>
      <c r="Z112" s="126">
        <f t="shared" si="22"/>
        <v>0</v>
      </c>
      <c r="AA112" s="126">
        <f t="shared" si="23"/>
        <v>0</v>
      </c>
      <c r="AB112" s="126">
        <f t="shared" si="24"/>
        <v>0</v>
      </c>
      <c r="AC112" s="132">
        <f t="shared" si="25"/>
        <v>0</v>
      </c>
    </row>
    <row r="113" spans="1:29" ht="15.75">
      <c r="A113" s="250">
        <v>42515</v>
      </c>
      <c r="B113" s="85" t="s">
        <v>12</v>
      </c>
      <c r="C113" s="89">
        <v>27877156.45000013</v>
      </c>
      <c r="D113" s="90"/>
      <c r="E113" s="91">
        <f t="shared" si="13"/>
        <v>27877156.45000013</v>
      </c>
      <c r="F113" s="89">
        <v>316466.13</v>
      </c>
      <c r="G113" s="90"/>
      <c r="H113" s="91">
        <f t="shared" si="14"/>
        <v>316466.13</v>
      </c>
      <c r="I113" s="89">
        <v>46104.709999999992</v>
      </c>
      <c r="J113" s="90"/>
      <c r="K113" s="91">
        <f t="shared" si="15"/>
        <v>46104.709999999992</v>
      </c>
      <c r="L113" s="89">
        <v>23281.82</v>
      </c>
      <c r="M113" s="90"/>
      <c r="N113" s="91">
        <f t="shared" si="16"/>
        <v>23281.82</v>
      </c>
      <c r="O113" s="89">
        <v>69266.669999999984</v>
      </c>
      <c r="P113" s="90"/>
      <c r="Q113" s="91">
        <f t="shared" si="17"/>
        <v>69266.669999999984</v>
      </c>
      <c r="R113" s="89">
        <v>36566628.330000103</v>
      </c>
      <c r="S113" s="99"/>
      <c r="T113" s="91">
        <f t="shared" si="18"/>
        <v>36566628.330000103</v>
      </c>
      <c r="U113" s="208">
        <f t="shared" si="19"/>
        <v>0</v>
      </c>
      <c r="W113" s="85" t="s">
        <v>12</v>
      </c>
      <c r="X113" s="117">
        <f t="shared" si="20"/>
        <v>0</v>
      </c>
      <c r="Y113" s="118">
        <f t="shared" si="21"/>
        <v>0</v>
      </c>
      <c r="Z113" s="118">
        <f t="shared" si="22"/>
        <v>0</v>
      </c>
      <c r="AA113" s="118">
        <f t="shared" si="23"/>
        <v>0</v>
      </c>
      <c r="AB113" s="118">
        <f t="shared" si="24"/>
        <v>0</v>
      </c>
      <c r="AC113" s="131">
        <f t="shared" si="25"/>
        <v>0</v>
      </c>
    </row>
    <row r="114" spans="1:29" ht="15.75">
      <c r="A114" s="251"/>
      <c r="B114" s="86" t="s">
        <v>13</v>
      </c>
      <c r="C114" s="92">
        <v>59394114.309996642</v>
      </c>
      <c r="D114" s="20">
        <v>59394200</v>
      </c>
      <c r="E114" s="93">
        <f t="shared" si="13"/>
        <v>-85.690003357827663</v>
      </c>
      <c r="F114" s="92">
        <v>1425824.05</v>
      </c>
      <c r="G114" s="20" t="s">
        <v>3003</v>
      </c>
      <c r="H114" s="93">
        <f t="shared" si="14"/>
        <v>4.0500000000465661</v>
      </c>
      <c r="I114" s="92">
        <v>278189.13999999996</v>
      </c>
      <c r="J114" s="20" t="s">
        <v>3595</v>
      </c>
      <c r="K114" s="93">
        <f t="shared" si="15"/>
        <v>0.13999999995576218</v>
      </c>
      <c r="L114" s="92">
        <v>140199.07999999999</v>
      </c>
      <c r="M114" s="20" t="s">
        <v>3596</v>
      </c>
      <c r="N114" s="93">
        <f t="shared" si="16"/>
        <v>7.9999999987194315E-2</v>
      </c>
      <c r="O114" s="92">
        <v>428837.89</v>
      </c>
      <c r="P114" s="20" t="s">
        <v>3004</v>
      </c>
      <c r="Q114" s="93">
        <f t="shared" si="17"/>
        <v>-0.10999999998603016</v>
      </c>
      <c r="R114" s="92">
        <v>65244485.349996634</v>
      </c>
      <c r="S114" s="20">
        <v>65244500</v>
      </c>
      <c r="T114" s="93">
        <f t="shared" si="18"/>
        <v>-14.650003366172314</v>
      </c>
      <c r="U114" s="209">
        <f t="shared" si="19"/>
        <v>1</v>
      </c>
      <c r="W114" s="86" t="s">
        <v>13</v>
      </c>
      <c r="X114" s="121">
        <f t="shared" si="20"/>
        <v>0</v>
      </c>
      <c r="Y114" s="122">
        <f t="shared" si="21"/>
        <v>0</v>
      </c>
      <c r="Z114" s="122">
        <f t="shared" si="22"/>
        <v>0</v>
      </c>
      <c r="AA114" s="122">
        <f t="shared" si="23"/>
        <v>0</v>
      </c>
      <c r="AB114" s="122">
        <f t="shared" si="24"/>
        <v>0</v>
      </c>
      <c r="AC114" s="129">
        <f t="shared" si="25"/>
        <v>0</v>
      </c>
    </row>
    <row r="115" spans="1:29" ht="15.75">
      <c r="A115" s="251"/>
      <c r="B115" s="87" t="s">
        <v>14</v>
      </c>
      <c r="C115" s="92">
        <v>33337536.479999799</v>
      </c>
      <c r="D115" s="20">
        <v>33337500</v>
      </c>
      <c r="E115" s="93">
        <f t="shared" si="13"/>
        <v>36.479999799281359</v>
      </c>
      <c r="F115" s="92">
        <v>1039462.5599999998</v>
      </c>
      <c r="G115" s="20" t="s">
        <v>3005</v>
      </c>
      <c r="H115" s="93">
        <f t="shared" si="14"/>
        <v>2.5599999998230487</v>
      </c>
      <c r="I115" s="92">
        <v>53537.08</v>
      </c>
      <c r="J115" s="20" t="s">
        <v>3597</v>
      </c>
      <c r="K115" s="93">
        <f t="shared" si="15"/>
        <v>-1.9999999996798579E-2</v>
      </c>
      <c r="L115" s="92">
        <v>9698.66</v>
      </c>
      <c r="M115" s="20" t="s">
        <v>3598</v>
      </c>
      <c r="N115" s="93">
        <f t="shared" si="16"/>
        <v>0</v>
      </c>
      <c r="O115" s="92">
        <v>227875.95</v>
      </c>
      <c r="P115" s="20" t="s">
        <v>3006</v>
      </c>
      <c r="Q115" s="93">
        <f t="shared" si="17"/>
        <v>-4.9999999988358468E-2</v>
      </c>
      <c r="R115" s="92">
        <v>32114036.389999792</v>
      </c>
      <c r="S115" s="20">
        <v>32114100</v>
      </c>
      <c r="T115" s="93">
        <f t="shared" si="18"/>
        <v>-63.61000020802021</v>
      </c>
      <c r="U115" s="209">
        <f t="shared" si="19"/>
        <v>1</v>
      </c>
      <c r="W115" s="87" t="s">
        <v>14</v>
      </c>
      <c r="X115" s="121">
        <f t="shared" si="20"/>
        <v>0</v>
      </c>
      <c r="Y115" s="122">
        <f t="shared" si="21"/>
        <v>0</v>
      </c>
      <c r="Z115" s="122">
        <f t="shared" si="22"/>
        <v>0</v>
      </c>
      <c r="AA115" s="122">
        <f t="shared" si="23"/>
        <v>0</v>
      </c>
      <c r="AB115" s="122">
        <f t="shared" si="24"/>
        <v>0</v>
      </c>
      <c r="AC115" s="129">
        <f t="shared" si="25"/>
        <v>0</v>
      </c>
    </row>
    <row r="116" spans="1:29" ht="15.75">
      <c r="A116" s="251"/>
      <c r="B116" s="86" t="s">
        <v>15</v>
      </c>
      <c r="C116" s="92">
        <v>84404977.669999495</v>
      </c>
      <c r="D116" s="20">
        <v>0</v>
      </c>
      <c r="E116" s="93">
        <f t="shared" si="13"/>
        <v>84404977.669999495</v>
      </c>
      <c r="F116" s="92">
        <v>959520.31000000041</v>
      </c>
      <c r="G116" s="20"/>
      <c r="H116" s="93">
        <f t="shared" si="14"/>
        <v>959520.31000000041</v>
      </c>
      <c r="I116" s="92">
        <v>96621.06</v>
      </c>
      <c r="J116" s="20"/>
      <c r="K116" s="93">
        <f t="shared" si="15"/>
        <v>96621.06</v>
      </c>
      <c r="L116" s="92">
        <v>6359.46</v>
      </c>
      <c r="M116" s="20"/>
      <c r="N116" s="93">
        <f t="shared" si="16"/>
        <v>6359.46</v>
      </c>
      <c r="O116" s="92">
        <v>0</v>
      </c>
      <c r="P116" s="20"/>
      <c r="Q116" s="93">
        <f t="shared" si="17"/>
        <v>0</v>
      </c>
      <c r="R116" s="92">
        <v>83535718.959999487</v>
      </c>
      <c r="S116" s="20">
        <v>0</v>
      </c>
      <c r="T116" s="93">
        <f t="shared" si="18"/>
        <v>83535718.959999487</v>
      </c>
      <c r="U116" s="209">
        <f t="shared" si="19"/>
        <v>0</v>
      </c>
      <c r="W116" s="86" t="s">
        <v>15</v>
      </c>
      <c r="X116" s="121">
        <f t="shared" si="20"/>
        <v>0</v>
      </c>
      <c r="Y116" s="122">
        <f t="shared" si="21"/>
        <v>0</v>
      </c>
      <c r="Z116" s="122">
        <f t="shared" si="22"/>
        <v>0</v>
      </c>
      <c r="AA116" s="122">
        <f t="shared" si="23"/>
        <v>0</v>
      </c>
      <c r="AB116" s="122">
        <f t="shared" si="24"/>
        <v>0</v>
      </c>
      <c r="AC116" s="129">
        <f t="shared" si="25"/>
        <v>0</v>
      </c>
    </row>
    <row r="117" spans="1:29" ht="15.75">
      <c r="A117" s="251"/>
      <c r="B117" s="86" t="s">
        <v>16</v>
      </c>
      <c r="C117" s="92">
        <v>74058326.149998948</v>
      </c>
      <c r="D117" s="20">
        <v>74085800</v>
      </c>
      <c r="E117" s="93">
        <f t="shared" si="13"/>
        <v>-27473.850001052022</v>
      </c>
      <c r="F117" s="92">
        <v>956418.36</v>
      </c>
      <c r="G117" s="20" t="s">
        <v>3007</v>
      </c>
      <c r="H117" s="93">
        <f t="shared" si="14"/>
        <v>0.35999999998603016</v>
      </c>
      <c r="I117" s="92">
        <v>76090.55</v>
      </c>
      <c r="J117" s="20" t="s">
        <v>3599</v>
      </c>
      <c r="K117" s="93">
        <f t="shared" si="15"/>
        <v>5.0000000002910383E-2</v>
      </c>
      <c r="L117" s="92">
        <v>4493.74</v>
      </c>
      <c r="M117" s="20" t="s">
        <v>3600</v>
      </c>
      <c r="N117" s="93">
        <f t="shared" si="16"/>
        <v>0</v>
      </c>
      <c r="O117" s="92">
        <v>390695.93999999983</v>
      </c>
      <c r="P117" s="20" t="s">
        <v>3008</v>
      </c>
      <c r="Q117" s="93">
        <f t="shared" si="17"/>
        <v>-6.0000000172294676E-2</v>
      </c>
      <c r="R117" s="92">
        <v>72782808.659998953</v>
      </c>
      <c r="S117" s="20">
        <v>72782800</v>
      </c>
      <c r="T117" s="93">
        <f t="shared" si="18"/>
        <v>8.6599989533424377</v>
      </c>
      <c r="U117" s="209">
        <f t="shared" si="19"/>
        <v>1</v>
      </c>
      <c r="W117" s="86" t="s">
        <v>16</v>
      </c>
      <c r="X117" s="121">
        <f t="shared" si="20"/>
        <v>1</v>
      </c>
      <c r="Y117" s="122">
        <f t="shared" si="21"/>
        <v>0</v>
      </c>
      <c r="Z117" s="122">
        <f t="shared" si="22"/>
        <v>0</v>
      </c>
      <c r="AA117" s="122">
        <f t="shared" si="23"/>
        <v>0</v>
      </c>
      <c r="AB117" s="122">
        <f t="shared" si="24"/>
        <v>0</v>
      </c>
      <c r="AC117" s="129">
        <f t="shared" si="25"/>
        <v>0</v>
      </c>
    </row>
    <row r="118" spans="1:29" ht="15.75">
      <c r="A118" s="251"/>
      <c r="B118" s="86" t="s">
        <v>17</v>
      </c>
      <c r="C118" s="92">
        <v>37954457.25999663</v>
      </c>
      <c r="D118" s="20">
        <v>0</v>
      </c>
      <c r="E118" s="93">
        <f t="shared" si="13"/>
        <v>37954457.25999663</v>
      </c>
      <c r="F118" s="92">
        <v>491203.38000000024</v>
      </c>
      <c r="G118" s="20"/>
      <c r="H118" s="93">
        <f t="shared" si="14"/>
        <v>491203.38000000024</v>
      </c>
      <c r="I118" s="92">
        <v>37140.17</v>
      </c>
      <c r="J118" s="20"/>
      <c r="K118" s="93">
        <f t="shared" si="15"/>
        <v>37140.17</v>
      </c>
      <c r="L118" s="92">
        <v>1041.19</v>
      </c>
      <c r="M118" s="20"/>
      <c r="N118" s="93">
        <f t="shared" si="16"/>
        <v>1041.19</v>
      </c>
      <c r="O118" s="92">
        <v>334097.48000000016</v>
      </c>
      <c r="P118" s="20"/>
      <c r="Q118" s="93">
        <f t="shared" si="17"/>
        <v>334097.48000000016</v>
      </c>
      <c r="R118" s="92">
        <v>37165255.379996635</v>
      </c>
      <c r="S118" s="20">
        <v>0</v>
      </c>
      <c r="T118" s="93">
        <f t="shared" si="18"/>
        <v>37165255.379996635</v>
      </c>
      <c r="U118" s="209">
        <f t="shared" si="19"/>
        <v>0</v>
      </c>
      <c r="W118" s="86" t="s">
        <v>17</v>
      </c>
      <c r="X118" s="121">
        <f t="shared" si="20"/>
        <v>0</v>
      </c>
      <c r="Y118" s="122">
        <f t="shared" si="21"/>
        <v>0</v>
      </c>
      <c r="Z118" s="122">
        <f t="shared" si="22"/>
        <v>0</v>
      </c>
      <c r="AA118" s="122">
        <f t="shared" si="23"/>
        <v>0</v>
      </c>
      <c r="AB118" s="122">
        <f t="shared" si="24"/>
        <v>0</v>
      </c>
      <c r="AC118" s="129">
        <f t="shared" si="25"/>
        <v>0</v>
      </c>
    </row>
    <row r="119" spans="1:29" ht="15.75">
      <c r="A119" s="251"/>
      <c r="B119" s="86" t="s">
        <v>18</v>
      </c>
      <c r="C119" s="92">
        <v>13006692.499999473</v>
      </c>
      <c r="D119" s="20">
        <v>0</v>
      </c>
      <c r="E119" s="93">
        <f t="shared" si="13"/>
        <v>13006692.499999473</v>
      </c>
      <c r="F119" s="92">
        <v>353453.26</v>
      </c>
      <c r="G119" s="20"/>
      <c r="H119" s="93">
        <f t="shared" si="14"/>
        <v>353453.26</v>
      </c>
      <c r="I119" s="92">
        <v>52087.35</v>
      </c>
      <c r="J119" s="20"/>
      <c r="K119" s="93">
        <f t="shared" si="15"/>
        <v>52087.35</v>
      </c>
      <c r="L119" s="92">
        <v>2762.58</v>
      </c>
      <c r="M119" s="20"/>
      <c r="N119" s="93">
        <f t="shared" si="16"/>
        <v>2762.58</v>
      </c>
      <c r="O119" s="92">
        <v>139005.07999999999</v>
      </c>
      <c r="P119" s="20"/>
      <c r="Q119" s="93">
        <f t="shared" si="17"/>
        <v>139005.07999999999</v>
      </c>
      <c r="R119" s="92">
        <v>12563558.929999473</v>
      </c>
      <c r="S119" s="20">
        <v>0</v>
      </c>
      <c r="T119" s="93">
        <f t="shared" si="18"/>
        <v>12563558.929999473</v>
      </c>
      <c r="U119" s="209">
        <f t="shared" si="19"/>
        <v>0</v>
      </c>
      <c r="W119" s="86" t="s">
        <v>18</v>
      </c>
      <c r="X119" s="121">
        <f t="shared" si="20"/>
        <v>0</v>
      </c>
      <c r="Y119" s="122">
        <f t="shared" si="21"/>
        <v>0</v>
      </c>
      <c r="Z119" s="122">
        <f t="shared" si="22"/>
        <v>0</v>
      </c>
      <c r="AA119" s="122">
        <f t="shared" si="23"/>
        <v>0</v>
      </c>
      <c r="AB119" s="122">
        <f t="shared" si="24"/>
        <v>0</v>
      </c>
      <c r="AC119" s="129">
        <f t="shared" si="25"/>
        <v>0</v>
      </c>
    </row>
    <row r="120" spans="1:29" ht="15.75">
      <c r="A120" s="252"/>
      <c r="B120" s="88" t="s">
        <v>19</v>
      </c>
      <c r="C120" s="94">
        <v>71005514.43999882</v>
      </c>
      <c r="D120" s="95">
        <v>71005500</v>
      </c>
      <c r="E120" s="96">
        <f t="shared" si="13"/>
        <v>14.43999882042408</v>
      </c>
      <c r="F120" s="94">
        <v>1219547.3699999999</v>
      </c>
      <c r="G120" s="95" t="s">
        <v>3009</v>
      </c>
      <c r="H120" s="96">
        <f t="shared" si="14"/>
        <v>-2.6300000001210719</v>
      </c>
      <c r="I120" s="94">
        <v>37439.72</v>
      </c>
      <c r="J120" s="95" t="s">
        <v>3601</v>
      </c>
      <c r="K120" s="96">
        <f t="shared" si="15"/>
        <v>2.0000000004074536E-2</v>
      </c>
      <c r="L120" s="94">
        <v>6681.57</v>
      </c>
      <c r="M120" s="95" t="s">
        <v>3602</v>
      </c>
      <c r="N120" s="96">
        <f t="shared" si="16"/>
        <v>0</v>
      </c>
      <c r="O120" s="94">
        <v>243590.08999999997</v>
      </c>
      <c r="P120" s="95" t="s">
        <v>3010</v>
      </c>
      <c r="Q120" s="96">
        <f t="shared" si="17"/>
        <v>8.999999996740371E-2</v>
      </c>
      <c r="R120" s="94">
        <v>86252114.969998822</v>
      </c>
      <c r="S120" s="95">
        <v>86252100</v>
      </c>
      <c r="T120" s="96">
        <f t="shared" si="18"/>
        <v>14.969998821616173</v>
      </c>
      <c r="U120" s="210">
        <f t="shared" si="19"/>
        <v>1</v>
      </c>
      <c r="W120" s="88" t="s">
        <v>19</v>
      </c>
      <c r="X120" s="125">
        <f t="shared" si="20"/>
        <v>0</v>
      </c>
      <c r="Y120" s="126">
        <f t="shared" si="21"/>
        <v>0</v>
      </c>
      <c r="Z120" s="126">
        <f t="shared" si="22"/>
        <v>0</v>
      </c>
      <c r="AA120" s="126">
        <f t="shared" si="23"/>
        <v>0</v>
      </c>
      <c r="AB120" s="126">
        <f t="shared" si="24"/>
        <v>0</v>
      </c>
      <c r="AC120" s="132">
        <f t="shared" si="25"/>
        <v>0</v>
      </c>
    </row>
    <row r="121" spans="1:29" ht="15.75">
      <c r="A121" s="250">
        <v>42516</v>
      </c>
      <c r="B121" s="85" t="s">
        <v>12</v>
      </c>
      <c r="C121" s="89">
        <v>36566628.330000103</v>
      </c>
      <c r="D121" s="90"/>
      <c r="E121" s="91">
        <f t="shared" si="13"/>
        <v>36566628.330000103</v>
      </c>
      <c r="F121" s="89">
        <v>291645.25999999995</v>
      </c>
      <c r="G121" s="90"/>
      <c r="H121" s="91">
        <f t="shared" si="14"/>
        <v>291645.25999999995</v>
      </c>
      <c r="I121" s="89">
        <v>21962.720000000001</v>
      </c>
      <c r="J121" s="90"/>
      <c r="K121" s="91">
        <f t="shared" si="15"/>
        <v>21962.720000000001</v>
      </c>
      <c r="L121" s="89">
        <v>6405.46</v>
      </c>
      <c r="M121" s="90"/>
      <c r="N121" s="91">
        <f t="shared" si="16"/>
        <v>6405.46</v>
      </c>
      <c r="O121" s="89">
        <v>237548.31999999995</v>
      </c>
      <c r="P121" s="90"/>
      <c r="Q121" s="91">
        <f t="shared" si="17"/>
        <v>237548.31999999995</v>
      </c>
      <c r="R121" s="89">
        <v>36052992.010000102</v>
      </c>
      <c r="S121" s="90"/>
      <c r="T121" s="91">
        <f t="shared" si="18"/>
        <v>36052992.010000102</v>
      </c>
      <c r="U121" s="208">
        <f t="shared" si="19"/>
        <v>0</v>
      </c>
      <c r="W121" s="85" t="s">
        <v>12</v>
      </c>
      <c r="X121" s="117">
        <f t="shared" si="20"/>
        <v>0</v>
      </c>
      <c r="Y121" s="118">
        <f t="shared" si="21"/>
        <v>0</v>
      </c>
      <c r="Z121" s="118">
        <f t="shared" si="22"/>
        <v>0</v>
      </c>
      <c r="AA121" s="118">
        <f t="shared" si="23"/>
        <v>0</v>
      </c>
      <c r="AB121" s="118">
        <f t="shared" si="24"/>
        <v>0</v>
      </c>
      <c r="AC121" s="131">
        <f t="shared" si="25"/>
        <v>0</v>
      </c>
    </row>
    <row r="122" spans="1:29" ht="15.75">
      <c r="A122" s="251"/>
      <c r="B122" s="86" t="s">
        <v>13</v>
      </c>
      <c r="C122" s="92">
        <v>65244485.349996634</v>
      </c>
      <c r="D122" s="20">
        <v>65244500</v>
      </c>
      <c r="E122" s="93">
        <f t="shared" si="13"/>
        <v>-14.650003366172314</v>
      </c>
      <c r="F122" s="92">
        <v>1472062.1099999994</v>
      </c>
      <c r="G122" s="20" t="s">
        <v>3011</v>
      </c>
      <c r="H122" s="93">
        <f t="shared" si="14"/>
        <v>2.1099999994039536</v>
      </c>
      <c r="I122" s="92">
        <v>190199.05</v>
      </c>
      <c r="J122" s="20" t="s">
        <v>3603</v>
      </c>
      <c r="K122" s="93">
        <f t="shared" si="15"/>
        <v>4.9999999988358468E-2</v>
      </c>
      <c r="L122" s="92">
        <v>32781.21</v>
      </c>
      <c r="M122" s="20" t="s">
        <v>3604</v>
      </c>
      <c r="N122" s="93">
        <f t="shared" si="16"/>
        <v>1.0000000002037268E-2</v>
      </c>
      <c r="O122" s="92">
        <v>585357.03</v>
      </c>
      <c r="P122" s="20" t="s">
        <v>3012</v>
      </c>
      <c r="Q122" s="93">
        <f t="shared" si="17"/>
        <v>3.0000000027939677E-2</v>
      </c>
      <c r="R122" s="92">
        <v>63344484.049996659</v>
      </c>
      <c r="S122" s="20">
        <v>63344500</v>
      </c>
      <c r="T122" s="93">
        <f t="shared" si="18"/>
        <v>-15.95000334084034</v>
      </c>
      <c r="U122" s="209">
        <f t="shared" si="19"/>
        <v>1</v>
      </c>
      <c r="W122" s="86" t="s">
        <v>13</v>
      </c>
      <c r="X122" s="121">
        <f t="shared" si="20"/>
        <v>0</v>
      </c>
      <c r="Y122" s="122">
        <f t="shared" si="21"/>
        <v>0</v>
      </c>
      <c r="Z122" s="122">
        <f t="shared" si="22"/>
        <v>0</v>
      </c>
      <c r="AA122" s="122">
        <f t="shared" si="23"/>
        <v>0</v>
      </c>
      <c r="AB122" s="122">
        <f t="shared" si="24"/>
        <v>0</v>
      </c>
      <c r="AC122" s="129">
        <f t="shared" si="25"/>
        <v>0</v>
      </c>
    </row>
    <row r="123" spans="1:29" ht="15.75">
      <c r="A123" s="251"/>
      <c r="B123" s="87" t="s">
        <v>14</v>
      </c>
      <c r="C123" s="92">
        <v>32114036.389999792</v>
      </c>
      <c r="D123" s="20">
        <v>32114100</v>
      </c>
      <c r="E123" s="93">
        <f t="shared" si="13"/>
        <v>-63.61000020802021</v>
      </c>
      <c r="F123" s="92">
        <v>727139.48</v>
      </c>
      <c r="G123" s="20" t="s">
        <v>3013</v>
      </c>
      <c r="H123" s="93">
        <f t="shared" si="14"/>
        <v>-0.52000000001862645</v>
      </c>
      <c r="I123" s="92">
        <v>53292.45</v>
      </c>
      <c r="J123" s="20" t="s">
        <v>3605</v>
      </c>
      <c r="K123" s="93">
        <f t="shared" si="15"/>
        <v>4.9999999995634425E-2</v>
      </c>
      <c r="L123" s="92">
        <v>63695.65</v>
      </c>
      <c r="M123" s="20" t="s">
        <v>3606</v>
      </c>
      <c r="N123" s="93">
        <f t="shared" si="16"/>
        <v>5.0000000002910383E-2</v>
      </c>
      <c r="O123" s="92">
        <v>376184.80999999994</v>
      </c>
      <c r="P123" s="20" t="s">
        <v>3014</v>
      </c>
      <c r="Q123" s="93">
        <f t="shared" si="17"/>
        <v>-0.19000000006053597</v>
      </c>
      <c r="R123" s="92">
        <v>34241453.619999796</v>
      </c>
      <c r="S123" s="20">
        <v>34241500</v>
      </c>
      <c r="T123" s="93">
        <f t="shared" si="18"/>
        <v>-46.380000203847885</v>
      </c>
      <c r="U123" s="209">
        <f t="shared" si="19"/>
        <v>1</v>
      </c>
      <c r="W123" s="87" t="s">
        <v>14</v>
      </c>
      <c r="X123" s="121">
        <f t="shared" si="20"/>
        <v>0</v>
      </c>
      <c r="Y123" s="122">
        <f t="shared" si="21"/>
        <v>0</v>
      </c>
      <c r="Z123" s="122">
        <f t="shared" si="22"/>
        <v>0</v>
      </c>
      <c r="AA123" s="122">
        <f t="shared" si="23"/>
        <v>0</v>
      </c>
      <c r="AB123" s="122">
        <f t="shared" si="24"/>
        <v>0</v>
      </c>
      <c r="AC123" s="129">
        <f t="shared" si="25"/>
        <v>0</v>
      </c>
    </row>
    <row r="124" spans="1:29" ht="15.75">
      <c r="A124" s="251"/>
      <c r="B124" s="86" t="s">
        <v>15</v>
      </c>
      <c r="C124" s="92">
        <v>83535718.959999487</v>
      </c>
      <c r="D124" s="20">
        <v>0</v>
      </c>
      <c r="E124" s="93">
        <f t="shared" si="13"/>
        <v>83535718.959999487</v>
      </c>
      <c r="F124" s="92">
        <v>944286.86</v>
      </c>
      <c r="G124" s="20"/>
      <c r="H124" s="93">
        <f t="shared" si="14"/>
        <v>944286.86</v>
      </c>
      <c r="I124" s="92">
        <v>190860.22</v>
      </c>
      <c r="J124" s="20"/>
      <c r="K124" s="93">
        <f t="shared" si="15"/>
        <v>190860.22</v>
      </c>
      <c r="L124" s="92">
        <v>6401.9499999999989</v>
      </c>
      <c r="M124" s="20"/>
      <c r="N124" s="93">
        <f t="shared" si="16"/>
        <v>6401.9499999999989</v>
      </c>
      <c r="O124" s="92">
        <v>791562.63000000035</v>
      </c>
      <c r="P124" s="20"/>
      <c r="Q124" s="93">
        <f t="shared" si="17"/>
        <v>791562.63000000035</v>
      </c>
      <c r="R124" s="92">
        <v>84741584.529999495</v>
      </c>
      <c r="S124" s="20">
        <v>0</v>
      </c>
      <c r="T124" s="93">
        <f t="shared" si="18"/>
        <v>84741584.529999495</v>
      </c>
      <c r="U124" s="209">
        <f t="shared" si="19"/>
        <v>0</v>
      </c>
      <c r="W124" s="86" t="s">
        <v>15</v>
      </c>
      <c r="X124" s="121">
        <f t="shared" si="20"/>
        <v>0</v>
      </c>
      <c r="Y124" s="122">
        <f t="shared" si="21"/>
        <v>0</v>
      </c>
      <c r="Z124" s="122">
        <f t="shared" si="22"/>
        <v>0</v>
      </c>
      <c r="AA124" s="122">
        <f t="shared" si="23"/>
        <v>0</v>
      </c>
      <c r="AB124" s="122">
        <f t="shared" si="24"/>
        <v>0</v>
      </c>
      <c r="AC124" s="129">
        <f t="shared" si="25"/>
        <v>0</v>
      </c>
    </row>
    <row r="125" spans="1:29" ht="15.75">
      <c r="A125" s="251"/>
      <c r="B125" s="86" t="s">
        <v>16</v>
      </c>
      <c r="C125" s="92">
        <v>72782808.659998953</v>
      </c>
      <c r="D125" s="20">
        <v>72782800</v>
      </c>
      <c r="E125" s="93">
        <f t="shared" si="13"/>
        <v>8.6599989533424377</v>
      </c>
      <c r="F125" s="92">
        <v>464124.9200000001</v>
      </c>
      <c r="G125" s="20" t="s">
        <v>3015</v>
      </c>
      <c r="H125" s="93">
        <f t="shared" si="14"/>
        <v>-7.9999999899882823E-2</v>
      </c>
      <c r="I125" s="92">
        <v>155576.1</v>
      </c>
      <c r="J125" s="20" t="s">
        <v>3607</v>
      </c>
      <c r="K125" s="93">
        <f t="shared" si="15"/>
        <v>0.10000000000582077</v>
      </c>
      <c r="L125" s="92">
        <v>5117.5499999999993</v>
      </c>
      <c r="M125" s="20" t="s">
        <v>3608</v>
      </c>
      <c r="N125" s="93">
        <f t="shared" si="16"/>
        <v>0</v>
      </c>
      <c r="O125" s="92">
        <v>341440.49</v>
      </c>
      <c r="P125" s="20" t="s">
        <v>3016</v>
      </c>
      <c r="Q125" s="93">
        <f t="shared" si="17"/>
        <v>-0.51000000000931323</v>
      </c>
      <c r="R125" s="92">
        <v>72127701.799998954</v>
      </c>
      <c r="S125" s="20">
        <v>22127740</v>
      </c>
      <c r="T125" s="93">
        <f t="shared" si="18"/>
        <v>49999961.799998954</v>
      </c>
      <c r="U125" s="209">
        <f t="shared" si="19"/>
        <v>1</v>
      </c>
      <c r="W125" s="86" t="s">
        <v>16</v>
      </c>
      <c r="X125" s="121">
        <f t="shared" si="20"/>
        <v>0</v>
      </c>
      <c r="Y125" s="122">
        <f t="shared" si="21"/>
        <v>0</v>
      </c>
      <c r="Z125" s="122">
        <f t="shared" si="22"/>
        <v>0</v>
      </c>
      <c r="AA125" s="122">
        <f t="shared" si="23"/>
        <v>0</v>
      </c>
      <c r="AB125" s="122">
        <f t="shared" si="24"/>
        <v>0</v>
      </c>
      <c r="AC125" s="129">
        <f t="shared" si="25"/>
        <v>1</v>
      </c>
    </row>
    <row r="126" spans="1:29" ht="15.75">
      <c r="A126" s="251"/>
      <c r="B126" s="86" t="s">
        <v>17</v>
      </c>
      <c r="C126" s="92">
        <v>37165255.379996635</v>
      </c>
      <c r="D126" s="20">
        <v>37165200</v>
      </c>
      <c r="E126" s="93">
        <f t="shared" si="13"/>
        <v>55.379996635019779</v>
      </c>
      <c r="F126" s="92">
        <v>606043.66999999993</v>
      </c>
      <c r="G126" s="20" t="s">
        <v>3017</v>
      </c>
      <c r="H126" s="93">
        <f t="shared" si="14"/>
        <v>-0.33000000007450581</v>
      </c>
      <c r="I126" s="92">
        <v>45178.6</v>
      </c>
      <c r="J126" s="20" t="s">
        <v>3609</v>
      </c>
      <c r="K126" s="93">
        <f t="shared" si="15"/>
        <v>4273.4000000000015</v>
      </c>
      <c r="L126" s="92">
        <v>2217.41</v>
      </c>
      <c r="M126" s="20" t="s">
        <v>3610</v>
      </c>
      <c r="N126" s="93">
        <f t="shared" si="16"/>
        <v>0</v>
      </c>
      <c r="O126" s="92">
        <v>282384.86</v>
      </c>
      <c r="P126" s="20" t="s">
        <v>3018</v>
      </c>
      <c r="Q126" s="93">
        <f t="shared" si="17"/>
        <v>-0.14000000001396984</v>
      </c>
      <c r="R126" s="92">
        <v>44561781.799996644</v>
      </c>
      <c r="S126" s="20">
        <v>44561800</v>
      </c>
      <c r="T126" s="93">
        <f t="shared" si="18"/>
        <v>-18.200003355741501</v>
      </c>
      <c r="U126" s="209">
        <f t="shared" si="19"/>
        <v>1</v>
      </c>
      <c r="W126" s="86" t="s">
        <v>17</v>
      </c>
      <c r="X126" s="121">
        <f t="shared" si="20"/>
        <v>0</v>
      </c>
      <c r="Y126" s="122">
        <f t="shared" si="21"/>
        <v>0</v>
      </c>
      <c r="Z126" s="122">
        <f t="shared" si="22"/>
        <v>1</v>
      </c>
      <c r="AA126" s="122">
        <f t="shared" si="23"/>
        <v>0</v>
      </c>
      <c r="AB126" s="122">
        <f t="shared" si="24"/>
        <v>0</v>
      </c>
      <c r="AC126" s="129">
        <f t="shared" si="25"/>
        <v>0</v>
      </c>
    </row>
    <row r="127" spans="1:29" ht="15.75">
      <c r="A127" s="251"/>
      <c r="B127" s="86" t="s">
        <v>18</v>
      </c>
      <c r="C127" s="92">
        <v>12563558.929999473</v>
      </c>
      <c r="D127" s="20">
        <v>13006700</v>
      </c>
      <c r="E127" s="93">
        <f t="shared" si="13"/>
        <v>-443141.07000052743</v>
      </c>
      <c r="F127" s="92">
        <v>429551.45</v>
      </c>
      <c r="G127" s="20" t="s">
        <v>3019</v>
      </c>
      <c r="H127" s="93">
        <f t="shared" si="14"/>
        <v>0.45000000001164153</v>
      </c>
      <c r="I127" s="92">
        <v>170749.65</v>
      </c>
      <c r="J127" s="20" t="s">
        <v>3611</v>
      </c>
      <c r="K127" s="93">
        <f t="shared" si="15"/>
        <v>-0.35000000000582077</v>
      </c>
      <c r="L127" s="92">
        <v>106432.79</v>
      </c>
      <c r="M127" s="20" t="s">
        <v>3612</v>
      </c>
      <c r="N127" s="93">
        <f t="shared" si="16"/>
        <v>0.78999999999359716</v>
      </c>
      <c r="O127" s="92">
        <v>142012.17000000001</v>
      </c>
      <c r="P127" s="20" t="s">
        <v>3020</v>
      </c>
      <c r="Q127" s="93">
        <f t="shared" si="17"/>
        <v>0.17000000001280569</v>
      </c>
      <c r="R127" s="92">
        <v>15883717.919999473</v>
      </c>
      <c r="S127" s="20">
        <v>15883720</v>
      </c>
      <c r="T127" s="93">
        <f t="shared" si="18"/>
        <v>-2.080000527203083</v>
      </c>
      <c r="U127" s="209">
        <f t="shared" si="19"/>
        <v>1</v>
      </c>
      <c r="W127" s="86" t="s">
        <v>18</v>
      </c>
      <c r="X127" s="121">
        <f t="shared" si="20"/>
        <v>1</v>
      </c>
      <c r="Y127" s="122">
        <f t="shared" si="21"/>
        <v>0</v>
      </c>
      <c r="Z127" s="122">
        <f t="shared" si="22"/>
        <v>0</v>
      </c>
      <c r="AA127" s="122">
        <f t="shared" si="23"/>
        <v>0</v>
      </c>
      <c r="AB127" s="122">
        <f t="shared" si="24"/>
        <v>0</v>
      </c>
      <c r="AC127" s="129">
        <f t="shared" si="25"/>
        <v>0</v>
      </c>
    </row>
    <row r="128" spans="1:29" ht="15.75">
      <c r="A128" s="252"/>
      <c r="B128" s="88" t="s">
        <v>19</v>
      </c>
      <c r="C128" s="94">
        <v>86252114.969998822</v>
      </c>
      <c r="D128" s="95">
        <v>86252100</v>
      </c>
      <c r="E128" s="96">
        <f t="shared" si="13"/>
        <v>14.969998821616173</v>
      </c>
      <c r="F128" s="94">
        <v>1333644.5799999998</v>
      </c>
      <c r="G128" s="95" t="s">
        <v>3021</v>
      </c>
      <c r="H128" s="96">
        <f t="shared" si="14"/>
        <v>-12605.420000000158</v>
      </c>
      <c r="I128" s="94">
        <v>132480.82999999999</v>
      </c>
      <c r="J128" s="95" t="s">
        <v>3613</v>
      </c>
      <c r="K128" s="96">
        <f t="shared" si="15"/>
        <v>-0.17000000001280569</v>
      </c>
      <c r="L128" s="94">
        <v>140640.78</v>
      </c>
      <c r="M128" s="95" t="s">
        <v>3614</v>
      </c>
      <c r="N128" s="96">
        <f t="shared" si="16"/>
        <v>0.77999999999883585</v>
      </c>
      <c r="O128" s="94">
        <v>273232.82000000012</v>
      </c>
      <c r="P128" s="95" t="s">
        <v>3022</v>
      </c>
      <c r="Q128" s="96">
        <f t="shared" si="17"/>
        <v>0.82000000012340024</v>
      </c>
      <c r="R128" s="94">
        <v>84637077.619998813</v>
      </c>
      <c r="S128" s="95">
        <v>84637100</v>
      </c>
      <c r="T128" s="96">
        <f t="shared" si="18"/>
        <v>-22.380001187324524</v>
      </c>
      <c r="U128" s="210">
        <f t="shared" si="19"/>
        <v>1</v>
      </c>
      <c r="W128" s="88" t="s">
        <v>19</v>
      </c>
      <c r="X128" s="125">
        <f t="shared" si="20"/>
        <v>0</v>
      </c>
      <c r="Y128" s="126">
        <f t="shared" si="21"/>
        <v>1</v>
      </c>
      <c r="Z128" s="126">
        <f t="shared" si="22"/>
        <v>0</v>
      </c>
      <c r="AA128" s="126">
        <f t="shared" si="23"/>
        <v>0</v>
      </c>
      <c r="AB128" s="126">
        <f t="shared" si="24"/>
        <v>0</v>
      </c>
      <c r="AC128" s="132">
        <f t="shared" si="25"/>
        <v>0</v>
      </c>
    </row>
    <row r="129" spans="1:29" ht="15.75">
      <c r="A129" s="250">
        <v>42517</v>
      </c>
      <c r="B129" s="85" t="s">
        <v>12</v>
      </c>
      <c r="C129" s="89">
        <v>36052992.010000102</v>
      </c>
      <c r="D129" s="90"/>
      <c r="E129" s="91">
        <f t="shared" si="13"/>
        <v>36052992.010000102</v>
      </c>
      <c r="F129" s="89">
        <v>305685.88</v>
      </c>
      <c r="G129" s="90"/>
      <c r="H129" s="91">
        <f t="shared" si="14"/>
        <v>305685.88</v>
      </c>
      <c r="I129" s="89">
        <v>60450.359999999993</v>
      </c>
      <c r="J129" s="90"/>
      <c r="K129" s="91">
        <f t="shared" si="15"/>
        <v>60450.359999999993</v>
      </c>
      <c r="L129" s="89">
        <v>16823.28</v>
      </c>
      <c r="M129" s="90"/>
      <c r="N129" s="91">
        <f t="shared" si="16"/>
        <v>16823.28</v>
      </c>
      <c r="O129" s="89">
        <v>441327.90999999992</v>
      </c>
      <c r="P129" s="90"/>
      <c r="Q129" s="91">
        <f t="shared" si="17"/>
        <v>441327.90999999992</v>
      </c>
      <c r="R129" s="89">
        <v>36568171.150000103</v>
      </c>
      <c r="S129" s="90"/>
      <c r="T129" s="91">
        <f t="shared" si="18"/>
        <v>36568171.150000103</v>
      </c>
      <c r="U129" s="208">
        <f t="shared" si="19"/>
        <v>0</v>
      </c>
      <c r="W129" s="85" t="s">
        <v>12</v>
      </c>
      <c r="X129" s="117">
        <f t="shared" si="20"/>
        <v>0</v>
      </c>
      <c r="Y129" s="118">
        <f t="shared" si="21"/>
        <v>0</v>
      </c>
      <c r="Z129" s="118">
        <f t="shared" si="22"/>
        <v>0</v>
      </c>
      <c r="AA129" s="118">
        <f t="shared" si="23"/>
        <v>0</v>
      </c>
      <c r="AB129" s="118">
        <f t="shared" si="24"/>
        <v>0</v>
      </c>
      <c r="AC129" s="131">
        <f t="shared" si="25"/>
        <v>0</v>
      </c>
    </row>
    <row r="130" spans="1:29" ht="15.75">
      <c r="A130" s="251"/>
      <c r="B130" s="86" t="s">
        <v>13</v>
      </c>
      <c r="C130" s="92">
        <v>63344484.049996659</v>
      </c>
      <c r="D130" s="20">
        <v>63344500</v>
      </c>
      <c r="E130" s="93">
        <f t="shared" si="13"/>
        <v>-15.95000334084034</v>
      </c>
      <c r="F130" s="92">
        <v>1284086.52</v>
      </c>
      <c r="G130" s="20" t="s">
        <v>3023</v>
      </c>
      <c r="H130" s="93">
        <f t="shared" si="14"/>
        <v>-3.4799999999813735</v>
      </c>
      <c r="I130" s="92">
        <v>185731</v>
      </c>
      <c r="J130" s="20" t="s">
        <v>3615</v>
      </c>
      <c r="K130" s="93">
        <f t="shared" si="15"/>
        <v>4936</v>
      </c>
      <c r="L130" s="92">
        <v>12544.95</v>
      </c>
      <c r="M130" s="20" t="s">
        <v>3616</v>
      </c>
      <c r="N130" s="93">
        <f t="shared" si="16"/>
        <v>-4.9999999999272404E-2</v>
      </c>
      <c r="O130" s="92">
        <v>486483.25</v>
      </c>
      <c r="P130" s="20" t="s">
        <v>3024</v>
      </c>
      <c r="Q130" s="93">
        <f t="shared" si="17"/>
        <v>0.25</v>
      </c>
      <c r="R130" s="92">
        <v>61747100.329996645</v>
      </c>
      <c r="S130" s="20">
        <v>61747100</v>
      </c>
      <c r="T130" s="93">
        <f t="shared" si="18"/>
        <v>0.32999664545059204</v>
      </c>
      <c r="U130" s="209">
        <f t="shared" si="19"/>
        <v>1</v>
      </c>
      <c r="W130" s="86" t="s">
        <v>13</v>
      </c>
      <c r="X130" s="121">
        <f t="shared" si="20"/>
        <v>0</v>
      </c>
      <c r="Y130" s="122">
        <f t="shared" si="21"/>
        <v>0</v>
      </c>
      <c r="Z130" s="122">
        <f t="shared" si="22"/>
        <v>1</v>
      </c>
      <c r="AA130" s="122">
        <f t="shared" si="23"/>
        <v>0</v>
      </c>
      <c r="AB130" s="122">
        <f t="shared" si="24"/>
        <v>0</v>
      </c>
      <c r="AC130" s="129">
        <f t="shared" si="25"/>
        <v>0</v>
      </c>
    </row>
    <row r="131" spans="1:29" ht="15.75">
      <c r="A131" s="251"/>
      <c r="B131" s="87" t="s">
        <v>14</v>
      </c>
      <c r="C131" s="92">
        <v>34241453.619999796</v>
      </c>
      <c r="D131" s="20">
        <v>34241500</v>
      </c>
      <c r="E131" s="93">
        <f t="shared" si="13"/>
        <v>-46.380000203847885</v>
      </c>
      <c r="F131" s="92">
        <v>752669.31</v>
      </c>
      <c r="G131" s="20" t="s">
        <v>3025</v>
      </c>
      <c r="H131" s="93">
        <f t="shared" si="14"/>
        <v>0.31000000005587935</v>
      </c>
      <c r="I131" s="92">
        <v>86499.09</v>
      </c>
      <c r="J131" s="20" t="s">
        <v>3617</v>
      </c>
      <c r="K131" s="93">
        <f t="shared" si="15"/>
        <v>-1.0000000009313226E-2</v>
      </c>
      <c r="L131" s="92">
        <v>13877.73</v>
      </c>
      <c r="M131" s="20" t="s">
        <v>3618</v>
      </c>
      <c r="N131" s="93">
        <f t="shared" si="16"/>
        <v>2.9999999998835847E-2</v>
      </c>
      <c r="O131" s="92">
        <v>73388.929999999993</v>
      </c>
      <c r="P131" s="20" t="s">
        <v>3026</v>
      </c>
      <c r="Q131" s="93">
        <f t="shared" si="17"/>
        <v>2.9999999998835847E-2</v>
      </c>
      <c r="R131" s="92">
        <v>33488016.739999801</v>
      </c>
      <c r="S131" s="20">
        <v>33488000</v>
      </c>
      <c r="T131" s="93">
        <f t="shared" si="18"/>
        <v>16.739999800920486</v>
      </c>
      <c r="U131" s="209">
        <f t="shared" si="19"/>
        <v>1</v>
      </c>
      <c r="W131" s="87" t="s">
        <v>14</v>
      </c>
      <c r="X131" s="121">
        <f t="shared" si="20"/>
        <v>0</v>
      </c>
      <c r="Y131" s="122">
        <f t="shared" si="21"/>
        <v>0</v>
      </c>
      <c r="Z131" s="122">
        <f t="shared" si="22"/>
        <v>0</v>
      </c>
      <c r="AA131" s="122">
        <f t="shared" si="23"/>
        <v>0</v>
      </c>
      <c r="AB131" s="122">
        <f t="shared" si="24"/>
        <v>0</v>
      </c>
      <c r="AC131" s="129">
        <f t="shared" si="25"/>
        <v>0</v>
      </c>
    </row>
    <row r="132" spans="1:29" ht="15.75">
      <c r="A132" s="251"/>
      <c r="B132" s="86" t="s">
        <v>15</v>
      </c>
      <c r="C132" s="92">
        <v>84741584.529999495</v>
      </c>
      <c r="D132" s="20">
        <v>0</v>
      </c>
      <c r="E132" s="93">
        <f t="shared" si="13"/>
        <v>84741584.529999495</v>
      </c>
      <c r="F132" s="92">
        <v>812444.08000000031</v>
      </c>
      <c r="G132" s="20"/>
      <c r="H132" s="93">
        <f t="shared" si="14"/>
        <v>812444.08000000031</v>
      </c>
      <c r="I132" s="92">
        <v>94136.779999999984</v>
      </c>
      <c r="J132" s="20"/>
      <c r="K132" s="93">
        <f t="shared" si="15"/>
        <v>94136.779999999984</v>
      </c>
      <c r="L132" s="92">
        <v>8869.7800000000043</v>
      </c>
      <c r="M132" s="20"/>
      <c r="N132" s="93">
        <f t="shared" si="16"/>
        <v>8869.7800000000043</v>
      </c>
      <c r="O132" s="92">
        <v>0</v>
      </c>
      <c r="P132" s="20"/>
      <c r="Q132" s="93">
        <f t="shared" si="17"/>
        <v>0</v>
      </c>
      <c r="R132" s="92">
        <v>90163657.949999511</v>
      </c>
      <c r="S132" s="20">
        <v>0</v>
      </c>
      <c r="T132" s="93">
        <f t="shared" si="18"/>
        <v>90163657.949999511</v>
      </c>
      <c r="U132" s="209">
        <f t="shared" si="19"/>
        <v>0</v>
      </c>
      <c r="W132" s="86" t="s">
        <v>15</v>
      </c>
      <c r="X132" s="121">
        <f t="shared" si="20"/>
        <v>0</v>
      </c>
      <c r="Y132" s="122">
        <f t="shared" si="21"/>
        <v>0</v>
      </c>
      <c r="Z132" s="122">
        <f t="shared" si="22"/>
        <v>0</v>
      </c>
      <c r="AA132" s="122">
        <f t="shared" si="23"/>
        <v>0</v>
      </c>
      <c r="AB132" s="122">
        <f t="shared" si="24"/>
        <v>0</v>
      </c>
      <c r="AC132" s="129">
        <f t="shared" si="25"/>
        <v>0</v>
      </c>
    </row>
    <row r="133" spans="1:29" ht="15.75">
      <c r="A133" s="251"/>
      <c r="B133" s="86" t="s">
        <v>16</v>
      </c>
      <c r="C133" s="92">
        <v>72127701.799998954</v>
      </c>
      <c r="D133" s="20">
        <v>72127700</v>
      </c>
      <c r="E133" s="93">
        <f t="shared" si="13"/>
        <v>1.7999989539384842</v>
      </c>
      <c r="F133" s="92">
        <v>573289.19000000018</v>
      </c>
      <c r="G133" s="20" t="s">
        <v>3027</v>
      </c>
      <c r="H133" s="93">
        <f t="shared" si="14"/>
        <v>0.19000000017695129</v>
      </c>
      <c r="I133" s="92">
        <v>84293.33</v>
      </c>
      <c r="J133" s="20" t="s">
        <v>3619</v>
      </c>
      <c r="K133" s="93">
        <f t="shared" si="15"/>
        <v>2.9999999998835847E-2</v>
      </c>
      <c r="L133" s="92">
        <v>4219.1000000000004</v>
      </c>
      <c r="M133" s="20" t="s">
        <v>3620</v>
      </c>
      <c r="N133" s="93">
        <f t="shared" si="16"/>
        <v>0</v>
      </c>
      <c r="O133" s="92">
        <v>442224.66000000021</v>
      </c>
      <c r="P133" s="20" t="s">
        <v>3028</v>
      </c>
      <c r="Q133" s="93">
        <f t="shared" si="17"/>
        <v>-0.33999999979278073</v>
      </c>
      <c r="R133" s="92">
        <v>71192262.179998934</v>
      </c>
      <c r="S133" s="20">
        <v>71192300</v>
      </c>
      <c r="T133" s="93">
        <f t="shared" si="18"/>
        <v>-37.820001065731049</v>
      </c>
      <c r="U133" s="209">
        <f t="shared" si="19"/>
        <v>1</v>
      </c>
      <c r="W133" s="86" t="s">
        <v>16</v>
      </c>
      <c r="X133" s="121">
        <f t="shared" si="20"/>
        <v>0</v>
      </c>
      <c r="Y133" s="122">
        <f t="shared" si="21"/>
        <v>0</v>
      </c>
      <c r="Z133" s="122">
        <f t="shared" si="22"/>
        <v>0</v>
      </c>
      <c r="AA133" s="122">
        <f t="shared" si="23"/>
        <v>0</v>
      </c>
      <c r="AB133" s="122">
        <f t="shared" si="24"/>
        <v>0</v>
      </c>
      <c r="AC133" s="129">
        <f t="shared" si="25"/>
        <v>0</v>
      </c>
    </row>
    <row r="134" spans="1:29" ht="15.75">
      <c r="A134" s="251"/>
      <c r="B134" s="86" t="s">
        <v>17</v>
      </c>
      <c r="C134" s="92">
        <v>44561781.799996644</v>
      </c>
      <c r="D134" s="20">
        <v>44561800</v>
      </c>
      <c r="E134" s="93">
        <f t="shared" si="13"/>
        <v>-18.200003355741501</v>
      </c>
      <c r="F134" s="92">
        <v>411609.7</v>
      </c>
      <c r="G134" s="20" t="s">
        <v>3029</v>
      </c>
      <c r="H134" s="93">
        <f t="shared" si="14"/>
        <v>-0.29999999998835847</v>
      </c>
      <c r="I134" s="92">
        <v>6639.52</v>
      </c>
      <c r="J134" s="20" t="s">
        <v>3621</v>
      </c>
      <c r="K134" s="93">
        <f t="shared" si="15"/>
        <v>0</v>
      </c>
      <c r="L134" s="92">
        <v>1485.48</v>
      </c>
      <c r="M134" s="20" t="s">
        <v>3622</v>
      </c>
      <c r="N134" s="93">
        <f t="shared" si="16"/>
        <v>0</v>
      </c>
      <c r="O134" s="92">
        <v>418112.54999999993</v>
      </c>
      <c r="P134" s="20" t="s">
        <v>3030</v>
      </c>
      <c r="Q134" s="93">
        <f t="shared" si="17"/>
        <v>84979.54999999993</v>
      </c>
      <c r="R134" s="92">
        <v>43737213.589996643</v>
      </c>
      <c r="S134" s="20">
        <v>43822200</v>
      </c>
      <c r="T134" s="93">
        <f t="shared" si="18"/>
        <v>-84986.410003356636</v>
      </c>
      <c r="U134" s="209">
        <f t="shared" si="19"/>
        <v>1</v>
      </c>
      <c r="W134" s="86" t="s">
        <v>17</v>
      </c>
      <c r="X134" s="121">
        <f t="shared" si="20"/>
        <v>0</v>
      </c>
      <c r="Y134" s="122">
        <f t="shared" si="21"/>
        <v>0</v>
      </c>
      <c r="Z134" s="122">
        <f t="shared" si="22"/>
        <v>0</v>
      </c>
      <c r="AA134" s="122">
        <f t="shared" si="23"/>
        <v>0</v>
      </c>
      <c r="AB134" s="122">
        <f t="shared" si="24"/>
        <v>1</v>
      </c>
      <c r="AC134" s="129">
        <f t="shared" si="25"/>
        <v>1</v>
      </c>
    </row>
    <row r="135" spans="1:29" ht="15.75">
      <c r="A135" s="251"/>
      <c r="B135" s="86" t="s">
        <v>18</v>
      </c>
      <c r="C135" s="92">
        <v>15883717.919999473</v>
      </c>
      <c r="D135" s="20">
        <v>15883720</v>
      </c>
      <c r="E135" s="93">
        <f t="shared" si="13"/>
        <v>-2.080000527203083</v>
      </c>
      <c r="F135" s="92">
        <v>733319.82</v>
      </c>
      <c r="G135" s="20" t="s">
        <v>3031</v>
      </c>
      <c r="H135" s="93">
        <f t="shared" si="14"/>
        <v>-0.18000000005122274</v>
      </c>
      <c r="I135" s="92">
        <v>88355.03</v>
      </c>
      <c r="J135" s="20" t="s">
        <v>3623</v>
      </c>
      <c r="K135" s="93">
        <f t="shared" si="15"/>
        <v>2.9999999998835847E-2</v>
      </c>
      <c r="L135" s="92">
        <v>20896.39</v>
      </c>
      <c r="M135" s="20" t="s">
        <v>3624</v>
      </c>
      <c r="N135" s="93">
        <f t="shared" si="16"/>
        <v>-1.0000000002037268E-2</v>
      </c>
      <c r="O135" s="92">
        <v>109117.14999999998</v>
      </c>
      <c r="P135" s="20" t="s">
        <v>3032</v>
      </c>
      <c r="Q135" s="93">
        <f t="shared" si="17"/>
        <v>0.14999999997962732</v>
      </c>
      <c r="R135" s="92">
        <v>15108739.589999473</v>
      </c>
      <c r="S135" s="20">
        <v>15108750</v>
      </c>
      <c r="T135" s="93">
        <f t="shared" si="18"/>
        <v>-10.410000527277589</v>
      </c>
      <c r="U135" s="209">
        <f t="shared" si="19"/>
        <v>1</v>
      </c>
      <c r="W135" s="86" t="s">
        <v>18</v>
      </c>
      <c r="X135" s="121">
        <f t="shared" si="20"/>
        <v>0</v>
      </c>
      <c r="Y135" s="122">
        <f t="shared" si="21"/>
        <v>0</v>
      </c>
      <c r="Z135" s="122">
        <f t="shared" si="22"/>
        <v>0</v>
      </c>
      <c r="AA135" s="122">
        <f t="shared" si="23"/>
        <v>0</v>
      </c>
      <c r="AB135" s="122">
        <f t="shared" si="24"/>
        <v>0</v>
      </c>
      <c r="AC135" s="129">
        <f t="shared" si="25"/>
        <v>0</v>
      </c>
    </row>
    <row r="136" spans="1:29" ht="15.75">
      <c r="A136" s="252"/>
      <c r="B136" s="88" t="s">
        <v>19</v>
      </c>
      <c r="C136" s="94">
        <v>84637077.619998813</v>
      </c>
      <c r="D136" s="95">
        <v>84637100</v>
      </c>
      <c r="E136" s="96">
        <f t="shared" si="13"/>
        <v>-22.380001187324524</v>
      </c>
      <c r="F136" s="94">
        <v>1599513.5400000005</v>
      </c>
      <c r="G136" s="95" t="s">
        <v>3033</v>
      </c>
      <c r="H136" s="96">
        <f t="shared" si="14"/>
        <v>3.5400000005029142</v>
      </c>
      <c r="I136" s="94">
        <v>58504.3</v>
      </c>
      <c r="J136" s="95" t="s">
        <v>3625</v>
      </c>
      <c r="K136" s="96">
        <f t="shared" si="15"/>
        <v>0</v>
      </c>
      <c r="L136" s="94">
        <v>2616.56</v>
      </c>
      <c r="M136" s="95" t="s">
        <v>3626</v>
      </c>
      <c r="N136" s="96">
        <f t="shared" si="16"/>
        <v>0</v>
      </c>
      <c r="O136" s="94">
        <v>356933.34</v>
      </c>
      <c r="P136" s="95" t="s">
        <v>3034</v>
      </c>
      <c r="Q136" s="96">
        <f t="shared" si="17"/>
        <v>0.34000000002561137</v>
      </c>
      <c r="R136" s="94">
        <v>82736518.479998797</v>
      </c>
      <c r="S136" s="95">
        <v>82736500</v>
      </c>
      <c r="T136" s="96">
        <f t="shared" si="18"/>
        <v>18.479998797178268</v>
      </c>
      <c r="U136" s="210">
        <f t="shared" si="19"/>
        <v>1</v>
      </c>
      <c r="W136" s="88" t="s">
        <v>19</v>
      </c>
      <c r="X136" s="125">
        <f t="shared" si="20"/>
        <v>0</v>
      </c>
      <c r="Y136" s="126">
        <f t="shared" si="21"/>
        <v>0</v>
      </c>
      <c r="Z136" s="126">
        <f t="shared" si="22"/>
        <v>0</v>
      </c>
      <c r="AA136" s="126">
        <f t="shared" si="23"/>
        <v>0</v>
      </c>
      <c r="AB136" s="126">
        <f t="shared" si="24"/>
        <v>0</v>
      </c>
      <c r="AC136" s="132">
        <f t="shared" si="25"/>
        <v>0</v>
      </c>
    </row>
    <row r="137" spans="1:29" ht="15.75" customHeight="1">
      <c r="A137" s="250">
        <v>42518</v>
      </c>
      <c r="B137" s="85" t="s">
        <v>12</v>
      </c>
      <c r="C137" s="89">
        <v>36568171.150000103</v>
      </c>
      <c r="D137" s="90"/>
      <c r="E137" s="91">
        <f t="shared" si="13"/>
        <v>36568171.150000103</v>
      </c>
      <c r="F137" s="89">
        <v>396074.82999999984</v>
      </c>
      <c r="G137" s="102"/>
      <c r="H137" s="91">
        <f t="shared" si="14"/>
        <v>396074.82999999984</v>
      </c>
      <c r="I137" s="89">
        <v>32905.870000000003</v>
      </c>
      <c r="J137" s="90"/>
      <c r="K137" s="91">
        <f t="shared" si="15"/>
        <v>32905.870000000003</v>
      </c>
      <c r="L137" s="89">
        <v>1452.5</v>
      </c>
      <c r="M137" s="90"/>
      <c r="N137" s="91">
        <f t="shared" si="16"/>
        <v>1452.5</v>
      </c>
      <c r="O137" s="89">
        <v>333291.76000000007</v>
      </c>
      <c r="P137" s="90"/>
      <c r="Q137" s="91">
        <f t="shared" si="17"/>
        <v>333291.76000000007</v>
      </c>
      <c r="R137" s="89">
        <v>35870257.930000097</v>
      </c>
      <c r="S137" s="90"/>
      <c r="T137" s="91">
        <f t="shared" si="18"/>
        <v>35870257.930000097</v>
      </c>
      <c r="U137" s="208">
        <f t="shared" si="19"/>
        <v>0</v>
      </c>
      <c r="W137" s="85" t="s">
        <v>12</v>
      </c>
      <c r="X137" s="121">
        <f t="shared" si="20"/>
        <v>0</v>
      </c>
      <c r="Y137" s="122">
        <f t="shared" si="21"/>
        <v>0</v>
      </c>
      <c r="Z137" s="122">
        <f t="shared" si="22"/>
        <v>0</v>
      </c>
      <c r="AA137" s="122">
        <f t="shared" si="23"/>
        <v>0</v>
      </c>
      <c r="AB137" s="122">
        <f t="shared" si="24"/>
        <v>0</v>
      </c>
      <c r="AC137" s="129">
        <f t="shared" si="25"/>
        <v>0</v>
      </c>
    </row>
    <row r="138" spans="1:29" ht="15.75">
      <c r="A138" s="251"/>
      <c r="B138" s="86" t="s">
        <v>13</v>
      </c>
      <c r="C138" s="92">
        <v>61747100.329996645</v>
      </c>
      <c r="D138" s="20">
        <v>61747100</v>
      </c>
      <c r="E138" s="93">
        <f t="shared" ref="E138:E152" si="26">C138-D138</f>
        <v>0.32999664545059204</v>
      </c>
      <c r="F138" s="92">
        <v>1018335.2200000002</v>
      </c>
      <c r="G138" s="6" t="s">
        <v>3035</v>
      </c>
      <c r="H138" s="93">
        <f t="shared" ref="H138:H152" si="27">F138-G138</f>
        <v>-4.779999999795109</v>
      </c>
      <c r="I138" s="92">
        <v>145886.13</v>
      </c>
      <c r="J138" s="20" t="s">
        <v>3627</v>
      </c>
      <c r="K138" s="93">
        <f t="shared" ref="K138:K152" si="28">I138-J138</f>
        <v>0.13000000000465661</v>
      </c>
      <c r="L138" s="92">
        <v>6125.2</v>
      </c>
      <c r="M138" s="20" t="s">
        <v>3628</v>
      </c>
      <c r="N138" s="93">
        <f t="shared" ref="N138:N152" si="29">L138-M138</f>
        <v>0</v>
      </c>
      <c r="O138" s="92">
        <v>487609.75000000017</v>
      </c>
      <c r="P138" s="20" t="s">
        <v>3036</v>
      </c>
      <c r="Q138" s="93">
        <f t="shared" ref="Q138:Q152" si="30">O138-P138</f>
        <v>-0.24999999982537702</v>
      </c>
      <c r="R138" s="92">
        <v>60380916.289996646</v>
      </c>
      <c r="S138" s="20">
        <v>60380900</v>
      </c>
      <c r="T138" s="93">
        <f t="shared" ref="T138:T152" si="31">R138-S138</f>
        <v>16.289996646344662</v>
      </c>
      <c r="U138" s="209">
        <f t="shared" ref="U138:U152" si="32">IF(D138=0,0,1)</f>
        <v>1</v>
      </c>
      <c r="W138" s="86" t="s">
        <v>13</v>
      </c>
      <c r="X138" s="121">
        <f t="shared" ref="X138:X152" si="33">+IF(AND(C138&lt;&gt;0,D138&lt;&gt;0,OR(E138&gt;100,E138&lt;-100)),1,0)</f>
        <v>0</v>
      </c>
      <c r="Y138" s="122">
        <f t="shared" ref="Y138:Y152" si="34">+IF(AND(F138&lt;&gt;0,G138&lt;&gt;0,OR(H138&gt;100,H138&lt;-100)),1,0)</f>
        <v>0</v>
      </c>
      <c r="Z138" s="122">
        <f t="shared" ref="Z138:Z152" si="35">+IF(AND(I138&lt;&gt;0,J138&lt;&gt;0,OR(K138&gt;100,K138&lt;-100)),1,0)</f>
        <v>0</v>
      </c>
      <c r="AA138" s="122">
        <f t="shared" ref="AA138:AA152" si="36">+IF(AND(L138&lt;&gt;0,M138&lt;&gt;0,OR(N138&gt;100,N138&lt;-100)),1,0)</f>
        <v>0</v>
      </c>
      <c r="AB138" s="122">
        <f t="shared" ref="AB138:AB152" si="37">+IF(AND(O138&lt;&gt;0,P138&lt;&gt;0,OR(Q138&gt;100,Q138&lt;-100)),1,0)</f>
        <v>0</v>
      </c>
      <c r="AC138" s="129">
        <f t="shared" ref="AC138:AC152" si="38">+IF(AND(R138&lt;&gt;0,S138&lt;&gt;0,OR(T138&gt;100,T138&lt;-100)),1,0)</f>
        <v>0</v>
      </c>
    </row>
    <row r="139" spans="1:29" ht="15.75">
      <c r="A139" s="251"/>
      <c r="B139" s="87" t="s">
        <v>14</v>
      </c>
      <c r="C139" s="92">
        <v>33488016.739999801</v>
      </c>
      <c r="D139" s="20">
        <v>33488000</v>
      </c>
      <c r="E139" s="93">
        <f t="shared" si="26"/>
        <v>16.739999800920486</v>
      </c>
      <c r="F139" s="92">
        <v>912376.52</v>
      </c>
      <c r="G139" s="6" t="s">
        <v>3037</v>
      </c>
      <c r="H139" s="93">
        <f t="shared" si="27"/>
        <v>-0.47999999998137355</v>
      </c>
      <c r="I139" s="92">
        <v>59226.53</v>
      </c>
      <c r="J139" s="20" t="s">
        <v>3629</v>
      </c>
      <c r="K139" s="93">
        <f t="shared" si="28"/>
        <v>2.9999999998835847E-2</v>
      </c>
      <c r="L139" s="92">
        <v>7307.1299999999992</v>
      </c>
      <c r="M139" s="20" t="s">
        <v>3630</v>
      </c>
      <c r="N139" s="93">
        <f t="shared" si="29"/>
        <v>0</v>
      </c>
      <c r="O139" s="92">
        <v>184582.04</v>
      </c>
      <c r="P139" s="20" t="s">
        <v>3038</v>
      </c>
      <c r="Q139" s="93">
        <f t="shared" si="30"/>
        <v>4.0000000008149073E-2</v>
      </c>
      <c r="R139" s="92">
        <v>32442977.579999793</v>
      </c>
      <c r="S139" s="20">
        <v>32443000</v>
      </c>
      <c r="T139" s="93">
        <f t="shared" si="31"/>
        <v>-22.420000206679106</v>
      </c>
      <c r="U139" s="209">
        <f t="shared" si="32"/>
        <v>1</v>
      </c>
      <c r="W139" s="87" t="s">
        <v>14</v>
      </c>
      <c r="X139" s="121">
        <f t="shared" si="33"/>
        <v>0</v>
      </c>
      <c r="Y139" s="122">
        <f t="shared" si="34"/>
        <v>0</v>
      </c>
      <c r="Z139" s="122">
        <f t="shared" si="35"/>
        <v>0</v>
      </c>
      <c r="AA139" s="122">
        <f t="shared" si="36"/>
        <v>0</v>
      </c>
      <c r="AB139" s="122">
        <f t="shared" si="37"/>
        <v>0</v>
      </c>
      <c r="AC139" s="129">
        <f t="shared" si="38"/>
        <v>0</v>
      </c>
    </row>
    <row r="140" spans="1:29" ht="15.75">
      <c r="A140" s="251"/>
      <c r="B140" s="86" t="s">
        <v>15</v>
      </c>
      <c r="C140" s="92">
        <v>90163657.949999511</v>
      </c>
      <c r="D140" s="20">
        <v>0</v>
      </c>
      <c r="E140" s="93">
        <f t="shared" si="26"/>
        <v>90163657.949999511</v>
      </c>
      <c r="F140" s="92">
        <v>1235757.4799999997</v>
      </c>
      <c r="G140" s="6"/>
      <c r="H140" s="93">
        <f t="shared" si="27"/>
        <v>1235757.4799999997</v>
      </c>
      <c r="I140" s="92">
        <v>93864.56</v>
      </c>
      <c r="J140" s="20"/>
      <c r="K140" s="93">
        <f t="shared" si="28"/>
        <v>93864.56</v>
      </c>
      <c r="L140" s="92">
        <v>4186.4799999999996</v>
      </c>
      <c r="M140" s="20"/>
      <c r="N140" s="93">
        <f t="shared" si="29"/>
        <v>4186.4799999999996</v>
      </c>
      <c r="O140" s="92">
        <v>726579.27</v>
      </c>
      <c r="P140" s="20"/>
      <c r="Q140" s="93">
        <f t="shared" si="30"/>
        <v>726579.27</v>
      </c>
      <c r="R140" s="92">
        <v>88290999.279999509</v>
      </c>
      <c r="S140" s="20">
        <v>0</v>
      </c>
      <c r="T140" s="93">
        <f t="shared" si="31"/>
        <v>88290999.279999509</v>
      </c>
      <c r="U140" s="209">
        <f t="shared" si="32"/>
        <v>0</v>
      </c>
      <c r="W140" s="86" t="s">
        <v>15</v>
      </c>
      <c r="X140" s="121">
        <f t="shared" si="33"/>
        <v>0</v>
      </c>
      <c r="Y140" s="122">
        <f t="shared" si="34"/>
        <v>0</v>
      </c>
      <c r="Z140" s="122">
        <f t="shared" si="35"/>
        <v>0</v>
      </c>
      <c r="AA140" s="122">
        <f t="shared" si="36"/>
        <v>0</v>
      </c>
      <c r="AB140" s="122">
        <f t="shared" si="37"/>
        <v>0</v>
      </c>
      <c r="AC140" s="129">
        <f t="shared" si="38"/>
        <v>0</v>
      </c>
    </row>
    <row r="141" spans="1:29" ht="15.75">
      <c r="A141" s="251"/>
      <c r="B141" s="86" t="s">
        <v>16</v>
      </c>
      <c r="C141" s="92">
        <v>71192262.179998934</v>
      </c>
      <c r="D141" s="20">
        <v>71192300</v>
      </c>
      <c r="E141" s="93">
        <f t="shared" si="26"/>
        <v>-37.820001065731049</v>
      </c>
      <c r="F141" s="92">
        <v>547533.43999999983</v>
      </c>
      <c r="G141" s="6" t="s">
        <v>3039</v>
      </c>
      <c r="H141" s="93">
        <f t="shared" si="27"/>
        <v>0.43999999982770532</v>
      </c>
      <c r="I141" s="92">
        <v>75168.390000000029</v>
      </c>
      <c r="J141" s="20" t="s">
        <v>3631</v>
      </c>
      <c r="K141" s="93">
        <f t="shared" si="28"/>
        <v>-9.9999999656574801E-3</v>
      </c>
      <c r="L141" s="92">
        <v>69407.009999999995</v>
      </c>
      <c r="M141" s="20" t="s">
        <v>3632</v>
      </c>
      <c r="N141" s="93">
        <f t="shared" si="29"/>
        <v>9.9999999947613105E-3</v>
      </c>
      <c r="O141" s="92">
        <v>264537.27000000014</v>
      </c>
      <c r="P141" s="20" t="s">
        <v>3040</v>
      </c>
      <c r="Q141" s="93">
        <f t="shared" si="30"/>
        <v>0.27000000013504177</v>
      </c>
      <c r="R141" s="92">
        <v>82260122.229998946</v>
      </c>
      <c r="S141" s="20">
        <v>82260100</v>
      </c>
      <c r="T141" s="93">
        <f t="shared" si="31"/>
        <v>22.22999894618988</v>
      </c>
      <c r="U141" s="209">
        <f t="shared" si="32"/>
        <v>1</v>
      </c>
      <c r="W141" s="86" t="s">
        <v>16</v>
      </c>
      <c r="X141" s="121">
        <f t="shared" si="33"/>
        <v>0</v>
      </c>
      <c r="Y141" s="122">
        <f t="shared" si="34"/>
        <v>0</v>
      </c>
      <c r="Z141" s="122">
        <f t="shared" si="35"/>
        <v>0</v>
      </c>
      <c r="AA141" s="122">
        <f t="shared" si="36"/>
        <v>0</v>
      </c>
      <c r="AB141" s="122">
        <f t="shared" si="37"/>
        <v>0</v>
      </c>
      <c r="AC141" s="129">
        <f t="shared" si="38"/>
        <v>0</v>
      </c>
    </row>
    <row r="142" spans="1:29" ht="15.75">
      <c r="A142" s="251"/>
      <c r="B142" s="86" t="s">
        <v>17</v>
      </c>
      <c r="C142" s="92">
        <v>43737213.589996643</v>
      </c>
      <c r="D142" s="20">
        <v>43737200</v>
      </c>
      <c r="E142" s="93">
        <f t="shared" si="26"/>
        <v>13.589996643364429</v>
      </c>
      <c r="F142" s="92">
        <v>430113.52</v>
      </c>
      <c r="G142" s="6" t="s">
        <v>3041</v>
      </c>
      <c r="H142" s="93">
        <f t="shared" si="27"/>
        <v>-0.47999999998137355</v>
      </c>
      <c r="I142" s="92">
        <v>116078.46</v>
      </c>
      <c r="J142" s="20" t="s">
        <v>3633</v>
      </c>
      <c r="K142" s="93">
        <f t="shared" si="28"/>
        <v>0.46000000000640284</v>
      </c>
      <c r="L142" s="92">
        <v>140121.21</v>
      </c>
      <c r="M142" s="20" t="s">
        <v>3634</v>
      </c>
      <c r="N142" s="93">
        <f t="shared" si="29"/>
        <v>0.20999999999185093</v>
      </c>
      <c r="O142" s="92">
        <v>330457.14</v>
      </c>
      <c r="P142" s="20" t="s">
        <v>3042</v>
      </c>
      <c r="Q142" s="93">
        <f t="shared" si="30"/>
        <v>0.14000000001396984</v>
      </c>
      <c r="R142" s="92">
        <v>42952600.179996639</v>
      </c>
      <c r="S142" s="20">
        <v>42952600</v>
      </c>
      <c r="T142" s="93">
        <f t="shared" si="31"/>
        <v>0.17999663949012756</v>
      </c>
      <c r="U142" s="209">
        <f t="shared" si="32"/>
        <v>1</v>
      </c>
      <c r="W142" s="86" t="s">
        <v>17</v>
      </c>
      <c r="X142" s="121">
        <f t="shared" si="33"/>
        <v>0</v>
      </c>
      <c r="Y142" s="122">
        <f t="shared" si="34"/>
        <v>0</v>
      </c>
      <c r="Z142" s="122">
        <f t="shared" si="35"/>
        <v>0</v>
      </c>
      <c r="AA142" s="122">
        <f t="shared" si="36"/>
        <v>0</v>
      </c>
      <c r="AB142" s="122">
        <f t="shared" si="37"/>
        <v>0</v>
      </c>
      <c r="AC142" s="129">
        <f t="shared" si="38"/>
        <v>0</v>
      </c>
    </row>
    <row r="143" spans="1:29" ht="15.75">
      <c r="A143" s="251"/>
      <c r="B143" s="86" t="s">
        <v>18</v>
      </c>
      <c r="C143" s="92">
        <v>15108739.589999473</v>
      </c>
      <c r="D143" s="20">
        <v>15108750</v>
      </c>
      <c r="E143" s="93">
        <f t="shared" si="26"/>
        <v>-10.410000527277589</v>
      </c>
      <c r="F143" s="92">
        <v>553138.57999999996</v>
      </c>
      <c r="G143" s="6" t="s">
        <v>3043</v>
      </c>
      <c r="H143" s="93">
        <f t="shared" si="27"/>
        <v>-0.42000000004190952</v>
      </c>
      <c r="I143" s="92">
        <v>20017.88</v>
      </c>
      <c r="J143" s="20" t="s">
        <v>3635</v>
      </c>
      <c r="K143" s="93">
        <f t="shared" si="28"/>
        <v>-2.0000000000436557E-2</v>
      </c>
      <c r="L143" s="92">
        <v>4115.8999999999996</v>
      </c>
      <c r="M143" s="20" t="s">
        <v>3636</v>
      </c>
      <c r="N143" s="93">
        <f t="shared" si="29"/>
        <v>0</v>
      </c>
      <c r="O143" s="92">
        <v>145339.16999999998</v>
      </c>
      <c r="P143" s="20" t="s">
        <v>3044</v>
      </c>
      <c r="Q143" s="93">
        <f t="shared" si="30"/>
        <v>0.16999999998370185</v>
      </c>
      <c r="R143" s="92">
        <v>14426163.819999475</v>
      </c>
      <c r="S143" s="20">
        <v>14426160</v>
      </c>
      <c r="T143" s="93">
        <f t="shared" si="31"/>
        <v>3.8199994750320911</v>
      </c>
      <c r="U143" s="209">
        <f t="shared" si="32"/>
        <v>1</v>
      </c>
      <c r="W143" s="86" t="s">
        <v>18</v>
      </c>
      <c r="X143" s="121">
        <f t="shared" si="33"/>
        <v>0</v>
      </c>
      <c r="Y143" s="122">
        <f t="shared" si="34"/>
        <v>0</v>
      </c>
      <c r="Z143" s="122">
        <f t="shared" si="35"/>
        <v>0</v>
      </c>
      <c r="AA143" s="122">
        <f t="shared" si="36"/>
        <v>0</v>
      </c>
      <c r="AB143" s="122">
        <f t="shared" si="37"/>
        <v>0</v>
      </c>
      <c r="AC143" s="129">
        <f t="shared" si="38"/>
        <v>0</v>
      </c>
    </row>
    <row r="144" spans="1:29" ht="15.75">
      <c r="A144" s="252"/>
      <c r="B144" s="88" t="s">
        <v>19</v>
      </c>
      <c r="C144" s="94">
        <v>82736518.479998797</v>
      </c>
      <c r="D144" s="95">
        <v>82736500</v>
      </c>
      <c r="E144" s="96">
        <f t="shared" si="26"/>
        <v>18.479998797178268</v>
      </c>
      <c r="F144" s="94">
        <v>2338760.5199999996</v>
      </c>
      <c r="G144" s="105" t="s">
        <v>3045</v>
      </c>
      <c r="H144" s="96">
        <f t="shared" si="27"/>
        <v>0.51999999955296516</v>
      </c>
      <c r="I144" s="94">
        <v>52978.45</v>
      </c>
      <c r="J144" s="95" t="s">
        <v>3637</v>
      </c>
      <c r="K144" s="96">
        <f t="shared" si="28"/>
        <v>4.9999999995634425E-2</v>
      </c>
      <c r="L144" s="94">
        <v>3272.59</v>
      </c>
      <c r="M144" s="95" t="s">
        <v>3638</v>
      </c>
      <c r="N144" s="96">
        <f t="shared" si="29"/>
        <v>0</v>
      </c>
      <c r="O144" s="94">
        <v>323643.23</v>
      </c>
      <c r="P144" s="95" t="s">
        <v>3046</v>
      </c>
      <c r="Q144" s="96">
        <f t="shared" si="30"/>
        <v>0.22999999998137355</v>
      </c>
      <c r="R144" s="94">
        <v>81844054.279998794</v>
      </c>
      <c r="S144" s="95">
        <v>81844100</v>
      </c>
      <c r="T144" s="96">
        <f t="shared" si="31"/>
        <v>-45.720001205801964</v>
      </c>
      <c r="U144" s="210">
        <f t="shared" si="32"/>
        <v>1</v>
      </c>
      <c r="W144" s="88" t="s">
        <v>19</v>
      </c>
      <c r="X144" s="125">
        <f t="shared" si="33"/>
        <v>0</v>
      </c>
      <c r="Y144" s="126">
        <f t="shared" si="34"/>
        <v>0</v>
      </c>
      <c r="Z144" s="126">
        <f t="shared" si="35"/>
        <v>0</v>
      </c>
      <c r="AA144" s="126">
        <f t="shared" si="36"/>
        <v>0</v>
      </c>
      <c r="AB144" s="126">
        <f t="shared" si="37"/>
        <v>0</v>
      </c>
      <c r="AC144" s="132">
        <f t="shared" si="38"/>
        <v>0</v>
      </c>
    </row>
    <row r="145" spans="1:29" ht="15.75" customHeight="1">
      <c r="A145" s="250">
        <v>42521</v>
      </c>
      <c r="B145" s="85" t="s">
        <v>12</v>
      </c>
      <c r="C145" s="89">
        <v>35870257.930000097</v>
      </c>
      <c r="D145" s="90"/>
      <c r="E145" s="91">
        <f t="shared" si="26"/>
        <v>35870257.930000097</v>
      </c>
      <c r="F145" s="89">
        <v>597009.71999999974</v>
      </c>
      <c r="G145" s="90"/>
      <c r="H145" s="91">
        <f t="shared" si="27"/>
        <v>597009.71999999974</v>
      </c>
      <c r="I145" s="89">
        <v>25373.519999999997</v>
      </c>
      <c r="J145" s="90"/>
      <c r="K145" s="91">
        <f t="shared" si="28"/>
        <v>25373.519999999997</v>
      </c>
      <c r="L145" s="89">
        <v>65681.11</v>
      </c>
      <c r="M145" s="90"/>
      <c r="N145" s="91">
        <f t="shared" si="29"/>
        <v>65681.11</v>
      </c>
      <c r="O145" s="89">
        <v>688442.95</v>
      </c>
      <c r="P145" s="90"/>
      <c r="Q145" s="91">
        <f t="shared" si="30"/>
        <v>688442.95</v>
      </c>
      <c r="R145" s="89">
        <v>35864300.030000106</v>
      </c>
      <c r="S145" s="90"/>
      <c r="T145" s="91">
        <f t="shared" si="31"/>
        <v>35864300.030000106</v>
      </c>
      <c r="U145" s="208">
        <f t="shared" si="32"/>
        <v>0</v>
      </c>
      <c r="W145" s="85" t="s">
        <v>12</v>
      </c>
      <c r="X145" s="117">
        <f t="shared" si="33"/>
        <v>0</v>
      </c>
      <c r="Y145" s="118">
        <f t="shared" si="34"/>
        <v>0</v>
      </c>
      <c r="Z145" s="118">
        <f t="shared" si="35"/>
        <v>0</v>
      </c>
      <c r="AA145" s="118">
        <f t="shared" si="36"/>
        <v>0</v>
      </c>
      <c r="AB145" s="118">
        <f t="shared" si="37"/>
        <v>0</v>
      </c>
      <c r="AC145" s="131">
        <f t="shared" si="38"/>
        <v>0</v>
      </c>
    </row>
    <row r="146" spans="1:29" ht="15.75">
      <c r="A146" s="251"/>
      <c r="B146" s="86" t="s">
        <v>13</v>
      </c>
      <c r="C146" s="92">
        <v>60380916.289996646</v>
      </c>
      <c r="D146" s="20">
        <v>60380900</v>
      </c>
      <c r="E146" s="93">
        <f t="shared" si="26"/>
        <v>16.289996646344662</v>
      </c>
      <c r="F146" s="92">
        <v>1745002.6899999997</v>
      </c>
      <c r="G146" s="20" t="s">
        <v>3047</v>
      </c>
      <c r="H146" s="93">
        <f t="shared" si="27"/>
        <v>2.68999999971129</v>
      </c>
      <c r="I146" s="92">
        <v>182612.92999999996</v>
      </c>
      <c r="J146" s="20" t="s">
        <v>3639</v>
      </c>
      <c r="K146" s="93">
        <f t="shared" si="28"/>
        <v>-7.000000003608875E-2</v>
      </c>
      <c r="L146" s="92">
        <v>48471.42</v>
      </c>
      <c r="M146" s="20" t="s">
        <v>3640</v>
      </c>
      <c r="N146" s="93">
        <f t="shared" si="29"/>
        <v>1.9999999996798579E-2</v>
      </c>
      <c r="O146" s="92">
        <v>626186.84000000055</v>
      </c>
      <c r="P146" s="20" t="s">
        <v>3048</v>
      </c>
      <c r="Q146" s="93">
        <f t="shared" si="30"/>
        <v>-0.15999999945051968</v>
      </c>
      <c r="R146" s="92">
        <v>65651963.829996645</v>
      </c>
      <c r="S146" s="20">
        <v>65652000</v>
      </c>
      <c r="T146" s="93">
        <f t="shared" si="31"/>
        <v>-36.170003354549408</v>
      </c>
      <c r="U146" s="209">
        <f t="shared" si="32"/>
        <v>1</v>
      </c>
      <c r="W146" s="86" t="s">
        <v>13</v>
      </c>
      <c r="X146" s="121">
        <f t="shared" si="33"/>
        <v>0</v>
      </c>
      <c r="Y146" s="122">
        <f t="shared" si="34"/>
        <v>0</v>
      </c>
      <c r="Z146" s="122">
        <f t="shared" si="35"/>
        <v>0</v>
      </c>
      <c r="AA146" s="122">
        <f t="shared" si="36"/>
        <v>0</v>
      </c>
      <c r="AB146" s="122">
        <f t="shared" si="37"/>
        <v>0</v>
      </c>
      <c r="AC146" s="129">
        <f t="shared" si="38"/>
        <v>0</v>
      </c>
    </row>
    <row r="147" spans="1:29" ht="15.75">
      <c r="A147" s="251"/>
      <c r="B147" s="87" t="s">
        <v>14</v>
      </c>
      <c r="C147" s="92">
        <v>32442977.579999793</v>
      </c>
      <c r="D147" s="20">
        <v>0</v>
      </c>
      <c r="E147" s="93">
        <f t="shared" si="26"/>
        <v>32442977.579999793</v>
      </c>
      <c r="F147" s="92">
        <v>1612424.5200000012</v>
      </c>
      <c r="G147" s="20"/>
      <c r="H147" s="93">
        <f t="shared" si="27"/>
        <v>1612424.5200000012</v>
      </c>
      <c r="I147" s="92">
        <v>41777.68</v>
      </c>
      <c r="J147" s="20"/>
      <c r="K147" s="93">
        <f t="shared" si="28"/>
        <v>41777.68</v>
      </c>
      <c r="L147" s="92">
        <v>14937.32</v>
      </c>
      <c r="M147" s="20"/>
      <c r="N147" s="93">
        <f t="shared" si="29"/>
        <v>14937.32</v>
      </c>
      <c r="O147" s="92">
        <v>374330.57</v>
      </c>
      <c r="P147" s="20"/>
      <c r="Q147" s="93">
        <f t="shared" si="30"/>
        <v>374330.57</v>
      </c>
      <c r="R147" s="92">
        <v>32991117.509999789</v>
      </c>
      <c r="S147" s="20">
        <v>0</v>
      </c>
      <c r="T147" s="93">
        <f t="shared" si="31"/>
        <v>32991117.509999789</v>
      </c>
      <c r="U147" s="209">
        <f t="shared" si="32"/>
        <v>0</v>
      </c>
      <c r="W147" s="87" t="s">
        <v>14</v>
      </c>
      <c r="X147" s="121">
        <f t="shared" si="33"/>
        <v>0</v>
      </c>
      <c r="Y147" s="122">
        <f t="shared" si="34"/>
        <v>0</v>
      </c>
      <c r="Z147" s="122">
        <f t="shared" si="35"/>
        <v>0</v>
      </c>
      <c r="AA147" s="122">
        <f t="shared" si="36"/>
        <v>0</v>
      </c>
      <c r="AB147" s="122">
        <f t="shared" si="37"/>
        <v>0</v>
      </c>
      <c r="AC147" s="129">
        <f t="shared" si="38"/>
        <v>0</v>
      </c>
    </row>
    <row r="148" spans="1:29" ht="15.75">
      <c r="A148" s="251"/>
      <c r="B148" s="86" t="s">
        <v>15</v>
      </c>
      <c r="C148" s="92">
        <v>88290999.279999509</v>
      </c>
      <c r="D148" s="20">
        <v>0</v>
      </c>
      <c r="E148" s="93">
        <f t="shared" si="26"/>
        <v>88290999.279999509</v>
      </c>
      <c r="F148" s="92">
        <v>1218172.96</v>
      </c>
      <c r="G148" s="20"/>
      <c r="H148" s="93">
        <f t="shared" si="27"/>
        <v>1218172.96</v>
      </c>
      <c r="I148" s="92">
        <v>379328.35</v>
      </c>
      <c r="J148" s="20"/>
      <c r="K148" s="93">
        <f t="shared" si="28"/>
        <v>379328.35</v>
      </c>
      <c r="L148" s="92">
        <v>195669.56</v>
      </c>
      <c r="M148" s="20"/>
      <c r="N148" s="93">
        <f t="shared" si="29"/>
        <v>195669.56</v>
      </c>
      <c r="O148" s="92">
        <v>785077.32</v>
      </c>
      <c r="P148" s="20"/>
      <c r="Q148" s="93">
        <f t="shared" si="30"/>
        <v>785077.32</v>
      </c>
      <c r="R148" s="92">
        <v>89201186.299999461</v>
      </c>
      <c r="S148" s="20">
        <v>0</v>
      </c>
      <c r="T148" s="93">
        <f t="shared" si="31"/>
        <v>89201186.299999461</v>
      </c>
      <c r="U148" s="209">
        <f t="shared" si="32"/>
        <v>0</v>
      </c>
      <c r="W148" s="86" t="s">
        <v>15</v>
      </c>
      <c r="X148" s="121">
        <f t="shared" si="33"/>
        <v>0</v>
      </c>
      <c r="Y148" s="122">
        <f t="shared" si="34"/>
        <v>0</v>
      </c>
      <c r="Z148" s="122">
        <f t="shared" si="35"/>
        <v>0</v>
      </c>
      <c r="AA148" s="122">
        <f t="shared" si="36"/>
        <v>0</v>
      </c>
      <c r="AB148" s="122">
        <f t="shared" si="37"/>
        <v>0</v>
      </c>
      <c r="AC148" s="129">
        <f t="shared" si="38"/>
        <v>0</v>
      </c>
    </row>
    <row r="149" spans="1:29" ht="15.75">
      <c r="A149" s="251"/>
      <c r="B149" s="86" t="s">
        <v>16</v>
      </c>
      <c r="C149" s="92">
        <v>82260122.229998946</v>
      </c>
      <c r="D149" s="20">
        <v>82</v>
      </c>
      <c r="E149" s="93">
        <f t="shared" si="26"/>
        <v>82260040.229998946</v>
      </c>
      <c r="F149" s="92">
        <v>952659.07</v>
      </c>
      <c r="G149" s="20" t="s">
        <v>3049</v>
      </c>
      <c r="H149" s="93">
        <f t="shared" si="27"/>
        <v>6.9999999948777258E-2</v>
      </c>
      <c r="I149" s="92">
        <v>143833.37</v>
      </c>
      <c r="J149" s="20" t="s">
        <v>3641</v>
      </c>
      <c r="K149" s="93">
        <f t="shared" si="28"/>
        <v>0.36999999999534339</v>
      </c>
      <c r="L149" s="92">
        <v>10714.619999999997</v>
      </c>
      <c r="M149" s="20" t="s">
        <v>3642</v>
      </c>
      <c r="N149" s="93">
        <f t="shared" si="29"/>
        <v>1.9999999996798579E-2</v>
      </c>
      <c r="O149" s="92">
        <v>870106.51999999944</v>
      </c>
      <c r="P149" s="20" t="s">
        <v>3050</v>
      </c>
      <c r="Q149" s="93">
        <f t="shared" si="30"/>
        <v>-0.48000000056345016</v>
      </c>
      <c r="R149" s="92">
        <v>87764436.119998917</v>
      </c>
      <c r="S149" s="20">
        <v>87764400</v>
      </c>
      <c r="T149" s="93">
        <f t="shared" si="31"/>
        <v>36.119998916983604</v>
      </c>
      <c r="U149" s="209">
        <f t="shared" si="32"/>
        <v>1</v>
      </c>
      <c r="W149" s="86" t="s">
        <v>16</v>
      </c>
      <c r="X149" s="121">
        <f t="shared" si="33"/>
        <v>1</v>
      </c>
      <c r="Y149" s="122">
        <f t="shared" si="34"/>
        <v>0</v>
      </c>
      <c r="Z149" s="122">
        <f t="shared" si="35"/>
        <v>0</v>
      </c>
      <c r="AA149" s="122">
        <f t="shared" si="36"/>
        <v>0</v>
      </c>
      <c r="AB149" s="122">
        <f t="shared" si="37"/>
        <v>0</v>
      </c>
      <c r="AC149" s="129">
        <f t="shared" si="38"/>
        <v>0</v>
      </c>
    </row>
    <row r="150" spans="1:29" ht="15.75">
      <c r="A150" s="251"/>
      <c r="B150" s="86" t="s">
        <v>17</v>
      </c>
      <c r="C150" s="92">
        <v>42952600.179996639</v>
      </c>
      <c r="D150" s="20">
        <v>42952600</v>
      </c>
      <c r="E150" s="93">
        <f t="shared" si="26"/>
        <v>0.17999663949012756</v>
      </c>
      <c r="F150" s="92">
        <v>955215.13000000035</v>
      </c>
      <c r="G150" s="20" t="s">
        <v>3051</v>
      </c>
      <c r="H150" s="93">
        <f t="shared" si="27"/>
        <v>0.13000000035390258</v>
      </c>
      <c r="I150" s="92">
        <v>17489.939999999999</v>
      </c>
      <c r="J150" s="20" t="s">
        <v>3643</v>
      </c>
      <c r="K150" s="93">
        <f t="shared" si="28"/>
        <v>3.9999999997235136E-2</v>
      </c>
      <c r="L150" s="92">
        <v>1417.26</v>
      </c>
      <c r="M150" s="20" t="s">
        <v>3644</v>
      </c>
      <c r="N150" s="93">
        <f t="shared" si="29"/>
        <v>0</v>
      </c>
      <c r="O150" s="92">
        <v>351338.03</v>
      </c>
      <c r="P150" s="20" t="s">
        <v>3052</v>
      </c>
      <c r="Q150" s="93">
        <f t="shared" si="30"/>
        <v>3.0000000027939677E-2</v>
      </c>
      <c r="R150" s="92">
        <v>51944923.979996644</v>
      </c>
      <c r="S150" s="20">
        <v>51945000</v>
      </c>
      <c r="T150" s="93">
        <f t="shared" si="31"/>
        <v>-76.020003356039524</v>
      </c>
      <c r="U150" s="209">
        <f t="shared" si="32"/>
        <v>1</v>
      </c>
      <c r="W150" s="86" t="s">
        <v>17</v>
      </c>
      <c r="X150" s="121">
        <f t="shared" si="33"/>
        <v>0</v>
      </c>
      <c r="Y150" s="122">
        <f t="shared" si="34"/>
        <v>0</v>
      </c>
      <c r="Z150" s="122">
        <f t="shared" si="35"/>
        <v>0</v>
      </c>
      <c r="AA150" s="122">
        <f t="shared" si="36"/>
        <v>0</v>
      </c>
      <c r="AB150" s="122">
        <f t="shared" si="37"/>
        <v>0</v>
      </c>
      <c r="AC150" s="129">
        <f t="shared" si="38"/>
        <v>0</v>
      </c>
    </row>
    <row r="151" spans="1:29" ht="15.75">
      <c r="A151" s="251"/>
      <c r="B151" s="86" t="s">
        <v>18</v>
      </c>
      <c r="C151" s="92">
        <v>14426163.819999475</v>
      </c>
      <c r="D151" s="20">
        <v>14426160</v>
      </c>
      <c r="E151" s="93">
        <f t="shared" si="26"/>
        <v>3.8199994750320911</v>
      </c>
      <c r="F151" s="92">
        <v>833467.96999999974</v>
      </c>
      <c r="G151" s="20" t="s">
        <v>3053</v>
      </c>
      <c r="H151" s="93">
        <f t="shared" si="27"/>
        <v>-3.0000000260770321E-2</v>
      </c>
      <c r="I151" s="92">
        <v>86159.19</v>
      </c>
      <c r="J151" s="20" t="s">
        <v>3645</v>
      </c>
      <c r="K151" s="93">
        <f t="shared" si="28"/>
        <v>-9.9999999947613105E-3</v>
      </c>
      <c r="L151" s="92">
        <v>14514.85</v>
      </c>
      <c r="M151" s="20" t="s">
        <v>3646</v>
      </c>
      <c r="N151" s="93">
        <f t="shared" si="29"/>
        <v>0.8500000000003638</v>
      </c>
      <c r="O151" s="92">
        <v>166454.63</v>
      </c>
      <c r="P151" s="20" t="s">
        <v>3054</v>
      </c>
      <c r="Q151" s="93">
        <f t="shared" si="30"/>
        <v>0.63000000000465661</v>
      </c>
      <c r="R151" s="92">
        <v>16691816.889999475</v>
      </c>
      <c r="S151" s="20">
        <v>16691820</v>
      </c>
      <c r="T151" s="93">
        <f t="shared" si="31"/>
        <v>-3.1100005246698856</v>
      </c>
      <c r="U151" s="209">
        <f t="shared" si="32"/>
        <v>1</v>
      </c>
      <c r="W151" s="86" t="s">
        <v>18</v>
      </c>
      <c r="X151" s="121">
        <f t="shared" si="33"/>
        <v>0</v>
      </c>
      <c r="Y151" s="122">
        <f t="shared" si="34"/>
        <v>0</v>
      </c>
      <c r="Z151" s="122">
        <f t="shared" si="35"/>
        <v>0</v>
      </c>
      <c r="AA151" s="122">
        <f t="shared" si="36"/>
        <v>0</v>
      </c>
      <c r="AB151" s="122">
        <f t="shared" si="37"/>
        <v>0</v>
      </c>
      <c r="AC151" s="129">
        <f t="shared" si="38"/>
        <v>0</v>
      </c>
    </row>
    <row r="152" spans="1:29" ht="15.75">
      <c r="A152" s="252"/>
      <c r="B152" s="88" t="s">
        <v>19</v>
      </c>
      <c r="C152" s="94">
        <v>81844054.279998794</v>
      </c>
      <c r="D152" s="95">
        <v>81844100</v>
      </c>
      <c r="E152" s="96">
        <f t="shared" si="26"/>
        <v>-45.720001205801964</v>
      </c>
      <c r="F152" s="94">
        <v>3044853.29</v>
      </c>
      <c r="G152" s="95" t="s">
        <v>3055</v>
      </c>
      <c r="H152" s="96">
        <f t="shared" si="27"/>
        <v>3.2900000000372529</v>
      </c>
      <c r="I152" s="94">
        <v>90679.699999999983</v>
      </c>
      <c r="J152" s="95" t="s">
        <v>3647</v>
      </c>
      <c r="K152" s="96">
        <f t="shared" si="28"/>
        <v>0</v>
      </c>
      <c r="L152" s="94">
        <v>3795.7</v>
      </c>
      <c r="M152" s="95" t="s">
        <v>3648</v>
      </c>
      <c r="N152" s="96">
        <f t="shared" si="29"/>
        <v>0</v>
      </c>
      <c r="O152" s="94">
        <v>717360.4299999997</v>
      </c>
      <c r="P152" s="95" t="s">
        <v>3056</v>
      </c>
      <c r="Q152" s="96">
        <f t="shared" si="30"/>
        <v>0.42999999970197678</v>
      </c>
      <c r="R152" s="94">
        <v>85930299.359998822</v>
      </c>
      <c r="S152" s="95">
        <v>85930300</v>
      </c>
      <c r="T152" s="96">
        <f t="shared" si="31"/>
        <v>-0.64000117778778076</v>
      </c>
      <c r="U152" s="210">
        <f t="shared" si="32"/>
        <v>1</v>
      </c>
      <c r="W152" s="88" t="s">
        <v>19</v>
      </c>
      <c r="X152" s="125">
        <f t="shared" si="33"/>
        <v>0</v>
      </c>
      <c r="Y152" s="126">
        <f t="shared" si="34"/>
        <v>0</v>
      </c>
      <c r="Z152" s="126">
        <f t="shared" si="35"/>
        <v>0</v>
      </c>
      <c r="AA152" s="126">
        <f t="shared" si="36"/>
        <v>0</v>
      </c>
      <c r="AB152" s="126">
        <f t="shared" si="37"/>
        <v>0</v>
      </c>
      <c r="AC152" s="132">
        <f t="shared" si="38"/>
        <v>0</v>
      </c>
    </row>
    <row r="153" spans="1:29">
      <c r="G153" s="90"/>
      <c r="P153" s="90"/>
    </row>
    <row r="154" spans="1:29">
      <c r="G154" s="20"/>
      <c r="P154" s="20"/>
      <c r="U154" s="199" t="s">
        <v>1573</v>
      </c>
      <c r="X154" s="85" t="s">
        <v>22</v>
      </c>
      <c r="Y154" s="85" t="s">
        <v>23</v>
      </c>
      <c r="Z154" s="111" t="s">
        <v>24</v>
      </c>
      <c r="AA154" s="85" t="s">
        <v>25</v>
      </c>
      <c r="AB154" s="85" t="s">
        <v>26</v>
      </c>
      <c r="AC154" s="85" t="s">
        <v>27</v>
      </c>
    </row>
    <row r="155" spans="1:29">
      <c r="G155" s="20"/>
      <c r="P155" s="20"/>
      <c r="U155" s="211">
        <f>U9+U17+U25+U33+U41+U49+U57+U65+U73+U81+U89+U97+U105+U113+U121+U129+U137+U145</f>
        <v>0</v>
      </c>
      <c r="W155" s="85" t="s">
        <v>12</v>
      </c>
      <c r="X155" s="117">
        <f>X9+X17+X25+X33+X41+X49+X57+X65+X73+X81+X89+X97+X105+X113+X121+X129+X137+X145</f>
        <v>0</v>
      </c>
      <c r="Y155" s="118">
        <f t="shared" ref="Y155:AC155" si="39">Y9+Y17+Y25+Y33+Y41+Y49+Y57+Y65+Y73+Y81+Y89+Y97+Y105+Y113+Y121+Y129+Y137+Y145</f>
        <v>0</v>
      </c>
      <c r="Z155" s="118">
        <f t="shared" si="39"/>
        <v>0</v>
      </c>
      <c r="AA155" s="119">
        <f t="shared" si="39"/>
        <v>0</v>
      </c>
      <c r="AB155" s="119">
        <f t="shared" si="39"/>
        <v>0</v>
      </c>
      <c r="AC155" s="120">
        <f t="shared" si="39"/>
        <v>0</v>
      </c>
    </row>
    <row r="156" spans="1:29">
      <c r="G156" s="20"/>
      <c r="P156" s="20"/>
      <c r="U156" s="212">
        <f t="shared" ref="U156:U162" si="40">U10+U18+U26+U34+U42+U50+U58+U66+U74+U82+U90+U98+U106+U114+U122+U130+U138+U146</f>
        <v>16</v>
      </c>
      <c r="W156" s="86" t="s">
        <v>13</v>
      </c>
      <c r="X156" s="121">
        <f t="shared" ref="X156:AC162" si="41">X10+X18+X26+X34+X42+X50+X58+X66+X74+X82+X90+X98+X106+X114+X122+X130+X138+X146</f>
        <v>0</v>
      </c>
      <c r="Y156" s="122">
        <f t="shared" si="41"/>
        <v>0</v>
      </c>
      <c r="Z156" s="122">
        <f t="shared" si="41"/>
        <v>1</v>
      </c>
      <c r="AA156" s="123">
        <f t="shared" si="41"/>
        <v>0</v>
      </c>
      <c r="AB156" s="123">
        <f t="shared" si="41"/>
        <v>0</v>
      </c>
      <c r="AC156" s="124">
        <f t="shared" si="41"/>
        <v>0</v>
      </c>
    </row>
    <row r="157" spans="1:29">
      <c r="G157" s="20"/>
      <c r="P157" s="20"/>
      <c r="U157" s="212">
        <f t="shared" si="40"/>
        <v>14</v>
      </c>
      <c r="W157" s="87" t="s">
        <v>14</v>
      </c>
      <c r="X157" s="121">
        <f t="shared" si="41"/>
        <v>1</v>
      </c>
      <c r="Y157" s="122">
        <f t="shared" si="41"/>
        <v>1</v>
      </c>
      <c r="Z157" s="122">
        <f t="shared" si="41"/>
        <v>1</v>
      </c>
      <c r="AA157" s="123">
        <f t="shared" si="41"/>
        <v>1</v>
      </c>
      <c r="AB157" s="123">
        <f t="shared" si="41"/>
        <v>0</v>
      </c>
      <c r="AC157" s="124">
        <f t="shared" si="41"/>
        <v>0</v>
      </c>
    </row>
    <row r="158" spans="1:29">
      <c r="U158" s="212">
        <f t="shared" si="40"/>
        <v>0</v>
      </c>
      <c r="W158" s="86" t="s">
        <v>15</v>
      </c>
      <c r="X158" s="121">
        <f t="shared" si="41"/>
        <v>0</v>
      </c>
      <c r="Y158" s="122">
        <f t="shared" si="41"/>
        <v>0</v>
      </c>
      <c r="Z158" s="122">
        <f t="shared" si="41"/>
        <v>0</v>
      </c>
      <c r="AA158" s="123">
        <f t="shared" si="41"/>
        <v>0</v>
      </c>
      <c r="AB158" s="123">
        <f t="shared" si="41"/>
        <v>0</v>
      </c>
      <c r="AC158" s="124">
        <f t="shared" si="41"/>
        <v>0</v>
      </c>
    </row>
    <row r="159" spans="1:29">
      <c r="U159" s="212">
        <f t="shared" si="40"/>
        <v>11</v>
      </c>
      <c r="W159" s="86" t="s">
        <v>16</v>
      </c>
      <c r="X159" s="121">
        <f t="shared" si="41"/>
        <v>3</v>
      </c>
      <c r="Y159" s="122">
        <f t="shared" si="41"/>
        <v>1</v>
      </c>
      <c r="Z159" s="122">
        <f t="shared" si="41"/>
        <v>1</v>
      </c>
      <c r="AA159" s="123">
        <f t="shared" si="41"/>
        <v>1</v>
      </c>
      <c r="AB159" s="123">
        <f t="shared" si="41"/>
        <v>0</v>
      </c>
      <c r="AC159" s="124">
        <f t="shared" si="41"/>
        <v>1</v>
      </c>
    </row>
    <row r="160" spans="1:29">
      <c r="U160" s="212">
        <f t="shared" si="40"/>
        <v>8</v>
      </c>
      <c r="W160" s="86" t="s">
        <v>17</v>
      </c>
      <c r="X160" s="121">
        <f t="shared" si="41"/>
        <v>0</v>
      </c>
      <c r="Y160" s="122">
        <f t="shared" si="41"/>
        <v>4</v>
      </c>
      <c r="Z160" s="122">
        <f t="shared" si="41"/>
        <v>2</v>
      </c>
      <c r="AA160" s="123">
        <f t="shared" si="41"/>
        <v>0</v>
      </c>
      <c r="AB160" s="123">
        <f t="shared" si="41"/>
        <v>1</v>
      </c>
      <c r="AC160" s="124">
        <f t="shared" si="41"/>
        <v>1</v>
      </c>
    </row>
    <row r="161" spans="11:29">
      <c r="K161"/>
      <c r="N161"/>
      <c r="U161" s="212">
        <f t="shared" si="40"/>
        <v>14</v>
      </c>
      <c r="W161" s="86" t="s">
        <v>18</v>
      </c>
      <c r="X161" s="121">
        <f t="shared" si="41"/>
        <v>3</v>
      </c>
      <c r="Y161" s="122">
        <f t="shared" si="41"/>
        <v>0</v>
      </c>
      <c r="Z161" s="122">
        <f t="shared" si="41"/>
        <v>0</v>
      </c>
      <c r="AA161" s="123">
        <f t="shared" si="41"/>
        <v>0</v>
      </c>
      <c r="AB161" s="123">
        <f t="shared" si="41"/>
        <v>0</v>
      </c>
      <c r="AC161" s="124">
        <f t="shared" si="41"/>
        <v>0</v>
      </c>
    </row>
    <row r="162" spans="11:29">
      <c r="K162"/>
      <c r="N162"/>
      <c r="U162" s="213">
        <f t="shared" si="40"/>
        <v>16</v>
      </c>
      <c r="W162" s="88" t="s">
        <v>19</v>
      </c>
      <c r="X162" s="125">
        <f t="shared" si="41"/>
        <v>1</v>
      </c>
      <c r="Y162" s="126">
        <f t="shared" si="41"/>
        <v>1</v>
      </c>
      <c r="Z162" s="126">
        <f t="shared" si="41"/>
        <v>1</v>
      </c>
      <c r="AA162" s="127">
        <f t="shared" si="41"/>
        <v>0</v>
      </c>
      <c r="AB162" s="127">
        <f t="shared" si="41"/>
        <v>0</v>
      </c>
      <c r="AC162" s="128">
        <f t="shared" si="41"/>
        <v>1</v>
      </c>
    </row>
  </sheetData>
  <mergeCells count="26">
    <mergeCell ref="A41:A48"/>
    <mergeCell ref="A49:A56"/>
    <mergeCell ref="A57:A64"/>
    <mergeCell ref="A33:A40"/>
    <mergeCell ref="B7:B8"/>
    <mergeCell ref="A9:A16"/>
    <mergeCell ref="A17:A24"/>
    <mergeCell ref="A25:A32"/>
    <mergeCell ref="C7:E7"/>
    <mergeCell ref="F7:H7"/>
    <mergeCell ref="I7:K7"/>
    <mergeCell ref="R7:T7"/>
    <mergeCell ref="U7:U8"/>
    <mergeCell ref="L7:N7"/>
    <mergeCell ref="O7:Q7"/>
    <mergeCell ref="A65:A72"/>
    <mergeCell ref="A73:A80"/>
    <mergeCell ref="A89:A96"/>
    <mergeCell ref="A97:A104"/>
    <mergeCell ref="A105:A112"/>
    <mergeCell ref="A81:A88"/>
    <mergeCell ref="A113:A120"/>
    <mergeCell ref="A121:A128"/>
    <mergeCell ref="A129:A136"/>
    <mergeCell ref="A137:A144"/>
    <mergeCell ref="A145:A15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2"/>
  <sheetViews>
    <sheetView topLeftCell="A154" zoomScale="70" zoomScaleNormal="70" workbookViewId="0">
      <selection activeCell="Z195" sqref="Z195:AA202"/>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20" width="13.425781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42583</v>
      </c>
      <c r="B9" s="86" t="s">
        <v>12</v>
      </c>
      <c r="C9" s="92">
        <v>35864300.030000106</v>
      </c>
      <c r="D9" s="20"/>
      <c r="E9" s="93">
        <f t="shared" ref="E9:E72" si="0">C9-D9</f>
        <v>35864300.030000106</v>
      </c>
      <c r="F9" s="92">
        <v>385539.04000000015</v>
      </c>
      <c r="G9" s="20"/>
      <c r="H9" s="93">
        <f t="shared" ref="H9:H72" si="1">F9-G9</f>
        <v>385539.04000000015</v>
      </c>
      <c r="I9" s="92">
        <v>41612.04</v>
      </c>
      <c r="J9" s="20"/>
      <c r="K9" s="93">
        <f t="shared" ref="K9:K72" si="2">I9-J9</f>
        <v>41612.04</v>
      </c>
      <c r="L9" s="92">
        <v>3693.82</v>
      </c>
      <c r="M9" s="20"/>
      <c r="N9" s="93">
        <f t="shared" ref="N9:N72" si="3">L9-M9</f>
        <v>3693.82</v>
      </c>
      <c r="O9" s="92">
        <v>491364.19</v>
      </c>
      <c r="P9" s="20"/>
      <c r="Q9" s="93">
        <f t="shared" ref="Q9:Q72" si="4">O9-P9</f>
        <v>491364.19</v>
      </c>
      <c r="R9" s="89">
        <v>36199369.430000104</v>
      </c>
      <c r="S9" s="90"/>
      <c r="T9" s="91">
        <f t="shared" ref="T9:T72" si="5">R9-S9</f>
        <v>36199369.430000104</v>
      </c>
      <c r="U9" s="208">
        <f>IF(D9=0,0,1)</f>
        <v>0</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86" t="s">
        <v>13</v>
      </c>
      <c r="C10" s="92">
        <v>65651963.829996645</v>
      </c>
      <c r="D10" s="20">
        <v>65652000</v>
      </c>
      <c r="E10" s="93">
        <f t="shared" si="0"/>
        <v>-36.170003354549408</v>
      </c>
      <c r="F10" s="92">
        <v>915432.55</v>
      </c>
      <c r="G10" s="20" t="s">
        <v>3057</v>
      </c>
      <c r="H10" s="93">
        <f t="shared" si="1"/>
        <v>-0.44999999995343387</v>
      </c>
      <c r="I10" s="92">
        <v>336422.68</v>
      </c>
      <c r="J10" s="20" t="s">
        <v>3649</v>
      </c>
      <c r="K10" s="93">
        <f t="shared" si="2"/>
        <v>-0.32000000000698492</v>
      </c>
      <c r="L10" s="92">
        <v>22921.69</v>
      </c>
      <c r="M10" s="20" t="s">
        <v>3650</v>
      </c>
      <c r="N10" s="93">
        <f t="shared" si="3"/>
        <v>-1.0000000002037268E-2</v>
      </c>
      <c r="O10" s="92">
        <v>438917.55</v>
      </c>
      <c r="P10" s="20" t="s">
        <v>3058</v>
      </c>
      <c r="Q10" s="93">
        <f t="shared" si="4"/>
        <v>-0.45000000001164153</v>
      </c>
      <c r="R10" s="92">
        <v>75845364.149996668</v>
      </c>
      <c r="S10" s="20">
        <v>75845300</v>
      </c>
      <c r="T10" s="93">
        <f t="shared" si="5"/>
        <v>64.149996668100357</v>
      </c>
      <c r="U10" s="209">
        <f t="shared" ref="U10:U73" si="6">IF(D10=0,0,1)</f>
        <v>1</v>
      </c>
      <c r="W10" s="86" t="s">
        <v>13</v>
      </c>
      <c r="X10" s="121">
        <f t="shared" ref="X10:X73" si="7">+IF(AND(C10&lt;&gt;0,D10&lt;&gt;0,OR(E10&gt;100,E10&lt;-100)),1,0)</f>
        <v>0</v>
      </c>
      <c r="Y10" s="122">
        <f t="shared" ref="Y10:Y73" si="8">+IF(AND(F10&lt;&gt;0,G10&lt;&gt;0,OR(H10&gt;100,H10&lt;-100)),1,0)</f>
        <v>0</v>
      </c>
      <c r="Z10" s="122">
        <f t="shared" ref="Z10:Z73" si="9">+IF(AND(I10&lt;&gt;0,J10&lt;&gt;0,OR(K10&gt;100,K10&lt;-100)),1,0)</f>
        <v>0</v>
      </c>
      <c r="AA10" s="123">
        <f t="shared" ref="AA10:AA73" si="10">+IF(AND(L10&lt;&gt;0,M10&lt;&gt;0,OR(N10&gt;100,N10&lt;-100)),1,0)</f>
        <v>0</v>
      </c>
      <c r="AB10" s="123">
        <f t="shared" ref="AB10:AB73" si="11">+IF(AND(O10&lt;&gt;0,P10&lt;&gt;0,OR(Q10&gt;100,Q10&lt;-100)),1,0)</f>
        <v>0</v>
      </c>
      <c r="AC10" s="124">
        <f t="shared" ref="AC10:AC73" si="12">+IF(AND(R10&lt;&gt;0,S10&lt;&gt;0,OR(T10&gt;100,T10&lt;-100)),1,0)</f>
        <v>0</v>
      </c>
    </row>
    <row r="11" spans="1:29" ht="15.75">
      <c r="A11" s="251"/>
      <c r="B11" s="87" t="s">
        <v>14</v>
      </c>
      <c r="C11" s="92">
        <v>32991117.509999789</v>
      </c>
      <c r="D11" s="20">
        <v>32991130</v>
      </c>
      <c r="E11" s="93">
        <f t="shared" si="0"/>
        <v>-12.490000210702419</v>
      </c>
      <c r="F11" s="92">
        <v>726831.12999999989</v>
      </c>
      <c r="G11" s="20" t="s">
        <v>3059</v>
      </c>
      <c r="H11" s="93">
        <f t="shared" si="1"/>
        <v>0.12999999988824129</v>
      </c>
      <c r="I11" s="92">
        <v>63265.810000000005</v>
      </c>
      <c r="J11" s="20" t="s">
        <v>3651</v>
      </c>
      <c r="K11" s="93">
        <f t="shared" si="2"/>
        <v>1.0000000002037268E-2</v>
      </c>
      <c r="L11" s="92">
        <v>5382.11</v>
      </c>
      <c r="M11" s="20" t="s">
        <v>3652</v>
      </c>
      <c r="N11" s="93">
        <f t="shared" si="3"/>
        <v>0</v>
      </c>
      <c r="O11" s="92">
        <v>192626.97</v>
      </c>
      <c r="P11" s="20" t="s">
        <v>3060</v>
      </c>
      <c r="Q11" s="93">
        <f t="shared" si="4"/>
        <v>-2.9999999998835847E-2</v>
      </c>
      <c r="R11" s="92">
        <v>33910001.069999792</v>
      </c>
      <c r="S11" s="20">
        <v>33909700</v>
      </c>
      <c r="T11" s="93">
        <f t="shared" si="5"/>
        <v>301.06999979168177</v>
      </c>
      <c r="U11" s="209">
        <f t="shared" si="6"/>
        <v>1</v>
      </c>
      <c r="W11" s="87" t="s">
        <v>14</v>
      </c>
      <c r="X11" s="121">
        <f t="shared" si="7"/>
        <v>0</v>
      </c>
      <c r="Y11" s="122">
        <f t="shared" si="8"/>
        <v>0</v>
      </c>
      <c r="Z11" s="122">
        <f t="shared" si="9"/>
        <v>0</v>
      </c>
      <c r="AA11" s="123">
        <f t="shared" si="10"/>
        <v>0</v>
      </c>
      <c r="AB11" s="123">
        <f t="shared" si="11"/>
        <v>0</v>
      </c>
      <c r="AC11" s="124">
        <f t="shared" si="12"/>
        <v>1</v>
      </c>
    </row>
    <row r="12" spans="1:29" ht="15.75">
      <c r="A12" s="251"/>
      <c r="B12" s="86" t="s">
        <v>15</v>
      </c>
      <c r="C12" s="92">
        <v>89201186.299999461</v>
      </c>
      <c r="D12" s="20">
        <v>0</v>
      </c>
      <c r="E12" s="93">
        <f t="shared" si="0"/>
        <v>89201186.299999461</v>
      </c>
      <c r="F12" s="92">
        <v>646698.06000000006</v>
      </c>
      <c r="G12" s="20"/>
      <c r="H12" s="93">
        <f t="shared" si="1"/>
        <v>646698.06000000006</v>
      </c>
      <c r="I12" s="92">
        <v>123038.89</v>
      </c>
      <c r="J12" s="20"/>
      <c r="K12" s="93">
        <f t="shared" si="2"/>
        <v>123038.89</v>
      </c>
      <c r="L12" s="92">
        <v>5322.61</v>
      </c>
      <c r="M12" s="20"/>
      <c r="N12" s="93">
        <f t="shared" si="3"/>
        <v>5322.61</v>
      </c>
      <c r="O12" s="92">
        <v>324868.55</v>
      </c>
      <c r="P12" s="20"/>
      <c r="Q12" s="93">
        <f t="shared" si="4"/>
        <v>324868.55</v>
      </c>
      <c r="R12" s="92">
        <v>88347335.969999462</v>
      </c>
      <c r="S12" s="20">
        <v>0</v>
      </c>
      <c r="T12" s="93">
        <f t="shared" si="5"/>
        <v>88347335.969999462</v>
      </c>
      <c r="U12" s="209">
        <f t="shared" si="6"/>
        <v>0</v>
      </c>
      <c r="W12" s="86" t="s">
        <v>15</v>
      </c>
      <c r="X12" s="121">
        <f t="shared" si="7"/>
        <v>0</v>
      </c>
      <c r="Y12" s="122">
        <f t="shared" si="8"/>
        <v>0</v>
      </c>
      <c r="Z12" s="122">
        <f t="shared" si="9"/>
        <v>0</v>
      </c>
      <c r="AA12" s="123">
        <f t="shared" si="10"/>
        <v>0</v>
      </c>
      <c r="AB12" s="123">
        <f t="shared" si="11"/>
        <v>0</v>
      </c>
      <c r="AC12" s="124">
        <f t="shared" si="12"/>
        <v>0</v>
      </c>
    </row>
    <row r="13" spans="1:29" ht="15.75">
      <c r="A13" s="251"/>
      <c r="B13" s="86" t="s">
        <v>16</v>
      </c>
      <c r="C13" s="92">
        <v>87764436.119998917</v>
      </c>
      <c r="D13" s="20">
        <v>87764400</v>
      </c>
      <c r="E13" s="93">
        <f t="shared" si="0"/>
        <v>36.119998916983604</v>
      </c>
      <c r="F13" s="92">
        <v>580325.61999999976</v>
      </c>
      <c r="G13" s="20" t="s">
        <v>3061</v>
      </c>
      <c r="H13" s="93">
        <f t="shared" si="1"/>
        <v>578956.61999999976</v>
      </c>
      <c r="I13" s="92">
        <v>83754.28</v>
      </c>
      <c r="J13" s="20" t="s">
        <v>3653</v>
      </c>
      <c r="K13" s="93">
        <f t="shared" si="2"/>
        <v>-2.0000000004074536E-2</v>
      </c>
      <c r="L13" s="92">
        <v>6991.71</v>
      </c>
      <c r="M13" s="20" t="s">
        <v>3654</v>
      </c>
      <c r="N13" s="93">
        <f t="shared" si="3"/>
        <v>0</v>
      </c>
      <c r="O13" s="92">
        <v>618504.20000000007</v>
      </c>
      <c r="P13" s="20" t="s">
        <v>3062</v>
      </c>
      <c r="Q13" s="93">
        <f t="shared" si="4"/>
        <v>615970.53</v>
      </c>
      <c r="R13" s="92">
        <v>86642368.869998917</v>
      </c>
      <c r="S13" s="20">
        <v>86642400</v>
      </c>
      <c r="T13" s="93">
        <f t="shared" si="5"/>
        <v>-31.130001083016396</v>
      </c>
      <c r="U13" s="209">
        <f t="shared" si="6"/>
        <v>1</v>
      </c>
      <c r="W13" s="86" t="s">
        <v>16</v>
      </c>
      <c r="X13" s="121">
        <f t="shared" si="7"/>
        <v>0</v>
      </c>
      <c r="Y13" s="122">
        <f t="shared" si="8"/>
        <v>1</v>
      </c>
      <c r="Z13" s="122">
        <f t="shared" si="9"/>
        <v>0</v>
      </c>
      <c r="AA13" s="123">
        <f t="shared" si="10"/>
        <v>0</v>
      </c>
      <c r="AB13" s="123">
        <f t="shared" si="11"/>
        <v>1</v>
      </c>
      <c r="AC13" s="124">
        <f t="shared" si="12"/>
        <v>0</v>
      </c>
    </row>
    <row r="14" spans="1:29" ht="15.75">
      <c r="A14" s="251"/>
      <c r="B14" s="86" t="s">
        <v>17</v>
      </c>
      <c r="C14" s="92">
        <v>51944923.979996644</v>
      </c>
      <c r="D14" s="20">
        <v>51945000</v>
      </c>
      <c r="E14" s="93">
        <f t="shared" si="0"/>
        <v>-76.020003356039524</v>
      </c>
      <c r="F14" s="92">
        <v>963570.26</v>
      </c>
      <c r="G14" s="20" t="s">
        <v>3063</v>
      </c>
      <c r="H14" s="93">
        <f t="shared" si="1"/>
        <v>0.26000000000931323</v>
      </c>
      <c r="I14" s="92">
        <v>41759.700000000004</v>
      </c>
      <c r="J14" s="20" t="s">
        <v>3655</v>
      </c>
      <c r="K14" s="93">
        <f t="shared" si="2"/>
        <v>0</v>
      </c>
      <c r="L14" s="92">
        <v>3957.19</v>
      </c>
      <c r="M14" s="20" t="s">
        <v>3656</v>
      </c>
      <c r="N14" s="93">
        <f t="shared" si="3"/>
        <v>0</v>
      </c>
      <c r="O14" s="92">
        <v>276097</v>
      </c>
      <c r="P14" s="20" t="s">
        <v>3064</v>
      </c>
      <c r="Q14" s="93">
        <f t="shared" si="4"/>
        <v>0</v>
      </c>
      <c r="R14" s="92">
        <v>50743059.229996644</v>
      </c>
      <c r="S14" s="20">
        <v>50743100</v>
      </c>
      <c r="T14" s="93">
        <f t="shared" si="5"/>
        <v>-40.770003356039524</v>
      </c>
      <c r="U14" s="209">
        <f t="shared" si="6"/>
        <v>1</v>
      </c>
      <c r="W14" s="86" t="s">
        <v>17</v>
      </c>
      <c r="X14" s="121">
        <f t="shared" si="7"/>
        <v>0</v>
      </c>
      <c r="Y14" s="122">
        <f t="shared" si="8"/>
        <v>0</v>
      </c>
      <c r="Z14" s="122">
        <f t="shared" si="9"/>
        <v>0</v>
      </c>
      <c r="AA14" s="123">
        <f t="shared" si="10"/>
        <v>0</v>
      </c>
      <c r="AB14" s="123">
        <f t="shared" si="11"/>
        <v>0</v>
      </c>
      <c r="AC14" s="124">
        <f t="shared" si="12"/>
        <v>0</v>
      </c>
    </row>
    <row r="15" spans="1:29" ht="15.75">
      <c r="A15" s="251"/>
      <c r="B15" s="86" t="s">
        <v>18</v>
      </c>
      <c r="C15" s="92">
        <v>16691816.889999475</v>
      </c>
      <c r="D15" s="20">
        <v>16691820</v>
      </c>
      <c r="E15" s="93">
        <f t="shared" si="0"/>
        <v>-3.1100005246698856</v>
      </c>
      <c r="F15" s="92">
        <v>659899.43000000005</v>
      </c>
      <c r="G15" s="20" t="s">
        <v>3065</v>
      </c>
      <c r="H15" s="93">
        <f t="shared" si="1"/>
        <v>0.43000000005122274</v>
      </c>
      <c r="I15" s="92">
        <v>54559.58</v>
      </c>
      <c r="J15" s="20" t="s">
        <v>3657</v>
      </c>
      <c r="K15" s="93">
        <f t="shared" si="2"/>
        <v>-1.9999999996798579E-2</v>
      </c>
      <c r="L15" s="92">
        <v>5264.72</v>
      </c>
      <c r="M15" s="20" t="s">
        <v>3658</v>
      </c>
      <c r="N15" s="93">
        <f t="shared" si="3"/>
        <v>0.72000000000025466</v>
      </c>
      <c r="O15" s="92">
        <v>75976.28</v>
      </c>
      <c r="P15" s="20" t="s">
        <v>3066</v>
      </c>
      <c r="Q15" s="93">
        <f t="shared" si="4"/>
        <v>0.27999999999883585</v>
      </c>
      <c r="R15" s="92">
        <v>16005236.039999476</v>
      </c>
      <c r="S15" s="20">
        <v>16005230</v>
      </c>
      <c r="T15" s="93">
        <f t="shared" si="5"/>
        <v>6.0399994757026434</v>
      </c>
      <c r="U15" s="209">
        <f t="shared" si="6"/>
        <v>1</v>
      </c>
      <c r="W15" s="86" t="s">
        <v>18</v>
      </c>
      <c r="X15" s="121">
        <f t="shared" si="7"/>
        <v>0</v>
      </c>
      <c r="Y15" s="122">
        <f t="shared" si="8"/>
        <v>0</v>
      </c>
      <c r="Z15" s="122">
        <f t="shared" si="9"/>
        <v>0</v>
      </c>
      <c r="AA15" s="123">
        <f t="shared" si="10"/>
        <v>0</v>
      </c>
      <c r="AB15" s="123">
        <f t="shared" si="11"/>
        <v>0</v>
      </c>
      <c r="AC15" s="124">
        <f t="shared" si="12"/>
        <v>0</v>
      </c>
    </row>
    <row r="16" spans="1:29" ht="15.75">
      <c r="A16" s="252"/>
      <c r="B16" s="88" t="s">
        <v>19</v>
      </c>
      <c r="C16" s="94">
        <v>85930299.359998822</v>
      </c>
      <c r="D16" s="95">
        <v>85930300</v>
      </c>
      <c r="E16" s="96">
        <f t="shared" si="0"/>
        <v>-0.64000117778778076</v>
      </c>
      <c r="F16" s="94">
        <v>2010635.1700000013</v>
      </c>
      <c r="G16" s="95" t="s">
        <v>3067</v>
      </c>
      <c r="H16" s="96">
        <f t="shared" si="1"/>
        <v>-4.8299999986775219</v>
      </c>
      <c r="I16" s="94">
        <v>69335.7</v>
      </c>
      <c r="J16" s="95" t="s">
        <v>3659</v>
      </c>
      <c r="K16" s="96">
        <f t="shared" si="2"/>
        <v>0</v>
      </c>
      <c r="L16" s="94">
        <v>3793.5199999999995</v>
      </c>
      <c r="M16" s="95" t="s">
        <v>3660</v>
      </c>
      <c r="N16" s="96">
        <f t="shared" si="3"/>
        <v>0.51999999999952706</v>
      </c>
      <c r="O16" s="94">
        <v>512194.58999999991</v>
      </c>
      <c r="P16" s="95" t="s">
        <v>3068</v>
      </c>
      <c r="Q16" s="96">
        <f t="shared" si="4"/>
        <v>0.58999999990919605</v>
      </c>
      <c r="R16" s="94">
        <v>83473011.779998809</v>
      </c>
      <c r="S16" s="95">
        <v>83473000</v>
      </c>
      <c r="T16" s="96">
        <f t="shared" si="5"/>
        <v>11.779998809099197</v>
      </c>
      <c r="U16" s="210">
        <f t="shared" si="6"/>
        <v>1</v>
      </c>
      <c r="W16" s="88" t="s">
        <v>19</v>
      </c>
      <c r="X16" s="125">
        <f t="shared" si="7"/>
        <v>0</v>
      </c>
      <c r="Y16" s="126">
        <f t="shared" si="8"/>
        <v>0</v>
      </c>
      <c r="Z16" s="126">
        <f t="shared" si="9"/>
        <v>0</v>
      </c>
      <c r="AA16" s="127">
        <f t="shared" si="10"/>
        <v>0</v>
      </c>
      <c r="AB16" s="127">
        <f t="shared" si="11"/>
        <v>0</v>
      </c>
      <c r="AC16" s="128">
        <f t="shared" si="12"/>
        <v>0</v>
      </c>
    </row>
    <row r="17" spans="1:29" ht="15.75" customHeight="1">
      <c r="A17" s="250">
        <v>42584</v>
      </c>
      <c r="B17" s="85" t="s">
        <v>12</v>
      </c>
      <c r="C17" s="89">
        <v>36199369.430000104</v>
      </c>
      <c r="D17" s="90"/>
      <c r="E17" s="91">
        <f t="shared" si="0"/>
        <v>36199369.430000104</v>
      </c>
      <c r="F17" s="89">
        <v>417147.92</v>
      </c>
      <c r="G17" s="90"/>
      <c r="H17" s="91">
        <f t="shared" si="1"/>
        <v>417147.92</v>
      </c>
      <c r="I17" s="89">
        <v>39738.89</v>
      </c>
      <c r="J17" s="90"/>
      <c r="K17" s="91">
        <f t="shared" si="2"/>
        <v>39738.89</v>
      </c>
      <c r="L17" s="89">
        <v>5438.83</v>
      </c>
      <c r="M17" s="90"/>
      <c r="N17" s="91">
        <f t="shared" si="3"/>
        <v>5438.83</v>
      </c>
      <c r="O17" s="89">
        <v>400590.51999999996</v>
      </c>
      <c r="P17" s="90"/>
      <c r="Q17" s="91">
        <f t="shared" si="4"/>
        <v>400590.51999999996</v>
      </c>
      <c r="R17" s="89">
        <v>35415931.050000094</v>
      </c>
      <c r="S17" s="90"/>
      <c r="T17" s="91">
        <f t="shared" si="5"/>
        <v>35415931.050000094</v>
      </c>
      <c r="U17" s="208">
        <f t="shared" si="6"/>
        <v>0</v>
      </c>
      <c r="W17" s="85" t="s">
        <v>12</v>
      </c>
      <c r="X17" s="122">
        <f t="shared" si="7"/>
        <v>0</v>
      </c>
      <c r="Y17" s="122">
        <f t="shared" si="8"/>
        <v>0</v>
      </c>
      <c r="Z17" s="122">
        <f t="shared" si="9"/>
        <v>0</v>
      </c>
      <c r="AA17" s="122">
        <f t="shared" si="10"/>
        <v>0</v>
      </c>
      <c r="AB17" s="123">
        <f t="shared" si="11"/>
        <v>0</v>
      </c>
      <c r="AC17" s="129">
        <f t="shared" si="12"/>
        <v>0</v>
      </c>
    </row>
    <row r="18" spans="1:29" ht="15.75">
      <c r="A18" s="251"/>
      <c r="B18" s="86" t="s">
        <v>13</v>
      </c>
      <c r="C18" s="92">
        <v>75845364.149996668</v>
      </c>
      <c r="D18" s="20">
        <v>75845300</v>
      </c>
      <c r="E18" s="93">
        <f t="shared" si="0"/>
        <v>64.149996668100357</v>
      </c>
      <c r="F18" s="92">
        <v>1047803.77</v>
      </c>
      <c r="G18" s="20" t="s">
        <v>3069</v>
      </c>
      <c r="H18" s="93">
        <f t="shared" si="1"/>
        <v>3.7700000000186265</v>
      </c>
      <c r="I18" s="92">
        <v>361834.64</v>
      </c>
      <c r="J18" s="20" t="s">
        <v>3661</v>
      </c>
      <c r="K18" s="93">
        <f t="shared" si="2"/>
        <v>-0.35999999998603016</v>
      </c>
      <c r="L18" s="92">
        <v>7348.4000000000005</v>
      </c>
      <c r="M18" s="20" t="s">
        <v>3662</v>
      </c>
      <c r="N18" s="93">
        <f t="shared" si="3"/>
        <v>0</v>
      </c>
      <c r="O18" s="92">
        <v>376901.67</v>
      </c>
      <c r="P18" s="20" t="s">
        <v>3070</v>
      </c>
      <c r="Q18" s="93">
        <f t="shared" si="4"/>
        <v>-0.33000000001629815</v>
      </c>
      <c r="R18" s="92">
        <v>74775144.949996665</v>
      </c>
      <c r="S18" s="20">
        <v>74775200</v>
      </c>
      <c r="T18" s="93">
        <f t="shared" si="5"/>
        <v>-55.050003334879875</v>
      </c>
      <c r="U18" s="209">
        <f t="shared" si="6"/>
        <v>1</v>
      </c>
      <c r="W18" s="86" t="s">
        <v>13</v>
      </c>
      <c r="X18" s="122">
        <f t="shared" si="7"/>
        <v>0</v>
      </c>
      <c r="Y18" s="122">
        <f t="shared" si="8"/>
        <v>0</v>
      </c>
      <c r="Z18" s="122">
        <f t="shared" si="9"/>
        <v>0</v>
      </c>
      <c r="AA18" s="122">
        <f t="shared" si="10"/>
        <v>0</v>
      </c>
      <c r="AB18" s="123">
        <f t="shared" si="11"/>
        <v>0</v>
      </c>
      <c r="AC18" s="129">
        <f t="shared" si="12"/>
        <v>0</v>
      </c>
    </row>
    <row r="19" spans="1:29" ht="15.75">
      <c r="A19" s="251"/>
      <c r="B19" s="87" t="s">
        <v>14</v>
      </c>
      <c r="C19" s="92">
        <v>33910001.069999792</v>
      </c>
      <c r="D19" s="20">
        <v>33910000</v>
      </c>
      <c r="E19" s="93">
        <f t="shared" si="0"/>
        <v>1.0699997916817665</v>
      </c>
      <c r="F19" s="92">
        <v>651559.41</v>
      </c>
      <c r="G19" s="20" t="s">
        <v>3071</v>
      </c>
      <c r="H19" s="93">
        <f t="shared" si="1"/>
        <v>0.41000000003259629</v>
      </c>
      <c r="I19" s="92">
        <v>45569.42</v>
      </c>
      <c r="J19" s="20" t="s">
        <v>3663</v>
      </c>
      <c r="K19" s="93">
        <f t="shared" si="2"/>
        <v>1.9999999996798579E-2</v>
      </c>
      <c r="L19" s="92">
        <v>2820.9700000000003</v>
      </c>
      <c r="M19" s="20" t="s">
        <v>3664</v>
      </c>
      <c r="N19" s="93">
        <f t="shared" si="3"/>
        <v>0</v>
      </c>
      <c r="O19" s="92">
        <v>185061.25</v>
      </c>
      <c r="P19" s="20" t="s">
        <v>3072</v>
      </c>
      <c r="Q19" s="93">
        <f t="shared" si="4"/>
        <v>0.25</v>
      </c>
      <c r="R19" s="92">
        <v>33116128.859999791</v>
      </c>
      <c r="S19" s="20">
        <v>33116100</v>
      </c>
      <c r="T19" s="93">
        <f t="shared" si="5"/>
        <v>28.859999790787697</v>
      </c>
      <c r="U19" s="209">
        <f t="shared" si="6"/>
        <v>1</v>
      </c>
      <c r="W19" s="87" t="s">
        <v>14</v>
      </c>
      <c r="X19" s="122">
        <f t="shared" si="7"/>
        <v>0</v>
      </c>
      <c r="Y19" s="122">
        <f t="shared" si="8"/>
        <v>0</v>
      </c>
      <c r="Z19" s="122">
        <f t="shared" si="9"/>
        <v>0</v>
      </c>
      <c r="AA19" s="122">
        <f t="shared" si="10"/>
        <v>0</v>
      </c>
      <c r="AB19" s="123">
        <f t="shared" si="11"/>
        <v>0</v>
      </c>
      <c r="AC19" s="129">
        <f t="shared" si="12"/>
        <v>0</v>
      </c>
    </row>
    <row r="20" spans="1:29" ht="15.75">
      <c r="A20" s="251"/>
      <c r="B20" s="86" t="s">
        <v>15</v>
      </c>
      <c r="C20" s="92">
        <v>88347335.969999462</v>
      </c>
      <c r="D20" s="20">
        <v>0</v>
      </c>
      <c r="E20" s="93">
        <f t="shared" si="0"/>
        <v>88347335.969999462</v>
      </c>
      <c r="F20" s="92">
        <v>546696.31999999995</v>
      </c>
      <c r="G20" s="20"/>
      <c r="H20" s="93">
        <f t="shared" si="1"/>
        <v>546696.31999999995</v>
      </c>
      <c r="I20" s="92">
        <v>51316.91</v>
      </c>
      <c r="J20" s="20"/>
      <c r="K20" s="93">
        <f t="shared" si="2"/>
        <v>51316.91</v>
      </c>
      <c r="L20" s="92">
        <v>6207.07</v>
      </c>
      <c r="M20" s="20"/>
      <c r="N20" s="93">
        <f t="shared" si="3"/>
        <v>6207.07</v>
      </c>
      <c r="O20" s="92">
        <v>0</v>
      </c>
      <c r="P20" s="20"/>
      <c r="Q20" s="93">
        <f t="shared" si="4"/>
        <v>0</v>
      </c>
      <c r="R20" s="92">
        <v>90473457.149999484</v>
      </c>
      <c r="S20" s="20">
        <v>0</v>
      </c>
      <c r="T20" s="93">
        <f t="shared" si="5"/>
        <v>90473457.149999484</v>
      </c>
      <c r="U20" s="209">
        <f t="shared" si="6"/>
        <v>0</v>
      </c>
      <c r="W20" s="86" t="s">
        <v>15</v>
      </c>
      <c r="X20" s="122">
        <f t="shared" si="7"/>
        <v>0</v>
      </c>
      <c r="Y20" s="4">
        <f t="shared" si="8"/>
        <v>0</v>
      </c>
      <c r="Z20" s="130">
        <f t="shared" si="9"/>
        <v>0</v>
      </c>
      <c r="AA20" s="4">
        <f t="shared" si="10"/>
        <v>0</v>
      </c>
      <c r="AB20" s="123">
        <f t="shared" si="11"/>
        <v>0</v>
      </c>
      <c r="AC20" s="129">
        <f t="shared" si="12"/>
        <v>0</v>
      </c>
    </row>
    <row r="21" spans="1:29" ht="15.75">
      <c r="A21" s="251"/>
      <c r="B21" s="86" t="s">
        <v>16</v>
      </c>
      <c r="C21" s="92">
        <v>86642368.869998917</v>
      </c>
      <c r="D21" s="20">
        <v>86642400</v>
      </c>
      <c r="E21" s="93">
        <f t="shared" si="0"/>
        <v>-31.130001083016396</v>
      </c>
      <c r="F21" s="92">
        <v>944203.21999999986</v>
      </c>
      <c r="G21" s="20" t="s">
        <v>3073</v>
      </c>
      <c r="H21" s="93">
        <f t="shared" si="1"/>
        <v>0.219999999855645</v>
      </c>
      <c r="I21" s="92">
        <v>102583.59</v>
      </c>
      <c r="J21" s="20" t="s">
        <v>3665</v>
      </c>
      <c r="K21" s="93">
        <f t="shared" si="2"/>
        <v>-0.41000000000349246</v>
      </c>
      <c r="L21" s="92">
        <v>7012.82</v>
      </c>
      <c r="M21" s="20" t="s">
        <v>3666</v>
      </c>
      <c r="N21" s="93">
        <f t="shared" si="3"/>
        <v>0</v>
      </c>
      <c r="O21" s="92">
        <v>613652.62999999989</v>
      </c>
      <c r="P21" s="20" t="s">
        <v>3074</v>
      </c>
      <c r="Q21" s="93">
        <f t="shared" si="4"/>
        <v>-0.37000000011175871</v>
      </c>
      <c r="R21" s="92">
        <v>90143167.399998948</v>
      </c>
      <c r="S21" s="20">
        <v>90143100</v>
      </c>
      <c r="T21" s="93">
        <f t="shared" si="5"/>
        <v>67.39999894797802</v>
      </c>
      <c r="U21" s="209">
        <f t="shared" si="6"/>
        <v>1</v>
      </c>
      <c r="W21" s="86" t="s">
        <v>16</v>
      </c>
      <c r="X21" s="122">
        <f t="shared" si="7"/>
        <v>0</v>
      </c>
      <c r="Y21" s="4">
        <f t="shared" si="8"/>
        <v>0</v>
      </c>
      <c r="Z21" s="130">
        <f t="shared" si="9"/>
        <v>0</v>
      </c>
      <c r="AA21" s="4">
        <f t="shared" si="10"/>
        <v>0</v>
      </c>
      <c r="AB21" s="4">
        <f t="shared" si="11"/>
        <v>0</v>
      </c>
      <c r="AC21" s="129">
        <f t="shared" si="12"/>
        <v>0</v>
      </c>
    </row>
    <row r="22" spans="1:29" ht="15.75">
      <c r="A22" s="251"/>
      <c r="B22" s="86" t="s">
        <v>17</v>
      </c>
      <c r="C22" s="92">
        <v>50743059.229996644</v>
      </c>
      <c r="D22" s="20">
        <v>50743100</v>
      </c>
      <c r="E22" s="93">
        <f t="shared" si="0"/>
        <v>-40.770003356039524</v>
      </c>
      <c r="F22" s="92">
        <v>485235.63</v>
      </c>
      <c r="G22" s="20" t="s">
        <v>3075</v>
      </c>
      <c r="H22" s="93">
        <f t="shared" si="1"/>
        <v>-0.36999999999534339</v>
      </c>
      <c r="I22" s="92">
        <v>79199.679999999993</v>
      </c>
      <c r="J22" s="20" t="s">
        <v>3667</v>
      </c>
      <c r="K22" s="93">
        <f t="shared" si="2"/>
        <v>-2.0000000004074536E-2</v>
      </c>
      <c r="L22" s="92">
        <v>2800.25</v>
      </c>
      <c r="M22" s="20" t="s">
        <v>3668</v>
      </c>
      <c r="N22" s="93">
        <f t="shared" si="3"/>
        <v>0</v>
      </c>
      <c r="O22" s="92">
        <v>154698.56</v>
      </c>
      <c r="P22" s="20" t="s">
        <v>3076</v>
      </c>
      <c r="Q22" s="93">
        <f t="shared" si="4"/>
        <v>-0.44000000000232831</v>
      </c>
      <c r="R22" s="92">
        <v>50179524.469996646</v>
      </c>
      <c r="S22" s="20">
        <v>50179500</v>
      </c>
      <c r="T22" s="93">
        <f t="shared" si="5"/>
        <v>24.469996646046638</v>
      </c>
      <c r="U22" s="209">
        <f t="shared" si="6"/>
        <v>1</v>
      </c>
      <c r="W22" s="86" t="s">
        <v>17</v>
      </c>
      <c r="X22" s="122">
        <f t="shared" si="7"/>
        <v>0</v>
      </c>
      <c r="Y22" s="4">
        <f t="shared" si="8"/>
        <v>0</v>
      </c>
      <c r="Z22" s="130">
        <f t="shared" si="9"/>
        <v>0</v>
      </c>
      <c r="AA22" s="4">
        <f t="shared" si="10"/>
        <v>0</v>
      </c>
      <c r="AB22" s="4">
        <f t="shared" si="11"/>
        <v>0</v>
      </c>
      <c r="AC22" s="129">
        <f t="shared" si="12"/>
        <v>0</v>
      </c>
    </row>
    <row r="23" spans="1:29" ht="15.75">
      <c r="A23" s="251"/>
      <c r="B23" s="86" t="s">
        <v>18</v>
      </c>
      <c r="C23" s="92">
        <v>16005236.039999476</v>
      </c>
      <c r="D23" s="20">
        <v>16005230</v>
      </c>
      <c r="E23" s="93">
        <f t="shared" si="0"/>
        <v>6.0399994757026434</v>
      </c>
      <c r="F23" s="92">
        <v>557357.46</v>
      </c>
      <c r="G23" s="20" t="s">
        <v>3077</v>
      </c>
      <c r="H23" s="93">
        <f t="shared" si="1"/>
        <v>0.4599999999627471</v>
      </c>
      <c r="I23" s="92">
        <v>14165.9</v>
      </c>
      <c r="J23" s="20" t="s">
        <v>3669</v>
      </c>
      <c r="K23" s="93">
        <f t="shared" si="2"/>
        <v>0</v>
      </c>
      <c r="L23" s="92">
        <v>3335.88</v>
      </c>
      <c r="M23" s="20" t="s">
        <v>3670</v>
      </c>
      <c r="N23" s="93">
        <f t="shared" si="3"/>
        <v>0.88000000000010914</v>
      </c>
      <c r="O23" s="92">
        <v>146610.93</v>
      </c>
      <c r="P23" s="20" t="s">
        <v>3078</v>
      </c>
      <c r="Q23" s="93">
        <f t="shared" si="4"/>
        <v>0.92999999999301508</v>
      </c>
      <c r="R23" s="92">
        <v>15312097.669999477</v>
      </c>
      <c r="S23" s="20">
        <v>15310100</v>
      </c>
      <c r="T23" s="93">
        <f t="shared" si="5"/>
        <v>1997.6699994765222</v>
      </c>
      <c r="U23" s="209">
        <f t="shared" si="6"/>
        <v>1</v>
      </c>
      <c r="W23" s="86" t="s">
        <v>18</v>
      </c>
      <c r="X23" s="122">
        <f t="shared" si="7"/>
        <v>0</v>
      </c>
      <c r="Y23" s="4">
        <f t="shared" si="8"/>
        <v>0</v>
      </c>
      <c r="Z23" s="130">
        <f t="shared" si="9"/>
        <v>0</v>
      </c>
      <c r="AA23" s="4">
        <f t="shared" si="10"/>
        <v>0</v>
      </c>
      <c r="AB23" s="4">
        <f t="shared" si="11"/>
        <v>0</v>
      </c>
      <c r="AC23" s="129">
        <f t="shared" si="12"/>
        <v>1</v>
      </c>
    </row>
    <row r="24" spans="1:29" ht="15.75">
      <c r="A24" s="252"/>
      <c r="B24" s="88" t="s">
        <v>19</v>
      </c>
      <c r="C24" s="94">
        <v>83473011.779998809</v>
      </c>
      <c r="D24" s="95">
        <v>83473000</v>
      </c>
      <c r="E24" s="96">
        <f t="shared" si="0"/>
        <v>11.779998809099197</v>
      </c>
      <c r="F24" s="94">
        <v>2329133.3900000011</v>
      </c>
      <c r="G24" s="95" t="s">
        <v>3079</v>
      </c>
      <c r="H24" s="96">
        <f t="shared" si="1"/>
        <v>3.3900000010617077</v>
      </c>
      <c r="I24" s="94">
        <v>136810.42000000001</v>
      </c>
      <c r="J24" s="95" t="s">
        <v>3671</v>
      </c>
      <c r="K24" s="96">
        <f t="shared" si="2"/>
        <v>0.42000000001280569</v>
      </c>
      <c r="L24" s="94">
        <v>3277.75</v>
      </c>
      <c r="M24" s="95" t="s">
        <v>3672</v>
      </c>
      <c r="N24" s="96">
        <f t="shared" si="3"/>
        <v>0</v>
      </c>
      <c r="O24" s="94">
        <v>387229.65</v>
      </c>
      <c r="P24" s="95" t="s">
        <v>3080</v>
      </c>
      <c r="Q24" s="96">
        <f t="shared" si="4"/>
        <v>0.65000000002328306</v>
      </c>
      <c r="R24" s="94">
        <v>80890181.409998804</v>
      </c>
      <c r="S24" s="95">
        <v>80890200</v>
      </c>
      <c r="T24" s="96">
        <f t="shared" si="5"/>
        <v>-18.590001195669174</v>
      </c>
      <c r="U24" s="210">
        <f t="shared" si="6"/>
        <v>1</v>
      </c>
      <c r="W24" s="88" t="s">
        <v>19</v>
      </c>
      <c r="X24" s="122">
        <f t="shared" si="7"/>
        <v>0</v>
      </c>
      <c r="Y24" s="4">
        <f t="shared" si="8"/>
        <v>0</v>
      </c>
      <c r="Z24" s="130">
        <f t="shared" si="9"/>
        <v>0</v>
      </c>
      <c r="AA24" s="4">
        <f t="shared" si="10"/>
        <v>0</v>
      </c>
      <c r="AB24" s="4">
        <f t="shared" si="11"/>
        <v>0</v>
      </c>
      <c r="AC24" s="129">
        <f t="shared" si="12"/>
        <v>0</v>
      </c>
    </row>
    <row r="25" spans="1:29" ht="15.75" customHeight="1">
      <c r="A25" s="250">
        <v>42585</v>
      </c>
      <c r="B25" s="85" t="s">
        <v>12</v>
      </c>
      <c r="C25" s="89">
        <v>35415931.050000094</v>
      </c>
      <c r="D25" s="90"/>
      <c r="E25" s="91">
        <f t="shared" si="0"/>
        <v>35415931.050000094</v>
      </c>
      <c r="F25" s="89">
        <v>324494.73</v>
      </c>
      <c r="G25" s="90"/>
      <c r="H25" s="91">
        <f t="shared" si="1"/>
        <v>324494.73</v>
      </c>
      <c r="I25" s="89">
        <v>18101.41</v>
      </c>
      <c r="J25" s="90"/>
      <c r="K25" s="91">
        <f t="shared" si="2"/>
        <v>18101.41</v>
      </c>
      <c r="L25" s="89">
        <v>2323.2000000000003</v>
      </c>
      <c r="M25" s="90"/>
      <c r="N25" s="91">
        <f t="shared" si="3"/>
        <v>2323.2000000000003</v>
      </c>
      <c r="O25" s="89">
        <v>238280.91000000012</v>
      </c>
      <c r="P25" s="90"/>
      <c r="Q25" s="91">
        <f t="shared" si="4"/>
        <v>238280.91000000012</v>
      </c>
      <c r="R25" s="89">
        <v>34868933.620000094</v>
      </c>
      <c r="S25" s="90"/>
      <c r="T25" s="91">
        <f t="shared" si="5"/>
        <v>34868933.620000094</v>
      </c>
      <c r="U25" s="208">
        <f t="shared" si="6"/>
        <v>0</v>
      </c>
      <c r="W25" s="85" t="s">
        <v>12</v>
      </c>
      <c r="X25" s="117">
        <f t="shared" si="7"/>
        <v>0</v>
      </c>
      <c r="Y25" s="118">
        <f t="shared" si="8"/>
        <v>0</v>
      </c>
      <c r="Z25" s="118">
        <f t="shared" si="9"/>
        <v>0</v>
      </c>
      <c r="AA25" s="118">
        <f t="shared" si="10"/>
        <v>0</v>
      </c>
      <c r="AB25" s="118">
        <f t="shared" si="11"/>
        <v>0</v>
      </c>
      <c r="AC25" s="131">
        <f t="shared" si="12"/>
        <v>0</v>
      </c>
    </row>
    <row r="26" spans="1:29" ht="15.75">
      <c r="A26" s="251"/>
      <c r="B26" s="86" t="s">
        <v>13</v>
      </c>
      <c r="C26" s="92">
        <v>74775144.949996665</v>
      </c>
      <c r="D26" s="20">
        <v>74775200</v>
      </c>
      <c r="E26" s="93">
        <f t="shared" si="0"/>
        <v>-55.050003334879875</v>
      </c>
      <c r="F26" s="92">
        <v>964189.98999999976</v>
      </c>
      <c r="G26" s="20" t="s">
        <v>3081</v>
      </c>
      <c r="H26" s="93">
        <f t="shared" si="1"/>
        <v>-1.0000000242143869E-2</v>
      </c>
      <c r="I26" s="92">
        <v>222994.51999999996</v>
      </c>
      <c r="J26" s="20" t="s">
        <v>3673</v>
      </c>
      <c r="K26" s="93">
        <f t="shared" si="2"/>
        <v>-0.48000000003958121</v>
      </c>
      <c r="L26" s="92">
        <v>12036.87</v>
      </c>
      <c r="M26" s="20" t="s">
        <v>3674</v>
      </c>
      <c r="N26" s="93">
        <f t="shared" si="3"/>
        <v>-2.9999999998835847E-2</v>
      </c>
      <c r="O26" s="92">
        <v>329512.95999999996</v>
      </c>
      <c r="P26" s="20" t="s">
        <v>3082</v>
      </c>
      <c r="Q26" s="93">
        <f t="shared" si="4"/>
        <v>-4.0000000037252903E-2</v>
      </c>
      <c r="R26" s="92">
        <v>73692399.649996668</v>
      </c>
      <c r="S26" s="20">
        <v>73692400</v>
      </c>
      <c r="T26" s="93">
        <f t="shared" si="5"/>
        <v>-0.35000333189964294</v>
      </c>
      <c r="U26" s="209">
        <f t="shared" si="6"/>
        <v>1</v>
      </c>
      <c r="W26" s="86" t="s">
        <v>13</v>
      </c>
      <c r="X26" s="121">
        <f t="shared" si="7"/>
        <v>0</v>
      </c>
      <c r="Y26" s="122">
        <f t="shared" si="8"/>
        <v>0</v>
      </c>
      <c r="Z26" s="122">
        <f t="shared" si="9"/>
        <v>0</v>
      </c>
      <c r="AA26" s="122">
        <f t="shared" si="10"/>
        <v>0</v>
      </c>
      <c r="AB26" s="122">
        <f t="shared" si="11"/>
        <v>0</v>
      </c>
      <c r="AC26" s="129">
        <f t="shared" si="12"/>
        <v>0</v>
      </c>
    </row>
    <row r="27" spans="1:29" ht="15.75">
      <c r="A27" s="251"/>
      <c r="B27" s="87" t="s">
        <v>14</v>
      </c>
      <c r="C27" s="92">
        <v>33116128.859999791</v>
      </c>
      <c r="D27" s="20">
        <v>33116100</v>
      </c>
      <c r="E27" s="93">
        <f t="shared" si="0"/>
        <v>28.859999790787697</v>
      </c>
      <c r="F27" s="92">
        <v>739028.67000000016</v>
      </c>
      <c r="G27" s="20" t="s">
        <v>3083</v>
      </c>
      <c r="H27" s="93">
        <f t="shared" si="1"/>
        <v>-0.32999999984167516</v>
      </c>
      <c r="I27" s="92">
        <v>15872.460000000001</v>
      </c>
      <c r="J27" s="20" t="s">
        <v>3675</v>
      </c>
      <c r="K27" s="93">
        <f t="shared" si="2"/>
        <v>-3.9999999999054126E-2</v>
      </c>
      <c r="L27" s="92">
        <v>531.77</v>
      </c>
      <c r="M27" s="20" t="s">
        <v>3676</v>
      </c>
      <c r="N27" s="93">
        <f t="shared" si="3"/>
        <v>0</v>
      </c>
      <c r="O27" s="92">
        <v>309776.02000000014</v>
      </c>
      <c r="P27" s="20" t="s">
        <v>3084</v>
      </c>
      <c r="Q27" s="93">
        <f t="shared" si="4"/>
        <v>2.0000000135041773E-2</v>
      </c>
      <c r="R27" s="92">
        <v>32082664.859999791</v>
      </c>
      <c r="S27" s="20">
        <v>32082620</v>
      </c>
      <c r="T27" s="93">
        <f t="shared" si="5"/>
        <v>44.859999790787697</v>
      </c>
      <c r="U27" s="209">
        <f t="shared" si="6"/>
        <v>1</v>
      </c>
      <c r="W27" s="87" t="s">
        <v>14</v>
      </c>
      <c r="X27" s="121">
        <f t="shared" si="7"/>
        <v>0</v>
      </c>
      <c r="Y27" s="122">
        <f t="shared" si="8"/>
        <v>0</v>
      </c>
      <c r="Z27" s="122">
        <f t="shared" si="9"/>
        <v>0</v>
      </c>
      <c r="AA27" s="122">
        <f t="shared" si="10"/>
        <v>0</v>
      </c>
      <c r="AB27" s="122">
        <f t="shared" si="11"/>
        <v>0</v>
      </c>
      <c r="AC27" s="129">
        <f t="shared" si="12"/>
        <v>0</v>
      </c>
    </row>
    <row r="28" spans="1:29" ht="15.75">
      <c r="A28" s="251"/>
      <c r="B28" s="86" t="s">
        <v>15</v>
      </c>
      <c r="C28" s="92">
        <v>90473457.149999484</v>
      </c>
      <c r="D28" s="20">
        <v>0</v>
      </c>
      <c r="E28" s="93">
        <f t="shared" si="0"/>
        <v>90473457.149999484</v>
      </c>
      <c r="F28" s="92">
        <v>573131.20999999985</v>
      </c>
      <c r="G28" s="20"/>
      <c r="H28" s="93">
        <f t="shared" si="1"/>
        <v>573131.20999999985</v>
      </c>
      <c r="I28" s="92">
        <v>72361.489999999991</v>
      </c>
      <c r="J28" s="20"/>
      <c r="K28" s="93">
        <f t="shared" si="2"/>
        <v>72361.489999999991</v>
      </c>
      <c r="L28" s="92">
        <v>6340.85</v>
      </c>
      <c r="M28" s="20"/>
      <c r="N28" s="93">
        <f t="shared" si="3"/>
        <v>6340.85</v>
      </c>
      <c r="O28" s="92">
        <v>850496.47</v>
      </c>
      <c r="P28" s="20"/>
      <c r="Q28" s="93">
        <f t="shared" si="4"/>
        <v>850496.47</v>
      </c>
      <c r="R28" s="92">
        <v>89115850.109999493</v>
      </c>
      <c r="S28" s="20">
        <v>0</v>
      </c>
      <c r="T28" s="93">
        <f t="shared" si="5"/>
        <v>89115850.109999493</v>
      </c>
      <c r="U28" s="209">
        <f t="shared" si="6"/>
        <v>0</v>
      </c>
      <c r="W28" s="86" t="s">
        <v>15</v>
      </c>
      <c r="X28" s="121">
        <f t="shared" si="7"/>
        <v>0</v>
      </c>
      <c r="Y28" s="122">
        <f t="shared" si="8"/>
        <v>0</v>
      </c>
      <c r="Z28" s="122">
        <f t="shared" si="9"/>
        <v>0</v>
      </c>
      <c r="AA28" s="122">
        <f t="shared" si="10"/>
        <v>0</v>
      </c>
      <c r="AB28" s="122">
        <f t="shared" si="11"/>
        <v>0</v>
      </c>
      <c r="AC28" s="129">
        <f t="shared" si="12"/>
        <v>0</v>
      </c>
    </row>
    <row r="29" spans="1:29" ht="15.75">
      <c r="A29" s="251"/>
      <c r="B29" s="86" t="s">
        <v>16</v>
      </c>
      <c r="C29" s="92">
        <v>90143167.399998948</v>
      </c>
      <c r="D29" s="20">
        <v>90143100</v>
      </c>
      <c r="E29" s="93">
        <f t="shared" si="0"/>
        <v>67.39999894797802</v>
      </c>
      <c r="F29" s="92">
        <v>939579.00999999931</v>
      </c>
      <c r="G29" s="20" t="s">
        <v>3085</v>
      </c>
      <c r="H29" s="93">
        <f t="shared" si="1"/>
        <v>9.9999993108212948E-3</v>
      </c>
      <c r="I29" s="92">
        <v>222167.0500000001</v>
      </c>
      <c r="J29" s="20" t="s">
        <v>3677</v>
      </c>
      <c r="K29" s="93">
        <f t="shared" si="2"/>
        <v>5.000000010477379E-2</v>
      </c>
      <c r="L29" s="92">
        <v>1702171.2100000009</v>
      </c>
      <c r="M29" s="20" t="s">
        <v>3678</v>
      </c>
      <c r="N29" s="93">
        <f t="shared" si="3"/>
        <v>1.2100000008940697</v>
      </c>
      <c r="O29" s="92">
        <v>505630.11</v>
      </c>
      <c r="P29" s="20" t="s">
        <v>3086</v>
      </c>
      <c r="Q29" s="93">
        <f t="shared" si="4"/>
        <v>0.10999999998603016</v>
      </c>
      <c r="R29" s="92">
        <v>87217954.119998947</v>
      </c>
      <c r="S29" s="20">
        <v>87218000</v>
      </c>
      <c r="T29" s="93">
        <f t="shared" si="5"/>
        <v>-45.880001053214073</v>
      </c>
      <c r="U29" s="209">
        <f t="shared" si="6"/>
        <v>1</v>
      </c>
      <c r="W29" s="86" t="s">
        <v>16</v>
      </c>
      <c r="X29" s="121">
        <f t="shared" si="7"/>
        <v>0</v>
      </c>
      <c r="Y29" s="122">
        <f t="shared" si="8"/>
        <v>0</v>
      </c>
      <c r="Z29" s="122">
        <f t="shared" si="9"/>
        <v>0</v>
      </c>
      <c r="AA29" s="122">
        <f t="shared" si="10"/>
        <v>0</v>
      </c>
      <c r="AB29" s="122">
        <f t="shared" si="11"/>
        <v>0</v>
      </c>
      <c r="AC29" s="129">
        <f t="shared" si="12"/>
        <v>0</v>
      </c>
    </row>
    <row r="30" spans="1:29" ht="15.75">
      <c r="A30" s="251"/>
      <c r="B30" s="86" t="s">
        <v>17</v>
      </c>
      <c r="C30" s="92">
        <v>50179524.469996646</v>
      </c>
      <c r="D30" s="20">
        <v>0</v>
      </c>
      <c r="E30" s="93">
        <f t="shared" si="0"/>
        <v>50179524.469996646</v>
      </c>
      <c r="F30" s="92">
        <v>707014.18</v>
      </c>
      <c r="G30" s="20"/>
      <c r="H30" s="93">
        <f t="shared" si="1"/>
        <v>707014.18</v>
      </c>
      <c r="I30" s="92">
        <v>361994.86</v>
      </c>
      <c r="J30" s="20"/>
      <c r="K30" s="93">
        <f t="shared" si="2"/>
        <v>361994.86</v>
      </c>
      <c r="L30" s="92">
        <v>10207.52</v>
      </c>
      <c r="M30" s="20"/>
      <c r="N30" s="93">
        <f t="shared" si="3"/>
        <v>10207.52</v>
      </c>
      <c r="O30" s="92">
        <v>167855.21</v>
      </c>
      <c r="P30" s="20"/>
      <c r="Q30" s="93">
        <f t="shared" si="4"/>
        <v>167855.21</v>
      </c>
      <c r="R30" s="92">
        <v>49656442.419996642</v>
      </c>
      <c r="S30" s="20">
        <v>0</v>
      </c>
      <c r="T30" s="93">
        <f t="shared" si="5"/>
        <v>49656442.419996642</v>
      </c>
      <c r="U30" s="209">
        <f t="shared" si="6"/>
        <v>0</v>
      </c>
      <c r="W30" s="86" t="s">
        <v>17</v>
      </c>
      <c r="X30" s="121">
        <f t="shared" si="7"/>
        <v>0</v>
      </c>
      <c r="Y30" s="122">
        <f t="shared" si="8"/>
        <v>0</v>
      </c>
      <c r="Z30" s="122">
        <f t="shared" si="9"/>
        <v>0</v>
      </c>
      <c r="AA30" s="122">
        <f t="shared" si="10"/>
        <v>0</v>
      </c>
      <c r="AB30" s="122">
        <f t="shared" si="11"/>
        <v>0</v>
      </c>
      <c r="AC30" s="129">
        <f t="shared" si="12"/>
        <v>0</v>
      </c>
    </row>
    <row r="31" spans="1:29" ht="15.75">
      <c r="A31" s="251"/>
      <c r="B31" s="86" t="s">
        <v>18</v>
      </c>
      <c r="C31" s="92">
        <v>15312097.669999477</v>
      </c>
      <c r="D31" s="20">
        <v>15310100</v>
      </c>
      <c r="E31" s="93">
        <f t="shared" si="0"/>
        <v>1997.6699994765222</v>
      </c>
      <c r="F31" s="92">
        <v>706874.06999999972</v>
      </c>
      <c r="G31" s="20" t="s">
        <v>3087</v>
      </c>
      <c r="H31" s="93">
        <f t="shared" si="1"/>
        <v>6.9999999715946615E-2</v>
      </c>
      <c r="I31" s="92">
        <v>22580.36</v>
      </c>
      <c r="J31" s="20" t="s">
        <v>3679</v>
      </c>
      <c r="K31" s="93">
        <f t="shared" si="2"/>
        <v>-4.0000000000873115E-2</v>
      </c>
      <c r="L31" s="92">
        <v>2141.14</v>
      </c>
      <c r="M31" s="20" t="s">
        <v>3680</v>
      </c>
      <c r="N31" s="93">
        <f t="shared" si="3"/>
        <v>0</v>
      </c>
      <c r="O31" s="92">
        <v>42336.85</v>
      </c>
      <c r="P31" s="20" t="s">
        <v>3088</v>
      </c>
      <c r="Q31" s="93">
        <f t="shared" si="4"/>
        <v>0.84999999999854481</v>
      </c>
      <c r="R31" s="92">
        <v>14583325.969999475</v>
      </c>
      <c r="S31" s="20">
        <v>14583330</v>
      </c>
      <c r="T31" s="93">
        <f t="shared" si="5"/>
        <v>-4.0300005245953798</v>
      </c>
      <c r="U31" s="209">
        <f t="shared" si="6"/>
        <v>1</v>
      </c>
      <c r="W31" s="86" t="s">
        <v>18</v>
      </c>
      <c r="X31" s="121">
        <f t="shared" si="7"/>
        <v>1</v>
      </c>
      <c r="Y31" s="122">
        <f t="shared" si="8"/>
        <v>0</v>
      </c>
      <c r="Z31" s="122">
        <f t="shared" si="9"/>
        <v>0</v>
      </c>
      <c r="AA31" s="122">
        <f t="shared" si="10"/>
        <v>0</v>
      </c>
      <c r="AB31" s="122">
        <f t="shared" si="11"/>
        <v>0</v>
      </c>
      <c r="AC31" s="129">
        <f t="shared" si="12"/>
        <v>0</v>
      </c>
    </row>
    <row r="32" spans="1:29" ht="15.75">
      <c r="A32" s="252"/>
      <c r="B32" s="88" t="s">
        <v>19</v>
      </c>
      <c r="C32" s="94"/>
      <c r="D32" s="95"/>
      <c r="E32" s="96">
        <f t="shared" ref="E32" si="13">C32-D32</f>
        <v>0</v>
      </c>
      <c r="F32" s="94"/>
      <c r="G32" s="95"/>
      <c r="H32" s="96">
        <f t="shared" si="1"/>
        <v>0</v>
      </c>
      <c r="I32" s="94"/>
      <c r="J32" s="95"/>
      <c r="K32" s="96">
        <f t="shared" si="2"/>
        <v>0</v>
      </c>
      <c r="L32" s="94"/>
      <c r="M32" s="95"/>
      <c r="N32" s="96">
        <f t="shared" si="3"/>
        <v>0</v>
      </c>
      <c r="O32" s="94"/>
      <c r="P32" s="95"/>
      <c r="Q32" s="96">
        <f t="shared" si="4"/>
        <v>0</v>
      </c>
      <c r="R32" s="94"/>
      <c r="S32" s="95"/>
      <c r="T32" s="96">
        <f t="shared" si="5"/>
        <v>0</v>
      </c>
      <c r="U32" s="210">
        <f t="shared" si="6"/>
        <v>0</v>
      </c>
      <c r="W32" s="88" t="s">
        <v>19</v>
      </c>
      <c r="X32" s="125">
        <f t="shared" si="7"/>
        <v>0</v>
      </c>
      <c r="Y32" s="126">
        <f t="shared" si="8"/>
        <v>0</v>
      </c>
      <c r="Z32" s="126">
        <f t="shared" si="9"/>
        <v>0</v>
      </c>
      <c r="AA32" s="126">
        <f t="shared" si="10"/>
        <v>0</v>
      </c>
      <c r="AB32" s="126">
        <f t="shared" si="11"/>
        <v>0</v>
      </c>
      <c r="AC32" s="132">
        <f t="shared" si="12"/>
        <v>0</v>
      </c>
    </row>
    <row r="33" spans="1:29" ht="15.75" customHeight="1">
      <c r="A33" s="250">
        <v>42586</v>
      </c>
      <c r="B33" s="85" t="s">
        <v>12</v>
      </c>
      <c r="C33" s="89">
        <v>34868933.620000094</v>
      </c>
      <c r="D33" s="90"/>
      <c r="E33" s="91">
        <f t="shared" si="0"/>
        <v>34868933.620000094</v>
      </c>
      <c r="F33" s="89">
        <v>403394.36999999988</v>
      </c>
      <c r="G33" s="90"/>
      <c r="H33" s="91">
        <f t="shared" si="1"/>
        <v>403394.36999999988</v>
      </c>
      <c r="I33" s="89">
        <v>105275.32</v>
      </c>
      <c r="J33" s="90"/>
      <c r="K33" s="91">
        <f t="shared" si="2"/>
        <v>105275.32</v>
      </c>
      <c r="L33" s="89">
        <v>87800.209999999977</v>
      </c>
      <c r="M33" s="90"/>
      <c r="N33" s="91">
        <f t="shared" si="3"/>
        <v>87800.209999999977</v>
      </c>
      <c r="O33" s="89">
        <v>367703.64000000013</v>
      </c>
      <c r="P33" s="90"/>
      <c r="Q33" s="91">
        <f t="shared" si="4"/>
        <v>367703.64000000013</v>
      </c>
      <c r="R33" s="89">
        <v>35518734.330000095</v>
      </c>
      <c r="S33" s="90"/>
      <c r="T33" s="91">
        <f t="shared" si="5"/>
        <v>35518734.330000095</v>
      </c>
      <c r="U33" s="208">
        <f t="shared" si="6"/>
        <v>0</v>
      </c>
      <c r="W33" s="85" t="s">
        <v>12</v>
      </c>
      <c r="X33" s="117">
        <f t="shared" si="7"/>
        <v>0</v>
      </c>
      <c r="Y33" s="118">
        <f t="shared" si="8"/>
        <v>0</v>
      </c>
      <c r="Z33" s="118">
        <f t="shared" si="9"/>
        <v>0</v>
      </c>
      <c r="AA33" s="118">
        <f t="shared" si="10"/>
        <v>0</v>
      </c>
      <c r="AB33" s="118">
        <f t="shared" si="11"/>
        <v>0</v>
      </c>
      <c r="AC33" s="131">
        <f t="shared" si="12"/>
        <v>0</v>
      </c>
    </row>
    <row r="34" spans="1:29" ht="15.75">
      <c r="A34" s="251"/>
      <c r="B34" s="86" t="s">
        <v>13</v>
      </c>
      <c r="C34" s="92">
        <v>73692399.649996668</v>
      </c>
      <c r="D34" s="84">
        <v>73692400</v>
      </c>
      <c r="E34" s="93">
        <f t="shared" si="0"/>
        <v>-0.35000333189964294</v>
      </c>
      <c r="F34" s="92">
        <v>1390176.94</v>
      </c>
      <c r="G34" s="6" t="s">
        <v>3089</v>
      </c>
      <c r="H34" s="93">
        <f t="shared" si="1"/>
        <v>-3.0600000000558794</v>
      </c>
      <c r="I34" s="92">
        <v>172535.15</v>
      </c>
      <c r="J34" s="20" t="s">
        <v>3681</v>
      </c>
      <c r="K34" s="93">
        <f t="shared" si="2"/>
        <v>0.14999999999417923</v>
      </c>
      <c r="L34" s="92">
        <v>18688.650000000001</v>
      </c>
      <c r="M34" s="20" t="s">
        <v>3682</v>
      </c>
      <c r="N34" s="93">
        <f t="shared" si="3"/>
        <v>-4.9999999999272404E-2</v>
      </c>
      <c r="O34" s="92">
        <v>545462.14</v>
      </c>
      <c r="P34" s="6" t="s">
        <v>3090</v>
      </c>
      <c r="Q34" s="93">
        <f t="shared" si="4"/>
        <v>0.14000000001396984</v>
      </c>
      <c r="R34" s="92">
        <v>71911275.43999666</v>
      </c>
      <c r="S34" s="6">
        <v>71911300</v>
      </c>
      <c r="T34" s="93">
        <f t="shared" si="5"/>
        <v>-24.560003340244293</v>
      </c>
      <c r="U34" s="209">
        <f t="shared" si="6"/>
        <v>1</v>
      </c>
      <c r="W34" s="86" t="s">
        <v>13</v>
      </c>
      <c r="X34" s="121">
        <f t="shared" si="7"/>
        <v>0</v>
      </c>
      <c r="Y34" s="122">
        <f t="shared" si="8"/>
        <v>0</v>
      </c>
      <c r="Z34" s="122">
        <f t="shared" si="9"/>
        <v>0</v>
      </c>
      <c r="AA34" s="122">
        <f t="shared" si="10"/>
        <v>0</v>
      </c>
      <c r="AB34" s="122">
        <f t="shared" si="11"/>
        <v>0</v>
      </c>
      <c r="AC34" s="129">
        <f t="shared" si="12"/>
        <v>0</v>
      </c>
    </row>
    <row r="35" spans="1:29" ht="15.75">
      <c r="A35" s="251"/>
      <c r="B35" s="87" t="s">
        <v>14</v>
      </c>
      <c r="C35" s="92">
        <v>32082664.859999791</v>
      </c>
      <c r="D35" s="6">
        <v>32082620</v>
      </c>
      <c r="E35" s="93">
        <f t="shared" si="0"/>
        <v>44.859999790787697</v>
      </c>
      <c r="F35" s="92">
        <v>817194.07000000007</v>
      </c>
      <c r="G35" s="6" t="s">
        <v>3091</v>
      </c>
      <c r="H35" s="93">
        <f t="shared" si="1"/>
        <v>7.000000006519258E-2</v>
      </c>
      <c r="I35" s="92">
        <v>66465.759999999995</v>
      </c>
      <c r="J35" s="20" t="s">
        <v>3683</v>
      </c>
      <c r="K35" s="93">
        <f t="shared" si="2"/>
        <v>-4.0000000008149073E-2</v>
      </c>
      <c r="L35" s="92">
        <v>3972.7000000000003</v>
      </c>
      <c r="M35" s="20" t="s">
        <v>3684</v>
      </c>
      <c r="N35" s="93">
        <f t="shared" si="3"/>
        <v>0</v>
      </c>
      <c r="O35" s="92">
        <v>196514.80999999997</v>
      </c>
      <c r="P35" s="6" t="s">
        <v>3092</v>
      </c>
      <c r="Q35" s="93">
        <f t="shared" si="4"/>
        <v>-0.19000000003143214</v>
      </c>
      <c r="R35" s="92">
        <v>31131449.03999979</v>
      </c>
      <c r="S35" s="6">
        <v>31131430</v>
      </c>
      <c r="T35" s="93">
        <f t="shared" si="5"/>
        <v>19.039999790489674</v>
      </c>
      <c r="U35" s="209">
        <f t="shared" si="6"/>
        <v>1</v>
      </c>
      <c r="W35" s="87" t="s">
        <v>14</v>
      </c>
      <c r="X35" s="121">
        <f t="shared" si="7"/>
        <v>0</v>
      </c>
      <c r="Y35" s="122">
        <f t="shared" si="8"/>
        <v>0</v>
      </c>
      <c r="Z35" s="122">
        <f t="shared" si="9"/>
        <v>0</v>
      </c>
      <c r="AA35" s="122">
        <f t="shared" si="10"/>
        <v>0</v>
      </c>
      <c r="AB35" s="122">
        <f t="shared" si="11"/>
        <v>0</v>
      </c>
      <c r="AC35" s="129">
        <f t="shared" si="12"/>
        <v>0</v>
      </c>
    </row>
    <row r="36" spans="1:29" ht="15.75">
      <c r="A36" s="251"/>
      <c r="B36" s="86" t="s">
        <v>15</v>
      </c>
      <c r="C36" s="92">
        <v>89115850.109999493</v>
      </c>
      <c r="D36" s="6">
        <v>0</v>
      </c>
      <c r="E36" s="93">
        <f t="shared" si="0"/>
        <v>89115850.109999493</v>
      </c>
      <c r="F36" s="92">
        <v>585509.23</v>
      </c>
      <c r="G36" s="6"/>
      <c r="H36" s="93">
        <f t="shared" si="1"/>
        <v>585509.23</v>
      </c>
      <c r="I36" s="92">
        <v>89620.01</v>
      </c>
      <c r="J36" s="20"/>
      <c r="K36" s="93">
        <f t="shared" si="2"/>
        <v>89620.01</v>
      </c>
      <c r="L36" s="92">
        <v>6123.7300000000005</v>
      </c>
      <c r="M36" s="20"/>
      <c r="N36" s="93">
        <f t="shared" si="3"/>
        <v>6123.7300000000005</v>
      </c>
      <c r="O36" s="92">
        <v>405567.84000000008</v>
      </c>
      <c r="P36" s="6"/>
      <c r="Q36" s="93">
        <f t="shared" si="4"/>
        <v>405567.84000000008</v>
      </c>
      <c r="R36" s="92">
        <v>88208269.319999486</v>
      </c>
      <c r="S36" s="6">
        <v>0</v>
      </c>
      <c r="T36" s="93">
        <f t="shared" si="5"/>
        <v>88208269.319999486</v>
      </c>
      <c r="U36" s="209">
        <f t="shared" si="6"/>
        <v>0</v>
      </c>
      <c r="W36" s="86" t="s">
        <v>15</v>
      </c>
      <c r="X36" s="121">
        <f t="shared" si="7"/>
        <v>0</v>
      </c>
      <c r="Y36" s="122">
        <f t="shared" si="8"/>
        <v>0</v>
      </c>
      <c r="Z36" s="122">
        <f t="shared" si="9"/>
        <v>0</v>
      </c>
      <c r="AA36" s="122">
        <f t="shared" si="10"/>
        <v>0</v>
      </c>
      <c r="AB36" s="122">
        <f t="shared" si="11"/>
        <v>0</v>
      </c>
      <c r="AC36" s="129">
        <f t="shared" si="12"/>
        <v>0</v>
      </c>
    </row>
    <row r="37" spans="1:29" ht="15.75">
      <c r="A37" s="251"/>
      <c r="B37" s="86" t="s">
        <v>16</v>
      </c>
      <c r="C37" s="92">
        <v>87217954.119998947</v>
      </c>
      <c r="D37" s="6">
        <v>87218000</v>
      </c>
      <c r="E37" s="93">
        <f t="shared" si="0"/>
        <v>-45.880001053214073</v>
      </c>
      <c r="F37" s="92">
        <v>1571786.8399999999</v>
      </c>
      <c r="G37" s="6" t="s">
        <v>3093</v>
      </c>
      <c r="H37" s="93">
        <f t="shared" si="1"/>
        <v>-3.1600000001490116</v>
      </c>
      <c r="I37" s="92">
        <v>29722.97</v>
      </c>
      <c r="J37" s="20" t="s">
        <v>3685</v>
      </c>
      <c r="K37" s="93">
        <f t="shared" si="2"/>
        <v>-2.9999999998835847E-2</v>
      </c>
      <c r="L37" s="92">
        <v>2452.33</v>
      </c>
      <c r="M37" s="20" t="s">
        <v>3686</v>
      </c>
      <c r="N37" s="93">
        <f t="shared" si="3"/>
        <v>0</v>
      </c>
      <c r="O37" s="92">
        <v>535682.73999999976</v>
      </c>
      <c r="P37" s="6" t="s">
        <v>3094</v>
      </c>
      <c r="Q37" s="93">
        <f t="shared" si="4"/>
        <v>-0.26000000024214387</v>
      </c>
      <c r="R37" s="92">
        <v>88988181.179998979</v>
      </c>
      <c r="S37" s="6">
        <v>88988100</v>
      </c>
      <c r="T37" s="93">
        <f t="shared" si="5"/>
        <v>81.179998978972435</v>
      </c>
      <c r="U37" s="209">
        <f t="shared" si="6"/>
        <v>1</v>
      </c>
      <c r="W37" s="86" t="s">
        <v>16</v>
      </c>
      <c r="X37" s="121">
        <f t="shared" si="7"/>
        <v>0</v>
      </c>
      <c r="Y37" s="122">
        <f t="shared" si="8"/>
        <v>0</v>
      </c>
      <c r="Z37" s="122">
        <f t="shared" si="9"/>
        <v>0</v>
      </c>
      <c r="AA37" s="122">
        <f t="shared" si="10"/>
        <v>0</v>
      </c>
      <c r="AB37" s="122">
        <f t="shared" si="11"/>
        <v>0</v>
      </c>
      <c r="AC37" s="129">
        <f t="shared" si="12"/>
        <v>0</v>
      </c>
    </row>
    <row r="38" spans="1:29" ht="15.75">
      <c r="A38" s="251"/>
      <c r="B38" s="86" t="s">
        <v>17</v>
      </c>
      <c r="C38" s="92">
        <v>49656442.419996642</v>
      </c>
      <c r="D38" s="6">
        <v>49656400</v>
      </c>
      <c r="E38" s="93">
        <f t="shared" si="0"/>
        <v>42.41999664157629</v>
      </c>
      <c r="F38" s="92">
        <v>885579.58000000042</v>
      </c>
      <c r="G38" s="6" t="s">
        <v>3095</v>
      </c>
      <c r="H38" s="93">
        <f t="shared" si="1"/>
        <v>-0.41999999957624823</v>
      </c>
      <c r="I38" s="92">
        <v>16320.54</v>
      </c>
      <c r="J38" s="20" t="s">
        <v>3687</v>
      </c>
      <c r="K38" s="93">
        <f t="shared" si="2"/>
        <v>4.0000000000873115E-2</v>
      </c>
      <c r="L38" s="92">
        <v>2377.11</v>
      </c>
      <c r="M38" s="20" t="s">
        <v>3688</v>
      </c>
      <c r="N38" s="93">
        <f t="shared" si="3"/>
        <v>0</v>
      </c>
      <c r="O38" s="92">
        <v>143382.62000000002</v>
      </c>
      <c r="P38" s="6" t="s">
        <v>3096</v>
      </c>
      <c r="Q38" s="93">
        <f t="shared" si="4"/>
        <v>-0.37999999997555278</v>
      </c>
      <c r="R38" s="92">
        <v>65772443.419996642</v>
      </c>
      <c r="S38" s="6">
        <v>65772500</v>
      </c>
      <c r="T38" s="93">
        <f t="shared" si="5"/>
        <v>-56.58000335842371</v>
      </c>
      <c r="U38" s="209">
        <f t="shared" si="6"/>
        <v>1</v>
      </c>
      <c r="W38" s="86" t="s">
        <v>17</v>
      </c>
      <c r="X38" s="121">
        <f t="shared" si="7"/>
        <v>0</v>
      </c>
      <c r="Y38" s="122">
        <f t="shared" si="8"/>
        <v>0</v>
      </c>
      <c r="Z38" s="122">
        <f t="shared" si="9"/>
        <v>0</v>
      </c>
      <c r="AA38" s="122">
        <f t="shared" si="10"/>
        <v>0</v>
      </c>
      <c r="AB38" s="122">
        <f t="shared" si="11"/>
        <v>0</v>
      </c>
      <c r="AC38" s="129">
        <f t="shared" si="12"/>
        <v>0</v>
      </c>
    </row>
    <row r="39" spans="1:29" ht="15.75">
      <c r="A39" s="251"/>
      <c r="B39" s="86" t="s">
        <v>18</v>
      </c>
      <c r="C39" s="92">
        <v>14583325.969999475</v>
      </c>
      <c r="D39" s="6">
        <v>14583330</v>
      </c>
      <c r="E39" s="93">
        <f t="shared" si="0"/>
        <v>-4.0300005245953798</v>
      </c>
      <c r="F39" s="92">
        <v>633303.88</v>
      </c>
      <c r="G39" s="6" t="s">
        <v>3097</v>
      </c>
      <c r="H39" s="93">
        <f t="shared" si="1"/>
        <v>-0.11999999999534339</v>
      </c>
      <c r="I39" s="92">
        <v>93546.900000000009</v>
      </c>
      <c r="J39" s="20" t="s">
        <v>3689</v>
      </c>
      <c r="K39" s="93">
        <f t="shared" si="2"/>
        <v>0</v>
      </c>
      <c r="L39" s="92">
        <v>21361.569999999996</v>
      </c>
      <c r="M39" s="20" t="s">
        <v>3690</v>
      </c>
      <c r="N39" s="93">
        <f t="shared" si="3"/>
        <v>0.56999999999607098</v>
      </c>
      <c r="O39" s="92">
        <v>182484.24</v>
      </c>
      <c r="P39" s="6" t="s">
        <v>3098</v>
      </c>
      <c r="Q39" s="93">
        <f t="shared" si="4"/>
        <v>0.23999999999068677</v>
      </c>
      <c r="R39" s="92">
        <v>20346392.569999468</v>
      </c>
      <c r="S39" s="6">
        <v>20346380</v>
      </c>
      <c r="T39" s="93">
        <f t="shared" si="5"/>
        <v>12.569999467581511</v>
      </c>
      <c r="U39" s="209">
        <f t="shared" si="6"/>
        <v>1</v>
      </c>
      <c r="W39" s="86" t="s">
        <v>18</v>
      </c>
      <c r="X39" s="121">
        <f t="shared" si="7"/>
        <v>0</v>
      </c>
      <c r="Y39" s="122">
        <f t="shared" si="8"/>
        <v>0</v>
      </c>
      <c r="Z39" s="122">
        <f t="shared" si="9"/>
        <v>0</v>
      </c>
      <c r="AA39" s="122">
        <f t="shared" si="10"/>
        <v>0</v>
      </c>
      <c r="AB39" s="122">
        <f t="shared" si="11"/>
        <v>0</v>
      </c>
      <c r="AC39" s="129">
        <f t="shared" si="12"/>
        <v>0</v>
      </c>
    </row>
    <row r="40" spans="1:29" ht="15.75">
      <c r="A40" s="252"/>
      <c r="B40" s="88" t="s">
        <v>19</v>
      </c>
      <c r="C40" s="94"/>
      <c r="D40" s="105"/>
      <c r="E40" s="96">
        <f t="shared" si="0"/>
        <v>0</v>
      </c>
      <c r="F40" s="94"/>
      <c r="G40" s="105"/>
      <c r="H40" s="96">
        <f t="shared" si="1"/>
        <v>0</v>
      </c>
      <c r="I40" s="94"/>
      <c r="J40" s="95"/>
      <c r="K40" s="96">
        <f t="shared" si="2"/>
        <v>0</v>
      </c>
      <c r="L40" s="94"/>
      <c r="M40" s="95"/>
      <c r="N40" s="96">
        <f t="shared" si="3"/>
        <v>0</v>
      </c>
      <c r="O40" s="94"/>
      <c r="P40" s="105"/>
      <c r="Q40" s="96">
        <f t="shared" si="4"/>
        <v>0</v>
      </c>
      <c r="R40" s="94"/>
      <c r="S40" s="105"/>
      <c r="T40" s="96">
        <f t="shared" si="5"/>
        <v>0</v>
      </c>
      <c r="U40" s="210">
        <f t="shared" si="6"/>
        <v>0</v>
      </c>
      <c r="W40" s="88" t="s">
        <v>19</v>
      </c>
      <c r="X40" s="125">
        <f t="shared" si="7"/>
        <v>0</v>
      </c>
      <c r="Y40" s="126">
        <f t="shared" si="8"/>
        <v>0</v>
      </c>
      <c r="Z40" s="126">
        <f t="shared" si="9"/>
        <v>0</v>
      </c>
      <c r="AA40" s="126">
        <f t="shared" si="10"/>
        <v>0</v>
      </c>
      <c r="AB40" s="126">
        <f t="shared" si="11"/>
        <v>0</v>
      </c>
      <c r="AC40" s="132">
        <f t="shared" si="12"/>
        <v>0</v>
      </c>
    </row>
    <row r="41" spans="1:29" ht="15.75" customHeight="1">
      <c r="A41" s="250">
        <v>42589</v>
      </c>
      <c r="B41" s="85" t="s">
        <v>12</v>
      </c>
      <c r="C41" s="89">
        <v>35518734.330000095</v>
      </c>
      <c r="D41" s="90"/>
      <c r="E41" s="97">
        <f t="shared" si="0"/>
        <v>35518734.330000095</v>
      </c>
      <c r="F41" s="89">
        <v>719918.12</v>
      </c>
      <c r="G41" s="90"/>
      <c r="H41" s="91">
        <f t="shared" si="1"/>
        <v>719918.12</v>
      </c>
      <c r="I41" s="89">
        <v>47681.21</v>
      </c>
      <c r="J41" s="90"/>
      <c r="K41" s="91">
        <f t="shared" si="2"/>
        <v>47681.21</v>
      </c>
      <c r="L41" s="89">
        <v>11455.41</v>
      </c>
      <c r="M41" s="90"/>
      <c r="N41" s="91">
        <f t="shared" si="3"/>
        <v>11455.41</v>
      </c>
      <c r="O41" s="89">
        <v>740304.28</v>
      </c>
      <c r="P41" s="90"/>
      <c r="Q41" s="91">
        <f t="shared" si="4"/>
        <v>740304.28</v>
      </c>
      <c r="R41" s="89">
        <v>36531282.570000097</v>
      </c>
      <c r="S41" s="90"/>
      <c r="T41" s="91">
        <f t="shared" si="5"/>
        <v>36531282.570000097</v>
      </c>
      <c r="U41" s="208">
        <f t="shared" si="6"/>
        <v>0</v>
      </c>
      <c r="W41" s="85" t="s">
        <v>12</v>
      </c>
      <c r="X41" s="122">
        <f t="shared" si="7"/>
        <v>0</v>
      </c>
      <c r="Y41" s="122">
        <f t="shared" si="8"/>
        <v>0</v>
      </c>
      <c r="Z41" s="122">
        <f t="shared" si="9"/>
        <v>0</v>
      </c>
      <c r="AA41" s="122">
        <f t="shared" si="10"/>
        <v>0</v>
      </c>
      <c r="AB41" s="122">
        <f t="shared" si="11"/>
        <v>0</v>
      </c>
      <c r="AC41" s="129">
        <f t="shared" si="12"/>
        <v>0</v>
      </c>
    </row>
    <row r="42" spans="1:29" ht="15.75">
      <c r="A42" s="251"/>
      <c r="B42" s="86" t="s">
        <v>13</v>
      </c>
      <c r="C42" s="92">
        <v>71911275.43999666</v>
      </c>
      <c r="D42" s="20">
        <v>71911300</v>
      </c>
      <c r="E42" s="93">
        <f t="shared" si="0"/>
        <v>-24.560003340244293</v>
      </c>
      <c r="F42" s="92">
        <v>1827466.45</v>
      </c>
      <c r="G42" s="20" t="s">
        <v>3099</v>
      </c>
      <c r="H42" s="93">
        <f t="shared" si="1"/>
        <v>-3.5500000000465661</v>
      </c>
      <c r="I42" s="92">
        <v>152423.08000000002</v>
      </c>
      <c r="J42" s="20" t="s">
        <v>3691</v>
      </c>
      <c r="K42" s="93">
        <f t="shared" si="2"/>
        <v>8.0000000016298145E-2</v>
      </c>
      <c r="L42" s="92">
        <v>12797.08</v>
      </c>
      <c r="M42" s="20" t="s">
        <v>3692</v>
      </c>
      <c r="N42" s="93">
        <f t="shared" si="3"/>
        <v>-2.0000000000436557E-2</v>
      </c>
      <c r="O42" s="92">
        <v>837231.50999999978</v>
      </c>
      <c r="P42" s="20" t="s">
        <v>3100</v>
      </c>
      <c r="Q42" s="93">
        <f t="shared" si="4"/>
        <v>-0.49000000022351742</v>
      </c>
      <c r="R42" s="92">
        <v>69386203.479996666</v>
      </c>
      <c r="S42" s="20">
        <v>69386200</v>
      </c>
      <c r="T42" s="93">
        <f t="shared" si="5"/>
        <v>3.4799966663122177</v>
      </c>
      <c r="U42" s="209">
        <f t="shared" si="6"/>
        <v>1</v>
      </c>
      <c r="W42" s="86" t="s">
        <v>13</v>
      </c>
      <c r="X42" s="122">
        <f t="shared" si="7"/>
        <v>0</v>
      </c>
      <c r="Y42" s="122">
        <f t="shared" si="8"/>
        <v>0</v>
      </c>
      <c r="Z42" s="122">
        <f t="shared" si="9"/>
        <v>0</v>
      </c>
      <c r="AA42" s="122">
        <f t="shared" si="10"/>
        <v>0</v>
      </c>
      <c r="AB42" s="122">
        <f t="shared" si="11"/>
        <v>0</v>
      </c>
      <c r="AC42" s="129">
        <f t="shared" si="12"/>
        <v>0</v>
      </c>
    </row>
    <row r="43" spans="1:29" ht="15.75">
      <c r="A43" s="251"/>
      <c r="B43" s="87" t="s">
        <v>14</v>
      </c>
      <c r="C43" s="92">
        <v>31131449.03999979</v>
      </c>
      <c r="D43" s="20">
        <v>0</v>
      </c>
      <c r="E43" s="93">
        <f t="shared" si="0"/>
        <v>31131449.03999979</v>
      </c>
      <c r="F43" s="92">
        <v>964458.5700000003</v>
      </c>
      <c r="G43" s="20"/>
      <c r="H43" s="93">
        <f t="shared" si="1"/>
        <v>964458.5700000003</v>
      </c>
      <c r="I43" s="92">
        <v>27344.05</v>
      </c>
      <c r="J43" s="20"/>
      <c r="K43" s="93">
        <f t="shared" si="2"/>
        <v>27344.05</v>
      </c>
      <c r="L43" s="92">
        <v>2822.69</v>
      </c>
      <c r="M43" s="20"/>
      <c r="N43" s="93">
        <f t="shared" si="3"/>
        <v>2822.69</v>
      </c>
      <c r="O43" s="92">
        <v>278994.02000000008</v>
      </c>
      <c r="P43" s="20"/>
      <c r="Q43" s="93">
        <f t="shared" si="4"/>
        <v>278994.02000000008</v>
      </c>
      <c r="R43" s="92">
        <v>29912517.80999979</v>
      </c>
      <c r="S43" s="20">
        <v>0</v>
      </c>
      <c r="T43" s="93">
        <f t="shared" si="5"/>
        <v>29912517.80999979</v>
      </c>
      <c r="U43" s="209">
        <f t="shared" si="6"/>
        <v>0</v>
      </c>
      <c r="W43" s="87" t="s">
        <v>14</v>
      </c>
      <c r="X43" s="122">
        <f t="shared" si="7"/>
        <v>0</v>
      </c>
      <c r="Y43" s="122">
        <f t="shared" si="8"/>
        <v>0</v>
      </c>
      <c r="Z43" s="122">
        <f t="shared" si="9"/>
        <v>0</v>
      </c>
      <c r="AA43" s="122">
        <f t="shared" si="10"/>
        <v>0</v>
      </c>
      <c r="AB43" s="122">
        <f t="shared" si="11"/>
        <v>0</v>
      </c>
      <c r="AC43" s="129">
        <f t="shared" si="12"/>
        <v>0</v>
      </c>
    </row>
    <row r="44" spans="1:29" ht="15.75">
      <c r="A44" s="251"/>
      <c r="B44" s="86" t="s">
        <v>15</v>
      </c>
      <c r="C44" s="92">
        <v>88208269.319999486</v>
      </c>
      <c r="D44" s="20">
        <v>0</v>
      </c>
      <c r="E44" s="93">
        <f t="shared" si="0"/>
        <v>88208269.319999486</v>
      </c>
      <c r="F44" s="92">
        <v>925385.25999999989</v>
      </c>
      <c r="G44" s="20"/>
      <c r="H44" s="93">
        <f t="shared" si="1"/>
        <v>925385.25999999989</v>
      </c>
      <c r="I44" s="92">
        <v>261075.63</v>
      </c>
      <c r="J44" s="20"/>
      <c r="K44" s="93">
        <f t="shared" si="2"/>
        <v>261075.63</v>
      </c>
      <c r="L44" s="92">
        <v>9618.2199999999993</v>
      </c>
      <c r="M44" s="20"/>
      <c r="N44" s="93">
        <f t="shared" si="3"/>
        <v>9618.2199999999993</v>
      </c>
      <c r="O44" s="92">
        <v>680003.21</v>
      </c>
      <c r="P44" s="20"/>
      <c r="Q44" s="93">
        <f t="shared" si="4"/>
        <v>680003.21</v>
      </c>
      <c r="R44" s="92">
        <v>94811022.779999509</v>
      </c>
      <c r="S44" s="20">
        <v>0</v>
      </c>
      <c r="T44" s="93">
        <f t="shared" si="5"/>
        <v>94811022.779999509</v>
      </c>
      <c r="U44" s="209">
        <f t="shared" si="6"/>
        <v>0</v>
      </c>
      <c r="W44" s="86" t="s">
        <v>15</v>
      </c>
      <c r="X44" s="122">
        <f t="shared" si="7"/>
        <v>0</v>
      </c>
      <c r="Y44" s="122">
        <f t="shared" si="8"/>
        <v>0</v>
      </c>
      <c r="Z44" s="122">
        <f t="shared" si="9"/>
        <v>0</v>
      </c>
      <c r="AA44" s="122">
        <f t="shared" si="10"/>
        <v>0</v>
      </c>
      <c r="AB44" s="122">
        <f t="shared" si="11"/>
        <v>0</v>
      </c>
      <c r="AC44" s="129">
        <f t="shared" si="12"/>
        <v>0</v>
      </c>
    </row>
    <row r="45" spans="1:29" ht="15.75">
      <c r="A45" s="251"/>
      <c r="B45" s="86" t="s">
        <v>16</v>
      </c>
      <c r="C45" s="92">
        <v>88988181.179998979</v>
      </c>
      <c r="D45" s="20">
        <v>88988100</v>
      </c>
      <c r="E45" s="93">
        <f t="shared" si="0"/>
        <v>81.179998978972435</v>
      </c>
      <c r="F45" s="92">
        <v>1167537.2600000002</v>
      </c>
      <c r="G45" s="20" t="s">
        <v>3101</v>
      </c>
      <c r="H45" s="93">
        <f t="shared" si="1"/>
        <v>-2.7399999997578561</v>
      </c>
      <c r="I45" s="92">
        <v>198909.53</v>
      </c>
      <c r="J45" s="20" t="s">
        <v>3693</v>
      </c>
      <c r="K45" s="93">
        <f t="shared" si="2"/>
        <v>-0.47000000000116415</v>
      </c>
      <c r="L45" s="92">
        <v>81567.960000000006</v>
      </c>
      <c r="M45" s="20" t="s">
        <v>3694</v>
      </c>
      <c r="N45" s="93">
        <f t="shared" si="3"/>
        <v>-3.9999999993597157E-2</v>
      </c>
      <c r="O45" s="92">
        <v>1047272.3599999999</v>
      </c>
      <c r="P45" s="20" t="s">
        <v>3102</v>
      </c>
      <c r="Q45" s="93">
        <f t="shared" si="4"/>
        <v>2.3599999998696148</v>
      </c>
      <c r="R45" s="92">
        <v>90403648.059998974</v>
      </c>
      <c r="S45" s="20">
        <v>90403600</v>
      </c>
      <c r="T45" s="93">
        <f t="shared" si="5"/>
        <v>48.059998974204063</v>
      </c>
      <c r="U45" s="209">
        <f t="shared" si="6"/>
        <v>1</v>
      </c>
      <c r="W45" s="86" t="s">
        <v>16</v>
      </c>
      <c r="X45" s="122">
        <f t="shared" si="7"/>
        <v>0</v>
      </c>
      <c r="Y45" s="122">
        <f t="shared" si="8"/>
        <v>0</v>
      </c>
      <c r="Z45" s="122">
        <f t="shared" si="9"/>
        <v>0</v>
      </c>
      <c r="AA45" s="122">
        <f t="shared" si="10"/>
        <v>0</v>
      </c>
      <c r="AB45" s="122">
        <f t="shared" si="11"/>
        <v>0</v>
      </c>
      <c r="AC45" s="129">
        <f t="shared" si="12"/>
        <v>0</v>
      </c>
    </row>
    <row r="46" spans="1:29" ht="15.75">
      <c r="A46" s="251"/>
      <c r="B46" s="86" t="s">
        <v>17</v>
      </c>
      <c r="C46" s="92">
        <v>65772443.419996642</v>
      </c>
      <c r="D46" s="20">
        <v>65772500</v>
      </c>
      <c r="E46" s="93">
        <f t="shared" si="0"/>
        <v>-56.58000335842371</v>
      </c>
      <c r="F46" s="92">
        <v>2675508.4</v>
      </c>
      <c r="G46" s="20" t="s">
        <v>3103</v>
      </c>
      <c r="H46" s="93">
        <f t="shared" si="1"/>
        <v>-1.6000000000931323</v>
      </c>
      <c r="I46" s="92">
        <v>112634.95</v>
      </c>
      <c r="J46" s="20" t="s">
        <v>3695</v>
      </c>
      <c r="K46" s="93">
        <f t="shared" si="2"/>
        <v>-5.0000000002910383E-2</v>
      </c>
      <c r="L46" s="92">
        <v>11165.78</v>
      </c>
      <c r="M46" s="20" t="s">
        <v>3696</v>
      </c>
      <c r="N46" s="93">
        <f t="shared" si="3"/>
        <v>-1.9999999998617568E-2</v>
      </c>
      <c r="O46" s="92">
        <v>501334.76999999996</v>
      </c>
      <c r="P46" s="20" t="s">
        <v>3104</v>
      </c>
      <c r="Q46" s="93">
        <f t="shared" si="4"/>
        <v>-0.23000000003958121</v>
      </c>
      <c r="R46" s="92">
        <v>62697069.419996656</v>
      </c>
      <c r="S46" s="20">
        <v>62697100</v>
      </c>
      <c r="T46" s="93">
        <f t="shared" si="5"/>
        <v>-30.580003343522549</v>
      </c>
      <c r="U46" s="209">
        <f t="shared" si="6"/>
        <v>1</v>
      </c>
      <c r="W46" s="86" t="s">
        <v>17</v>
      </c>
      <c r="X46" s="122">
        <f t="shared" si="7"/>
        <v>0</v>
      </c>
      <c r="Y46" s="122">
        <f t="shared" si="8"/>
        <v>0</v>
      </c>
      <c r="Z46" s="122">
        <f t="shared" si="9"/>
        <v>0</v>
      </c>
      <c r="AA46" s="122">
        <f t="shared" si="10"/>
        <v>0</v>
      </c>
      <c r="AB46" s="122">
        <f t="shared" si="11"/>
        <v>0</v>
      </c>
      <c r="AC46" s="129">
        <f t="shared" si="12"/>
        <v>0</v>
      </c>
    </row>
    <row r="47" spans="1:29" ht="15.75">
      <c r="A47" s="251"/>
      <c r="B47" s="86" t="s">
        <v>18</v>
      </c>
      <c r="C47" s="92"/>
      <c r="D47" s="20">
        <v>14598098</v>
      </c>
      <c r="E47" s="93">
        <f t="shared" si="0"/>
        <v>-14598098</v>
      </c>
      <c r="F47" s="92"/>
      <c r="G47" s="20" t="s">
        <v>3105</v>
      </c>
      <c r="H47" s="93">
        <f t="shared" si="1"/>
        <v>-587117</v>
      </c>
      <c r="I47" s="92"/>
      <c r="J47" s="20" t="s">
        <v>3697</v>
      </c>
      <c r="K47" s="93">
        <f t="shared" si="2"/>
        <v>-81097.600000000006</v>
      </c>
      <c r="L47" s="92"/>
      <c r="M47" s="20" t="s">
        <v>3698</v>
      </c>
      <c r="N47" s="93">
        <f t="shared" si="3"/>
        <v>-6178.45</v>
      </c>
      <c r="O47" s="92"/>
      <c r="P47" s="20" t="s">
        <v>3106</v>
      </c>
      <c r="Q47" s="93">
        <f t="shared" si="4"/>
        <v>-122737</v>
      </c>
      <c r="R47" s="92"/>
      <c r="S47" s="20">
        <v>19711420</v>
      </c>
      <c r="T47" s="93">
        <f t="shared" si="5"/>
        <v>-19711420</v>
      </c>
      <c r="U47" s="209">
        <f t="shared" si="6"/>
        <v>1</v>
      </c>
      <c r="W47" s="86" t="s">
        <v>18</v>
      </c>
      <c r="X47" s="122">
        <f t="shared" si="7"/>
        <v>0</v>
      </c>
      <c r="Y47" s="122">
        <f t="shared" si="8"/>
        <v>0</v>
      </c>
      <c r="Z47" s="122">
        <f t="shared" si="9"/>
        <v>0</v>
      </c>
      <c r="AA47" s="122">
        <f t="shared" si="10"/>
        <v>0</v>
      </c>
      <c r="AB47" s="122">
        <f t="shared" si="11"/>
        <v>0</v>
      </c>
      <c r="AC47" s="129">
        <f t="shared" si="12"/>
        <v>0</v>
      </c>
    </row>
    <row r="48" spans="1:29" ht="15.75">
      <c r="A48" s="252"/>
      <c r="B48" s="88" t="s">
        <v>19</v>
      </c>
      <c r="C48" s="94"/>
      <c r="D48" s="95"/>
      <c r="E48" s="96">
        <f t="shared" si="0"/>
        <v>0</v>
      </c>
      <c r="F48" s="94"/>
      <c r="G48" s="95"/>
      <c r="H48" s="96">
        <f t="shared" si="1"/>
        <v>0</v>
      </c>
      <c r="I48" s="94"/>
      <c r="J48" s="95"/>
      <c r="K48" s="96">
        <f t="shared" si="2"/>
        <v>0</v>
      </c>
      <c r="L48" s="94"/>
      <c r="M48" s="95"/>
      <c r="N48" s="96">
        <f t="shared" si="3"/>
        <v>0</v>
      </c>
      <c r="O48" s="94"/>
      <c r="P48" s="95"/>
      <c r="Q48" s="96">
        <f t="shared" si="4"/>
        <v>0</v>
      </c>
      <c r="R48" s="94"/>
      <c r="S48" s="95"/>
      <c r="T48" s="96">
        <f t="shared" si="5"/>
        <v>0</v>
      </c>
      <c r="U48" s="210">
        <f t="shared" si="6"/>
        <v>0</v>
      </c>
      <c r="W48" s="88" t="s">
        <v>19</v>
      </c>
      <c r="X48" s="122">
        <f t="shared" si="7"/>
        <v>0</v>
      </c>
      <c r="Y48" s="122">
        <f t="shared" si="8"/>
        <v>0</v>
      </c>
      <c r="Z48" s="122">
        <f t="shared" si="9"/>
        <v>0</v>
      </c>
      <c r="AA48" s="122">
        <f t="shared" si="10"/>
        <v>0</v>
      </c>
      <c r="AB48" s="122">
        <f t="shared" si="11"/>
        <v>0</v>
      </c>
      <c r="AC48" s="129">
        <f t="shared" si="12"/>
        <v>0</v>
      </c>
    </row>
    <row r="49" spans="1:29" ht="15.75" customHeight="1">
      <c r="A49" s="250">
        <v>42590</v>
      </c>
      <c r="B49" s="85" t="s">
        <v>12</v>
      </c>
      <c r="C49" s="89">
        <v>36531282.570000097</v>
      </c>
      <c r="D49" s="90"/>
      <c r="E49" s="91">
        <f t="shared" si="0"/>
        <v>36531282.570000097</v>
      </c>
      <c r="F49" s="89">
        <v>526012.1</v>
      </c>
      <c r="G49" s="90"/>
      <c r="H49" s="91">
        <f t="shared" si="1"/>
        <v>526012.1</v>
      </c>
      <c r="I49" s="89">
        <v>55455.98</v>
      </c>
      <c r="J49" s="90"/>
      <c r="K49" s="91">
        <f t="shared" si="2"/>
        <v>55455.98</v>
      </c>
      <c r="L49" s="89">
        <v>5474.2</v>
      </c>
      <c r="M49" s="90"/>
      <c r="N49" s="91">
        <f t="shared" si="3"/>
        <v>5474.2</v>
      </c>
      <c r="O49" s="89">
        <v>654243.74999999988</v>
      </c>
      <c r="P49" s="90"/>
      <c r="Q49" s="91">
        <f t="shared" si="4"/>
        <v>654243.74999999988</v>
      </c>
      <c r="R49" s="89">
        <v>35401008.500000097</v>
      </c>
      <c r="S49" s="90"/>
      <c r="T49" s="91">
        <f t="shared" si="5"/>
        <v>35401008.500000097</v>
      </c>
      <c r="U49" s="208">
        <f t="shared" si="6"/>
        <v>0</v>
      </c>
      <c r="W49" s="85" t="s">
        <v>12</v>
      </c>
      <c r="X49" s="117">
        <f t="shared" si="7"/>
        <v>0</v>
      </c>
      <c r="Y49" s="118">
        <f t="shared" si="8"/>
        <v>0</v>
      </c>
      <c r="Z49" s="118">
        <f t="shared" si="9"/>
        <v>0</v>
      </c>
      <c r="AA49" s="118">
        <f t="shared" si="10"/>
        <v>0</v>
      </c>
      <c r="AB49" s="118">
        <f t="shared" si="11"/>
        <v>0</v>
      </c>
      <c r="AC49" s="131">
        <f t="shared" si="12"/>
        <v>0</v>
      </c>
    </row>
    <row r="50" spans="1:29" ht="15.75">
      <c r="A50" s="251"/>
      <c r="B50" s="86" t="s">
        <v>13</v>
      </c>
      <c r="C50" s="92">
        <v>69386203.479996666</v>
      </c>
      <c r="D50" s="20">
        <v>69386200</v>
      </c>
      <c r="E50" s="93">
        <f t="shared" si="0"/>
        <v>3.4799966663122177</v>
      </c>
      <c r="F50" s="92">
        <v>2120561.7499999995</v>
      </c>
      <c r="G50" s="20" t="s">
        <v>3107</v>
      </c>
      <c r="H50" s="93">
        <f t="shared" si="1"/>
        <v>1.7499999995343387</v>
      </c>
      <c r="I50" s="92">
        <v>229825.69</v>
      </c>
      <c r="J50" s="20" t="s">
        <v>3699</v>
      </c>
      <c r="K50" s="93">
        <f t="shared" si="2"/>
        <v>-0.30999999999767169</v>
      </c>
      <c r="L50" s="92">
        <v>42203.780000000013</v>
      </c>
      <c r="M50" s="20" t="s">
        <v>3700</v>
      </c>
      <c r="N50" s="93">
        <f t="shared" si="3"/>
        <v>-1.9999999989522621E-2</v>
      </c>
      <c r="O50" s="92">
        <v>594696.99999999988</v>
      </c>
      <c r="P50" s="20" t="s">
        <v>3108</v>
      </c>
      <c r="Q50" s="93">
        <f t="shared" si="4"/>
        <v>0</v>
      </c>
      <c r="R50" s="92">
        <v>78711050.179996684</v>
      </c>
      <c r="S50" s="20">
        <v>78711100</v>
      </c>
      <c r="T50" s="93">
        <f t="shared" si="5"/>
        <v>-49.820003315806389</v>
      </c>
      <c r="U50" s="209">
        <f t="shared" si="6"/>
        <v>1</v>
      </c>
      <c r="W50" s="86" t="s">
        <v>13</v>
      </c>
      <c r="X50" s="121">
        <f t="shared" si="7"/>
        <v>0</v>
      </c>
      <c r="Y50" s="122">
        <f t="shared" si="8"/>
        <v>0</v>
      </c>
      <c r="Z50" s="122">
        <f t="shared" si="9"/>
        <v>0</v>
      </c>
      <c r="AA50" s="122">
        <f t="shared" si="10"/>
        <v>0</v>
      </c>
      <c r="AB50" s="122">
        <f t="shared" si="11"/>
        <v>0</v>
      </c>
      <c r="AC50" s="129">
        <f t="shared" si="12"/>
        <v>0</v>
      </c>
    </row>
    <row r="51" spans="1:29" ht="15.75">
      <c r="A51" s="251"/>
      <c r="B51" s="87" t="s">
        <v>14</v>
      </c>
      <c r="C51" s="92">
        <v>29912517.80999979</v>
      </c>
      <c r="D51" s="20">
        <v>87008500</v>
      </c>
      <c r="E51" s="93">
        <f t="shared" si="0"/>
        <v>-57095982.190000206</v>
      </c>
      <c r="F51" s="92">
        <v>998092.06000000052</v>
      </c>
      <c r="G51" s="20" t="s">
        <v>3109</v>
      </c>
      <c r="H51" s="93">
        <f t="shared" si="1"/>
        <v>6.0000000521540642E-2</v>
      </c>
      <c r="I51" s="92">
        <v>26684.170000000002</v>
      </c>
      <c r="J51" s="20" t="s">
        <v>3701</v>
      </c>
      <c r="K51" s="93">
        <f t="shared" si="2"/>
        <v>-2.9999999998835847E-2</v>
      </c>
      <c r="L51" s="92">
        <v>4003.2200000000003</v>
      </c>
      <c r="M51" s="20" t="s">
        <v>3702</v>
      </c>
      <c r="N51" s="93">
        <f t="shared" si="3"/>
        <v>0</v>
      </c>
      <c r="O51" s="92">
        <v>258602.13</v>
      </c>
      <c r="P51" s="20" t="s">
        <v>3110</v>
      </c>
      <c r="Q51" s="93">
        <f t="shared" si="4"/>
        <v>0.13000000000465661</v>
      </c>
      <c r="R51" s="92">
        <v>34402689.739999793</v>
      </c>
      <c r="S51" s="20">
        <v>34402700</v>
      </c>
      <c r="T51" s="93">
        <f t="shared" si="5"/>
        <v>-10.260000206530094</v>
      </c>
      <c r="U51" s="209">
        <f t="shared" si="6"/>
        <v>1</v>
      </c>
      <c r="W51" s="87" t="s">
        <v>14</v>
      </c>
      <c r="X51" s="121">
        <f t="shared" si="7"/>
        <v>1</v>
      </c>
      <c r="Y51" s="122">
        <f t="shared" si="8"/>
        <v>0</v>
      </c>
      <c r="Z51" s="122">
        <f t="shared" si="9"/>
        <v>0</v>
      </c>
      <c r="AA51" s="122">
        <f t="shared" si="10"/>
        <v>0</v>
      </c>
      <c r="AB51" s="122">
        <f t="shared" si="11"/>
        <v>0</v>
      </c>
      <c r="AC51" s="129">
        <f t="shared" si="12"/>
        <v>0</v>
      </c>
    </row>
    <row r="52" spans="1:29" ht="15.75">
      <c r="A52" s="251"/>
      <c r="B52" s="86" t="s">
        <v>15</v>
      </c>
      <c r="C52" s="92">
        <v>94811022.779999509</v>
      </c>
      <c r="D52" s="20">
        <v>0</v>
      </c>
      <c r="E52" s="93">
        <f t="shared" si="0"/>
        <v>94811022.779999509</v>
      </c>
      <c r="F52" s="92">
        <v>1078493.75</v>
      </c>
      <c r="G52" s="20"/>
      <c r="H52" s="93">
        <f t="shared" si="1"/>
        <v>1078493.75</v>
      </c>
      <c r="I52" s="92">
        <v>188551.92</v>
      </c>
      <c r="J52" s="20"/>
      <c r="K52" s="93">
        <f t="shared" si="2"/>
        <v>188551.92</v>
      </c>
      <c r="L52" s="92">
        <v>71310.710000000006</v>
      </c>
      <c r="M52" s="20"/>
      <c r="N52" s="93">
        <f t="shared" si="3"/>
        <v>71310.710000000006</v>
      </c>
      <c r="O52" s="92">
        <v>406433.18000000011</v>
      </c>
      <c r="P52" s="20"/>
      <c r="Q52" s="93">
        <f t="shared" si="4"/>
        <v>406433.18000000011</v>
      </c>
      <c r="R52" s="92">
        <v>93443337.059999511</v>
      </c>
      <c r="S52" s="20">
        <v>0</v>
      </c>
      <c r="T52" s="93">
        <f t="shared" si="5"/>
        <v>93443337.059999511</v>
      </c>
      <c r="U52" s="209">
        <f t="shared" si="6"/>
        <v>0</v>
      </c>
      <c r="W52" s="86" t="s">
        <v>15</v>
      </c>
      <c r="X52" s="121">
        <f t="shared" si="7"/>
        <v>0</v>
      </c>
      <c r="Y52" s="122">
        <f t="shared" si="8"/>
        <v>0</v>
      </c>
      <c r="Z52" s="122">
        <f t="shared" si="9"/>
        <v>0</v>
      </c>
      <c r="AA52" s="122">
        <f t="shared" si="10"/>
        <v>0</v>
      </c>
      <c r="AB52" s="122">
        <f t="shared" si="11"/>
        <v>0</v>
      </c>
      <c r="AC52" s="129">
        <f t="shared" si="12"/>
        <v>0</v>
      </c>
    </row>
    <row r="53" spans="1:29" ht="15.75">
      <c r="A53" s="251"/>
      <c r="B53" s="86" t="s">
        <v>16</v>
      </c>
      <c r="C53" s="92">
        <v>90403648.059998974</v>
      </c>
      <c r="D53" s="20">
        <v>90403600</v>
      </c>
      <c r="E53" s="93">
        <f t="shared" si="0"/>
        <v>48.059998974204063</v>
      </c>
      <c r="F53" s="92">
        <v>1487269.9799999997</v>
      </c>
      <c r="G53" s="20" t="s">
        <v>3111</v>
      </c>
      <c r="H53" s="93">
        <f t="shared" si="1"/>
        <v>-2.0000000251457095E-2</v>
      </c>
      <c r="I53" s="92">
        <v>66866.89</v>
      </c>
      <c r="J53" s="20" t="s">
        <v>3703</v>
      </c>
      <c r="K53" s="93">
        <f t="shared" si="2"/>
        <v>-9.9999999947613105E-3</v>
      </c>
      <c r="L53" s="92">
        <v>7592.1</v>
      </c>
      <c r="M53" s="20" t="s">
        <v>3704</v>
      </c>
      <c r="N53" s="93">
        <f t="shared" si="3"/>
        <v>0</v>
      </c>
      <c r="O53" s="92">
        <v>810890.78</v>
      </c>
      <c r="P53" s="20" t="s">
        <v>3112</v>
      </c>
      <c r="Q53" s="93">
        <f t="shared" si="4"/>
        <v>-0.21999999997206032</v>
      </c>
      <c r="R53" s="92">
        <v>88164762.089998975</v>
      </c>
      <c r="S53" s="20">
        <v>88164800</v>
      </c>
      <c r="T53" s="93">
        <f t="shared" si="5"/>
        <v>-37.910001024603844</v>
      </c>
      <c r="U53" s="209">
        <f t="shared" si="6"/>
        <v>1</v>
      </c>
      <c r="W53" s="86" t="s">
        <v>16</v>
      </c>
      <c r="X53" s="121">
        <f t="shared" si="7"/>
        <v>0</v>
      </c>
      <c r="Y53" s="122">
        <f t="shared" si="8"/>
        <v>0</v>
      </c>
      <c r="Z53" s="122">
        <f t="shared" si="9"/>
        <v>0</v>
      </c>
      <c r="AA53" s="122">
        <f t="shared" si="10"/>
        <v>0</v>
      </c>
      <c r="AB53" s="122">
        <f t="shared" si="11"/>
        <v>0</v>
      </c>
      <c r="AC53" s="129">
        <f t="shared" si="12"/>
        <v>0</v>
      </c>
    </row>
    <row r="54" spans="1:29" ht="15.75">
      <c r="A54" s="251"/>
      <c r="B54" s="86" t="s">
        <v>17</v>
      </c>
      <c r="C54" s="92">
        <v>62697069.419996656</v>
      </c>
      <c r="D54" s="20">
        <v>62697100</v>
      </c>
      <c r="E54" s="93">
        <f t="shared" si="0"/>
        <v>-30.580003343522549</v>
      </c>
      <c r="F54" s="92">
        <v>1926779.3800000001</v>
      </c>
      <c r="G54" s="20" t="s">
        <v>3113</v>
      </c>
      <c r="H54" s="93">
        <f t="shared" si="1"/>
        <v>-0.61999999987892807</v>
      </c>
      <c r="I54" s="92">
        <v>96420.14</v>
      </c>
      <c r="J54" s="20" t="s">
        <v>3705</v>
      </c>
      <c r="K54" s="93">
        <f t="shared" si="2"/>
        <v>3.9999999993597157E-2</v>
      </c>
      <c r="L54" s="92">
        <v>23428.36</v>
      </c>
      <c r="M54" s="20" t="s">
        <v>3706</v>
      </c>
      <c r="N54" s="93">
        <f t="shared" si="3"/>
        <v>-4.0000000000873115E-2</v>
      </c>
      <c r="O54" s="92">
        <v>390070.92000000022</v>
      </c>
      <c r="P54" s="20" t="s">
        <v>3114</v>
      </c>
      <c r="Q54" s="93">
        <f t="shared" si="4"/>
        <v>-7.9999999783467501E-2</v>
      </c>
      <c r="R54" s="92">
        <v>60453210.899996646</v>
      </c>
      <c r="S54" s="20">
        <v>60453200</v>
      </c>
      <c r="T54" s="93">
        <f t="shared" si="5"/>
        <v>10.899996645748615</v>
      </c>
      <c r="U54" s="209">
        <f t="shared" si="6"/>
        <v>1</v>
      </c>
      <c r="W54" s="86" t="s">
        <v>17</v>
      </c>
      <c r="X54" s="121">
        <f t="shared" si="7"/>
        <v>0</v>
      </c>
      <c r="Y54" s="122">
        <f t="shared" si="8"/>
        <v>0</v>
      </c>
      <c r="Z54" s="122">
        <f t="shared" si="9"/>
        <v>0</v>
      </c>
      <c r="AA54" s="122">
        <f t="shared" si="10"/>
        <v>0</v>
      </c>
      <c r="AB54" s="122">
        <f t="shared" si="11"/>
        <v>0</v>
      </c>
      <c r="AC54" s="129">
        <f t="shared" si="12"/>
        <v>0</v>
      </c>
    </row>
    <row r="55" spans="1:29" ht="15.75">
      <c r="A55" s="251"/>
      <c r="B55" s="86" t="s">
        <v>18</v>
      </c>
      <c r="C55" s="92">
        <v>20346392.569999468</v>
      </c>
      <c r="D55" s="20">
        <v>19711420</v>
      </c>
      <c r="E55" s="93">
        <f t="shared" si="0"/>
        <v>634972.56999946758</v>
      </c>
      <c r="F55" s="92">
        <v>1378588.8299999994</v>
      </c>
      <c r="G55" s="20" t="s">
        <v>3115</v>
      </c>
      <c r="H55" s="93">
        <f t="shared" si="1"/>
        <v>-1.1700000006239861</v>
      </c>
      <c r="I55" s="92">
        <v>102773.82999999999</v>
      </c>
      <c r="J55" s="20" t="s">
        <v>3707</v>
      </c>
      <c r="K55" s="93">
        <f t="shared" si="2"/>
        <v>-0.17000000001280569</v>
      </c>
      <c r="L55" s="92">
        <v>14758.1</v>
      </c>
      <c r="M55" s="20" t="s">
        <v>3708</v>
      </c>
      <c r="N55" s="93">
        <f t="shared" si="3"/>
        <v>0.1000000000003638</v>
      </c>
      <c r="O55" s="92">
        <v>255574.64999999997</v>
      </c>
      <c r="P55" s="20" t="s">
        <v>3116</v>
      </c>
      <c r="Q55" s="93">
        <f t="shared" si="4"/>
        <v>0.6499999999650754</v>
      </c>
      <c r="R55" s="92">
        <v>18800244.819999468</v>
      </c>
      <c r="S55" s="20">
        <v>18800270</v>
      </c>
      <c r="T55" s="93">
        <f t="shared" si="5"/>
        <v>-25.180000532418489</v>
      </c>
      <c r="U55" s="209">
        <f t="shared" si="6"/>
        <v>1</v>
      </c>
      <c r="W55" s="86" t="s">
        <v>18</v>
      </c>
      <c r="X55" s="121">
        <f t="shared" si="7"/>
        <v>1</v>
      </c>
      <c r="Y55" s="122">
        <f t="shared" si="8"/>
        <v>0</v>
      </c>
      <c r="Z55" s="122">
        <f t="shared" si="9"/>
        <v>0</v>
      </c>
      <c r="AA55" s="122">
        <f t="shared" si="10"/>
        <v>0</v>
      </c>
      <c r="AB55" s="122">
        <f t="shared" si="11"/>
        <v>0</v>
      </c>
      <c r="AC55" s="129">
        <f t="shared" si="12"/>
        <v>0</v>
      </c>
    </row>
    <row r="56" spans="1:29" ht="15.75">
      <c r="A56" s="252"/>
      <c r="B56" s="88" t="s">
        <v>19</v>
      </c>
      <c r="C56" s="94"/>
      <c r="D56" s="95"/>
      <c r="E56" s="96">
        <f t="shared" si="0"/>
        <v>0</v>
      </c>
      <c r="F56" s="94"/>
      <c r="G56" s="95"/>
      <c r="H56" s="96">
        <f t="shared" si="1"/>
        <v>0</v>
      </c>
      <c r="I56" s="94"/>
      <c r="J56" s="95"/>
      <c r="K56" s="96">
        <f t="shared" si="2"/>
        <v>0</v>
      </c>
      <c r="L56" s="94"/>
      <c r="M56" s="95"/>
      <c r="N56" s="96">
        <f t="shared" si="3"/>
        <v>0</v>
      </c>
      <c r="O56" s="92"/>
      <c r="P56" s="20"/>
      <c r="Q56" s="93">
        <f t="shared" si="4"/>
        <v>0</v>
      </c>
      <c r="R56" s="94"/>
      <c r="S56" s="95"/>
      <c r="T56" s="96">
        <f t="shared" si="5"/>
        <v>0</v>
      </c>
      <c r="U56" s="210">
        <f t="shared" si="6"/>
        <v>0</v>
      </c>
      <c r="W56" s="88" t="s">
        <v>19</v>
      </c>
      <c r="X56" s="125">
        <f t="shared" si="7"/>
        <v>0</v>
      </c>
      <c r="Y56" s="126">
        <f t="shared" si="8"/>
        <v>0</v>
      </c>
      <c r="Z56" s="126">
        <f t="shared" si="9"/>
        <v>0</v>
      </c>
      <c r="AA56" s="126">
        <f t="shared" si="10"/>
        <v>0</v>
      </c>
      <c r="AB56" s="126">
        <f t="shared" si="11"/>
        <v>0</v>
      </c>
      <c r="AC56" s="132">
        <f t="shared" si="12"/>
        <v>0</v>
      </c>
    </row>
    <row r="57" spans="1:29" ht="15.75" customHeight="1">
      <c r="A57" s="250">
        <v>42591</v>
      </c>
      <c r="B57" s="85" t="s">
        <v>12</v>
      </c>
      <c r="C57" s="89">
        <v>35401008.500000097</v>
      </c>
      <c r="D57" s="90"/>
      <c r="E57" s="91">
        <f t="shared" si="0"/>
        <v>35401008.500000097</v>
      </c>
      <c r="F57" s="89">
        <v>404959.46</v>
      </c>
      <c r="G57" s="90"/>
      <c r="H57" s="91">
        <f t="shared" si="1"/>
        <v>404959.46</v>
      </c>
      <c r="I57" s="89">
        <v>6077.68</v>
      </c>
      <c r="J57" s="90"/>
      <c r="K57" s="91">
        <f t="shared" si="2"/>
        <v>6077.68</v>
      </c>
      <c r="L57" s="89">
        <v>1005.88</v>
      </c>
      <c r="M57" s="90"/>
      <c r="N57" s="91">
        <f t="shared" si="3"/>
        <v>1005.88</v>
      </c>
      <c r="O57" s="89">
        <v>443864</v>
      </c>
      <c r="P57" s="90"/>
      <c r="Q57" s="91">
        <f t="shared" si="4"/>
        <v>443864</v>
      </c>
      <c r="R57" s="89">
        <v>34557256.840000093</v>
      </c>
      <c r="S57" s="90"/>
      <c r="T57" s="91">
        <f t="shared" si="5"/>
        <v>34557256.840000093</v>
      </c>
      <c r="U57" s="208">
        <f t="shared" si="6"/>
        <v>0</v>
      </c>
      <c r="W57" s="85" t="s">
        <v>12</v>
      </c>
      <c r="X57" s="122">
        <f t="shared" si="7"/>
        <v>0</v>
      </c>
      <c r="Y57" s="122">
        <f t="shared" si="8"/>
        <v>0</v>
      </c>
      <c r="Z57" s="122">
        <f t="shared" si="9"/>
        <v>0</v>
      </c>
      <c r="AA57" s="122">
        <f t="shared" si="10"/>
        <v>0</v>
      </c>
      <c r="AB57" s="122">
        <f t="shared" si="11"/>
        <v>0</v>
      </c>
      <c r="AC57" s="129">
        <f t="shared" si="12"/>
        <v>0</v>
      </c>
    </row>
    <row r="58" spans="1:29" ht="15.75">
      <c r="A58" s="251"/>
      <c r="B58" s="86" t="s">
        <v>13</v>
      </c>
      <c r="C58" s="92">
        <v>78711050.179996684</v>
      </c>
      <c r="D58" s="20">
        <v>78711100</v>
      </c>
      <c r="E58" s="93">
        <f t="shared" si="0"/>
        <v>-49.820003315806389</v>
      </c>
      <c r="F58" s="92">
        <v>1377420.8100000003</v>
      </c>
      <c r="G58" s="20" t="s">
        <v>3117</v>
      </c>
      <c r="H58" s="93">
        <f t="shared" si="1"/>
        <v>0.81000000028871</v>
      </c>
      <c r="I58" s="92">
        <v>124894.57</v>
      </c>
      <c r="J58" s="20" t="s">
        <v>3709</v>
      </c>
      <c r="K58" s="93">
        <f t="shared" si="2"/>
        <v>-0.42999999999301508</v>
      </c>
      <c r="L58" s="92">
        <v>9008.380000000001</v>
      </c>
      <c r="M58" s="20" t="s">
        <v>3710</v>
      </c>
      <c r="N58" s="93">
        <f t="shared" si="3"/>
        <v>0</v>
      </c>
      <c r="O58" s="92">
        <v>548959.84</v>
      </c>
      <c r="P58" s="20" t="s">
        <v>3118</v>
      </c>
      <c r="Q58" s="93">
        <f t="shared" si="4"/>
        <v>-0.16000000003259629</v>
      </c>
      <c r="R58" s="92">
        <v>76900555.719996676</v>
      </c>
      <c r="S58" s="20">
        <v>76900500</v>
      </c>
      <c r="T58" s="93">
        <f t="shared" si="5"/>
        <v>55.719996675848961</v>
      </c>
      <c r="U58" s="209">
        <f t="shared" si="6"/>
        <v>1</v>
      </c>
      <c r="W58" s="86" t="s">
        <v>13</v>
      </c>
      <c r="X58" s="122">
        <f t="shared" si="7"/>
        <v>0</v>
      </c>
      <c r="Y58" s="122">
        <f t="shared" si="8"/>
        <v>0</v>
      </c>
      <c r="Z58" s="122">
        <f t="shared" si="9"/>
        <v>0</v>
      </c>
      <c r="AA58" s="122">
        <f t="shared" si="10"/>
        <v>0</v>
      </c>
      <c r="AB58" s="122">
        <f t="shared" si="11"/>
        <v>0</v>
      </c>
      <c r="AC58" s="129">
        <f t="shared" si="12"/>
        <v>0</v>
      </c>
    </row>
    <row r="59" spans="1:29" ht="15.75">
      <c r="A59" s="251"/>
      <c r="B59" s="87" t="s">
        <v>14</v>
      </c>
      <c r="C59" s="92">
        <v>34402689.739999793</v>
      </c>
      <c r="D59" s="20">
        <v>34402700</v>
      </c>
      <c r="E59" s="93">
        <f t="shared" si="0"/>
        <v>-10.260000206530094</v>
      </c>
      <c r="F59" s="92">
        <v>919516.65</v>
      </c>
      <c r="G59" s="20" t="s">
        <v>3119</v>
      </c>
      <c r="H59" s="93">
        <f t="shared" si="1"/>
        <v>-0.34999999997671694</v>
      </c>
      <c r="I59" s="92">
        <v>60334.29</v>
      </c>
      <c r="J59" s="20" t="s">
        <v>3711</v>
      </c>
      <c r="K59" s="93">
        <f t="shared" si="2"/>
        <v>-1.0000000002037268E-2</v>
      </c>
      <c r="L59" s="92">
        <v>6064.46</v>
      </c>
      <c r="M59" s="20" t="s">
        <v>3712</v>
      </c>
      <c r="N59" s="93">
        <f t="shared" si="3"/>
        <v>0</v>
      </c>
      <c r="O59" s="92">
        <v>239474.02000000002</v>
      </c>
      <c r="P59" s="20" t="s">
        <v>3120</v>
      </c>
      <c r="Q59" s="93">
        <f t="shared" si="4"/>
        <v>2.0000000018626451E-2</v>
      </c>
      <c r="R59" s="92">
        <v>37438877.499999784</v>
      </c>
      <c r="S59" s="20">
        <v>37438900</v>
      </c>
      <c r="T59" s="93">
        <f t="shared" si="5"/>
        <v>-22.500000216066837</v>
      </c>
      <c r="U59" s="209">
        <f t="shared" si="6"/>
        <v>1</v>
      </c>
      <c r="W59" s="87" t="s">
        <v>14</v>
      </c>
      <c r="X59" s="122">
        <f t="shared" si="7"/>
        <v>0</v>
      </c>
      <c r="Y59" s="122">
        <f t="shared" si="8"/>
        <v>0</v>
      </c>
      <c r="Z59" s="122">
        <f t="shared" si="9"/>
        <v>0</v>
      </c>
      <c r="AA59" s="122">
        <f t="shared" si="10"/>
        <v>0</v>
      </c>
      <c r="AB59" s="122">
        <f t="shared" si="11"/>
        <v>0</v>
      </c>
      <c r="AC59" s="129">
        <f t="shared" si="12"/>
        <v>0</v>
      </c>
    </row>
    <row r="60" spans="1:29" ht="15.75">
      <c r="A60" s="251"/>
      <c r="B60" s="86" t="s">
        <v>15</v>
      </c>
      <c r="C60" s="92">
        <v>93443337.059999511</v>
      </c>
      <c r="D60" s="20">
        <v>0</v>
      </c>
      <c r="E60" s="93">
        <f t="shared" si="0"/>
        <v>93443337.059999511</v>
      </c>
      <c r="F60" s="92">
        <v>1018275.0199999999</v>
      </c>
      <c r="G60" s="20"/>
      <c r="H60" s="93">
        <f t="shared" si="1"/>
        <v>1018275.0199999999</v>
      </c>
      <c r="I60" s="92">
        <v>271484.57999999984</v>
      </c>
      <c r="J60" s="20"/>
      <c r="K60" s="93">
        <f t="shared" si="2"/>
        <v>271484.57999999984</v>
      </c>
      <c r="L60" s="92">
        <v>183494.89</v>
      </c>
      <c r="M60" s="20"/>
      <c r="N60" s="93">
        <f t="shared" si="3"/>
        <v>183494.89</v>
      </c>
      <c r="O60" s="92">
        <v>382953.40999999992</v>
      </c>
      <c r="P60" s="20"/>
      <c r="Q60" s="93">
        <f t="shared" si="4"/>
        <v>382953.40999999992</v>
      </c>
      <c r="R60" s="92">
        <v>98510463.149999484</v>
      </c>
      <c r="S60" s="20">
        <v>0</v>
      </c>
      <c r="T60" s="93">
        <f t="shared" si="5"/>
        <v>98510463.149999484</v>
      </c>
      <c r="U60" s="209">
        <f t="shared" si="6"/>
        <v>0</v>
      </c>
      <c r="W60" s="86" t="s">
        <v>15</v>
      </c>
      <c r="X60" s="122">
        <f t="shared" si="7"/>
        <v>0</v>
      </c>
      <c r="Y60" s="122">
        <f t="shared" si="8"/>
        <v>0</v>
      </c>
      <c r="Z60" s="122">
        <f t="shared" si="9"/>
        <v>0</v>
      </c>
      <c r="AA60" s="122">
        <f t="shared" si="10"/>
        <v>0</v>
      </c>
      <c r="AB60" s="122">
        <f t="shared" si="11"/>
        <v>0</v>
      </c>
      <c r="AC60" s="129">
        <f t="shared" si="12"/>
        <v>0</v>
      </c>
    </row>
    <row r="61" spans="1:29" ht="15.75">
      <c r="A61" s="251"/>
      <c r="B61" s="86" t="s">
        <v>16</v>
      </c>
      <c r="C61" s="92">
        <v>88164762.089998975</v>
      </c>
      <c r="D61" s="20">
        <v>88164800</v>
      </c>
      <c r="E61" s="93">
        <f t="shared" si="0"/>
        <v>-37.910001024603844</v>
      </c>
      <c r="F61" s="92">
        <v>1013427.2199999999</v>
      </c>
      <c r="G61" s="20" t="s">
        <v>3121</v>
      </c>
      <c r="H61" s="93">
        <f t="shared" si="1"/>
        <v>-2.780000000144355</v>
      </c>
      <c r="I61" s="92">
        <v>96775.24</v>
      </c>
      <c r="J61" s="20" t="s">
        <v>3713</v>
      </c>
      <c r="K61" s="93">
        <f t="shared" si="2"/>
        <v>4.0000000008149073E-2</v>
      </c>
      <c r="L61" s="92">
        <v>15688.220000000001</v>
      </c>
      <c r="M61" s="20" t="s">
        <v>3714</v>
      </c>
      <c r="N61" s="93">
        <f t="shared" si="3"/>
        <v>2.0000000000436557E-2</v>
      </c>
      <c r="O61" s="92">
        <v>555877.23</v>
      </c>
      <c r="P61" s="20" t="s">
        <v>3122</v>
      </c>
      <c r="Q61" s="93">
        <f t="shared" si="4"/>
        <v>0.22999999998137355</v>
      </c>
      <c r="R61" s="92">
        <v>90903429.839998975</v>
      </c>
      <c r="S61" s="20">
        <v>90903400</v>
      </c>
      <c r="T61" s="93">
        <f t="shared" si="5"/>
        <v>29.839998975396156</v>
      </c>
      <c r="U61" s="209">
        <f t="shared" si="6"/>
        <v>1</v>
      </c>
      <c r="W61" s="86" t="s">
        <v>16</v>
      </c>
      <c r="X61" s="122">
        <f t="shared" si="7"/>
        <v>0</v>
      </c>
      <c r="Y61" s="122">
        <f t="shared" si="8"/>
        <v>0</v>
      </c>
      <c r="Z61" s="122">
        <f t="shared" si="9"/>
        <v>0</v>
      </c>
      <c r="AA61" s="122">
        <f t="shared" si="10"/>
        <v>0</v>
      </c>
      <c r="AB61" s="122">
        <f t="shared" si="11"/>
        <v>0</v>
      </c>
      <c r="AC61" s="129">
        <f t="shared" si="12"/>
        <v>0</v>
      </c>
    </row>
    <row r="62" spans="1:29" ht="15.75">
      <c r="A62" s="251"/>
      <c r="B62" s="86" t="s">
        <v>17</v>
      </c>
      <c r="C62" s="92">
        <v>60453210.899996646</v>
      </c>
      <c r="D62" s="20">
        <v>60453200</v>
      </c>
      <c r="E62" s="93">
        <f t="shared" si="0"/>
        <v>10.899996645748615</v>
      </c>
      <c r="F62" s="92">
        <v>1686750.9599999997</v>
      </c>
      <c r="G62" s="20" t="s">
        <v>3123</v>
      </c>
      <c r="H62" s="93">
        <f t="shared" si="1"/>
        <v>0.95999999972991645</v>
      </c>
      <c r="I62" s="92">
        <v>55057.3</v>
      </c>
      <c r="J62" s="20" t="s">
        <v>3715</v>
      </c>
      <c r="K62" s="93">
        <f t="shared" si="2"/>
        <v>0</v>
      </c>
      <c r="L62" s="92">
        <v>2230.8000000000002</v>
      </c>
      <c r="M62" s="20" t="s">
        <v>3716</v>
      </c>
      <c r="N62" s="93">
        <f t="shared" si="3"/>
        <v>0</v>
      </c>
      <c r="O62" s="92">
        <v>564129.90000000026</v>
      </c>
      <c r="P62" s="20" t="s">
        <v>3124</v>
      </c>
      <c r="Q62" s="93">
        <f t="shared" si="4"/>
        <v>-9.9999999743886292E-2</v>
      </c>
      <c r="R62" s="92">
        <v>69264887.839996651</v>
      </c>
      <c r="S62" s="20">
        <v>69264900</v>
      </c>
      <c r="T62" s="93">
        <f t="shared" si="5"/>
        <v>-12.16000334918499</v>
      </c>
      <c r="U62" s="209">
        <f t="shared" si="6"/>
        <v>1</v>
      </c>
      <c r="W62" s="86" t="s">
        <v>17</v>
      </c>
      <c r="X62" s="122">
        <f t="shared" si="7"/>
        <v>0</v>
      </c>
      <c r="Y62" s="122">
        <f t="shared" si="8"/>
        <v>0</v>
      </c>
      <c r="Z62" s="122">
        <f t="shared" si="9"/>
        <v>0</v>
      </c>
      <c r="AA62" s="122">
        <f t="shared" si="10"/>
        <v>0</v>
      </c>
      <c r="AB62" s="122">
        <f t="shared" si="11"/>
        <v>0</v>
      </c>
      <c r="AC62" s="129">
        <f t="shared" si="12"/>
        <v>0</v>
      </c>
    </row>
    <row r="63" spans="1:29" ht="15.75">
      <c r="A63" s="251"/>
      <c r="B63" s="86" t="s">
        <v>18</v>
      </c>
      <c r="C63" s="92">
        <v>18800244.819999468</v>
      </c>
      <c r="D63" s="20">
        <v>18800270</v>
      </c>
      <c r="E63" s="93">
        <f t="shared" si="0"/>
        <v>-25.180000532418489</v>
      </c>
      <c r="F63" s="92">
        <v>1145871.3600000006</v>
      </c>
      <c r="G63" s="20" t="s">
        <v>3125</v>
      </c>
      <c r="H63" s="93">
        <f t="shared" si="1"/>
        <v>1.3600000005681068</v>
      </c>
      <c r="I63" s="92">
        <v>51058.829999999994</v>
      </c>
      <c r="J63" s="20" t="s">
        <v>3717</v>
      </c>
      <c r="K63" s="93">
        <f t="shared" si="2"/>
        <v>2.9999999991559889E-2</v>
      </c>
      <c r="L63" s="92">
        <v>3611.34</v>
      </c>
      <c r="M63" s="20" t="s">
        <v>3718</v>
      </c>
      <c r="N63" s="93">
        <f t="shared" si="3"/>
        <v>0</v>
      </c>
      <c r="O63" s="92">
        <v>136676.24</v>
      </c>
      <c r="P63" s="20" t="s">
        <v>3126</v>
      </c>
      <c r="Q63" s="93">
        <f t="shared" si="4"/>
        <v>0.23999999999068677</v>
      </c>
      <c r="R63" s="92">
        <v>17565144.709999468</v>
      </c>
      <c r="S63" s="20">
        <v>17565170</v>
      </c>
      <c r="T63" s="93">
        <f t="shared" si="5"/>
        <v>-25.290000531822443</v>
      </c>
      <c r="U63" s="209">
        <f t="shared" si="6"/>
        <v>1</v>
      </c>
      <c r="W63" s="86" t="s">
        <v>18</v>
      </c>
      <c r="X63" s="122">
        <f t="shared" si="7"/>
        <v>0</v>
      </c>
      <c r="Y63" s="122">
        <f t="shared" si="8"/>
        <v>0</v>
      </c>
      <c r="Z63" s="122">
        <f t="shared" si="9"/>
        <v>0</v>
      </c>
      <c r="AA63" s="122">
        <f t="shared" si="10"/>
        <v>0</v>
      </c>
      <c r="AB63" s="122">
        <f t="shared" si="11"/>
        <v>0</v>
      </c>
      <c r="AC63" s="129">
        <f t="shared" si="12"/>
        <v>0</v>
      </c>
    </row>
    <row r="64" spans="1:29" ht="15.75">
      <c r="A64" s="252"/>
      <c r="B64" s="88" t="s">
        <v>19</v>
      </c>
      <c r="C64" s="94">
        <v>80890181.409998804</v>
      </c>
      <c r="D64" s="95">
        <v>80890200</v>
      </c>
      <c r="E64" s="96">
        <f t="shared" si="0"/>
        <v>-18.590001195669174</v>
      </c>
      <c r="F64" s="94">
        <v>9027840.6300000083</v>
      </c>
      <c r="G64" s="95" t="s">
        <v>3127</v>
      </c>
      <c r="H64" s="96">
        <f t="shared" si="1"/>
        <v>0.63000000827014446</v>
      </c>
      <c r="I64" s="94">
        <v>318010.98</v>
      </c>
      <c r="J64" s="95" t="s">
        <v>3719</v>
      </c>
      <c r="K64" s="96">
        <f t="shared" si="2"/>
        <v>-2.0000000018626451E-2</v>
      </c>
      <c r="L64" s="94">
        <v>1030249.42</v>
      </c>
      <c r="M64" s="95" t="s">
        <v>3720</v>
      </c>
      <c r="N64" s="96">
        <f t="shared" si="3"/>
        <v>-0.57999999995809048</v>
      </c>
      <c r="O64" s="94">
        <v>2919965.6199999987</v>
      </c>
      <c r="P64" s="95" t="s">
        <v>3128</v>
      </c>
      <c r="Q64" s="96">
        <f t="shared" si="4"/>
        <v>-4.3800000012852252</v>
      </c>
      <c r="R64" s="94">
        <v>89105670.389998823</v>
      </c>
      <c r="S64" s="95">
        <v>89105714</v>
      </c>
      <c r="T64" s="96">
        <f t="shared" si="5"/>
        <v>-43.610001176595688</v>
      </c>
      <c r="U64" s="210">
        <f t="shared" si="6"/>
        <v>1</v>
      </c>
      <c r="W64" s="88" t="s">
        <v>19</v>
      </c>
      <c r="X64" s="122">
        <f t="shared" si="7"/>
        <v>0</v>
      </c>
      <c r="Y64" s="122">
        <f t="shared" si="8"/>
        <v>0</v>
      </c>
      <c r="Z64" s="122">
        <f t="shared" si="9"/>
        <v>0</v>
      </c>
      <c r="AA64" s="122">
        <f t="shared" si="10"/>
        <v>0</v>
      </c>
      <c r="AB64" s="122">
        <f t="shared" si="11"/>
        <v>0</v>
      </c>
      <c r="AC64" s="129">
        <f t="shared" si="12"/>
        <v>0</v>
      </c>
    </row>
    <row r="65" spans="1:29" ht="15.75" customHeight="1">
      <c r="A65" s="250">
        <v>42592</v>
      </c>
      <c r="B65" s="85" t="s">
        <v>12</v>
      </c>
      <c r="C65" s="89">
        <v>34557256.840000093</v>
      </c>
      <c r="D65" s="90"/>
      <c r="E65" s="91">
        <f t="shared" si="0"/>
        <v>34557256.840000093</v>
      </c>
      <c r="F65" s="89">
        <v>300199.63000000006</v>
      </c>
      <c r="G65" s="90"/>
      <c r="H65" s="91">
        <f t="shared" si="1"/>
        <v>300199.63000000006</v>
      </c>
      <c r="I65" s="89">
        <v>51256.450000000004</v>
      </c>
      <c r="J65" s="90"/>
      <c r="K65" s="91">
        <f t="shared" si="2"/>
        <v>51256.450000000004</v>
      </c>
      <c r="L65" s="89">
        <v>11652.54</v>
      </c>
      <c r="M65" s="90"/>
      <c r="N65" s="91">
        <f t="shared" si="3"/>
        <v>11652.54</v>
      </c>
      <c r="O65" s="92">
        <v>201782.95</v>
      </c>
      <c r="P65" s="20"/>
      <c r="Q65" s="93">
        <f t="shared" si="4"/>
        <v>201782.95</v>
      </c>
      <c r="R65" s="89">
        <v>34094878.170000099</v>
      </c>
      <c r="S65" s="90"/>
      <c r="T65" s="91">
        <f t="shared" si="5"/>
        <v>34094878.170000099</v>
      </c>
      <c r="U65" s="208">
        <f t="shared" si="6"/>
        <v>0</v>
      </c>
      <c r="W65" s="85" t="s">
        <v>12</v>
      </c>
      <c r="X65" s="117">
        <f t="shared" si="7"/>
        <v>0</v>
      </c>
      <c r="Y65" s="118">
        <f t="shared" si="8"/>
        <v>0</v>
      </c>
      <c r="Z65" s="118">
        <f t="shared" si="9"/>
        <v>0</v>
      </c>
      <c r="AA65" s="118">
        <f t="shared" si="10"/>
        <v>0</v>
      </c>
      <c r="AB65" s="118">
        <f t="shared" si="11"/>
        <v>0</v>
      </c>
      <c r="AC65" s="131">
        <f t="shared" si="12"/>
        <v>0</v>
      </c>
    </row>
    <row r="66" spans="1:29" ht="15.75">
      <c r="A66" s="251"/>
      <c r="B66" s="86" t="s">
        <v>13</v>
      </c>
      <c r="C66" s="92">
        <v>76900555.719996676</v>
      </c>
      <c r="D66" s="20"/>
      <c r="E66" s="93">
        <f t="shared" si="0"/>
        <v>76900555.719996676</v>
      </c>
      <c r="F66" s="92">
        <v>1746302.99</v>
      </c>
      <c r="G66" s="20"/>
      <c r="H66" s="93">
        <f t="shared" si="1"/>
        <v>1746302.99</v>
      </c>
      <c r="I66" s="92">
        <v>189876.56999999998</v>
      </c>
      <c r="J66" s="20"/>
      <c r="K66" s="93">
        <f t="shared" si="2"/>
        <v>189876.56999999998</v>
      </c>
      <c r="L66" s="92">
        <v>52559.82</v>
      </c>
      <c r="M66" s="20"/>
      <c r="N66" s="93">
        <f t="shared" si="3"/>
        <v>52559.82</v>
      </c>
      <c r="O66" s="92">
        <v>431378.56000000017</v>
      </c>
      <c r="P66" s="20"/>
      <c r="Q66" s="93">
        <f t="shared" si="4"/>
        <v>431378.56000000017</v>
      </c>
      <c r="R66" s="92">
        <v>80701781.18999669</v>
      </c>
      <c r="S66" s="20"/>
      <c r="T66" s="93">
        <f t="shared" si="5"/>
        <v>80701781.18999669</v>
      </c>
      <c r="U66" s="209">
        <f t="shared" si="6"/>
        <v>0</v>
      </c>
      <c r="W66" s="86" t="s">
        <v>13</v>
      </c>
      <c r="X66" s="121">
        <f t="shared" si="7"/>
        <v>0</v>
      </c>
      <c r="Y66" s="122">
        <f t="shared" si="8"/>
        <v>0</v>
      </c>
      <c r="Z66" s="122">
        <f t="shared" si="9"/>
        <v>0</v>
      </c>
      <c r="AA66" s="122">
        <f t="shared" si="10"/>
        <v>0</v>
      </c>
      <c r="AB66" s="122">
        <f t="shared" si="11"/>
        <v>0</v>
      </c>
      <c r="AC66" s="129">
        <f t="shared" si="12"/>
        <v>0</v>
      </c>
    </row>
    <row r="67" spans="1:29" ht="15.75">
      <c r="A67" s="251"/>
      <c r="B67" s="87" t="s">
        <v>14</v>
      </c>
      <c r="C67" s="92">
        <v>37438877.499999784</v>
      </c>
      <c r="D67" s="20">
        <v>37438900</v>
      </c>
      <c r="E67" s="93">
        <f t="shared" si="0"/>
        <v>-22.500000216066837</v>
      </c>
      <c r="F67" s="92">
        <v>604812.42999999982</v>
      </c>
      <c r="G67" s="20" t="s">
        <v>3129</v>
      </c>
      <c r="H67" s="93">
        <f t="shared" si="1"/>
        <v>0.4299999998183921</v>
      </c>
      <c r="I67" s="92">
        <v>12856.68</v>
      </c>
      <c r="J67" s="20" t="s">
        <v>3721</v>
      </c>
      <c r="K67" s="93">
        <f t="shared" si="2"/>
        <v>-2.0000000000436557E-2</v>
      </c>
      <c r="L67" s="92">
        <v>4989.55</v>
      </c>
      <c r="M67" s="20" t="s">
        <v>3722</v>
      </c>
      <c r="N67" s="93">
        <f t="shared" si="3"/>
        <v>0</v>
      </c>
      <c r="O67" s="92">
        <v>167886.55000000002</v>
      </c>
      <c r="P67" s="20" t="s">
        <v>3130</v>
      </c>
      <c r="Q67" s="93">
        <f t="shared" si="4"/>
        <v>-0.4499999999825377</v>
      </c>
      <c r="R67" s="92">
        <v>36674045.649999782</v>
      </c>
      <c r="S67" s="20">
        <v>36674000</v>
      </c>
      <c r="T67" s="93">
        <f t="shared" si="5"/>
        <v>45.649999782443047</v>
      </c>
      <c r="U67" s="209">
        <f t="shared" si="6"/>
        <v>1</v>
      </c>
      <c r="W67" s="87" t="s">
        <v>14</v>
      </c>
      <c r="X67" s="121">
        <f t="shared" si="7"/>
        <v>0</v>
      </c>
      <c r="Y67" s="122">
        <f t="shared" si="8"/>
        <v>0</v>
      </c>
      <c r="Z67" s="122">
        <f t="shared" si="9"/>
        <v>0</v>
      </c>
      <c r="AA67" s="122">
        <f t="shared" si="10"/>
        <v>0</v>
      </c>
      <c r="AB67" s="122">
        <f t="shared" si="11"/>
        <v>0</v>
      </c>
      <c r="AC67" s="129">
        <f t="shared" si="12"/>
        <v>0</v>
      </c>
    </row>
    <row r="68" spans="1:29" ht="15.75">
      <c r="A68" s="251"/>
      <c r="B68" s="86" t="s">
        <v>15</v>
      </c>
      <c r="C68" s="92">
        <v>98510463.149999484</v>
      </c>
      <c r="D68" s="20">
        <v>0</v>
      </c>
      <c r="E68" s="93">
        <f t="shared" si="0"/>
        <v>98510463.149999484</v>
      </c>
      <c r="F68" s="92">
        <v>1131543.6899999997</v>
      </c>
      <c r="G68" s="20"/>
      <c r="H68" s="93">
        <f t="shared" si="1"/>
        <v>1131543.6899999997</v>
      </c>
      <c r="I68" s="92">
        <v>100852.95</v>
      </c>
      <c r="J68" s="20"/>
      <c r="K68" s="93">
        <f t="shared" si="2"/>
        <v>100852.95</v>
      </c>
      <c r="L68" s="92">
        <v>18063.53</v>
      </c>
      <c r="M68" s="20"/>
      <c r="N68" s="93">
        <f t="shared" si="3"/>
        <v>18063.53</v>
      </c>
      <c r="O68" s="92">
        <v>428945.18999999994</v>
      </c>
      <c r="P68" s="20"/>
      <c r="Q68" s="93">
        <f t="shared" si="4"/>
        <v>428945.18999999994</v>
      </c>
      <c r="R68" s="92">
        <v>97032763.689999491</v>
      </c>
      <c r="S68" s="20">
        <v>0</v>
      </c>
      <c r="T68" s="93">
        <f t="shared" si="5"/>
        <v>97032763.689999491</v>
      </c>
      <c r="U68" s="209">
        <f t="shared" si="6"/>
        <v>0</v>
      </c>
      <c r="W68" s="86" t="s">
        <v>15</v>
      </c>
      <c r="X68" s="121">
        <f t="shared" si="7"/>
        <v>0</v>
      </c>
      <c r="Y68" s="122">
        <f t="shared" si="8"/>
        <v>0</v>
      </c>
      <c r="Z68" s="122">
        <f t="shared" si="9"/>
        <v>0</v>
      </c>
      <c r="AA68" s="122">
        <f t="shared" si="10"/>
        <v>0</v>
      </c>
      <c r="AB68" s="122">
        <f t="shared" si="11"/>
        <v>0</v>
      </c>
      <c r="AC68" s="129">
        <f t="shared" si="12"/>
        <v>0</v>
      </c>
    </row>
    <row r="69" spans="1:29" ht="15.75">
      <c r="A69" s="251"/>
      <c r="B69" s="86" t="s">
        <v>16</v>
      </c>
      <c r="C69" s="92">
        <v>90903429.839998975</v>
      </c>
      <c r="D69" s="20">
        <v>90903400</v>
      </c>
      <c r="E69" s="93">
        <f t="shared" si="0"/>
        <v>29.839998975396156</v>
      </c>
      <c r="F69" s="92">
        <v>1240535.93</v>
      </c>
      <c r="G69" s="20" t="s">
        <v>3131</v>
      </c>
      <c r="H69" s="93">
        <f t="shared" si="1"/>
        <v>-4.0700000000651926</v>
      </c>
      <c r="I69" s="92">
        <v>176524.12999999998</v>
      </c>
      <c r="J69" s="20" t="s">
        <v>3723</v>
      </c>
      <c r="K69" s="93">
        <f t="shared" si="2"/>
        <v>0.12999999997555278</v>
      </c>
      <c r="L69" s="92">
        <v>7930.04</v>
      </c>
      <c r="M69" s="20" t="s">
        <v>3724</v>
      </c>
      <c r="N69" s="93">
        <f t="shared" si="3"/>
        <v>0</v>
      </c>
      <c r="O69" s="92">
        <v>550274.18000000005</v>
      </c>
      <c r="P69" s="20" t="s">
        <v>3132</v>
      </c>
      <c r="Q69" s="93">
        <f t="shared" si="4"/>
        <v>0.18000000005122274</v>
      </c>
      <c r="R69" s="92">
        <v>93092032.419998989</v>
      </c>
      <c r="S69" s="20">
        <v>93092000</v>
      </c>
      <c r="T69" s="93">
        <f t="shared" si="5"/>
        <v>32.419998988509178</v>
      </c>
      <c r="U69" s="209">
        <f t="shared" si="6"/>
        <v>1</v>
      </c>
      <c r="W69" s="86" t="s">
        <v>16</v>
      </c>
      <c r="X69" s="121">
        <f t="shared" si="7"/>
        <v>0</v>
      </c>
      <c r="Y69" s="122">
        <f t="shared" si="8"/>
        <v>0</v>
      </c>
      <c r="Z69" s="122">
        <f t="shared" si="9"/>
        <v>0</v>
      </c>
      <c r="AA69" s="122">
        <f t="shared" si="10"/>
        <v>0</v>
      </c>
      <c r="AB69" s="122">
        <f t="shared" si="11"/>
        <v>0</v>
      </c>
      <c r="AC69" s="129">
        <f t="shared" si="12"/>
        <v>0</v>
      </c>
    </row>
    <row r="70" spans="1:29" ht="15.75">
      <c r="A70" s="251"/>
      <c r="B70" s="86" t="s">
        <v>17</v>
      </c>
      <c r="C70" s="92">
        <v>69264887.839996651</v>
      </c>
      <c r="D70" s="20">
        <v>69264900</v>
      </c>
      <c r="E70" s="93">
        <f t="shared" si="0"/>
        <v>-12.16000334918499</v>
      </c>
      <c r="F70" s="92">
        <v>1493033.83</v>
      </c>
      <c r="G70" s="20" t="s">
        <v>3133</v>
      </c>
      <c r="H70" s="93">
        <f t="shared" si="1"/>
        <v>3.8300000000745058</v>
      </c>
      <c r="I70" s="92">
        <v>122190.35</v>
      </c>
      <c r="J70" s="20" t="s">
        <v>3725</v>
      </c>
      <c r="K70" s="93">
        <f t="shared" si="2"/>
        <v>0.35000000000582077</v>
      </c>
      <c r="L70" s="92">
        <v>4678.32</v>
      </c>
      <c r="M70" s="20" t="s">
        <v>3726</v>
      </c>
      <c r="N70" s="93">
        <f t="shared" si="3"/>
        <v>-0.53999999999996362</v>
      </c>
      <c r="O70" s="92">
        <v>801572.99</v>
      </c>
      <c r="P70" s="20" t="s">
        <v>3134</v>
      </c>
      <c r="Q70" s="93">
        <f t="shared" si="4"/>
        <v>-1.0000000009313226E-2</v>
      </c>
      <c r="R70" s="92">
        <v>67087793.049996652</v>
      </c>
      <c r="S70" s="20">
        <v>67087800</v>
      </c>
      <c r="T70" s="93">
        <f t="shared" si="5"/>
        <v>-6.9500033482909203</v>
      </c>
      <c r="U70" s="209">
        <f t="shared" si="6"/>
        <v>1</v>
      </c>
      <c r="W70" s="86" t="s">
        <v>17</v>
      </c>
      <c r="X70" s="121">
        <f t="shared" si="7"/>
        <v>0</v>
      </c>
      <c r="Y70" s="122">
        <f t="shared" si="8"/>
        <v>0</v>
      </c>
      <c r="Z70" s="122">
        <f t="shared" si="9"/>
        <v>0</v>
      </c>
      <c r="AA70" s="122">
        <f t="shared" si="10"/>
        <v>0</v>
      </c>
      <c r="AB70" s="122">
        <f t="shared" si="11"/>
        <v>0</v>
      </c>
      <c r="AC70" s="129">
        <f t="shared" si="12"/>
        <v>0</v>
      </c>
    </row>
    <row r="71" spans="1:29" ht="15.75">
      <c r="A71" s="251"/>
      <c r="B71" s="86" t="s">
        <v>18</v>
      </c>
      <c r="C71" s="92">
        <v>17565144.709999468</v>
      </c>
      <c r="D71" s="20">
        <v>0</v>
      </c>
      <c r="E71" s="93">
        <f t="shared" si="0"/>
        <v>17565144.709999468</v>
      </c>
      <c r="F71" s="92">
        <v>852317.92999999982</v>
      </c>
      <c r="G71" s="20"/>
      <c r="H71" s="93">
        <f t="shared" si="1"/>
        <v>852317.92999999982</v>
      </c>
      <c r="I71" s="92">
        <v>25583.07</v>
      </c>
      <c r="J71" s="20"/>
      <c r="K71" s="93">
        <f t="shared" si="2"/>
        <v>25583.07</v>
      </c>
      <c r="L71" s="92">
        <v>3877.8299999999995</v>
      </c>
      <c r="M71" s="20"/>
      <c r="N71" s="93">
        <f t="shared" si="3"/>
        <v>3877.8299999999995</v>
      </c>
      <c r="O71" s="92">
        <v>88890.400000000009</v>
      </c>
      <c r="P71" s="20"/>
      <c r="Q71" s="93">
        <f t="shared" si="4"/>
        <v>88890.400000000009</v>
      </c>
      <c r="R71" s="92">
        <v>20704522.569999471</v>
      </c>
      <c r="S71" s="20">
        <v>0</v>
      </c>
      <c r="T71" s="93">
        <f t="shared" si="5"/>
        <v>20704522.569999471</v>
      </c>
      <c r="U71" s="209">
        <f t="shared" si="6"/>
        <v>0</v>
      </c>
      <c r="W71" s="86" t="s">
        <v>18</v>
      </c>
      <c r="X71" s="121">
        <f t="shared" si="7"/>
        <v>0</v>
      </c>
      <c r="Y71" s="122">
        <f t="shared" si="8"/>
        <v>0</v>
      </c>
      <c r="Z71" s="122">
        <f t="shared" si="9"/>
        <v>0</v>
      </c>
      <c r="AA71" s="122">
        <f t="shared" si="10"/>
        <v>0</v>
      </c>
      <c r="AB71" s="122">
        <f t="shared" si="11"/>
        <v>0</v>
      </c>
      <c r="AC71" s="129">
        <f t="shared" si="12"/>
        <v>0</v>
      </c>
    </row>
    <row r="72" spans="1:29" ht="15.75">
      <c r="A72" s="252"/>
      <c r="B72" s="88" t="s">
        <v>19</v>
      </c>
      <c r="C72" s="94">
        <v>89105670.389998823</v>
      </c>
      <c r="D72" s="95">
        <v>89105714</v>
      </c>
      <c r="E72" s="96">
        <f t="shared" si="0"/>
        <v>-43.610001176595688</v>
      </c>
      <c r="F72" s="94">
        <v>1691943.4300000009</v>
      </c>
      <c r="G72" s="95" t="s">
        <v>3135</v>
      </c>
      <c r="H72" s="96">
        <f t="shared" si="1"/>
        <v>3.43000000086613</v>
      </c>
      <c r="I72" s="94">
        <v>154449.21</v>
      </c>
      <c r="J72" s="95" t="s">
        <v>3727</v>
      </c>
      <c r="K72" s="96">
        <f t="shared" si="2"/>
        <v>0.20999999999185093</v>
      </c>
      <c r="L72" s="94">
        <v>5348.79</v>
      </c>
      <c r="M72" s="95" t="s">
        <v>3728</v>
      </c>
      <c r="N72" s="96">
        <f t="shared" si="3"/>
        <v>0.78999999999996362</v>
      </c>
      <c r="O72" s="94">
        <v>650837.13000000024</v>
      </c>
      <c r="P72" s="95" t="s">
        <v>3136</v>
      </c>
      <c r="Q72" s="96">
        <f t="shared" si="4"/>
        <v>0.13000000023748726</v>
      </c>
      <c r="R72" s="94">
        <v>89515902.369998813</v>
      </c>
      <c r="S72" s="95">
        <v>89515910</v>
      </c>
      <c r="T72" s="96">
        <f t="shared" si="5"/>
        <v>-7.6300011873245239</v>
      </c>
      <c r="U72" s="210">
        <f t="shared" si="6"/>
        <v>1</v>
      </c>
      <c r="W72" s="88" t="s">
        <v>19</v>
      </c>
      <c r="X72" s="125">
        <f t="shared" si="7"/>
        <v>0</v>
      </c>
      <c r="Y72" s="126">
        <f t="shared" si="8"/>
        <v>0</v>
      </c>
      <c r="Z72" s="126">
        <f t="shared" si="9"/>
        <v>0</v>
      </c>
      <c r="AA72" s="126">
        <f t="shared" si="10"/>
        <v>0</v>
      </c>
      <c r="AB72" s="126">
        <f t="shared" si="11"/>
        <v>0</v>
      </c>
      <c r="AC72" s="132">
        <f t="shared" si="12"/>
        <v>0</v>
      </c>
    </row>
    <row r="73" spans="1:29" ht="15.75" customHeight="1">
      <c r="A73" s="250">
        <v>42593</v>
      </c>
      <c r="B73" s="85" t="s">
        <v>12</v>
      </c>
      <c r="C73" s="89">
        <v>34094878.170000099</v>
      </c>
      <c r="D73" s="133"/>
      <c r="E73" s="91">
        <f t="shared" ref="E73:E136" si="14">C73-D73</f>
        <v>34094878.170000099</v>
      </c>
      <c r="F73" s="89">
        <v>416739.12</v>
      </c>
      <c r="G73" s="90"/>
      <c r="H73" s="91">
        <f t="shared" ref="H73:H136" si="15">F73-G73</f>
        <v>416739.12</v>
      </c>
      <c r="I73" s="89">
        <v>22841.87</v>
      </c>
      <c r="J73" s="90"/>
      <c r="K73" s="91">
        <f t="shared" ref="K73:K136" si="16">I73-J73</f>
        <v>22841.87</v>
      </c>
      <c r="L73" s="89">
        <v>8399.99</v>
      </c>
      <c r="M73" s="90"/>
      <c r="N73" s="91">
        <f t="shared" ref="N73:N136" si="17">L73-M73</f>
        <v>8399.99</v>
      </c>
      <c r="O73" s="89">
        <v>219986.79</v>
      </c>
      <c r="P73" s="102"/>
      <c r="Q73" s="91">
        <f t="shared" ref="Q73:Q136" si="18">O73-P73</f>
        <v>219986.79</v>
      </c>
      <c r="R73" s="89">
        <v>33472594.140000097</v>
      </c>
      <c r="S73" s="90"/>
      <c r="T73" s="91">
        <f t="shared" ref="T73:T136" si="19">R73-S73</f>
        <v>33472594.140000097</v>
      </c>
      <c r="U73" s="208">
        <f t="shared" si="6"/>
        <v>0</v>
      </c>
      <c r="W73" s="85" t="s">
        <v>12</v>
      </c>
      <c r="X73" s="117">
        <f t="shared" si="7"/>
        <v>0</v>
      </c>
      <c r="Y73" s="118">
        <f t="shared" si="8"/>
        <v>0</v>
      </c>
      <c r="Z73" s="118">
        <f t="shared" si="9"/>
        <v>0</v>
      </c>
      <c r="AA73" s="118">
        <f t="shared" si="10"/>
        <v>0</v>
      </c>
      <c r="AB73" s="118">
        <f t="shared" si="11"/>
        <v>0</v>
      </c>
      <c r="AC73" s="131">
        <f t="shared" si="12"/>
        <v>0</v>
      </c>
    </row>
    <row r="74" spans="1:29" ht="15.75">
      <c r="A74" s="251"/>
      <c r="B74" s="86" t="s">
        <v>13</v>
      </c>
      <c r="C74" s="92">
        <v>80701781.18999669</v>
      </c>
      <c r="D74" s="134">
        <v>80701800</v>
      </c>
      <c r="E74" s="93">
        <f t="shared" si="14"/>
        <v>-18.810003310441971</v>
      </c>
      <c r="F74" s="92">
        <v>1782484.0300000003</v>
      </c>
      <c r="G74" s="20" t="s">
        <v>3137</v>
      </c>
      <c r="H74" s="93">
        <f t="shared" si="15"/>
        <v>4.0300000002607703</v>
      </c>
      <c r="I74" s="92">
        <v>211010.6</v>
      </c>
      <c r="J74" s="20" t="s">
        <v>3729</v>
      </c>
      <c r="K74" s="93">
        <f t="shared" si="16"/>
        <v>-0.39999999999417923</v>
      </c>
      <c r="L74" s="92">
        <v>7185.89</v>
      </c>
      <c r="M74" s="20" t="s">
        <v>3730</v>
      </c>
      <c r="N74" s="93">
        <f t="shared" si="17"/>
        <v>0</v>
      </c>
      <c r="O74" s="92">
        <v>455918.66999999993</v>
      </c>
      <c r="P74" s="6" t="s">
        <v>3138</v>
      </c>
      <c r="Q74" s="93">
        <f t="shared" si="18"/>
        <v>-0.33000000007450581</v>
      </c>
      <c r="R74" s="92">
        <v>78667203.19999668</v>
      </c>
      <c r="S74" s="20">
        <v>78667200</v>
      </c>
      <c r="T74" s="93">
        <f t="shared" si="19"/>
        <v>3.199996680021286</v>
      </c>
      <c r="U74" s="209">
        <f t="shared" ref="U74:U137" si="20">IF(D74=0,0,1)</f>
        <v>1</v>
      </c>
      <c r="W74" s="86" t="s">
        <v>13</v>
      </c>
      <c r="X74" s="121">
        <f t="shared" ref="X74:X137" si="21">+IF(AND(C74&lt;&gt;0,D74&lt;&gt;0,OR(E74&gt;100,E74&lt;-100)),1,0)</f>
        <v>0</v>
      </c>
      <c r="Y74" s="122">
        <f t="shared" ref="Y74:Y137" si="22">+IF(AND(F74&lt;&gt;0,G74&lt;&gt;0,OR(H74&gt;100,H74&lt;-100)),1,0)</f>
        <v>0</v>
      </c>
      <c r="Z74" s="122">
        <f t="shared" ref="Z74:Z137" si="23">+IF(AND(I74&lt;&gt;0,J74&lt;&gt;0,OR(K74&gt;100,K74&lt;-100)),1,0)</f>
        <v>0</v>
      </c>
      <c r="AA74" s="122">
        <f t="shared" ref="AA74:AA137" si="24">+IF(AND(L74&lt;&gt;0,M74&lt;&gt;0,OR(N74&gt;100,N74&lt;-100)),1,0)</f>
        <v>0</v>
      </c>
      <c r="AB74" s="122">
        <f t="shared" ref="AB74:AB137" si="25">+IF(AND(O74&lt;&gt;0,P74&lt;&gt;0,OR(Q74&gt;100,Q74&lt;-100)),1,0)</f>
        <v>0</v>
      </c>
      <c r="AC74" s="129">
        <f t="shared" ref="AC74:AC137" si="26">+IF(AND(R74&lt;&gt;0,S74&lt;&gt;0,OR(T74&gt;100,T74&lt;-100)),1,0)</f>
        <v>0</v>
      </c>
    </row>
    <row r="75" spans="1:29" ht="15.75">
      <c r="A75" s="251"/>
      <c r="B75" s="87" t="s">
        <v>14</v>
      </c>
      <c r="C75" s="92">
        <v>36674045.649999782</v>
      </c>
      <c r="D75" s="134">
        <v>36674000</v>
      </c>
      <c r="E75" s="93">
        <f t="shared" si="14"/>
        <v>45.649999782443047</v>
      </c>
      <c r="F75" s="92">
        <v>455285.00000000017</v>
      </c>
      <c r="G75" s="20" t="s">
        <v>3139</v>
      </c>
      <c r="H75" s="93">
        <f t="shared" si="15"/>
        <v>0</v>
      </c>
      <c r="I75" s="92">
        <v>35754.32</v>
      </c>
      <c r="J75" s="20" t="s">
        <v>3731</v>
      </c>
      <c r="K75" s="93">
        <f t="shared" si="16"/>
        <v>1.9999999996798579E-2</v>
      </c>
      <c r="L75" s="92">
        <v>2942.41</v>
      </c>
      <c r="M75" s="20" t="s">
        <v>3732</v>
      </c>
      <c r="N75" s="93">
        <f t="shared" si="17"/>
        <v>0</v>
      </c>
      <c r="O75" s="92">
        <v>170174.03</v>
      </c>
      <c r="P75" s="6" t="s">
        <v>3140</v>
      </c>
      <c r="Q75" s="93">
        <f t="shared" si="18"/>
        <v>2.9999999998835847E-2</v>
      </c>
      <c r="R75" s="92">
        <v>36081398.529999785</v>
      </c>
      <c r="S75" s="20">
        <v>36081400</v>
      </c>
      <c r="T75" s="93">
        <f t="shared" si="19"/>
        <v>-1.4700002148747444</v>
      </c>
      <c r="U75" s="209">
        <f t="shared" si="20"/>
        <v>1</v>
      </c>
      <c r="W75" s="87" t="s">
        <v>14</v>
      </c>
      <c r="X75" s="121">
        <f t="shared" si="21"/>
        <v>0</v>
      </c>
      <c r="Y75" s="122">
        <f t="shared" si="22"/>
        <v>0</v>
      </c>
      <c r="Z75" s="122">
        <f t="shared" si="23"/>
        <v>0</v>
      </c>
      <c r="AA75" s="122">
        <f t="shared" si="24"/>
        <v>0</v>
      </c>
      <c r="AB75" s="122">
        <f t="shared" si="25"/>
        <v>0</v>
      </c>
      <c r="AC75" s="129">
        <f t="shared" si="26"/>
        <v>0</v>
      </c>
    </row>
    <row r="76" spans="1:29" ht="15.75">
      <c r="A76" s="251"/>
      <c r="B76" s="86" t="s">
        <v>15</v>
      </c>
      <c r="C76" s="92">
        <v>97032763.689999491</v>
      </c>
      <c r="D76" s="134">
        <v>0</v>
      </c>
      <c r="E76" s="93">
        <f t="shared" si="14"/>
        <v>97032763.689999491</v>
      </c>
      <c r="F76" s="92">
        <v>774414.64</v>
      </c>
      <c r="G76" s="20"/>
      <c r="H76" s="93">
        <f t="shared" si="15"/>
        <v>774414.64</v>
      </c>
      <c r="I76" s="92">
        <v>91584.939999999988</v>
      </c>
      <c r="J76" s="20"/>
      <c r="K76" s="93">
        <f t="shared" si="16"/>
        <v>91584.939999999988</v>
      </c>
      <c r="L76" s="92">
        <v>17339.12</v>
      </c>
      <c r="M76" s="20"/>
      <c r="N76" s="93">
        <f t="shared" si="17"/>
        <v>17339.12</v>
      </c>
      <c r="O76" s="92">
        <v>527486.50999999989</v>
      </c>
      <c r="P76" s="6"/>
      <c r="Q76" s="93">
        <f t="shared" si="18"/>
        <v>527486.50999999989</v>
      </c>
      <c r="R76" s="92">
        <v>99362092.819999471</v>
      </c>
      <c r="S76" s="20">
        <v>0</v>
      </c>
      <c r="T76" s="93">
        <f t="shared" si="19"/>
        <v>99362092.819999471</v>
      </c>
      <c r="U76" s="209">
        <f t="shared" si="20"/>
        <v>0</v>
      </c>
      <c r="W76" s="86" t="s">
        <v>15</v>
      </c>
      <c r="X76" s="121">
        <f t="shared" si="21"/>
        <v>0</v>
      </c>
      <c r="Y76" s="122">
        <f t="shared" si="22"/>
        <v>0</v>
      </c>
      <c r="Z76" s="122">
        <f t="shared" si="23"/>
        <v>0</v>
      </c>
      <c r="AA76" s="122">
        <f t="shared" si="24"/>
        <v>0</v>
      </c>
      <c r="AB76" s="122">
        <f t="shared" si="25"/>
        <v>0</v>
      </c>
      <c r="AC76" s="129">
        <f t="shared" si="26"/>
        <v>0</v>
      </c>
    </row>
    <row r="77" spans="1:29" ht="15.75">
      <c r="A77" s="251"/>
      <c r="B77" s="86" t="s">
        <v>16</v>
      </c>
      <c r="C77" s="92">
        <v>93092032.419998989</v>
      </c>
      <c r="D77" s="134">
        <v>93092000</v>
      </c>
      <c r="E77" s="93">
        <f t="shared" si="14"/>
        <v>32.419998988509178</v>
      </c>
      <c r="F77" s="92">
        <v>1722093.3700000003</v>
      </c>
      <c r="G77" s="20" t="s">
        <v>3141</v>
      </c>
      <c r="H77" s="93">
        <f t="shared" si="15"/>
        <v>3.3700000003445894</v>
      </c>
      <c r="I77" s="92">
        <v>125399.37999999999</v>
      </c>
      <c r="J77" s="20" t="s">
        <v>3733</v>
      </c>
      <c r="K77" s="93">
        <f t="shared" si="16"/>
        <v>0.3799999999901047</v>
      </c>
      <c r="L77" s="92">
        <v>7020.42</v>
      </c>
      <c r="M77" s="20" t="s">
        <v>3734</v>
      </c>
      <c r="N77" s="93">
        <f t="shared" si="17"/>
        <v>0</v>
      </c>
      <c r="O77" s="92">
        <v>362397.58000000013</v>
      </c>
      <c r="P77" s="6" t="s">
        <v>3142</v>
      </c>
      <c r="Q77" s="93">
        <f t="shared" si="18"/>
        <v>-0.41999999986728653</v>
      </c>
      <c r="R77" s="92">
        <v>91125920.429998994</v>
      </c>
      <c r="S77" s="20">
        <v>91125900</v>
      </c>
      <c r="T77" s="93">
        <f t="shared" si="19"/>
        <v>20.429998993873596</v>
      </c>
      <c r="U77" s="209">
        <f t="shared" si="20"/>
        <v>1</v>
      </c>
      <c r="W77" s="86" t="s">
        <v>16</v>
      </c>
      <c r="X77" s="121">
        <f t="shared" si="21"/>
        <v>0</v>
      </c>
      <c r="Y77" s="122">
        <f t="shared" si="22"/>
        <v>0</v>
      </c>
      <c r="Z77" s="122">
        <f t="shared" si="23"/>
        <v>0</v>
      </c>
      <c r="AA77" s="122">
        <f t="shared" si="24"/>
        <v>0</v>
      </c>
      <c r="AB77" s="122">
        <f t="shared" si="25"/>
        <v>0</v>
      </c>
      <c r="AC77" s="129">
        <f t="shared" si="26"/>
        <v>0</v>
      </c>
    </row>
    <row r="78" spans="1:29" ht="15.75">
      <c r="A78" s="251"/>
      <c r="B78" s="86" t="s">
        <v>17</v>
      </c>
      <c r="C78" s="92">
        <v>67087793.049996652</v>
      </c>
      <c r="D78" s="134">
        <v>67087800</v>
      </c>
      <c r="E78" s="93">
        <f t="shared" si="14"/>
        <v>-6.9500033482909203</v>
      </c>
      <c r="F78" s="92">
        <v>1503692.9000000006</v>
      </c>
      <c r="G78" s="20" t="s">
        <v>3143</v>
      </c>
      <c r="H78" s="93">
        <f t="shared" si="15"/>
        <v>2.9000000006053597</v>
      </c>
      <c r="I78" s="92">
        <v>116291.62999999999</v>
      </c>
      <c r="J78" s="20" t="s">
        <v>3735</v>
      </c>
      <c r="K78" s="93">
        <f t="shared" si="16"/>
        <v>-0.3700000000098953</v>
      </c>
      <c r="L78" s="92">
        <v>92538.41</v>
      </c>
      <c r="M78" s="20" t="s">
        <v>3736</v>
      </c>
      <c r="N78" s="93">
        <f t="shared" si="17"/>
        <v>1.0000000009313226E-2</v>
      </c>
      <c r="O78" s="92">
        <v>472579.94999999995</v>
      </c>
      <c r="P78" s="6" t="s">
        <v>3144</v>
      </c>
      <c r="Q78" s="93">
        <f t="shared" si="18"/>
        <v>-5.0000000046566129E-2</v>
      </c>
      <c r="R78" s="92">
        <v>65135273.419996656</v>
      </c>
      <c r="S78" s="20">
        <v>65607900</v>
      </c>
      <c r="T78" s="93">
        <f t="shared" si="19"/>
        <v>-472626.58000334352</v>
      </c>
      <c r="U78" s="209">
        <f t="shared" si="20"/>
        <v>1</v>
      </c>
      <c r="W78" s="86" t="s">
        <v>17</v>
      </c>
      <c r="X78" s="121">
        <f t="shared" si="21"/>
        <v>0</v>
      </c>
      <c r="Y78" s="122">
        <f t="shared" si="22"/>
        <v>0</v>
      </c>
      <c r="Z78" s="122">
        <f t="shared" si="23"/>
        <v>0</v>
      </c>
      <c r="AA78" s="122">
        <f t="shared" si="24"/>
        <v>0</v>
      </c>
      <c r="AB78" s="122">
        <f t="shared" si="25"/>
        <v>0</v>
      </c>
      <c r="AC78" s="129">
        <f t="shared" si="26"/>
        <v>1</v>
      </c>
    </row>
    <row r="79" spans="1:29" ht="15.75">
      <c r="A79" s="251"/>
      <c r="B79" s="86" t="s">
        <v>18</v>
      </c>
      <c r="C79" s="92">
        <v>20704522.569999471</v>
      </c>
      <c r="D79" s="134">
        <v>17565170</v>
      </c>
      <c r="E79" s="93">
        <f t="shared" si="14"/>
        <v>3139352.5699994713</v>
      </c>
      <c r="F79" s="92">
        <v>643511.92999999993</v>
      </c>
      <c r="G79" s="20" t="s">
        <v>3145</v>
      </c>
      <c r="H79" s="93">
        <f t="shared" si="15"/>
        <v>-7.000000006519258E-2</v>
      </c>
      <c r="I79" s="92">
        <v>71634.819999999992</v>
      </c>
      <c r="J79" s="20" t="s">
        <v>3737</v>
      </c>
      <c r="K79" s="93">
        <f t="shared" si="16"/>
        <v>1.9999999989522621E-2</v>
      </c>
      <c r="L79" s="92">
        <v>53175.950000000004</v>
      </c>
      <c r="M79" s="20" t="s">
        <v>3738</v>
      </c>
      <c r="N79" s="93">
        <f t="shared" si="17"/>
        <v>0.95000000000436557</v>
      </c>
      <c r="O79" s="92">
        <v>124997.74999999999</v>
      </c>
      <c r="P79" s="6" t="s">
        <v>3146</v>
      </c>
      <c r="Q79" s="93">
        <f t="shared" si="18"/>
        <v>0.74999999998544808</v>
      </c>
      <c r="R79" s="92">
        <v>19954471.759999469</v>
      </c>
      <c r="S79" s="20">
        <v>19954510</v>
      </c>
      <c r="T79" s="93">
        <f t="shared" si="19"/>
        <v>-38.240000531077385</v>
      </c>
      <c r="U79" s="209">
        <f t="shared" si="20"/>
        <v>1</v>
      </c>
      <c r="W79" s="86" t="s">
        <v>18</v>
      </c>
      <c r="X79" s="121">
        <f t="shared" si="21"/>
        <v>1</v>
      </c>
      <c r="Y79" s="122">
        <f t="shared" si="22"/>
        <v>0</v>
      </c>
      <c r="Z79" s="122">
        <f t="shared" si="23"/>
        <v>0</v>
      </c>
      <c r="AA79" s="122">
        <f t="shared" si="24"/>
        <v>0</v>
      </c>
      <c r="AB79" s="122">
        <f t="shared" si="25"/>
        <v>0</v>
      </c>
      <c r="AC79" s="129">
        <f t="shared" si="26"/>
        <v>0</v>
      </c>
    </row>
    <row r="80" spans="1:29" ht="15.75">
      <c r="A80" s="252"/>
      <c r="B80" s="88" t="s">
        <v>19</v>
      </c>
      <c r="C80" s="94">
        <v>89515902.369998813</v>
      </c>
      <c r="D80" s="135">
        <v>89515910</v>
      </c>
      <c r="E80" s="96">
        <f t="shared" si="14"/>
        <v>-7.6300011873245239</v>
      </c>
      <c r="F80" s="94">
        <v>1315426.68</v>
      </c>
      <c r="G80" s="95" t="s">
        <v>3147</v>
      </c>
      <c r="H80" s="96">
        <f t="shared" si="15"/>
        <v>-3.3200000000651926</v>
      </c>
      <c r="I80" s="94">
        <v>19541.41</v>
      </c>
      <c r="J80" s="95" t="s">
        <v>3739</v>
      </c>
      <c r="K80" s="96">
        <f t="shared" si="16"/>
        <v>9.9999999983992893E-3</v>
      </c>
      <c r="L80" s="94">
        <v>1822.22</v>
      </c>
      <c r="M80" s="95" t="s">
        <v>3740</v>
      </c>
      <c r="N80" s="96">
        <f t="shared" si="17"/>
        <v>0.22000000000002728</v>
      </c>
      <c r="O80" s="94">
        <v>545898.26</v>
      </c>
      <c r="P80" s="105" t="s">
        <v>3148</v>
      </c>
      <c r="Q80" s="96">
        <f t="shared" si="18"/>
        <v>0.26000000000931323</v>
      </c>
      <c r="R80" s="94">
        <v>87672296.619998813</v>
      </c>
      <c r="S80" s="95">
        <v>87672310</v>
      </c>
      <c r="T80" s="96">
        <f t="shared" si="19"/>
        <v>-13.380001187324524</v>
      </c>
      <c r="U80" s="210">
        <f t="shared" si="20"/>
        <v>1</v>
      </c>
      <c r="W80" s="88" t="s">
        <v>19</v>
      </c>
      <c r="X80" s="125">
        <f t="shared" si="21"/>
        <v>0</v>
      </c>
      <c r="Y80" s="126">
        <f t="shared" si="22"/>
        <v>0</v>
      </c>
      <c r="Z80" s="126">
        <f t="shared" si="23"/>
        <v>0</v>
      </c>
      <c r="AA80" s="126">
        <f t="shared" si="24"/>
        <v>0</v>
      </c>
      <c r="AB80" s="126">
        <f t="shared" si="25"/>
        <v>0</v>
      </c>
      <c r="AC80" s="132">
        <f t="shared" si="26"/>
        <v>0</v>
      </c>
    </row>
    <row r="81" spans="1:29" ht="15.75" customHeight="1">
      <c r="A81" s="250">
        <v>42596</v>
      </c>
      <c r="B81" s="85" t="s">
        <v>12</v>
      </c>
      <c r="C81" s="89">
        <v>33472594.140000097</v>
      </c>
      <c r="D81" s="90"/>
      <c r="E81" s="91">
        <f t="shared" si="14"/>
        <v>33472594.140000097</v>
      </c>
      <c r="F81" s="89">
        <v>719465.56999999983</v>
      </c>
      <c r="G81" s="102"/>
      <c r="H81" s="91">
        <f t="shared" si="15"/>
        <v>719465.56999999983</v>
      </c>
      <c r="I81" s="89">
        <v>58990.130000000005</v>
      </c>
      <c r="J81" s="90"/>
      <c r="K81" s="91">
        <f t="shared" si="16"/>
        <v>58990.130000000005</v>
      </c>
      <c r="L81" s="89">
        <v>28747.409999999996</v>
      </c>
      <c r="M81" s="90"/>
      <c r="N81" s="91">
        <f t="shared" si="17"/>
        <v>28747.409999999996</v>
      </c>
      <c r="O81" s="89">
        <v>237483.02000000002</v>
      </c>
      <c r="P81" s="90"/>
      <c r="Q81" s="91">
        <f t="shared" si="18"/>
        <v>237483.02000000002</v>
      </c>
      <c r="R81" s="89">
        <v>32545888.2700001</v>
      </c>
      <c r="S81" s="102"/>
      <c r="T81" s="91">
        <f t="shared" si="19"/>
        <v>32545888.2700001</v>
      </c>
      <c r="U81" s="208">
        <f t="shared" si="20"/>
        <v>0</v>
      </c>
      <c r="W81" s="85" t="s">
        <v>12</v>
      </c>
      <c r="X81" s="121">
        <f t="shared" si="21"/>
        <v>0</v>
      </c>
      <c r="Y81" s="122">
        <f t="shared" si="22"/>
        <v>0</v>
      </c>
      <c r="Z81" s="122">
        <f t="shared" si="23"/>
        <v>0</v>
      </c>
      <c r="AA81" s="122">
        <f t="shared" si="24"/>
        <v>0</v>
      </c>
      <c r="AB81" s="122">
        <f t="shared" si="25"/>
        <v>0</v>
      </c>
      <c r="AC81" s="129">
        <f t="shared" si="26"/>
        <v>0</v>
      </c>
    </row>
    <row r="82" spans="1:29" ht="15.75">
      <c r="A82" s="251"/>
      <c r="B82" s="86" t="s">
        <v>13</v>
      </c>
      <c r="C82" s="92"/>
      <c r="D82" s="20"/>
      <c r="E82" s="93">
        <f t="shared" si="14"/>
        <v>0</v>
      </c>
      <c r="F82" s="92"/>
      <c r="G82" s="6"/>
      <c r="H82" s="93">
        <f t="shared" si="15"/>
        <v>0</v>
      </c>
      <c r="I82" s="92"/>
      <c r="J82" s="20"/>
      <c r="K82" s="93">
        <f t="shared" si="16"/>
        <v>0</v>
      </c>
      <c r="L82" s="92"/>
      <c r="M82" s="20"/>
      <c r="N82" s="93">
        <f t="shared" si="17"/>
        <v>0</v>
      </c>
      <c r="O82" s="92"/>
      <c r="P82" s="20"/>
      <c r="Q82" s="93">
        <f t="shared" si="18"/>
        <v>0</v>
      </c>
      <c r="R82" s="92"/>
      <c r="S82" s="6"/>
      <c r="T82" s="93">
        <f t="shared" si="19"/>
        <v>0</v>
      </c>
      <c r="U82" s="209">
        <f t="shared" si="20"/>
        <v>0</v>
      </c>
      <c r="W82" s="86" t="s">
        <v>13</v>
      </c>
      <c r="X82" s="121">
        <f t="shared" si="21"/>
        <v>0</v>
      </c>
      <c r="Y82" s="122">
        <f t="shared" si="22"/>
        <v>0</v>
      </c>
      <c r="Z82" s="122">
        <f t="shared" si="23"/>
        <v>0</v>
      </c>
      <c r="AA82" s="122">
        <f t="shared" si="24"/>
        <v>0</v>
      </c>
      <c r="AB82" s="122">
        <f t="shared" si="25"/>
        <v>0</v>
      </c>
      <c r="AC82" s="129">
        <f t="shared" si="26"/>
        <v>0</v>
      </c>
    </row>
    <row r="83" spans="1:29" ht="15.75">
      <c r="A83" s="251"/>
      <c r="B83" s="87" t="s">
        <v>14</v>
      </c>
      <c r="C83" s="92"/>
      <c r="D83" s="20">
        <v>36081400</v>
      </c>
      <c r="E83" s="93">
        <f t="shared" si="14"/>
        <v>-36081400</v>
      </c>
      <c r="F83" s="92"/>
      <c r="G83" s="6" t="s">
        <v>3149</v>
      </c>
      <c r="H83" s="93">
        <f t="shared" si="15"/>
        <v>-1296640</v>
      </c>
      <c r="I83" s="92"/>
      <c r="J83" s="20" t="s">
        <v>3741</v>
      </c>
      <c r="K83" s="93">
        <f t="shared" si="16"/>
        <v>-44141.4</v>
      </c>
      <c r="L83" s="92"/>
      <c r="M83" s="20" t="s">
        <v>3742</v>
      </c>
      <c r="N83" s="93">
        <f t="shared" si="17"/>
        <v>-6116.89</v>
      </c>
      <c r="O83" s="92"/>
      <c r="P83" s="20" t="s">
        <v>3150</v>
      </c>
      <c r="Q83" s="93">
        <f t="shared" si="18"/>
        <v>-372408</v>
      </c>
      <c r="R83" s="92"/>
      <c r="S83" s="6">
        <v>40741100</v>
      </c>
      <c r="T83" s="93">
        <f t="shared" si="19"/>
        <v>-40741100</v>
      </c>
      <c r="U83" s="209">
        <f t="shared" si="20"/>
        <v>1</v>
      </c>
      <c r="W83" s="87" t="s">
        <v>14</v>
      </c>
      <c r="X83" s="121">
        <f t="shared" si="21"/>
        <v>0</v>
      </c>
      <c r="Y83" s="122">
        <f t="shared" si="22"/>
        <v>0</v>
      </c>
      <c r="Z83" s="122">
        <f t="shared" si="23"/>
        <v>0</v>
      </c>
      <c r="AA83" s="122">
        <f t="shared" si="24"/>
        <v>0</v>
      </c>
      <c r="AB83" s="122">
        <f t="shared" si="25"/>
        <v>0</v>
      </c>
      <c r="AC83" s="129">
        <f t="shared" si="26"/>
        <v>0</v>
      </c>
    </row>
    <row r="84" spans="1:29" ht="15.75">
      <c r="A84" s="251"/>
      <c r="B84" s="86" t="s">
        <v>15</v>
      </c>
      <c r="C84" s="92">
        <v>99362092.819999471</v>
      </c>
      <c r="D84" s="20">
        <v>102618800</v>
      </c>
      <c r="E84" s="93">
        <f t="shared" si="14"/>
        <v>-3256707.1800005287</v>
      </c>
      <c r="F84" s="92">
        <v>1301912.7200000004</v>
      </c>
      <c r="G84" s="6" t="s">
        <v>3151</v>
      </c>
      <c r="H84" s="93">
        <f t="shared" si="15"/>
        <v>2.7200000004377216</v>
      </c>
      <c r="I84" s="92">
        <v>100782.64999999998</v>
      </c>
      <c r="J84" s="20" t="s">
        <v>3743</v>
      </c>
      <c r="K84" s="93">
        <f t="shared" si="16"/>
        <v>-0.35000000002037268</v>
      </c>
      <c r="L84" s="92">
        <v>19167.62</v>
      </c>
      <c r="M84" s="20" t="s">
        <v>3744</v>
      </c>
      <c r="N84" s="93">
        <f t="shared" si="17"/>
        <v>2.0000000000436557E-2</v>
      </c>
      <c r="O84" s="92">
        <v>672091.69999999972</v>
      </c>
      <c r="P84" s="20" t="s">
        <v>3152</v>
      </c>
      <c r="Q84" s="93">
        <f t="shared" si="18"/>
        <v>-0.30000000027939677</v>
      </c>
      <c r="R84" s="92">
        <v>97469703.429999486</v>
      </c>
      <c r="S84" s="6">
        <v>97469700</v>
      </c>
      <c r="T84" s="93">
        <f t="shared" si="19"/>
        <v>3.4299994856119156</v>
      </c>
      <c r="U84" s="209">
        <f t="shared" si="20"/>
        <v>1</v>
      </c>
      <c r="W84" s="86" t="s">
        <v>15</v>
      </c>
      <c r="X84" s="121">
        <f t="shared" si="21"/>
        <v>1</v>
      </c>
      <c r="Y84" s="122">
        <f t="shared" si="22"/>
        <v>0</v>
      </c>
      <c r="Z84" s="122">
        <f t="shared" si="23"/>
        <v>0</v>
      </c>
      <c r="AA84" s="122">
        <f t="shared" si="24"/>
        <v>0</v>
      </c>
      <c r="AB84" s="122">
        <f t="shared" si="25"/>
        <v>0</v>
      </c>
      <c r="AC84" s="129">
        <f t="shared" si="26"/>
        <v>0</v>
      </c>
    </row>
    <row r="85" spans="1:29" ht="15.75">
      <c r="A85" s="251"/>
      <c r="B85" s="86" t="s">
        <v>16</v>
      </c>
      <c r="C85" s="92"/>
      <c r="D85" s="20">
        <v>0</v>
      </c>
      <c r="E85" s="93">
        <f t="shared" si="14"/>
        <v>0</v>
      </c>
      <c r="F85" s="92"/>
      <c r="G85" s="6"/>
      <c r="H85" s="93">
        <f t="shared" si="15"/>
        <v>0</v>
      </c>
      <c r="I85" s="92"/>
      <c r="J85" s="20"/>
      <c r="K85" s="93">
        <f t="shared" si="16"/>
        <v>0</v>
      </c>
      <c r="L85" s="92"/>
      <c r="M85" s="20"/>
      <c r="N85" s="93">
        <f t="shared" si="17"/>
        <v>0</v>
      </c>
      <c r="O85" s="92"/>
      <c r="P85" s="20"/>
      <c r="Q85" s="93">
        <f t="shared" si="18"/>
        <v>0</v>
      </c>
      <c r="R85" s="92"/>
      <c r="S85" s="6">
        <v>0</v>
      </c>
      <c r="T85" s="93">
        <f t="shared" si="19"/>
        <v>0</v>
      </c>
      <c r="U85" s="209">
        <f t="shared" si="20"/>
        <v>0</v>
      </c>
      <c r="W85" s="86" t="s">
        <v>16</v>
      </c>
      <c r="X85" s="121">
        <f t="shared" si="21"/>
        <v>0</v>
      </c>
      <c r="Y85" s="122">
        <f t="shared" si="22"/>
        <v>0</v>
      </c>
      <c r="Z85" s="122">
        <f t="shared" si="23"/>
        <v>0</v>
      </c>
      <c r="AA85" s="122">
        <f t="shared" si="24"/>
        <v>0</v>
      </c>
      <c r="AB85" s="122">
        <f t="shared" si="25"/>
        <v>0</v>
      </c>
      <c r="AC85" s="129">
        <f t="shared" si="26"/>
        <v>0</v>
      </c>
    </row>
    <row r="86" spans="1:29" ht="15.75">
      <c r="A86" s="251"/>
      <c r="B86" s="86" t="s">
        <v>17</v>
      </c>
      <c r="C86" s="92"/>
      <c r="D86" s="20">
        <v>0</v>
      </c>
      <c r="E86" s="93">
        <f t="shared" si="14"/>
        <v>0</v>
      </c>
      <c r="F86" s="92"/>
      <c r="G86" s="6"/>
      <c r="H86" s="93">
        <f t="shared" si="15"/>
        <v>0</v>
      </c>
      <c r="I86" s="92"/>
      <c r="J86" s="20"/>
      <c r="K86" s="93">
        <f t="shared" si="16"/>
        <v>0</v>
      </c>
      <c r="L86" s="92"/>
      <c r="M86" s="20"/>
      <c r="N86" s="93">
        <f t="shared" si="17"/>
        <v>0</v>
      </c>
      <c r="O86" s="92"/>
      <c r="P86" s="20"/>
      <c r="Q86" s="93">
        <f t="shared" si="18"/>
        <v>0</v>
      </c>
      <c r="R86" s="92"/>
      <c r="S86" s="6">
        <v>0</v>
      </c>
      <c r="T86" s="93">
        <f t="shared" si="19"/>
        <v>0</v>
      </c>
      <c r="U86" s="209">
        <f t="shared" si="20"/>
        <v>0</v>
      </c>
      <c r="W86" s="86" t="s">
        <v>17</v>
      </c>
      <c r="X86" s="121">
        <f t="shared" si="21"/>
        <v>0</v>
      </c>
      <c r="Y86" s="122">
        <f t="shared" si="22"/>
        <v>0</v>
      </c>
      <c r="Z86" s="122">
        <f t="shared" si="23"/>
        <v>0</v>
      </c>
      <c r="AA86" s="122">
        <f t="shared" si="24"/>
        <v>0</v>
      </c>
      <c r="AB86" s="122">
        <f t="shared" si="25"/>
        <v>0</v>
      </c>
      <c r="AC86" s="129">
        <f t="shared" si="26"/>
        <v>0</v>
      </c>
    </row>
    <row r="87" spans="1:29" ht="15.75">
      <c r="A87" s="251"/>
      <c r="B87" s="86" t="s">
        <v>18</v>
      </c>
      <c r="C87" s="92">
        <v>19954471.759999469</v>
      </c>
      <c r="D87" s="20">
        <v>20062950</v>
      </c>
      <c r="E87" s="93">
        <f t="shared" si="14"/>
        <v>-108478.24000053108</v>
      </c>
      <c r="F87" s="92">
        <v>1540099.7200000007</v>
      </c>
      <c r="G87" s="6" t="s">
        <v>3153</v>
      </c>
      <c r="H87" s="93">
        <f t="shared" si="15"/>
        <v>-0.27999999932944775</v>
      </c>
      <c r="I87" s="92">
        <v>78732.490000000005</v>
      </c>
      <c r="J87" s="20" t="s">
        <v>3745</v>
      </c>
      <c r="K87" s="93">
        <f t="shared" si="16"/>
        <v>3701.1900000000023</v>
      </c>
      <c r="L87" s="92">
        <v>208038.96</v>
      </c>
      <c r="M87" s="20" t="s">
        <v>3746</v>
      </c>
      <c r="N87" s="93">
        <f t="shared" si="17"/>
        <v>-4.0000000008149073E-2</v>
      </c>
      <c r="O87" s="92">
        <v>95474.71</v>
      </c>
      <c r="P87" s="20" t="s">
        <v>3154</v>
      </c>
      <c r="Q87" s="93">
        <f t="shared" si="18"/>
        <v>1.0000000009313226E-2</v>
      </c>
      <c r="R87" s="92">
        <v>18189590.859999474</v>
      </c>
      <c r="S87" s="6">
        <v>18189610</v>
      </c>
      <c r="T87" s="93">
        <f t="shared" si="19"/>
        <v>-19.140000525861979</v>
      </c>
      <c r="U87" s="209">
        <f t="shared" si="20"/>
        <v>1</v>
      </c>
      <c r="W87" s="86" t="s">
        <v>18</v>
      </c>
      <c r="X87" s="121">
        <f t="shared" si="21"/>
        <v>1</v>
      </c>
      <c r="Y87" s="122">
        <f t="shared" si="22"/>
        <v>0</v>
      </c>
      <c r="Z87" s="122">
        <f t="shared" si="23"/>
        <v>1</v>
      </c>
      <c r="AA87" s="122">
        <f t="shared" si="24"/>
        <v>0</v>
      </c>
      <c r="AB87" s="122">
        <f t="shared" si="25"/>
        <v>0</v>
      </c>
      <c r="AC87" s="129">
        <f t="shared" si="26"/>
        <v>0</v>
      </c>
    </row>
    <row r="88" spans="1:29" ht="15.75">
      <c r="A88" s="252"/>
      <c r="B88" s="88" t="s">
        <v>19</v>
      </c>
      <c r="C88" s="94"/>
      <c r="D88" s="95"/>
      <c r="E88" s="96">
        <f t="shared" si="14"/>
        <v>0</v>
      </c>
      <c r="F88" s="94"/>
      <c r="G88" s="105"/>
      <c r="H88" s="96">
        <f t="shared" si="15"/>
        <v>0</v>
      </c>
      <c r="I88" s="94"/>
      <c r="J88" s="95"/>
      <c r="K88" s="96">
        <f t="shared" si="16"/>
        <v>0</v>
      </c>
      <c r="L88" s="94"/>
      <c r="M88" s="95"/>
      <c r="N88" s="96">
        <f t="shared" si="17"/>
        <v>0</v>
      </c>
      <c r="O88" s="94"/>
      <c r="P88" s="95"/>
      <c r="Q88" s="96">
        <f t="shared" si="18"/>
        <v>0</v>
      </c>
      <c r="R88" s="94"/>
      <c r="S88" s="105"/>
      <c r="T88" s="96">
        <f t="shared" si="19"/>
        <v>0</v>
      </c>
      <c r="U88" s="210">
        <f t="shared" si="20"/>
        <v>0</v>
      </c>
      <c r="W88" s="88" t="s">
        <v>19</v>
      </c>
      <c r="X88" s="125">
        <f t="shared" si="21"/>
        <v>0</v>
      </c>
      <c r="Y88" s="126">
        <f t="shared" si="22"/>
        <v>0</v>
      </c>
      <c r="Z88" s="126">
        <f t="shared" si="23"/>
        <v>0</v>
      </c>
      <c r="AA88" s="126">
        <f t="shared" si="24"/>
        <v>0</v>
      </c>
      <c r="AB88" s="126">
        <f t="shared" si="25"/>
        <v>0</v>
      </c>
      <c r="AC88" s="132">
        <f t="shared" si="26"/>
        <v>0</v>
      </c>
    </row>
    <row r="89" spans="1:29" ht="15.75" customHeight="1">
      <c r="A89" s="250">
        <v>42597</v>
      </c>
      <c r="B89" s="85" t="s">
        <v>12</v>
      </c>
      <c r="C89" s="89">
        <v>32545888.2700001</v>
      </c>
      <c r="D89" s="90"/>
      <c r="E89" s="91">
        <f t="shared" si="14"/>
        <v>32545888.2700001</v>
      </c>
      <c r="F89" s="89">
        <v>507462.2</v>
      </c>
      <c r="G89" s="90"/>
      <c r="H89" s="91">
        <f t="shared" si="15"/>
        <v>507462.2</v>
      </c>
      <c r="I89" s="89">
        <v>18207.380000000008</v>
      </c>
      <c r="J89" s="90"/>
      <c r="K89" s="91">
        <f t="shared" si="16"/>
        <v>18207.380000000008</v>
      </c>
      <c r="L89" s="89">
        <v>7219.53</v>
      </c>
      <c r="M89" s="90"/>
      <c r="N89" s="91">
        <f t="shared" si="17"/>
        <v>7219.53</v>
      </c>
      <c r="O89" s="89">
        <v>91745.460000000021</v>
      </c>
      <c r="P89" s="90"/>
      <c r="Q89" s="91">
        <f t="shared" si="18"/>
        <v>91745.460000000021</v>
      </c>
      <c r="R89" s="89">
        <v>31957668.460000105</v>
      </c>
      <c r="S89" s="90"/>
      <c r="T89" s="91">
        <f t="shared" si="19"/>
        <v>31957668.460000105</v>
      </c>
      <c r="U89" s="208">
        <f t="shared" si="20"/>
        <v>0</v>
      </c>
      <c r="W89" s="85" t="s">
        <v>12</v>
      </c>
      <c r="X89" s="122">
        <f t="shared" si="21"/>
        <v>0</v>
      </c>
      <c r="Y89" s="122">
        <f t="shared" si="22"/>
        <v>0</v>
      </c>
      <c r="Z89" s="122">
        <f t="shared" si="23"/>
        <v>0</v>
      </c>
      <c r="AA89" s="122">
        <f t="shared" si="24"/>
        <v>0</v>
      </c>
      <c r="AB89" s="122">
        <f t="shared" si="25"/>
        <v>0</v>
      </c>
      <c r="AC89" s="129">
        <f t="shared" si="26"/>
        <v>0</v>
      </c>
    </row>
    <row r="90" spans="1:29" ht="15.75">
      <c r="A90" s="251"/>
      <c r="B90" s="86" t="s">
        <v>13</v>
      </c>
      <c r="C90" s="92">
        <v>78667203.19999668</v>
      </c>
      <c r="D90" s="20">
        <v>78667200</v>
      </c>
      <c r="E90" s="93">
        <f t="shared" si="14"/>
        <v>3.199996680021286</v>
      </c>
      <c r="F90" s="92">
        <v>3600428.5599999982</v>
      </c>
      <c r="G90" s="6" t="s">
        <v>3155</v>
      </c>
      <c r="H90" s="93">
        <f t="shared" si="15"/>
        <v>-1.4400000018067658</v>
      </c>
      <c r="I90" s="92">
        <v>569181.42999999993</v>
      </c>
      <c r="J90" s="20" t="s">
        <v>3747</v>
      </c>
      <c r="K90" s="93">
        <f t="shared" si="16"/>
        <v>200176.42999999993</v>
      </c>
      <c r="L90" s="92">
        <v>287190.08</v>
      </c>
      <c r="M90" s="20" t="s">
        <v>3748</v>
      </c>
      <c r="N90" s="93">
        <f t="shared" si="17"/>
        <v>48504.080000000016</v>
      </c>
      <c r="O90" s="92">
        <v>1278998.8400000001</v>
      </c>
      <c r="P90" s="20" t="s">
        <v>3156</v>
      </c>
      <c r="Q90" s="93">
        <f t="shared" si="18"/>
        <v>-1.159999999916181</v>
      </c>
      <c r="R90" s="92">
        <v>74069767.149996698</v>
      </c>
      <c r="S90" s="20">
        <v>74069700</v>
      </c>
      <c r="T90" s="93">
        <f t="shared" si="19"/>
        <v>67.149996697902679</v>
      </c>
      <c r="U90" s="209">
        <f t="shared" si="20"/>
        <v>1</v>
      </c>
      <c r="W90" s="86" t="s">
        <v>13</v>
      </c>
      <c r="X90" s="122">
        <f t="shared" si="21"/>
        <v>0</v>
      </c>
      <c r="Y90" s="122">
        <f t="shared" si="22"/>
        <v>0</v>
      </c>
      <c r="Z90" s="122">
        <f t="shared" si="23"/>
        <v>1</v>
      </c>
      <c r="AA90" s="122">
        <f t="shared" si="24"/>
        <v>1</v>
      </c>
      <c r="AB90" s="122">
        <f t="shared" si="25"/>
        <v>0</v>
      </c>
      <c r="AC90" s="129">
        <f t="shared" si="26"/>
        <v>0</v>
      </c>
    </row>
    <row r="91" spans="1:29" ht="15.75">
      <c r="A91" s="251"/>
      <c r="B91" s="87" t="s">
        <v>14</v>
      </c>
      <c r="C91" s="92">
        <v>36081398.529999785</v>
      </c>
      <c r="D91" s="20">
        <v>0</v>
      </c>
      <c r="E91" s="93">
        <f t="shared" si="14"/>
        <v>36081398.529999785</v>
      </c>
      <c r="F91" s="92">
        <v>2039854.7500000012</v>
      </c>
      <c r="G91" s="6"/>
      <c r="H91" s="93">
        <f t="shared" si="15"/>
        <v>2039854.7500000012</v>
      </c>
      <c r="I91" s="92">
        <v>226539.06999999998</v>
      </c>
      <c r="J91" s="20"/>
      <c r="K91" s="93">
        <f t="shared" si="16"/>
        <v>226539.06999999998</v>
      </c>
      <c r="L91" s="92">
        <v>20267.21</v>
      </c>
      <c r="M91" s="20"/>
      <c r="N91" s="93">
        <f t="shared" si="17"/>
        <v>20267.21</v>
      </c>
      <c r="O91" s="92">
        <v>673564.25999999966</v>
      </c>
      <c r="P91" s="20"/>
      <c r="Q91" s="93">
        <f t="shared" si="18"/>
        <v>673564.25999999966</v>
      </c>
      <c r="R91" s="92">
        <v>39864911.169999771</v>
      </c>
      <c r="S91" s="20">
        <v>0</v>
      </c>
      <c r="T91" s="93">
        <f t="shared" si="19"/>
        <v>39864911.169999771</v>
      </c>
      <c r="U91" s="209">
        <f t="shared" si="20"/>
        <v>0</v>
      </c>
      <c r="W91" s="87" t="s">
        <v>14</v>
      </c>
      <c r="X91" s="122">
        <f t="shared" si="21"/>
        <v>0</v>
      </c>
      <c r="Y91" s="122">
        <f t="shared" si="22"/>
        <v>0</v>
      </c>
      <c r="Z91" s="122">
        <f t="shared" si="23"/>
        <v>0</v>
      </c>
      <c r="AA91" s="122">
        <f t="shared" si="24"/>
        <v>0</v>
      </c>
      <c r="AB91" s="122">
        <f t="shared" si="25"/>
        <v>0</v>
      </c>
      <c r="AC91" s="129">
        <f t="shared" si="26"/>
        <v>0</v>
      </c>
    </row>
    <row r="92" spans="1:29" ht="15.75">
      <c r="A92" s="251"/>
      <c r="B92" s="86" t="s">
        <v>15</v>
      </c>
      <c r="C92" s="92">
        <v>97469703.429999486</v>
      </c>
      <c r="D92" s="20">
        <v>97469700</v>
      </c>
      <c r="E92" s="93">
        <f t="shared" si="14"/>
        <v>3.4299994856119156</v>
      </c>
      <c r="F92" s="92">
        <v>977636.83999999985</v>
      </c>
      <c r="G92" s="6" t="s">
        <v>3157</v>
      </c>
      <c r="H92" s="93">
        <f t="shared" si="15"/>
        <v>-0.16000000014901161</v>
      </c>
      <c r="I92" s="92">
        <v>114362.55</v>
      </c>
      <c r="J92" s="20" t="s">
        <v>3749</v>
      </c>
      <c r="K92" s="93">
        <f t="shared" si="16"/>
        <v>-0.44999999999708962</v>
      </c>
      <c r="L92" s="92">
        <v>17929.41</v>
      </c>
      <c r="M92" s="20" t="s">
        <v>3750</v>
      </c>
      <c r="N92" s="93">
        <f t="shared" si="17"/>
        <v>9.9999999983992893E-3</v>
      </c>
      <c r="O92" s="92">
        <v>398814.03</v>
      </c>
      <c r="P92" s="20" t="s">
        <v>3158</v>
      </c>
      <c r="Q92" s="93">
        <f t="shared" si="18"/>
        <v>3.0000000027939677E-2</v>
      </c>
      <c r="R92" s="92">
        <v>96189685.699999481</v>
      </c>
      <c r="S92" s="20">
        <v>96189600</v>
      </c>
      <c r="T92" s="93">
        <f t="shared" si="19"/>
        <v>85.69999948143959</v>
      </c>
      <c r="U92" s="209">
        <f t="shared" si="20"/>
        <v>1</v>
      </c>
      <c r="W92" s="86" t="s">
        <v>15</v>
      </c>
      <c r="X92" s="122">
        <f t="shared" si="21"/>
        <v>0</v>
      </c>
      <c r="Y92" s="122">
        <f t="shared" si="22"/>
        <v>0</v>
      </c>
      <c r="Z92" s="122">
        <f t="shared" si="23"/>
        <v>0</v>
      </c>
      <c r="AA92" s="122">
        <f t="shared" si="24"/>
        <v>0</v>
      </c>
      <c r="AB92" s="122">
        <f t="shared" si="25"/>
        <v>0</v>
      </c>
      <c r="AC92" s="129">
        <f t="shared" si="26"/>
        <v>0</v>
      </c>
    </row>
    <row r="93" spans="1:29" ht="15.75">
      <c r="A93" s="251"/>
      <c r="B93" s="86" t="s">
        <v>16</v>
      </c>
      <c r="C93" s="92">
        <v>91125920.429998994</v>
      </c>
      <c r="D93" s="20">
        <v>91125900</v>
      </c>
      <c r="E93" s="93">
        <f t="shared" si="14"/>
        <v>20.429998993873596</v>
      </c>
      <c r="F93" s="92">
        <v>2863194.709999999</v>
      </c>
      <c r="G93" s="6" t="s">
        <v>3159</v>
      </c>
      <c r="H93" s="93">
        <f t="shared" si="15"/>
        <v>4.7099999990314245</v>
      </c>
      <c r="I93" s="92">
        <v>217665.47000000012</v>
      </c>
      <c r="J93" s="20" t="s">
        <v>3751</v>
      </c>
      <c r="K93" s="93">
        <f t="shared" si="16"/>
        <v>0.47000000011757948</v>
      </c>
      <c r="L93" s="92">
        <v>15204.569999999998</v>
      </c>
      <c r="M93" s="20" t="s">
        <v>3752</v>
      </c>
      <c r="N93" s="93">
        <f t="shared" si="17"/>
        <v>-3.0000000002473826E-2</v>
      </c>
      <c r="O93" s="92">
        <v>1557421.55</v>
      </c>
      <c r="P93" s="20" t="s">
        <v>3160</v>
      </c>
      <c r="Q93" s="93">
        <f t="shared" si="18"/>
        <v>1.5500000000465661</v>
      </c>
      <c r="R93" s="92">
        <v>86907765.06999895</v>
      </c>
      <c r="S93" s="20">
        <v>86907800</v>
      </c>
      <c r="T93" s="93">
        <f t="shared" si="19"/>
        <v>-34.930001050233841</v>
      </c>
      <c r="U93" s="209">
        <f t="shared" si="20"/>
        <v>1</v>
      </c>
      <c r="W93" s="86" t="s">
        <v>16</v>
      </c>
      <c r="X93" s="122">
        <f t="shared" si="21"/>
        <v>0</v>
      </c>
      <c r="Y93" s="122">
        <f t="shared" si="22"/>
        <v>0</v>
      </c>
      <c r="Z93" s="122">
        <f t="shared" si="23"/>
        <v>0</v>
      </c>
      <c r="AA93" s="122">
        <f t="shared" si="24"/>
        <v>0</v>
      </c>
      <c r="AB93" s="122">
        <f t="shared" si="25"/>
        <v>0</v>
      </c>
      <c r="AC93" s="129">
        <f t="shared" si="26"/>
        <v>0</v>
      </c>
    </row>
    <row r="94" spans="1:29" ht="15.75">
      <c r="A94" s="251"/>
      <c r="B94" s="86" t="s">
        <v>17</v>
      </c>
      <c r="C94" s="92">
        <v>65135273.419996656</v>
      </c>
      <c r="D94" s="20"/>
      <c r="E94" s="93">
        <f t="shared" si="14"/>
        <v>65135273.419996656</v>
      </c>
      <c r="F94" s="92">
        <v>5001161.53</v>
      </c>
      <c r="G94" s="6"/>
      <c r="H94" s="93">
        <f t="shared" si="15"/>
        <v>5001161.53</v>
      </c>
      <c r="I94" s="92">
        <v>218063.79</v>
      </c>
      <c r="J94" s="20"/>
      <c r="K94" s="93">
        <f t="shared" si="16"/>
        <v>218063.79</v>
      </c>
      <c r="L94" s="92">
        <v>40771.770000000004</v>
      </c>
      <c r="M94" s="20"/>
      <c r="N94" s="93">
        <f t="shared" si="17"/>
        <v>40771.770000000004</v>
      </c>
      <c r="O94" s="92">
        <v>1270672.0200000007</v>
      </c>
      <c r="P94" s="20"/>
      <c r="Q94" s="93">
        <f t="shared" si="18"/>
        <v>1270672.0200000007</v>
      </c>
      <c r="R94" s="92">
        <v>59040731.889996648</v>
      </c>
      <c r="S94" s="20"/>
      <c r="T94" s="93">
        <f t="shared" si="19"/>
        <v>59040731.889996648</v>
      </c>
      <c r="U94" s="209">
        <f t="shared" si="20"/>
        <v>0</v>
      </c>
      <c r="W94" s="86" t="s">
        <v>17</v>
      </c>
      <c r="X94" s="122">
        <f t="shared" si="21"/>
        <v>0</v>
      </c>
      <c r="Y94" s="122">
        <f t="shared" si="22"/>
        <v>0</v>
      </c>
      <c r="Z94" s="122">
        <f t="shared" si="23"/>
        <v>0</v>
      </c>
      <c r="AA94" s="122">
        <f t="shared" si="24"/>
        <v>0</v>
      </c>
      <c r="AB94" s="122">
        <f t="shared" si="25"/>
        <v>0</v>
      </c>
      <c r="AC94" s="129">
        <f t="shared" si="26"/>
        <v>0</v>
      </c>
    </row>
    <row r="95" spans="1:29" ht="15.75">
      <c r="A95" s="251"/>
      <c r="B95" s="86" t="s">
        <v>18</v>
      </c>
      <c r="C95" s="92">
        <v>18189590.859999474</v>
      </c>
      <c r="D95" s="20"/>
      <c r="E95" s="93">
        <f t="shared" si="14"/>
        <v>18189590.859999474</v>
      </c>
      <c r="F95" s="92">
        <v>1058407.4300000004</v>
      </c>
      <c r="G95" s="6"/>
      <c r="H95" s="93">
        <f t="shared" si="15"/>
        <v>1058407.4300000004</v>
      </c>
      <c r="I95" s="92">
        <v>110463.16999999998</v>
      </c>
      <c r="J95" s="20"/>
      <c r="K95" s="93">
        <f t="shared" si="16"/>
        <v>110463.16999999998</v>
      </c>
      <c r="L95" s="92">
        <v>9355.2100000000009</v>
      </c>
      <c r="M95" s="20"/>
      <c r="N95" s="93">
        <f t="shared" si="17"/>
        <v>9355.2100000000009</v>
      </c>
      <c r="O95" s="92">
        <v>126995.55</v>
      </c>
      <c r="P95" s="20"/>
      <c r="Q95" s="93">
        <f t="shared" si="18"/>
        <v>126995.55</v>
      </c>
      <c r="R95" s="92">
        <v>17105295.839999475</v>
      </c>
      <c r="S95" s="20"/>
      <c r="T95" s="93">
        <f t="shared" si="19"/>
        <v>17105295.839999475</v>
      </c>
      <c r="U95" s="209">
        <f t="shared" si="20"/>
        <v>0</v>
      </c>
      <c r="W95" s="86" t="s">
        <v>18</v>
      </c>
      <c r="X95" s="122">
        <f t="shared" si="21"/>
        <v>0</v>
      </c>
      <c r="Y95" s="122">
        <f t="shared" si="22"/>
        <v>0</v>
      </c>
      <c r="Z95" s="122">
        <f t="shared" si="23"/>
        <v>0</v>
      </c>
      <c r="AA95" s="122">
        <f t="shared" si="24"/>
        <v>0</v>
      </c>
      <c r="AB95" s="122">
        <f t="shared" si="25"/>
        <v>0</v>
      </c>
      <c r="AC95" s="129">
        <f t="shared" si="26"/>
        <v>0</v>
      </c>
    </row>
    <row r="96" spans="1:29" ht="15.75">
      <c r="A96" s="252"/>
      <c r="B96" s="88" t="s">
        <v>19</v>
      </c>
      <c r="C96" s="94">
        <v>87672296.619998813</v>
      </c>
      <c r="D96" s="95"/>
      <c r="E96" s="96">
        <f t="shared" si="14"/>
        <v>87672296.619998813</v>
      </c>
      <c r="F96" s="94">
        <v>3819128.2999999984</v>
      </c>
      <c r="G96" s="105"/>
      <c r="H96" s="96">
        <f t="shared" si="15"/>
        <v>3819128.2999999984</v>
      </c>
      <c r="I96" s="94">
        <v>267301.95</v>
      </c>
      <c r="J96" s="95"/>
      <c r="K96" s="96">
        <f t="shared" si="16"/>
        <v>267301.95</v>
      </c>
      <c r="L96" s="94">
        <v>17874.28</v>
      </c>
      <c r="M96" s="95"/>
      <c r="N96" s="96">
        <f t="shared" si="17"/>
        <v>17874.28</v>
      </c>
      <c r="O96" s="94">
        <v>1299588.5499999998</v>
      </c>
      <c r="P96" s="95"/>
      <c r="Q96" s="96">
        <f t="shared" si="18"/>
        <v>1299588.5499999998</v>
      </c>
      <c r="R96" s="94">
        <v>98374660.969998837</v>
      </c>
      <c r="S96" s="95"/>
      <c r="T96" s="96">
        <f t="shared" si="19"/>
        <v>98374660.969998837</v>
      </c>
      <c r="U96" s="210">
        <f t="shared" si="20"/>
        <v>0</v>
      </c>
      <c r="W96" s="88" t="s">
        <v>19</v>
      </c>
      <c r="X96" s="122">
        <f t="shared" si="21"/>
        <v>0</v>
      </c>
      <c r="Y96" s="122">
        <f t="shared" si="22"/>
        <v>0</v>
      </c>
      <c r="Z96" s="122">
        <f t="shared" si="23"/>
        <v>0</v>
      </c>
      <c r="AA96" s="122">
        <f t="shared" si="24"/>
        <v>0</v>
      </c>
      <c r="AB96" s="122">
        <f t="shared" si="25"/>
        <v>0</v>
      </c>
      <c r="AC96" s="129">
        <f t="shared" si="26"/>
        <v>0</v>
      </c>
    </row>
    <row r="97" spans="1:29" ht="15.75" customHeight="1">
      <c r="A97" s="250">
        <v>42598</v>
      </c>
      <c r="B97" s="85" t="s">
        <v>12</v>
      </c>
      <c r="C97" s="98">
        <v>31957668.460000105</v>
      </c>
      <c r="D97" s="90"/>
      <c r="E97" s="91">
        <f t="shared" si="14"/>
        <v>31957668.460000105</v>
      </c>
      <c r="F97" s="98">
        <v>391953.81999999983</v>
      </c>
      <c r="G97" s="90"/>
      <c r="H97" s="91">
        <f t="shared" si="15"/>
        <v>391953.81999999983</v>
      </c>
      <c r="I97" s="98">
        <v>13758.04</v>
      </c>
      <c r="J97" s="99"/>
      <c r="K97" s="91">
        <f t="shared" si="16"/>
        <v>13758.04</v>
      </c>
      <c r="L97" s="98">
        <v>22763.949999999997</v>
      </c>
      <c r="M97" s="99"/>
      <c r="N97" s="91">
        <f t="shared" si="17"/>
        <v>22763.949999999997</v>
      </c>
      <c r="O97" s="98">
        <v>100814.01000000001</v>
      </c>
      <c r="P97" s="90"/>
      <c r="Q97" s="91">
        <f t="shared" si="18"/>
        <v>100814.01000000001</v>
      </c>
      <c r="R97" s="98">
        <v>34857312.730000108</v>
      </c>
      <c r="S97" s="90"/>
      <c r="T97" s="91">
        <f t="shared" si="19"/>
        <v>34857312.730000108</v>
      </c>
      <c r="U97" s="208">
        <f t="shared" si="20"/>
        <v>0</v>
      </c>
      <c r="W97" s="85" t="s">
        <v>12</v>
      </c>
      <c r="X97" s="117">
        <f t="shared" si="21"/>
        <v>0</v>
      </c>
      <c r="Y97" s="118">
        <f t="shared" si="22"/>
        <v>0</v>
      </c>
      <c r="Z97" s="118">
        <f t="shared" si="23"/>
        <v>0</v>
      </c>
      <c r="AA97" s="118">
        <f t="shared" si="24"/>
        <v>0</v>
      </c>
      <c r="AB97" s="118">
        <f t="shared" si="25"/>
        <v>0</v>
      </c>
      <c r="AC97" s="131">
        <f t="shared" si="26"/>
        <v>0</v>
      </c>
    </row>
    <row r="98" spans="1:29" ht="15.75">
      <c r="A98" s="251"/>
      <c r="B98" s="86" t="s">
        <v>13</v>
      </c>
      <c r="C98" s="92">
        <v>74069767.149996698</v>
      </c>
      <c r="D98" s="20">
        <v>30796730</v>
      </c>
      <c r="E98" s="93">
        <f t="shared" si="14"/>
        <v>43273037.149996698</v>
      </c>
      <c r="F98" s="92">
        <v>1707384.3400000005</v>
      </c>
      <c r="G98" s="20" t="s">
        <v>3161</v>
      </c>
      <c r="H98" s="93">
        <f t="shared" si="15"/>
        <v>4.3400000005494803</v>
      </c>
      <c r="I98" s="92">
        <v>146331.62</v>
      </c>
      <c r="J98" s="20" t="s">
        <v>3753</v>
      </c>
      <c r="K98" s="93">
        <f t="shared" si="16"/>
        <v>-0.38000000000465661</v>
      </c>
      <c r="L98" s="92">
        <v>20406.21</v>
      </c>
      <c r="M98" s="20" t="s">
        <v>3754</v>
      </c>
      <c r="N98" s="93">
        <f t="shared" si="17"/>
        <v>9.9999999983992893E-3</v>
      </c>
      <c r="O98" s="92">
        <v>475373.23999999993</v>
      </c>
      <c r="P98" s="20" t="s">
        <v>3162</v>
      </c>
      <c r="Q98" s="93">
        <f t="shared" si="18"/>
        <v>0.23999999993247911</v>
      </c>
      <c r="R98" s="92">
        <v>84305683.769996688</v>
      </c>
      <c r="S98" s="20">
        <v>84305700</v>
      </c>
      <c r="T98" s="93">
        <f t="shared" si="19"/>
        <v>-16.23000331223011</v>
      </c>
      <c r="U98" s="209">
        <f t="shared" si="20"/>
        <v>1</v>
      </c>
      <c r="W98" s="86" t="s">
        <v>13</v>
      </c>
      <c r="X98" s="121">
        <f t="shared" si="21"/>
        <v>1</v>
      </c>
      <c r="Y98" s="122">
        <f t="shared" si="22"/>
        <v>0</v>
      </c>
      <c r="Z98" s="122">
        <f t="shared" si="23"/>
        <v>0</v>
      </c>
      <c r="AA98" s="122">
        <f t="shared" si="24"/>
        <v>0</v>
      </c>
      <c r="AB98" s="122">
        <f t="shared" si="25"/>
        <v>0</v>
      </c>
      <c r="AC98" s="129">
        <f t="shared" si="26"/>
        <v>0</v>
      </c>
    </row>
    <row r="99" spans="1:29" ht="15.75">
      <c r="A99" s="251"/>
      <c r="B99" s="87" t="s">
        <v>14</v>
      </c>
      <c r="C99" s="92">
        <v>39864911.169999771</v>
      </c>
      <c r="D99" s="20">
        <v>39864900</v>
      </c>
      <c r="E99" s="93">
        <f t="shared" si="14"/>
        <v>11.169999770820141</v>
      </c>
      <c r="F99" s="92">
        <v>586849.0199999999</v>
      </c>
      <c r="G99" s="20" t="s">
        <v>3163</v>
      </c>
      <c r="H99" s="93">
        <f t="shared" si="15"/>
        <v>-8881.9800000000978</v>
      </c>
      <c r="I99" s="92">
        <v>8781.76</v>
      </c>
      <c r="J99" s="20" t="s">
        <v>3755</v>
      </c>
      <c r="K99" s="93">
        <f t="shared" si="16"/>
        <v>0</v>
      </c>
      <c r="L99" s="92">
        <v>1269.6399999999999</v>
      </c>
      <c r="M99" s="20" t="s">
        <v>3756</v>
      </c>
      <c r="N99" s="93">
        <f t="shared" si="17"/>
        <v>0</v>
      </c>
      <c r="O99" s="92">
        <v>292605.78000000003</v>
      </c>
      <c r="P99" s="20" t="s">
        <v>3164</v>
      </c>
      <c r="Q99" s="93">
        <f t="shared" si="18"/>
        <v>-0.21999999997206032</v>
      </c>
      <c r="R99" s="92">
        <v>42671809.349999778</v>
      </c>
      <c r="S99" s="20">
        <v>42671900</v>
      </c>
      <c r="T99" s="93">
        <f t="shared" si="19"/>
        <v>-90.650000222027302</v>
      </c>
      <c r="U99" s="209">
        <f t="shared" si="20"/>
        <v>1</v>
      </c>
      <c r="W99" s="87" t="s">
        <v>14</v>
      </c>
      <c r="X99" s="121">
        <f t="shared" si="21"/>
        <v>0</v>
      </c>
      <c r="Y99" s="122">
        <f t="shared" si="22"/>
        <v>1</v>
      </c>
      <c r="Z99" s="122">
        <f t="shared" si="23"/>
        <v>0</v>
      </c>
      <c r="AA99" s="122">
        <f t="shared" si="24"/>
        <v>0</v>
      </c>
      <c r="AB99" s="122">
        <f t="shared" si="25"/>
        <v>0</v>
      </c>
      <c r="AC99" s="129">
        <f t="shared" si="26"/>
        <v>0</v>
      </c>
    </row>
    <row r="100" spans="1:29" ht="15.75">
      <c r="A100" s="251"/>
      <c r="B100" s="86" t="s">
        <v>15</v>
      </c>
      <c r="C100" s="92">
        <v>96189685.699999481</v>
      </c>
      <c r="D100" s="20">
        <v>96189600</v>
      </c>
      <c r="E100" s="93">
        <f t="shared" si="14"/>
        <v>85.69999948143959</v>
      </c>
      <c r="F100" s="92">
        <v>898347.55</v>
      </c>
      <c r="G100" s="20" t="s">
        <v>3165</v>
      </c>
      <c r="H100" s="93">
        <f t="shared" si="15"/>
        <v>-0.44999999995343387</v>
      </c>
      <c r="I100" s="92">
        <v>71854.080000000002</v>
      </c>
      <c r="J100" s="20" t="s">
        <v>3757</v>
      </c>
      <c r="K100" s="93">
        <f t="shared" si="16"/>
        <v>-2.0000000004074536E-2</v>
      </c>
      <c r="L100" s="92">
        <v>5620.47</v>
      </c>
      <c r="M100" s="20" t="s">
        <v>3758</v>
      </c>
      <c r="N100" s="93">
        <f t="shared" si="17"/>
        <v>0</v>
      </c>
      <c r="O100" s="92">
        <v>473386.82</v>
      </c>
      <c r="P100" s="20" t="s">
        <v>3166</v>
      </c>
      <c r="Q100" s="93">
        <f t="shared" si="18"/>
        <v>-0.17999999999301508</v>
      </c>
      <c r="R100" s="92">
        <v>99799805.099999472</v>
      </c>
      <c r="S100" s="20">
        <v>99799800</v>
      </c>
      <c r="T100" s="93">
        <f t="shared" si="19"/>
        <v>5.0999994724988937</v>
      </c>
      <c r="U100" s="209">
        <f t="shared" si="20"/>
        <v>1</v>
      </c>
      <c r="W100" s="86" t="s">
        <v>15</v>
      </c>
      <c r="X100" s="121">
        <f t="shared" si="21"/>
        <v>0</v>
      </c>
      <c r="Y100" s="122">
        <f t="shared" si="22"/>
        <v>0</v>
      </c>
      <c r="Z100" s="122">
        <f t="shared" si="23"/>
        <v>0</v>
      </c>
      <c r="AA100" s="122">
        <f t="shared" si="24"/>
        <v>0</v>
      </c>
      <c r="AB100" s="122">
        <f t="shared" si="25"/>
        <v>0</v>
      </c>
      <c r="AC100" s="129">
        <f t="shared" si="26"/>
        <v>0</v>
      </c>
    </row>
    <row r="101" spans="1:29" ht="15.75">
      <c r="A101" s="251"/>
      <c r="B101" s="86" t="s">
        <v>16</v>
      </c>
      <c r="C101" s="92">
        <v>86907765.06999895</v>
      </c>
      <c r="D101" s="20">
        <v>86907800</v>
      </c>
      <c r="E101" s="93">
        <f t="shared" si="14"/>
        <v>-34.930001050233841</v>
      </c>
      <c r="F101" s="92">
        <v>1657023.0300000003</v>
      </c>
      <c r="G101" s="20" t="s">
        <v>3167</v>
      </c>
      <c r="H101" s="93">
        <f t="shared" si="15"/>
        <v>3.0300000002607703</v>
      </c>
      <c r="I101" s="92">
        <v>79977.080000000031</v>
      </c>
      <c r="J101" s="20" t="s">
        <v>3759</v>
      </c>
      <c r="K101" s="93">
        <f t="shared" si="16"/>
        <v>-1.9999999974970706E-2</v>
      </c>
      <c r="L101" s="92">
        <v>163992.84999999998</v>
      </c>
      <c r="M101" s="20" t="s">
        <v>3760</v>
      </c>
      <c r="N101" s="93">
        <f t="shared" si="17"/>
        <v>-0.15000000002328306</v>
      </c>
      <c r="O101" s="92">
        <v>661026.99999999988</v>
      </c>
      <c r="P101" s="20" t="s">
        <v>3168</v>
      </c>
      <c r="Q101" s="93">
        <f t="shared" si="18"/>
        <v>0</v>
      </c>
      <c r="R101" s="92">
        <v>86708036.519998953</v>
      </c>
      <c r="S101" s="20">
        <v>86707996</v>
      </c>
      <c r="T101" s="93">
        <f t="shared" si="19"/>
        <v>40.519998952746391</v>
      </c>
      <c r="U101" s="209">
        <f t="shared" si="20"/>
        <v>1</v>
      </c>
      <c r="W101" s="86" t="s">
        <v>16</v>
      </c>
      <c r="X101" s="121">
        <f t="shared" si="21"/>
        <v>0</v>
      </c>
      <c r="Y101" s="122">
        <f t="shared" si="22"/>
        <v>0</v>
      </c>
      <c r="Z101" s="122">
        <f t="shared" si="23"/>
        <v>0</v>
      </c>
      <c r="AA101" s="122">
        <f t="shared" si="24"/>
        <v>0</v>
      </c>
      <c r="AB101" s="122">
        <f t="shared" si="25"/>
        <v>0</v>
      </c>
      <c r="AC101" s="129">
        <f t="shared" si="26"/>
        <v>0</v>
      </c>
    </row>
    <row r="102" spans="1:29" ht="15.75">
      <c r="A102" s="251"/>
      <c r="B102" s="86" t="s">
        <v>17</v>
      </c>
      <c r="C102" s="92">
        <v>59040731.889996648</v>
      </c>
      <c r="D102" s="20">
        <v>59040700</v>
      </c>
      <c r="E102" s="93">
        <f t="shared" si="14"/>
        <v>31.889996647834778</v>
      </c>
      <c r="F102" s="92">
        <v>1802018.0700000015</v>
      </c>
      <c r="G102" s="20" t="s">
        <v>3169</v>
      </c>
      <c r="H102" s="93">
        <f t="shared" si="15"/>
        <v>-1.9299999985378236</v>
      </c>
      <c r="I102" s="92">
        <v>130103.5</v>
      </c>
      <c r="J102" s="20" t="s">
        <v>3761</v>
      </c>
      <c r="K102" s="93">
        <f t="shared" si="16"/>
        <v>-0.5</v>
      </c>
      <c r="L102" s="92">
        <v>4305.3100000000004</v>
      </c>
      <c r="M102" s="20" t="s">
        <v>3762</v>
      </c>
      <c r="N102" s="93">
        <f t="shared" si="17"/>
        <v>0</v>
      </c>
      <c r="O102" s="92">
        <v>539331.81999999983</v>
      </c>
      <c r="P102" s="20" t="s">
        <v>3170</v>
      </c>
      <c r="Q102" s="93">
        <f t="shared" si="18"/>
        <v>0.81999999983236194</v>
      </c>
      <c r="R102" s="92">
        <v>56825180.189996637</v>
      </c>
      <c r="S102" s="20">
        <v>56825200</v>
      </c>
      <c r="T102" s="93">
        <f t="shared" si="19"/>
        <v>-19.810003362596035</v>
      </c>
      <c r="U102" s="209">
        <f t="shared" si="20"/>
        <v>1</v>
      </c>
      <c r="W102" s="86" t="s">
        <v>17</v>
      </c>
      <c r="X102" s="121">
        <f t="shared" si="21"/>
        <v>0</v>
      </c>
      <c r="Y102" s="122">
        <f t="shared" si="22"/>
        <v>0</v>
      </c>
      <c r="Z102" s="122">
        <f t="shared" si="23"/>
        <v>0</v>
      </c>
      <c r="AA102" s="122">
        <f t="shared" si="24"/>
        <v>0</v>
      </c>
      <c r="AB102" s="122">
        <f t="shared" si="25"/>
        <v>0</v>
      </c>
      <c r="AC102" s="129">
        <f t="shared" si="26"/>
        <v>0</v>
      </c>
    </row>
    <row r="103" spans="1:29" ht="15.75">
      <c r="A103" s="251"/>
      <c r="B103" s="86" t="s">
        <v>18</v>
      </c>
      <c r="C103" s="92">
        <v>17105295.839999475</v>
      </c>
      <c r="D103" s="20">
        <v>19800510</v>
      </c>
      <c r="E103" s="93">
        <f t="shared" si="14"/>
        <v>-2695214.1600005254</v>
      </c>
      <c r="F103" s="92">
        <v>700866.24</v>
      </c>
      <c r="G103" s="20" t="s">
        <v>3171</v>
      </c>
      <c r="H103" s="93">
        <f t="shared" si="15"/>
        <v>0.23999999999068677</v>
      </c>
      <c r="I103" s="92">
        <v>72498.69</v>
      </c>
      <c r="J103" s="20" t="s">
        <v>3763</v>
      </c>
      <c r="K103" s="93">
        <f t="shared" si="16"/>
        <v>-9.9999999947613105E-3</v>
      </c>
      <c r="L103" s="92">
        <v>216195.85</v>
      </c>
      <c r="M103" s="20" t="s">
        <v>3764</v>
      </c>
      <c r="N103" s="93">
        <f t="shared" si="17"/>
        <v>-0.14999999999417923</v>
      </c>
      <c r="O103" s="92">
        <v>77017.7</v>
      </c>
      <c r="P103" s="20" t="s">
        <v>3172</v>
      </c>
      <c r="Q103" s="93">
        <f t="shared" si="18"/>
        <v>0</v>
      </c>
      <c r="R103" s="92">
        <v>18033758.139999472</v>
      </c>
      <c r="S103" s="20">
        <v>18033760</v>
      </c>
      <c r="T103" s="93">
        <f t="shared" si="19"/>
        <v>-1.8600005283951759</v>
      </c>
      <c r="U103" s="209">
        <f t="shared" si="20"/>
        <v>1</v>
      </c>
      <c r="W103" s="86" t="s">
        <v>18</v>
      </c>
      <c r="X103" s="121">
        <f t="shared" si="21"/>
        <v>1</v>
      </c>
      <c r="Y103" s="122">
        <f t="shared" si="22"/>
        <v>0</v>
      </c>
      <c r="Z103" s="122">
        <f t="shared" si="23"/>
        <v>0</v>
      </c>
      <c r="AA103" s="122">
        <f t="shared" si="24"/>
        <v>0</v>
      </c>
      <c r="AB103" s="122">
        <f t="shared" si="25"/>
        <v>0</v>
      </c>
      <c r="AC103" s="129">
        <f t="shared" si="26"/>
        <v>0</v>
      </c>
    </row>
    <row r="104" spans="1:29" ht="15.75">
      <c r="A104" s="252"/>
      <c r="B104" s="88" t="s">
        <v>19</v>
      </c>
      <c r="C104" s="94">
        <v>98374660.969998837</v>
      </c>
      <c r="D104" s="95">
        <v>87672310</v>
      </c>
      <c r="E104" s="96">
        <f t="shared" si="14"/>
        <v>10702350.969998837</v>
      </c>
      <c r="F104" s="94">
        <v>1319575.5199999996</v>
      </c>
      <c r="G104" s="95" t="s">
        <v>3173</v>
      </c>
      <c r="H104" s="96">
        <f t="shared" si="15"/>
        <v>-4.4800000004470348</v>
      </c>
      <c r="I104" s="94">
        <v>392024.76</v>
      </c>
      <c r="J104" s="95" t="s">
        <v>3765</v>
      </c>
      <c r="K104" s="96">
        <f t="shared" si="16"/>
        <v>-0.23999999999068677</v>
      </c>
      <c r="L104" s="94">
        <v>5195.7</v>
      </c>
      <c r="M104" s="95" t="s">
        <v>3766</v>
      </c>
      <c r="N104" s="96">
        <f t="shared" si="17"/>
        <v>0.6999999999998181</v>
      </c>
      <c r="O104" s="94">
        <v>787452.98</v>
      </c>
      <c r="P104" s="95" t="s">
        <v>3174</v>
      </c>
      <c r="Q104" s="96">
        <f t="shared" si="18"/>
        <v>0.97999999998137355</v>
      </c>
      <c r="R104" s="94">
        <v>96654461.529998854</v>
      </c>
      <c r="S104" s="95">
        <v>96654460</v>
      </c>
      <c r="T104" s="96">
        <f t="shared" si="19"/>
        <v>1.529998853802681</v>
      </c>
      <c r="U104" s="210">
        <f t="shared" si="20"/>
        <v>1</v>
      </c>
      <c r="W104" s="88" t="s">
        <v>19</v>
      </c>
      <c r="X104" s="125">
        <f t="shared" si="21"/>
        <v>1</v>
      </c>
      <c r="Y104" s="126">
        <f t="shared" si="22"/>
        <v>0</v>
      </c>
      <c r="Z104" s="126">
        <f t="shared" si="23"/>
        <v>0</v>
      </c>
      <c r="AA104" s="126">
        <f t="shared" si="24"/>
        <v>0</v>
      </c>
      <c r="AB104" s="126">
        <f t="shared" si="25"/>
        <v>0</v>
      </c>
      <c r="AC104" s="132">
        <f t="shared" si="26"/>
        <v>0</v>
      </c>
    </row>
    <row r="105" spans="1:29" ht="15.75" customHeight="1">
      <c r="A105" s="250">
        <v>42599</v>
      </c>
      <c r="B105" s="85" t="s">
        <v>12</v>
      </c>
      <c r="C105" s="89">
        <v>34857312.730000108</v>
      </c>
      <c r="D105" s="99"/>
      <c r="E105" s="91">
        <f t="shared" si="14"/>
        <v>34857312.730000108</v>
      </c>
      <c r="F105" s="89">
        <v>250479.71999999994</v>
      </c>
      <c r="G105" s="90"/>
      <c r="H105" s="91">
        <f t="shared" si="15"/>
        <v>250479.71999999994</v>
      </c>
      <c r="I105" s="89">
        <v>19665.96</v>
      </c>
      <c r="J105" s="90"/>
      <c r="K105" s="91">
        <f t="shared" si="16"/>
        <v>19665.96</v>
      </c>
      <c r="L105" s="89">
        <v>7887.2300000000005</v>
      </c>
      <c r="M105" s="90"/>
      <c r="N105" s="91">
        <f t="shared" si="17"/>
        <v>7887.2300000000005</v>
      </c>
      <c r="O105" s="89">
        <v>211055.65</v>
      </c>
      <c r="P105" s="99"/>
      <c r="Q105" s="91">
        <f t="shared" si="18"/>
        <v>211055.65</v>
      </c>
      <c r="R105" s="89">
        <v>36826336.140000105</v>
      </c>
      <c r="S105" s="90"/>
      <c r="T105" s="91">
        <f t="shared" si="19"/>
        <v>36826336.140000105</v>
      </c>
      <c r="U105" s="208">
        <f t="shared" si="20"/>
        <v>0</v>
      </c>
      <c r="W105" s="85" t="s">
        <v>12</v>
      </c>
      <c r="X105" s="117">
        <f t="shared" si="21"/>
        <v>0</v>
      </c>
      <c r="Y105" s="118">
        <f t="shared" si="22"/>
        <v>0</v>
      </c>
      <c r="Z105" s="118">
        <f t="shared" si="23"/>
        <v>0</v>
      </c>
      <c r="AA105" s="118">
        <f t="shared" si="24"/>
        <v>0</v>
      </c>
      <c r="AB105" s="118">
        <f t="shared" si="25"/>
        <v>0</v>
      </c>
      <c r="AC105" s="131">
        <f t="shared" si="26"/>
        <v>0</v>
      </c>
    </row>
    <row r="106" spans="1:29" ht="15.75">
      <c r="A106" s="251"/>
      <c r="B106" s="86" t="s">
        <v>13</v>
      </c>
      <c r="C106" s="92">
        <v>84305683.769996688</v>
      </c>
      <c r="D106" s="20">
        <v>84305700</v>
      </c>
      <c r="E106" s="93">
        <f t="shared" si="14"/>
        <v>-16.23000331223011</v>
      </c>
      <c r="F106" s="92">
        <v>1196488.2800000007</v>
      </c>
      <c r="G106" s="20" t="s">
        <v>3175</v>
      </c>
      <c r="H106" s="93">
        <f t="shared" si="15"/>
        <v>-1.7199999992735684</v>
      </c>
      <c r="I106" s="92">
        <v>80743.429999999993</v>
      </c>
      <c r="J106" s="20" t="s">
        <v>3767</v>
      </c>
      <c r="K106" s="93">
        <f t="shared" si="16"/>
        <v>2.9999999998835847E-2</v>
      </c>
      <c r="L106" s="92">
        <v>6842.09</v>
      </c>
      <c r="M106" s="20" t="s">
        <v>3768</v>
      </c>
      <c r="N106" s="93">
        <f t="shared" si="17"/>
        <v>0</v>
      </c>
      <c r="O106" s="92">
        <v>435210.15</v>
      </c>
      <c r="P106" s="20" t="s">
        <v>3176</v>
      </c>
      <c r="Q106" s="93">
        <f t="shared" si="18"/>
        <v>0.15000000002328306</v>
      </c>
      <c r="R106" s="92">
        <v>82747886.679996669</v>
      </c>
      <c r="S106" s="20">
        <v>82747900</v>
      </c>
      <c r="T106" s="93">
        <f t="shared" si="19"/>
        <v>-13.32000333070755</v>
      </c>
      <c r="U106" s="209">
        <f t="shared" si="20"/>
        <v>1</v>
      </c>
      <c r="W106" s="86" t="s">
        <v>13</v>
      </c>
      <c r="X106" s="121">
        <f t="shared" si="21"/>
        <v>0</v>
      </c>
      <c r="Y106" s="122">
        <f t="shared" si="22"/>
        <v>0</v>
      </c>
      <c r="Z106" s="122">
        <f t="shared" si="23"/>
        <v>0</v>
      </c>
      <c r="AA106" s="122">
        <f t="shared" si="24"/>
        <v>0</v>
      </c>
      <c r="AB106" s="122">
        <f t="shared" si="25"/>
        <v>0</v>
      </c>
      <c r="AC106" s="129">
        <f t="shared" si="26"/>
        <v>0</v>
      </c>
    </row>
    <row r="107" spans="1:29" ht="15.75">
      <c r="A107" s="251"/>
      <c r="B107" s="87" t="s">
        <v>14</v>
      </c>
      <c r="C107" s="92">
        <v>42671809.349999778</v>
      </c>
      <c r="D107" s="20">
        <v>42671900</v>
      </c>
      <c r="E107" s="93">
        <f t="shared" si="14"/>
        <v>-90.650000222027302</v>
      </c>
      <c r="F107" s="92">
        <v>794551.97999999986</v>
      </c>
      <c r="G107" s="20" t="s">
        <v>3177</v>
      </c>
      <c r="H107" s="93">
        <f t="shared" si="15"/>
        <v>-2.0000000135041773E-2</v>
      </c>
      <c r="I107" s="92">
        <v>93538.869999999981</v>
      </c>
      <c r="J107" s="20" t="s">
        <v>3769</v>
      </c>
      <c r="K107" s="93">
        <f t="shared" si="16"/>
        <v>-3.0000000013387762E-2</v>
      </c>
      <c r="L107" s="92">
        <v>10779.5</v>
      </c>
      <c r="M107" s="20" t="s">
        <v>3770</v>
      </c>
      <c r="N107" s="93">
        <f t="shared" si="17"/>
        <v>0</v>
      </c>
      <c r="O107" s="92">
        <v>286464.05</v>
      </c>
      <c r="P107" s="20" t="s">
        <v>3178</v>
      </c>
      <c r="Q107" s="93">
        <f t="shared" si="18"/>
        <v>4.9999999988358468E-2</v>
      </c>
      <c r="R107" s="92">
        <v>41673552.689999782</v>
      </c>
      <c r="S107" s="20">
        <v>41673600</v>
      </c>
      <c r="T107" s="93">
        <f t="shared" si="19"/>
        <v>-47.310000218451023</v>
      </c>
      <c r="U107" s="209">
        <f t="shared" si="20"/>
        <v>1</v>
      </c>
      <c r="W107" s="87" t="s">
        <v>14</v>
      </c>
      <c r="X107" s="121">
        <f t="shared" si="21"/>
        <v>0</v>
      </c>
      <c r="Y107" s="122">
        <f t="shared" si="22"/>
        <v>0</v>
      </c>
      <c r="Z107" s="122">
        <f t="shared" si="23"/>
        <v>0</v>
      </c>
      <c r="AA107" s="122">
        <f t="shared" si="24"/>
        <v>0</v>
      </c>
      <c r="AB107" s="122">
        <f t="shared" si="25"/>
        <v>0</v>
      </c>
      <c r="AC107" s="129">
        <f t="shared" si="26"/>
        <v>0</v>
      </c>
    </row>
    <row r="108" spans="1:29" ht="15.75">
      <c r="A108" s="251"/>
      <c r="B108" s="86" t="s">
        <v>15</v>
      </c>
      <c r="C108" s="92">
        <v>99799805.099999472</v>
      </c>
      <c r="D108" s="20">
        <v>30504300</v>
      </c>
      <c r="E108" s="93">
        <f t="shared" si="14"/>
        <v>69295505.099999472</v>
      </c>
      <c r="F108" s="92">
        <v>1118152.8699999996</v>
      </c>
      <c r="G108" s="20" t="s">
        <v>3179</v>
      </c>
      <c r="H108" s="93">
        <f t="shared" si="15"/>
        <v>2.8699999996460974</v>
      </c>
      <c r="I108" s="92">
        <v>103625.02</v>
      </c>
      <c r="J108" s="20" t="s">
        <v>3771</v>
      </c>
      <c r="K108" s="93">
        <f t="shared" si="16"/>
        <v>2.0000000004074536E-2</v>
      </c>
      <c r="L108" s="92">
        <v>4238.83</v>
      </c>
      <c r="M108" s="20" t="s">
        <v>3772</v>
      </c>
      <c r="N108" s="93">
        <f t="shared" si="17"/>
        <v>0</v>
      </c>
      <c r="O108" s="92">
        <v>471554.92</v>
      </c>
      <c r="P108" s="20" t="s">
        <v>3180</v>
      </c>
      <c r="Q108" s="93">
        <f t="shared" si="18"/>
        <v>-8.0000000016298145E-2</v>
      </c>
      <c r="R108" s="92">
        <v>101695039.66999951</v>
      </c>
      <c r="S108" s="20">
        <v>101695000</v>
      </c>
      <c r="T108" s="93">
        <f t="shared" si="19"/>
        <v>39.66999951004982</v>
      </c>
      <c r="U108" s="209">
        <f t="shared" si="20"/>
        <v>1</v>
      </c>
      <c r="W108" s="86" t="s">
        <v>15</v>
      </c>
      <c r="X108" s="121">
        <f t="shared" si="21"/>
        <v>1</v>
      </c>
      <c r="Y108" s="122">
        <f t="shared" si="22"/>
        <v>0</v>
      </c>
      <c r="Z108" s="122">
        <f t="shared" si="23"/>
        <v>0</v>
      </c>
      <c r="AA108" s="122">
        <f t="shared" si="24"/>
        <v>0</v>
      </c>
      <c r="AB108" s="122">
        <f t="shared" si="25"/>
        <v>0</v>
      </c>
      <c r="AC108" s="129">
        <f t="shared" si="26"/>
        <v>0</v>
      </c>
    </row>
    <row r="109" spans="1:29" ht="15.75">
      <c r="A109" s="251"/>
      <c r="B109" s="86" t="s">
        <v>16</v>
      </c>
      <c r="C109" s="92">
        <v>86708036.519998953</v>
      </c>
      <c r="D109" s="20">
        <v>86707996</v>
      </c>
      <c r="E109" s="93">
        <f t="shared" si="14"/>
        <v>40.519998952746391</v>
      </c>
      <c r="F109" s="92">
        <v>1228266.9399999997</v>
      </c>
      <c r="G109" s="20" t="s">
        <v>3181</v>
      </c>
      <c r="H109" s="93">
        <f t="shared" si="15"/>
        <v>-3.06000000028871</v>
      </c>
      <c r="I109" s="92">
        <v>44489.48</v>
      </c>
      <c r="J109" s="20" t="s">
        <v>3773</v>
      </c>
      <c r="K109" s="93">
        <f t="shared" si="16"/>
        <v>-1.9999999996798579E-2</v>
      </c>
      <c r="L109" s="92">
        <v>7559.06</v>
      </c>
      <c r="M109" s="20" t="s">
        <v>3774</v>
      </c>
      <c r="N109" s="93">
        <f t="shared" si="17"/>
        <v>0</v>
      </c>
      <c r="O109" s="92">
        <v>560049.61</v>
      </c>
      <c r="P109" s="20" t="s">
        <v>3182</v>
      </c>
      <c r="Q109" s="93">
        <f t="shared" si="18"/>
        <v>-0.39000000001396984</v>
      </c>
      <c r="R109" s="92">
        <v>84956650.389998958</v>
      </c>
      <c r="S109" s="20">
        <v>84956696</v>
      </c>
      <c r="T109" s="93">
        <f t="shared" si="19"/>
        <v>-45.610001042485237</v>
      </c>
      <c r="U109" s="209">
        <f t="shared" si="20"/>
        <v>1</v>
      </c>
      <c r="W109" s="86" t="s">
        <v>16</v>
      </c>
      <c r="X109" s="121">
        <f t="shared" si="21"/>
        <v>0</v>
      </c>
      <c r="Y109" s="122">
        <f t="shared" si="22"/>
        <v>0</v>
      </c>
      <c r="Z109" s="122">
        <f t="shared" si="23"/>
        <v>0</v>
      </c>
      <c r="AA109" s="122">
        <f t="shared" si="24"/>
        <v>0</v>
      </c>
      <c r="AB109" s="122">
        <f t="shared" si="25"/>
        <v>0</v>
      </c>
      <c r="AC109" s="129">
        <f t="shared" si="26"/>
        <v>0</v>
      </c>
    </row>
    <row r="110" spans="1:29" ht="15.75">
      <c r="A110" s="251"/>
      <c r="B110" s="86" t="s">
        <v>17</v>
      </c>
      <c r="C110" s="92">
        <v>56825180.189996637</v>
      </c>
      <c r="D110" s="20">
        <v>0</v>
      </c>
      <c r="E110" s="93">
        <f t="shared" si="14"/>
        <v>56825180.189996637</v>
      </c>
      <c r="F110" s="92">
        <v>1239422.8800000006</v>
      </c>
      <c r="G110" s="20"/>
      <c r="H110" s="93">
        <f t="shared" si="15"/>
        <v>1239422.8800000006</v>
      </c>
      <c r="I110" s="92">
        <v>1118118.92</v>
      </c>
      <c r="J110" s="20"/>
      <c r="K110" s="93">
        <f t="shared" si="16"/>
        <v>1118118.92</v>
      </c>
      <c r="L110" s="92">
        <v>5084.9699999999993</v>
      </c>
      <c r="M110" s="20"/>
      <c r="N110" s="93">
        <f t="shared" si="17"/>
        <v>5084.9699999999993</v>
      </c>
      <c r="O110" s="92">
        <v>484245.84</v>
      </c>
      <c r="P110" s="20"/>
      <c r="Q110" s="93">
        <f t="shared" si="18"/>
        <v>484245.84</v>
      </c>
      <c r="R110" s="92">
        <v>64070585.659996636</v>
      </c>
      <c r="S110" s="20">
        <v>0</v>
      </c>
      <c r="T110" s="93">
        <f t="shared" si="19"/>
        <v>64070585.659996636</v>
      </c>
      <c r="U110" s="209">
        <f t="shared" si="20"/>
        <v>0</v>
      </c>
      <c r="W110" s="86" t="s">
        <v>17</v>
      </c>
      <c r="X110" s="121">
        <f t="shared" si="21"/>
        <v>0</v>
      </c>
      <c r="Y110" s="122">
        <f t="shared" si="22"/>
        <v>0</v>
      </c>
      <c r="Z110" s="122">
        <f t="shared" si="23"/>
        <v>0</v>
      </c>
      <c r="AA110" s="122">
        <f t="shared" si="24"/>
        <v>0</v>
      </c>
      <c r="AB110" s="122">
        <f t="shared" si="25"/>
        <v>0</v>
      </c>
      <c r="AC110" s="129">
        <f t="shared" si="26"/>
        <v>0</v>
      </c>
    </row>
    <row r="111" spans="1:29" ht="15.75">
      <c r="A111" s="251"/>
      <c r="B111" s="86" t="s">
        <v>18</v>
      </c>
      <c r="C111" s="92">
        <v>18033758.139999472</v>
      </c>
      <c r="D111" s="20">
        <v>18033760</v>
      </c>
      <c r="E111" s="93">
        <f t="shared" si="14"/>
        <v>-1.8600005283951759</v>
      </c>
      <c r="F111" s="92">
        <v>851639.02000000014</v>
      </c>
      <c r="G111" s="20" t="s">
        <v>3183</v>
      </c>
      <c r="H111" s="93">
        <f t="shared" si="15"/>
        <v>2.0000000135041773E-2</v>
      </c>
      <c r="I111" s="92">
        <v>42065.05</v>
      </c>
      <c r="J111" s="20" t="s">
        <v>3775</v>
      </c>
      <c r="K111" s="93">
        <f t="shared" si="16"/>
        <v>-4.9999999995634425E-2</v>
      </c>
      <c r="L111" s="92">
        <v>1588.03</v>
      </c>
      <c r="M111" s="20" t="s">
        <v>3776</v>
      </c>
      <c r="N111" s="93">
        <f t="shared" si="17"/>
        <v>0</v>
      </c>
      <c r="O111" s="92">
        <v>108339.65000000001</v>
      </c>
      <c r="P111" s="20" t="s">
        <v>3184</v>
      </c>
      <c r="Q111" s="93">
        <f t="shared" si="18"/>
        <v>0.65000000000873115</v>
      </c>
      <c r="R111" s="92">
        <v>21162897.46999947</v>
      </c>
      <c r="S111" s="20">
        <v>21162940</v>
      </c>
      <c r="T111" s="93">
        <f t="shared" si="19"/>
        <v>-42.530000530183315</v>
      </c>
      <c r="U111" s="209">
        <f t="shared" si="20"/>
        <v>1</v>
      </c>
      <c r="W111" s="86" t="s">
        <v>18</v>
      </c>
      <c r="X111" s="121">
        <f t="shared" si="21"/>
        <v>0</v>
      </c>
      <c r="Y111" s="122">
        <f t="shared" si="22"/>
        <v>0</v>
      </c>
      <c r="Z111" s="122">
        <f t="shared" si="23"/>
        <v>0</v>
      </c>
      <c r="AA111" s="122">
        <f t="shared" si="24"/>
        <v>0</v>
      </c>
      <c r="AB111" s="122">
        <f t="shared" si="25"/>
        <v>0</v>
      </c>
      <c r="AC111" s="129">
        <f t="shared" si="26"/>
        <v>0</v>
      </c>
    </row>
    <row r="112" spans="1:29" ht="15.75">
      <c r="A112" s="252"/>
      <c r="B112" s="88" t="s">
        <v>19</v>
      </c>
      <c r="C112" s="94">
        <v>96654461.529998854</v>
      </c>
      <c r="D112" s="95">
        <v>96654460</v>
      </c>
      <c r="E112" s="96">
        <f t="shared" si="14"/>
        <v>1.529998853802681</v>
      </c>
      <c r="F112" s="94">
        <v>1203420.2</v>
      </c>
      <c r="G112" s="95" t="s">
        <v>3185</v>
      </c>
      <c r="H112" s="96">
        <f t="shared" si="15"/>
        <v>0.19999999995343387</v>
      </c>
      <c r="I112" s="94">
        <v>314945.86</v>
      </c>
      <c r="J112" s="95" t="s">
        <v>3777</v>
      </c>
      <c r="K112" s="96">
        <f t="shared" si="16"/>
        <v>-0.14000000001396984</v>
      </c>
      <c r="L112" s="94">
        <v>10740.47</v>
      </c>
      <c r="M112" s="95" t="s">
        <v>3778</v>
      </c>
      <c r="N112" s="96">
        <f t="shared" si="17"/>
        <v>0.46999999999934516</v>
      </c>
      <c r="O112" s="94">
        <v>625221.9299999997</v>
      </c>
      <c r="P112" s="95" t="s">
        <v>3186</v>
      </c>
      <c r="Q112" s="96">
        <f t="shared" si="18"/>
        <v>0.92999999970197678</v>
      </c>
      <c r="R112" s="94">
        <v>95130024.789998859</v>
      </c>
      <c r="S112" s="95">
        <v>95130050</v>
      </c>
      <c r="T112" s="96">
        <f t="shared" si="19"/>
        <v>-25.210001140832901</v>
      </c>
      <c r="U112" s="210">
        <f t="shared" si="20"/>
        <v>1</v>
      </c>
      <c r="W112" s="88" t="s">
        <v>19</v>
      </c>
      <c r="X112" s="125">
        <f t="shared" si="21"/>
        <v>0</v>
      </c>
      <c r="Y112" s="126">
        <f t="shared" si="22"/>
        <v>0</v>
      </c>
      <c r="Z112" s="126">
        <f t="shared" si="23"/>
        <v>0</v>
      </c>
      <c r="AA112" s="126">
        <f t="shared" si="24"/>
        <v>0</v>
      </c>
      <c r="AB112" s="126">
        <f t="shared" si="25"/>
        <v>0</v>
      </c>
      <c r="AC112" s="132">
        <f t="shared" si="26"/>
        <v>0</v>
      </c>
    </row>
    <row r="113" spans="1:29" ht="15.75" customHeight="1">
      <c r="A113" s="250">
        <v>42600</v>
      </c>
      <c r="B113" s="85" t="s">
        <v>12</v>
      </c>
      <c r="C113" s="89">
        <v>36826336.140000105</v>
      </c>
      <c r="D113" s="90"/>
      <c r="E113" s="91">
        <f t="shared" si="14"/>
        <v>36826336.140000105</v>
      </c>
      <c r="F113" s="89">
        <v>283721.41000000003</v>
      </c>
      <c r="G113" s="90"/>
      <c r="H113" s="91">
        <f t="shared" si="15"/>
        <v>283721.41000000003</v>
      </c>
      <c r="I113" s="89">
        <v>22533</v>
      </c>
      <c r="J113" s="90"/>
      <c r="K113" s="91">
        <f t="shared" si="16"/>
        <v>22533</v>
      </c>
      <c r="L113" s="89">
        <v>4612.68</v>
      </c>
      <c r="M113" s="90"/>
      <c r="N113" s="91">
        <f t="shared" si="17"/>
        <v>4612.68</v>
      </c>
      <c r="O113" s="89">
        <v>98173.119999999995</v>
      </c>
      <c r="P113" s="90"/>
      <c r="Q113" s="91">
        <f t="shared" si="18"/>
        <v>98173.119999999995</v>
      </c>
      <c r="R113" s="89">
        <v>36462361.930000104</v>
      </c>
      <c r="S113" s="99"/>
      <c r="T113" s="91">
        <f t="shared" si="19"/>
        <v>36462361.930000104</v>
      </c>
      <c r="U113" s="208">
        <f t="shared" si="20"/>
        <v>0</v>
      </c>
      <c r="W113" s="85" t="s">
        <v>12</v>
      </c>
      <c r="X113" s="117">
        <f t="shared" si="21"/>
        <v>0</v>
      </c>
      <c r="Y113" s="118">
        <f t="shared" si="22"/>
        <v>0</v>
      </c>
      <c r="Z113" s="118">
        <f t="shared" si="23"/>
        <v>0</v>
      </c>
      <c r="AA113" s="118">
        <f t="shared" si="24"/>
        <v>0</v>
      </c>
      <c r="AB113" s="118">
        <f t="shared" si="25"/>
        <v>0</v>
      </c>
      <c r="AC113" s="131">
        <f t="shared" si="26"/>
        <v>0</v>
      </c>
    </row>
    <row r="114" spans="1:29" ht="15.75">
      <c r="A114" s="251"/>
      <c r="B114" s="86" t="s">
        <v>13</v>
      </c>
      <c r="C114" s="92">
        <v>82747886.679996669</v>
      </c>
      <c r="D114" s="20">
        <v>82747900</v>
      </c>
      <c r="E114" s="93">
        <f t="shared" si="14"/>
        <v>-13.32000333070755</v>
      </c>
      <c r="F114" s="92">
        <v>935103.63</v>
      </c>
      <c r="G114" s="20" t="s">
        <v>3187</v>
      </c>
      <c r="H114" s="93">
        <f t="shared" si="15"/>
        <v>-0.36999999999534339</v>
      </c>
      <c r="I114" s="92">
        <v>112807.62</v>
      </c>
      <c r="J114" s="20" t="s">
        <v>3779</v>
      </c>
      <c r="K114" s="93">
        <f t="shared" si="16"/>
        <v>-0.38000000000465661</v>
      </c>
      <c r="L114" s="92">
        <v>11490.42</v>
      </c>
      <c r="M114" s="20" t="s">
        <v>3780</v>
      </c>
      <c r="N114" s="93">
        <f t="shared" si="17"/>
        <v>2.0000000000436557E-2</v>
      </c>
      <c r="O114" s="92">
        <v>399909.58999999991</v>
      </c>
      <c r="P114" s="20" t="s">
        <v>3188</v>
      </c>
      <c r="Q114" s="93">
        <f t="shared" si="18"/>
        <v>-0.41000000009080395</v>
      </c>
      <c r="R114" s="92">
        <v>90227573.559996665</v>
      </c>
      <c r="S114" s="20">
        <v>90227600</v>
      </c>
      <c r="T114" s="93">
        <f t="shared" si="19"/>
        <v>-26.440003335475922</v>
      </c>
      <c r="U114" s="209">
        <f t="shared" si="20"/>
        <v>1</v>
      </c>
      <c r="W114" s="86" t="s">
        <v>13</v>
      </c>
      <c r="X114" s="121">
        <f t="shared" si="21"/>
        <v>0</v>
      </c>
      <c r="Y114" s="122">
        <f t="shared" si="22"/>
        <v>0</v>
      </c>
      <c r="Z114" s="122">
        <f t="shared" si="23"/>
        <v>0</v>
      </c>
      <c r="AA114" s="122">
        <f t="shared" si="24"/>
        <v>0</v>
      </c>
      <c r="AB114" s="122">
        <f t="shared" si="25"/>
        <v>0</v>
      </c>
      <c r="AC114" s="129">
        <f t="shared" si="26"/>
        <v>0</v>
      </c>
    </row>
    <row r="115" spans="1:29" ht="15.75">
      <c r="A115" s="251"/>
      <c r="B115" s="87" t="s">
        <v>14</v>
      </c>
      <c r="C115" s="92">
        <v>41673552.689999782</v>
      </c>
      <c r="D115" s="20">
        <v>0</v>
      </c>
      <c r="E115" s="93">
        <f t="shared" si="14"/>
        <v>41673552.689999782</v>
      </c>
      <c r="F115" s="92">
        <v>722213.99999999977</v>
      </c>
      <c r="G115" s="20"/>
      <c r="H115" s="93">
        <f t="shared" si="15"/>
        <v>722213.99999999977</v>
      </c>
      <c r="I115" s="92">
        <v>157314.83000000002</v>
      </c>
      <c r="J115" s="20"/>
      <c r="K115" s="93">
        <f t="shared" si="16"/>
        <v>157314.83000000002</v>
      </c>
      <c r="L115" s="92">
        <v>41437.33</v>
      </c>
      <c r="M115" s="20"/>
      <c r="N115" s="93">
        <f t="shared" si="17"/>
        <v>41437.33</v>
      </c>
      <c r="O115" s="92">
        <v>237902.26</v>
      </c>
      <c r="P115" s="20"/>
      <c r="Q115" s="93">
        <f t="shared" si="18"/>
        <v>237902.26</v>
      </c>
      <c r="R115" s="92">
        <v>40829313.929999769</v>
      </c>
      <c r="S115" s="20">
        <v>0</v>
      </c>
      <c r="T115" s="93">
        <f t="shared" si="19"/>
        <v>40829313.929999769</v>
      </c>
      <c r="U115" s="209">
        <f t="shared" si="20"/>
        <v>0</v>
      </c>
      <c r="W115" s="87" t="s">
        <v>14</v>
      </c>
      <c r="X115" s="121">
        <f t="shared" si="21"/>
        <v>0</v>
      </c>
      <c r="Y115" s="122">
        <f t="shared" si="22"/>
        <v>0</v>
      </c>
      <c r="Z115" s="122">
        <f t="shared" si="23"/>
        <v>0</v>
      </c>
      <c r="AA115" s="122">
        <f t="shared" si="24"/>
        <v>0</v>
      </c>
      <c r="AB115" s="122">
        <f t="shared" si="25"/>
        <v>0</v>
      </c>
      <c r="AC115" s="129">
        <f t="shared" si="26"/>
        <v>0</v>
      </c>
    </row>
    <row r="116" spans="1:29" ht="15.75">
      <c r="A116" s="251"/>
      <c r="B116" s="86" t="s">
        <v>15</v>
      </c>
      <c r="C116" s="92">
        <v>101695039.66999951</v>
      </c>
      <c r="D116" s="20">
        <v>101695000</v>
      </c>
      <c r="E116" s="93">
        <f t="shared" si="14"/>
        <v>39.66999951004982</v>
      </c>
      <c r="F116" s="92">
        <v>697769.89999999967</v>
      </c>
      <c r="G116" s="20" t="s">
        <v>3189</v>
      </c>
      <c r="H116" s="93">
        <f t="shared" si="15"/>
        <v>-0.1000000003259629</v>
      </c>
      <c r="I116" s="92">
        <v>47573.919999999998</v>
      </c>
      <c r="J116" s="20" t="s">
        <v>3781</v>
      </c>
      <c r="K116" s="93">
        <f t="shared" si="16"/>
        <v>1.9999999996798579E-2</v>
      </c>
      <c r="L116" s="92">
        <v>13122.36</v>
      </c>
      <c r="M116" s="20" t="s">
        <v>3782</v>
      </c>
      <c r="N116" s="93">
        <f t="shared" si="17"/>
        <v>-3.9999999999054126E-2</v>
      </c>
      <c r="O116" s="92">
        <v>326489.27000000008</v>
      </c>
      <c r="P116" s="20" t="s">
        <v>3190</v>
      </c>
      <c r="Q116" s="93">
        <f t="shared" si="18"/>
        <v>0.27000000007683411</v>
      </c>
      <c r="R116" s="92">
        <v>100705232.05999951</v>
      </c>
      <c r="S116" s="20">
        <v>100705304</v>
      </c>
      <c r="T116" s="93">
        <f t="shared" si="19"/>
        <v>-71.940000489354134</v>
      </c>
      <c r="U116" s="209">
        <f t="shared" si="20"/>
        <v>1</v>
      </c>
      <c r="W116" s="86" t="s">
        <v>15</v>
      </c>
      <c r="X116" s="121">
        <f t="shared" si="21"/>
        <v>0</v>
      </c>
      <c r="Y116" s="122">
        <f t="shared" si="22"/>
        <v>0</v>
      </c>
      <c r="Z116" s="122">
        <f t="shared" si="23"/>
        <v>0</v>
      </c>
      <c r="AA116" s="122">
        <f t="shared" si="24"/>
        <v>0</v>
      </c>
      <c r="AB116" s="122">
        <f t="shared" si="25"/>
        <v>0</v>
      </c>
      <c r="AC116" s="129">
        <f t="shared" si="26"/>
        <v>0</v>
      </c>
    </row>
    <row r="117" spans="1:29" ht="15.75">
      <c r="A117" s="251"/>
      <c r="B117" s="86" t="s">
        <v>16</v>
      </c>
      <c r="C117" s="92">
        <v>84956650.389998958</v>
      </c>
      <c r="D117" s="20">
        <v>84956696</v>
      </c>
      <c r="E117" s="93">
        <f t="shared" si="14"/>
        <v>-45.610001042485237</v>
      </c>
      <c r="F117" s="92">
        <v>890456.64999999944</v>
      </c>
      <c r="G117" s="20" t="s">
        <v>3191</v>
      </c>
      <c r="H117" s="93">
        <f t="shared" si="15"/>
        <v>-0.35000000055879354</v>
      </c>
      <c r="I117" s="92">
        <v>57508.939999999995</v>
      </c>
      <c r="J117" s="20" t="s">
        <v>3783</v>
      </c>
      <c r="K117" s="93">
        <f t="shared" si="16"/>
        <v>3.9999999993597157E-2</v>
      </c>
      <c r="L117" s="92">
        <v>31485.869999999995</v>
      </c>
      <c r="M117" s="20" t="s">
        <v>3784</v>
      </c>
      <c r="N117" s="93">
        <f t="shared" si="17"/>
        <v>-3.0000000006111804E-2</v>
      </c>
      <c r="O117" s="92">
        <v>685010.57000000007</v>
      </c>
      <c r="P117" s="20" t="s">
        <v>3192</v>
      </c>
      <c r="Q117" s="93">
        <f t="shared" si="18"/>
        <v>0.57000000006519258</v>
      </c>
      <c r="R117" s="92">
        <v>85702280.809999004</v>
      </c>
      <c r="S117" s="20">
        <v>85702296</v>
      </c>
      <c r="T117" s="93">
        <f t="shared" si="19"/>
        <v>-15.190000995993614</v>
      </c>
      <c r="U117" s="209">
        <f t="shared" si="20"/>
        <v>1</v>
      </c>
      <c r="W117" s="86" t="s">
        <v>16</v>
      </c>
      <c r="X117" s="121">
        <f t="shared" si="21"/>
        <v>0</v>
      </c>
      <c r="Y117" s="122">
        <f t="shared" si="22"/>
        <v>0</v>
      </c>
      <c r="Z117" s="122">
        <f t="shared" si="23"/>
        <v>0</v>
      </c>
      <c r="AA117" s="122">
        <f t="shared" si="24"/>
        <v>0</v>
      </c>
      <c r="AB117" s="122">
        <f t="shared" si="25"/>
        <v>0</v>
      </c>
      <c r="AC117" s="129">
        <f t="shared" si="26"/>
        <v>0</v>
      </c>
    </row>
    <row r="118" spans="1:29" ht="15.75">
      <c r="A118" s="251"/>
      <c r="B118" s="86" t="s">
        <v>17</v>
      </c>
      <c r="C118" s="92">
        <v>64070585.659996636</v>
      </c>
      <c r="D118" s="20">
        <v>64070600</v>
      </c>
      <c r="E118" s="93">
        <f t="shared" si="14"/>
        <v>-14.340003363788128</v>
      </c>
      <c r="F118" s="92">
        <v>1410273.4000000006</v>
      </c>
      <c r="G118" s="20" t="s">
        <v>3193</v>
      </c>
      <c r="H118" s="93">
        <f t="shared" si="15"/>
        <v>3.4000000006053597</v>
      </c>
      <c r="I118" s="92">
        <v>133734.75</v>
      </c>
      <c r="J118" s="20" t="s">
        <v>3785</v>
      </c>
      <c r="K118" s="93">
        <f t="shared" si="16"/>
        <v>-0.25</v>
      </c>
      <c r="L118" s="92">
        <v>4498.41</v>
      </c>
      <c r="M118" s="20" t="s">
        <v>3786</v>
      </c>
      <c r="N118" s="93">
        <f t="shared" si="17"/>
        <v>0</v>
      </c>
      <c r="O118" s="92">
        <v>606878.42999999993</v>
      </c>
      <c r="P118" s="20" t="s">
        <v>3194</v>
      </c>
      <c r="Q118" s="93">
        <f t="shared" si="18"/>
        <v>0.42999999993480742</v>
      </c>
      <c r="R118" s="92">
        <v>62182670.169996634</v>
      </c>
      <c r="S118" s="20">
        <v>62182600</v>
      </c>
      <c r="T118" s="93">
        <f t="shared" si="19"/>
        <v>70.16999663412571</v>
      </c>
      <c r="U118" s="209">
        <f t="shared" si="20"/>
        <v>1</v>
      </c>
      <c r="W118" s="86" t="s">
        <v>17</v>
      </c>
      <c r="X118" s="121">
        <f t="shared" si="21"/>
        <v>0</v>
      </c>
      <c r="Y118" s="122">
        <f t="shared" si="22"/>
        <v>0</v>
      </c>
      <c r="Z118" s="122">
        <f t="shared" si="23"/>
        <v>0</v>
      </c>
      <c r="AA118" s="122">
        <f t="shared" si="24"/>
        <v>0</v>
      </c>
      <c r="AB118" s="122">
        <f t="shared" si="25"/>
        <v>0</v>
      </c>
      <c r="AC118" s="129">
        <f t="shared" si="26"/>
        <v>0</v>
      </c>
    </row>
    <row r="119" spans="1:29" ht="15.75">
      <c r="A119" s="251"/>
      <c r="B119" s="86" t="s">
        <v>18</v>
      </c>
      <c r="C119" s="92">
        <v>21162897.46999947</v>
      </c>
      <c r="D119" s="20">
        <v>21162940</v>
      </c>
      <c r="E119" s="93">
        <f t="shared" si="14"/>
        <v>-42.530000530183315</v>
      </c>
      <c r="F119" s="92">
        <v>784058.54</v>
      </c>
      <c r="G119" s="20" t="s">
        <v>3195</v>
      </c>
      <c r="H119" s="93">
        <f t="shared" si="15"/>
        <v>0.5400000000372529</v>
      </c>
      <c r="I119" s="92">
        <v>118771.23</v>
      </c>
      <c r="J119" s="20" t="s">
        <v>3787</v>
      </c>
      <c r="K119" s="93">
        <f t="shared" si="16"/>
        <v>0.22999999999592546</v>
      </c>
      <c r="L119" s="92">
        <v>5234.8800000000019</v>
      </c>
      <c r="M119" s="20" t="s">
        <v>3788</v>
      </c>
      <c r="N119" s="93">
        <f t="shared" si="17"/>
        <v>0.88000000000192813</v>
      </c>
      <c r="O119" s="92">
        <v>79237.849999999991</v>
      </c>
      <c r="P119" s="20" t="s">
        <v>3196</v>
      </c>
      <c r="Q119" s="93">
        <f t="shared" si="18"/>
        <v>0.84999999999126885</v>
      </c>
      <c r="R119" s="92">
        <v>20413137.429999471</v>
      </c>
      <c r="S119" s="20">
        <v>20413090</v>
      </c>
      <c r="T119" s="93">
        <f t="shared" si="19"/>
        <v>47.429999470710754</v>
      </c>
      <c r="U119" s="209">
        <f t="shared" si="20"/>
        <v>1</v>
      </c>
      <c r="W119" s="86" t="s">
        <v>18</v>
      </c>
      <c r="X119" s="121">
        <f t="shared" si="21"/>
        <v>0</v>
      </c>
      <c r="Y119" s="122">
        <f t="shared" si="22"/>
        <v>0</v>
      </c>
      <c r="Z119" s="122">
        <f t="shared" si="23"/>
        <v>0</v>
      </c>
      <c r="AA119" s="122">
        <f t="shared" si="24"/>
        <v>0</v>
      </c>
      <c r="AB119" s="122">
        <f t="shared" si="25"/>
        <v>0</v>
      </c>
      <c r="AC119" s="129">
        <f t="shared" si="26"/>
        <v>0</v>
      </c>
    </row>
    <row r="120" spans="1:29" ht="15.75">
      <c r="A120" s="252"/>
      <c r="B120" s="88" t="s">
        <v>19</v>
      </c>
      <c r="C120" s="94">
        <v>95130024.789998859</v>
      </c>
      <c r="D120" s="95">
        <v>95130050</v>
      </c>
      <c r="E120" s="96">
        <f t="shared" si="14"/>
        <v>-25.210001140832901</v>
      </c>
      <c r="F120" s="94">
        <v>1930424.6300000001</v>
      </c>
      <c r="G120" s="95" t="s">
        <v>3197</v>
      </c>
      <c r="H120" s="96">
        <f t="shared" si="15"/>
        <v>4.6300000001210719</v>
      </c>
      <c r="I120" s="94">
        <v>112753.5</v>
      </c>
      <c r="J120" s="95" t="s">
        <v>3789</v>
      </c>
      <c r="K120" s="96">
        <f t="shared" si="16"/>
        <v>-0.5</v>
      </c>
      <c r="L120" s="94">
        <v>1465.52</v>
      </c>
      <c r="M120" s="95" t="s">
        <v>3790</v>
      </c>
      <c r="N120" s="96">
        <f t="shared" si="17"/>
        <v>0.51999999999998181</v>
      </c>
      <c r="O120" s="94">
        <v>864356.1</v>
      </c>
      <c r="P120" s="95" t="s">
        <v>3198</v>
      </c>
      <c r="Q120" s="96">
        <f t="shared" si="18"/>
        <v>9.9999999976716936E-2</v>
      </c>
      <c r="R120" s="94">
        <v>92446532.039998844</v>
      </c>
      <c r="S120" s="95">
        <v>92446550</v>
      </c>
      <c r="T120" s="96">
        <f t="shared" si="19"/>
        <v>-17.960001155734062</v>
      </c>
      <c r="U120" s="210">
        <f t="shared" si="20"/>
        <v>1</v>
      </c>
      <c r="W120" s="88" t="s">
        <v>19</v>
      </c>
      <c r="X120" s="125">
        <f t="shared" si="21"/>
        <v>0</v>
      </c>
      <c r="Y120" s="126">
        <f t="shared" si="22"/>
        <v>0</v>
      </c>
      <c r="Z120" s="126">
        <f t="shared" si="23"/>
        <v>0</v>
      </c>
      <c r="AA120" s="126">
        <f t="shared" si="24"/>
        <v>0</v>
      </c>
      <c r="AB120" s="126">
        <f t="shared" si="25"/>
        <v>0</v>
      </c>
      <c r="AC120" s="132">
        <f t="shared" si="26"/>
        <v>0</v>
      </c>
    </row>
    <row r="121" spans="1:29" ht="15.75" customHeight="1">
      <c r="A121" s="250">
        <v>42603</v>
      </c>
      <c r="B121" s="85" t="s">
        <v>12</v>
      </c>
      <c r="C121" s="89">
        <v>36462361.930000104</v>
      </c>
      <c r="D121" s="90"/>
      <c r="E121" s="91">
        <f t="shared" si="14"/>
        <v>36462361.930000104</v>
      </c>
      <c r="F121" s="89">
        <v>655081.80000000005</v>
      </c>
      <c r="G121" s="90"/>
      <c r="H121" s="91">
        <f t="shared" si="15"/>
        <v>655081.80000000005</v>
      </c>
      <c r="I121" s="89">
        <v>41683.39</v>
      </c>
      <c r="J121" s="90"/>
      <c r="K121" s="91">
        <f t="shared" si="16"/>
        <v>41683.39</v>
      </c>
      <c r="L121" s="89">
        <v>4223.4400000000005</v>
      </c>
      <c r="M121" s="90"/>
      <c r="N121" s="91">
        <f t="shared" si="17"/>
        <v>4223.4400000000005</v>
      </c>
      <c r="O121" s="89">
        <v>179853.93</v>
      </c>
      <c r="P121" s="90"/>
      <c r="Q121" s="91">
        <f t="shared" si="18"/>
        <v>179853.93</v>
      </c>
      <c r="R121" s="89">
        <v>35664886.150000118</v>
      </c>
      <c r="S121" s="90"/>
      <c r="T121" s="91">
        <f t="shared" si="19"/>
        <v>35664886.150000118</v>
      </c>
      <c r="U121" s="208">
        <f t="shared" si="20"/>
        <v>0</v>
      </c>
      <c r="W121" s="85" t="s">
        <v>12</v>
      </c>
      <c r="X121" s="117">
        <f t="shared" si="21"/>
        <v>0</v>
      </c>
      <c r="Y121" s="118">
        <f t="shared" si="22"/>
        <v>0</v>
      </c>
      <c r="Z121" s="118">
        <f t="shared" si="23"/>
        <v>0</v>
      </c>
      <c r="AA121" s="118">
        <f t="shared" si="24"/>
        <v>0</v>
      </c>
      <c r="AB121" s="118">
        <f t="shared" si="25"/>
        <v>0</v>
      </c>
      <c r="AC121" s="131">
        <f t="shared" si="26"/>
        <v>0</v>
      </c>
    </row>
    <row r="122" spans="1:29" ht="15.75">
      <c r="A122" s="251"/>
      <c r="B122" s="86" t="s">
        <v>13</v>
      </c>
      <c r="C122" s="92">
        <v>90227573.559996665</v>
      </c>
      <c r="D122" s="20">
        <v>90227600</v>
      </c>
      <c r="E122" s="93">
        <f t="shared" si="14"/>
        <v>-26.440003335475922</v>
      </c>
      <c r="F122" s="92">
        <v>1459164.4299999997</v>
      </c>
      <c r="G122" s="20" t="s">
        <v>2084</v>
      </c>
      <c r="H122" s="93">
        <f t="shared" si="15"/>
        <v>4.4299999997019768</v>
      </c>
      <c r="I122" s="92">
        <v>307919.86</v>
      </c>
      <c r="J122" s="20" t="s">
        <v>3791</v>
      </c>
      <c r="K122" s="93">
        <f t="shared" si="16"/>
        <v>9943.859999999986</v>
      </c>
      <c r="L122" s="92">
        <v>45332.93</v>
      </c>
      <c r="M122" s="20" t="s">
        <v>3792</v>
      </c>
      <c r="N122" s="93">
        <f t="shared" si="17"/>
        <v>-9944.2699999999968</v>
      </c>
      <c r="O122" s="92">
        <v>661565.92000000004</v>
      </c>
      <c r="P122" s="20" t="s">
        <v>3199</v>
      </c>
      <c r="Q122" s="93">
        <f t="shared" si="18"/>
        <v>-7.9999999958090484E-2</v>
      </c>
      <c r="R122" s="92">
        <v>88369430.139996663</v>
      </c>
      <c r="S122" s="20">
        <v>88369400</v>
      </c>
      <c r="T122" s="93">
        <f t="shared" si="19"/>
        <v>30.139996662735939</v>
      </c>
      <c r="U122" s="209">
        <f t="shared" si="20"/>
        <v>1</v>
      </c>
      <c r="W122" s="86" t="s">
        <v>13</v>
      </c>
      <c r="X122" s="121">
        <f t="shared" si="21"/>
        <v>0</v>
      </c>
      <c r="Y122" s="122">
        <f t="shared" si="22"/>
        <v>0</v>
      </c>
      <c r="Z122" s="122">
        <f t="shared" si="23"/>
        <v>1</v>
      </c>
      <c r="AA122" s="122">
        <f t="shared" si="24"/>
        <v>1</v>
      </c>
      <c r="AB122" s="122">
        <f t="shared" si="25"/>
        <v>0</v>
      </c>
      <c r="AC122" s="129">
        <f t="shared" si="26"/>
        <v>0</v>
      </c>
    </row>
    <row r="123" spans="1:29" ht="15.75">
      <c r="A123" s="251"/>
      <c r="B123" s="87" t="s">
        <v>14</v>
      </c>
      <c r="C123" s="92">
        <v>40829313.929999769</v>
      </c>
      <c r="D123" s="20">
        <v>40829300</v>
      </c>
      <c r="E123" s="93">
        <f t="shared" si="14"/>
        <v>13.929999768733978</v>
      </c>
      <c r="F123" s="92">
        <v>1124002.69</v>
      </c>
      <c r="G123" s="20" t="s">
        <v>3200</v>
      </c>
      <c r="H123" s="93">
        <f t="shared" si="15"/>
        <v>-14687.310000000056</v>
      </c>
      <c r="I123" s="92">
        <v>18890.3</v>
      </c>
      <c r="J123" s="20" t="s">
        <v>52</v>
      </c>
      <c r="K123" s="93">
        <f t="shared" si="16"/>
        <v>18890.3</v>
      </c>
      <c r="L123" s="92">
        <v>0</v>
      </c>
      <c r="M123" s="20" t="s">
        <v>52</v>
      </c>
      <c r="N123" s="93">
        <f t="shared" si="17"/>
        <v>0</v>
      </c>
      <c r="O123" s="92">
        <v>546664.80000000028</v>
      </c>
      <c r="P123" s="20" t="s">
        <v>3201</v>
      </c>
      <c r="Q123" s="93">
        <f t="shared" si="18"/>
        <v>0.80000000027939677</v>
      </c>
      <c r="R123" s="92">
        <v>44073649.249999769</v>
      </c>
      <c r="S123" s="20">
        <v>44073700</v>
      </c>
      <c r="T123" s="93">
        <f t="shared" si="19"/>
        <v>-50.750000230967999</v>
      </c>
      <c r="U123" s="209">
        <f t="shared" si="20"/>
        <v>1</v>
      </c>
      <c r="W123" s="87" t="s">
        <v>14</v>
      </c>
      <c r="X123" s="121">
        <f t="shared" si="21"/>
        <v>0</v>
      </c>
      <c r="Y123" s="122">
        <f t="shared" si="22"/>
        <v>1</v>
      </c>
      <c r="Z123" s="122">
        <f t="shared" si="23"/>
        <v>1</v>
      </c>
      <c r="AA123" s="122">
        <f t="shared" si="24"/>
        <v>0</v>
      </c>
      <c r="AB123" s="122">
        <f t="shared" si="25"/>
        <v>0</v>
      </c>
      <c r="AC123" s="129">
        <f t="shared" si="26"/>
        <v>0</v>
      </c>
    </row>
    <row r="124" spans="1:29" ht="15.75">
      <c r="A124" s="251"/>
      <c r="B124" s="86" t="s">
        <v>15</v>
      </c>
      <c r="C124" s="92">
        <v>100705232.05999951</v>
      </c>
      <c r="D124" s="20">
        <v>100705304</v>
      </c>
      <c r="E124" s="93">
        <f t="shared" si="14"/>
        <v>-71.940000489354134</v>
      </c>
      <c r="F124" s="92">
        <v>1581329.8199999994</v>
      </c>
      <c r="G124" s="20" t="s">
        <v>3202</v>
      </c>
      <c r="H124" s="93">
        <f t="shared" si="15"/>
        <v>-0.18000000063329935</v>
      </c>
      <c r="I124" s="92">
        <v>215258.64</v>
      </c>
      <c r="J124" s="20" t="s">
        <v>3793</v>
      </c>
      <c r="K124" s="93">
        <f t="shared" si="16"/>
        <v>-0.35999999998603016</v>
      </c>
      <c r="L124" s="92">
        <v>18376.57</v>
      </c>
      <c r="M124" s="20" t="s">
        <v>3794</v>
      </c>
      <c r="N124" s="93">
        <f t="shared" si="17"/>
        <v>-2.9999999998835847E-2</v>
      </c>
      <c r="O124" s="92">
        <v>481526.94</v>
      </c>
      <c r="P124" s="20" t="s">
        <v>3203</v>
      </c>
      <c r="Q124" s="93">
        <f t="shared" si="18"/>
        <v>-5.9999999997671694E-2</v>
      </c>
      <c r="R124" s="92">
        <v>98839257.369999513</v>
      </c>
      <c r="S124" s="20">
        <v>98839300</v>
      </c>
      <c r="T124" s="93">
        <f t="shared" si="19"/>
        <v>-42.630000486969948</v>
      </c>
      <c r="U124" s="209">
        <f t="shared" si="20"/>
        <v>1</v>
      </c>
      <c r="W124" s="86" t="s">
        <v>15</v>
      </c>
      <c r="X124" s="121">
        <f t="shared" si="21"/>
        <v>0</v>
      </c>
      <c r="Y124" s="122">
        <f t="shared" si="22"/>
        <v>0</v>
      </c>
      <c r="Z124" s="122">
        <f t="shared" si="23"/>
        <v>0</v>
      </c>
      <c r="AA124" s="122">
        <f t="shared" si="24"/>
        <v>0</v>
      </c>
      <c r="AB124" s="122">
        <f t="shared" si="25"/>
        <v>0</v>
      </c>
      <c r="AC124" s="129">
        <f t="shared" si="26"/>
        <v>0</v>
      </c>
    </row>
    <row r="125" spans="1:29" ht="15.75">
      <c r="A125" s="251"/>
      <c r="B125" s="86" t="s">
        <v>16</v>
      </c>
      <c r="C125" s="92">
        <v>85702280.809999004</v>
      </c>
      <c r="D125" s="20">
        <v>85702296</v>
      </c>
      <c r="E125" s="93">
        <f t="shared" si="14"/>
        <v>-15.190000995993614</v>
      </c>
      <c r="F125" s="92">
        <v>3310252.98</v>
      </c>
      <c r="G125" s="20" t="s">
        <v>3204</v>
      </c>
      <c r="H125" s="93">
        <f t="shared" si="15"/>
        <v>2.9799999999813735</v>
      </c>
      <c r="I125" s="92">
        <v>146682.61000000002</v>
      </c>
      <c r="J125" s="20" t="s">
        <v>3795</v>
      </c>
      <c r="K125" s="93">
        <f t="shared" si="16"/>
        <v>-0.38999999998486601</v>
      </c>
      <c r="L125" s="92">
        <v>14741.630000000001</v>
      </c>
      <c r="M125" s="20" t="s">
        <v>3796</v>
      </c>
      <c r="N125" s="93">
        <f t="shared" si="17"/>
        <v>3.0000000000654836E-2</v>
      </c>
      <c r="O125" s="92">
        <v>662413.96999999974</v>
      </c>
      <c r="P125" s="20" t="s">
        <v>3205</v>
      </c>
      <c r="Q125" s="93">
        <f t="shared" si="18"/>
        <v>-3.0000000260770321E-2</v>
      </c>
      <c r="R125" s="92">
        <v>81861554.839999005</v>
      </c>
      <c r="S125" s="20">
        <v>81861600</v>
      </c>
      <c r="T125" s="93">
        <f t="shared" si="19"/>
        <v>-45.160000994801521</v>
      </c>
      <c r="U125" s="209">
        <f t="shared" si="20"/>
        <v>1</v>
      </c>
      <c r="W125" s="86" t="s">
        <v>16</v>
      </c>
      <c r="X125" s="121">
        <f t="shared" si="21"/>
        <v>0</v>
      </c>
      <c r="Y125" s="122">
        <f t="shared" si="22"/>
        <v>0</v>
      </c>
      <c r="Z125" s="122">
        <f t="shared" si="23"/>
        <v>0</v>
      </c>
      <c r="AA125" s="122">
        <f t="shared" si="24"/>
        <v>0</v>
      </c>
      <c r="AB125" s="122">
        <f t="shared" si="25"/>
        <v>0</v>
      </c>
      <c r="AC125" s="129">
        <f t="shared" si="26"/>
        <v>0</v>
      </c>
    </row>
    <row r="126" spans="1:29" ht="15.75">
      <c r="A126" s="251"/>
      <c r="B126" s="86" t="s">
        <v>17</v>
      </c>
      <c r="C126" s="92">
        <v>62182670.169996634</v>
      </c>
      <c r="D126" s="20">
        <v>62182600</v>
      </c>
      <c r="E126" s="93">
        <f t="shared" si="14"/>
        <v>70.16999663412571</v>
      </c>
      <c r="F126" s="92">
        <v>1719532.1300000004</v>
      </c>
      <c r="G126" s="20" t="s">
        <v>3206</v>
      </c>
      <c r="H126" s="93">
        <f t="shared" si="15"/>
        <v>2.1300000003539026</v>
      </c>
      <c r="I126" s="92">
        <v>371962.41000000003</v>
      </c>
      <c r="J126" s="20" t="s">
        <v>3797</v>
      </c>
      <c r="K126" s="93">
        <f t="shared" si="16"/>
        <v>0.41000000003259629</v>
      </c>
      <c r="L126" s="92">
        <v>2679.37</v>
      </c>
      <c r="M126" s="20" t="s">
        <v>3798</v>
      </c>
      <c r="N126" s="93">
        <f t="shared" si="17"/>
        <v>0</v>
      </c>
      <c r="O126" s="92">
        <v>772463.70999999973</v>
      </c>
      <c r="P126" s="20" t="s">
        <v>3207</v>
      </c>
      <c r="Q126" s="93">
        <f t="shared" si="18"/>
        <v>-0.29000000027008355</v>
      </c>
      <c r="R126" s="92">
        <v>60059957.369996637</v>
      </c>
      <c r="S126" s="20">
        <v>60059900</v>
      </c>
      <c r="T126" s="93">
        <f t="shared" si="19"/>
        <v>57.369996637105942</v>
      </c>
      <c r="U126" s="209">
        <f t="shared" si="20"/>
        <v>1</v>
      </c>
      <c r="W126" s="86" t="s">
        <v>17</v>
      </c>
      <c r="X126" s="121">
        <f t="shared" si="21"/>
        <v>0</v>
      </c>
      <c r="Y126" s="122">
        <f t="shared" si="22"/>
        <v>0</v>
      </c>
      <c r="Z126" s="122">
        <f t="shared" si="23"/>
        <v>0</v>
      </c>
      <c r="AA126" s="122">
        <f t="shared" si="24"/>
        <v>0</v>
      </c>
      <c r="AB126" s="122">
        <f t="shared" si="25"/>
        <v>0</v>
      </c>
      <c r="AC126" s="129">
        <f t="shared" si="26"/>
        <v>0</v>
      </c>
    </row>
    <row r="127" spans="1:29" ht="15.75">
      <c r="A127" s="251"/>
      <c r="B127" s="86" t="s">
        <v>18</v>
      </c>
      <c r="C127" s="92">
        <v>20413137.429999471</v>
      </c>
      <c r="D127" s="20">
        <v>20413090</v>
      </c>
      <c r="E127" s="93">
        <f t="shared" si="14"/>
        <v>47.429999470710754</v>
      </c>
      <c r="F127" s="92">
        <v>1299208.6199999999</v>
      </c>
      <c r="G127" s="20" t="s">
        <v>3208</v>
      </c>
      <c r="H127" s="93">
        <f t="shared" si="15"/>
        <v>-1.3800000001210719</v>
      </c>
      <c r="I127" s="92">
        <v>191782.43999999997</v>
      </c>
      <c r="J127" s="20" t="s">
        <v>3799</v>
      </c>
      <c r="K127" s="93">
        <f t="shared" si="16"/>
        <v>0.43999999997322448</v>
      </c>
      <c r="L127" s="92">
        <v>108329.75</v>
      </c>
      <c r="M127" s="20" t="s">
        <v>3800</v>
      </c>
      <c r="N127" s="93">
        <f t="shared" si="17"/>
        <v>0.75</v>
      </c>
      <c r="O127" s="92">
        <v>295261.61</v>
      </c>
      <c r="P127" s="20" t="s">
        <v>3209</v>
      </c>
      <c r="Q127" s="93">
        <f t="shared" si="18"/>
        <v>0.60999999998603016</v>
      </c>
      <c r="R127" s="92">
        <v>18902119.889999472</v>
      </c>
      <c r="S127" s="20">
        <v>18902120</v>
      </c>
      <c r="T127" s="93">
        <f t="shared" si="19"/>
        <v>-0.11000052839517593</v>
      </c>
      <c r="U127" s="209">
        <f t="shared" si="20"/>
        <v>1</v>
      </c>
      <c r="W127" s="86" t="s">
        <v>18</v>
      </c>
      <c r="X127" s="121">
        <f t="shared" si="21"/>
        <v>0</v>
      </c>
      <c r="Y127" s="122">
        <f t="shared" si="22"/>
        <v>0</v>
      </c>
      <c r="Z127" s="122">
        <f t="shared" si="23"/>
        <v>0</v>
      </c>
      <c r="AA127" s="122">
        <f t="shared" si="24"/>
        <v>0</v>
      </c>
      <c r="AB127" s="122">
        <f t="shared" si="25"/>
        <v>0</v>
      </c>
      <c r="AC127" s="129">
        <f t="shared" si="26"/>
        <v>0</v>
      </c>
    </row>
    <row r="128" spans="1:29" ht="15.75">
      <c r="A128" s="252"/>
      <c r="B128" s="88" t="s">
        <v>19</v>
      </c>
      <c r="C128" s="94">
        <v>92446532.039998844</v>
      </c>
      <c r="D128" s="95">
        <v>92446550</v>
      </c>
      <c r="E128" s="96">
        <f t="shared" si="14"/>
        <v>-17.960001155734062</v>
      </c>
      <c r="F128" s="94">
        <v>3050315.2600000002</v>
      </c>
      <c r="G128" s="95" t="s">
        <v>3210</v>
      </c>
      <c r="H128" s="96">
        <f t="shared" si="15"/>
        <v>-4.7399999997578561</v>
      </c>
      <c r="I128" s="94">
        <v>281060.93</v>
      </c>
      <c r="J128" s="95" t="s">
        <v>3801</v>
      </c>
      <c r="K128" s="96">
        <f t="shared" si="16"/>
        <v>-7.0000000006984919E-2</v>
      </c>
      <c r="L128" s="94">
        <v>129752.72</v>
      </c>
      <c r="M128" s="95" t="s">
        <v>3802</v>
      </c>
      <c r="N128" s="96">
        <f t="shared" si="17"/>
        <v>0.72000000000116415</v>
      </c>
      <c r="O128" s="94">
        <v>1068784.9899999995</v>
      </c>
      <c r="P128" s="95" t="s">
        <v>3211</v>
      </c>
      <c r="Q128" s="96">
        <f t="shared" si="18"/>
        <v>4.9899999995250255</v>
      </c>
      <c r="R128" s="94">
        <v>88478739.999998838</v>
      </c>
      <c r="S128" s="95">
        <v>88478756</v>
      </c>
      <c r="T128" s="96">
        <f t="shared" si="19"/>
        <v>-16.000001162290573</v>
      </c>
      <c r="U128" s="210">
        <f t="shared" si="20"/>
        <v>1</v>
      </c>
      <c r="W128" s="88" t="s">
        <v>19</v>
      </c>
      <c r="X128" s="125">
        <f t="shared" si="21"/>
        <v>0</v>
      </c>
      <c r="Y128" s="126">
        <f t="shared" si="22"/>
        <v>0</v>
      </c>
      <c r="Z128" s="126">
        <f t="shared" si="23"/>
        <v>0</v>
      </c>
      <c r="AA128" s="126">
        <f t="shared" si="24"/>
        <v>0</v>
      </c>
      <c r="AB128" s="126">
        <f t="shared" si="25"/>
        <v>0</v>
      </c>
      <c r="AC128" s="132">
        <f t="shared" si="26"/>
        <v>0</v>
      </c>
    </row>
    <row r="129" spans="1:29" ht="15.75" customHeight="1">
      <c r="A129" s="250">
        <v>42604</v>
      </c>
      <c r="B129" s="85" t="s">
        <v>12</v>
      </c>
      <c r="C129" s="89">
        <v>35664886.150000118</v>
      </c>
      <c r="D129" s="90"/>
      <c r="E129" s="91">
        <f t="shared" si="14"/>
        <v>35664886.150000118</v>
      </c>
      <c r="F129" s="89">
        <v>683681.07000000007</v>
      </c>
      <c r="G129" s="90"/>
      <c r="H129" s="91">
        <f t="shared" si="15"/>
        <v>683681.07000000007</v>
      </c>
      <c r="I129" s="89">
        <v>64835.86999999993</v>
      </c>
      <c r="J129" s="90"/>
      <c r="K129" s="91">
        <f t="shared" si="16"/>
        <v>64835.86999999993</v>
      </c>
      <c r="L129" s="89">
        <v>16471.439999999999</v>
      </c>
      <c r="M129" s="90"/>
      <c r="N129" s="91">
        <f t="shared" si="17"/>
        <v>16471.439999999999</v>
      </c>
      <c r="O129" s="89">
        <v>129050.68000000001</v>
      </c>
      <c r="P129" s="90"/>
      <c r="Q129" s="91">
        <f t="shared" si="18"/>
        <v>129050.68000000001</v>
      </c>
      <c r="R129" s="89">
        <v>38900879.550000116</v>
      </c>
      <c r="S129" s="90"/>
      <c r="T129" s="91">
        <f t="shared" si="19"/>
        <v>38900879.550000116</v>
      </c>
      <c r="U129" s="208">
        <f t="shared" si="20"/>
        <v>0</v>
      </c>
      <c r="W129" s="85" t="s">
        <v>12</v>
      </c>
      <c r="X129" s="117">
        <f t="shared" si="21"/>
        <v>0</v>
      </c>
      <c r="Y129" s="118">
        <f t="shared" si="22"/>
        <v>0</v>
      </c>
      <c r="Z129" s="118">
        <f t="shared" si="23"/>
        <v>0</v>
      </c>
      <c r="AA129" s="118">
        <f t="shared" si="24"/>
        <v>0</v>
      </c>
      <c r="AB129" s="118">
        <f t="shared" si="25"/>
        <v>0</v>
      </c>
      <c r="AC129" s="131">
        <f t="shared" si="26"/>
        <v>0</v>
      </c>
    </row>
    <row r="130" spans="1:29" ht="15.75">
      <c r="A130" s="251"/>
      <c r="B130" s="86" t="s">
        <v>13</v>
      </c>
      <c r="C130" s="92">
        <v>88369430.139996663</v>
      </c>
      <c r="D130" s="20">
        <v>88369400</v>
      </c>
      <c r="E130" s="93">
        <f t="shared" si="14"/>
        <v>30.139996662735939</v>
      </c>
      <c r="F130" s="92">
        <v>1548085.59</v>
      </c>
      <c r="G130" s="20" t="s">
        <v>3212</v>
      </c>
      <c r="H130" s="93">
        <f t="shared" si="15"/>
        <v>-4.409999999916181</v>
      </c>
      <c r="I130" s="92">
        <v>209876.56</v>
      </c>
      <c r="J130" s="20" t="s">
        <v>3803</v>
      </c>
      <c r="K130" s="93">
        <f t="shared" si="16"/>
        <v>-87269.440000000002</v>
      </c>
      <c r="L130" s="92">
        <v>39769.35</v>
      </c>
      <c r="M130" s="20" t="s">
        <v>3804</v>
      </c>
      <c r="N130" s="93">
        <f t="shared" si="17"/>
        <v>-4733.75</v>
      </c>
      <c r="O130" s="92">
        <v>387972.74</v>
      </c>
      <c r="P130" s="20" t="s">
        <v>3213</v>
      </c>
      <c r="Q130" s="93">
        <f t="shared" si="18"/>
        <v>-0.26000000000931323</v>
      </c>
      <c r="R130" s="92">
        <v>86603479.019996658</v>
      </c>
      <c r="S130" s="20">
        <v>86603500</v>
      </c>
      <c r="T130" s="93">
        <f t="shared" si="19"/>
        <v>-20.980003342032433</v>
      </c>
      <c r="U130" s="209">
        <f t="shared" si="20"/>
        <v>1</v>
      </c>
      <c r="W130" s="86" t="s">
        <v>13</v>
      </c>
      <c r="X130" s="121">
        <f t="shared" si="21"/>
        <v>0</v>
      </c>
      <c r="Y130" s="122">
        <f t="shared" si="22"/>
        <v>0</v>
      </c>
      <c r="Z130" s="122">
        <f t="shared" si="23"/>
        <v>1</v>
      </c>
      <c r="AA130" s="122">
        <f t="shared" si="24"/>
        <v>1</v>
      </c>
      <c r="AB130" s="122">
        <f t="shared" si="25"/>
        <v>0</v>
      </c>
      <c r="AC130" s="129">
        <f t="shared" si="26"/>
        <v>0</v>
      </c>
    </row>
    <row r="131" spans="1:29" ht="15.75">
      <c r="A131" s="251"/>
      <c r="B131" s="87" t="s">
        <v>14</v>
      </c>
      <c r="C131" s="92">
        <v>44073649.249999769</v>
      </c>
      <c r="D131" s="20">
        <v>44073700</v>
      </c>
      <c r="E131" s="93">
        <f t="shared" si="14"/>
        <v>-50.750000230967999</v>
      </c>
      <c r="F131" s="92">
        <v>985511.71000000043</v>
      </c>
      <c r="G131" s="20" t="s">
        <v>3214</v>
      </c>
      <c r="H131" s="93">
        <f t="shared" si="15"/>
        <v>-0.28999999957159162</v>
      </c>
      <c r="I131" s="92">
        <v>85116.32</v>
      </c>
      <c r="J131" s="20" t="s">
        <v>3805</v>
      </c>
      <c r="K131" s="93">
        <f t="shared" si="16"/>
        <v>2.0000000004074536E-2</v>
      </c>
      <c r="L131" s="92">
        <v>10990.31</v>
      </c>
      <c r="M131" s="20" t="s">
        <v>3806</v>
      </c>
      <c r="N131" s="93">
        <f t="shared" si="17"/>
        <v>1.0000000000218279E-2</v>
      </c>
      <c r="O131" s="92">
        <v>314950.64000000013</v>
      </c>
      <c r="P131" s="20" t="s">
        <v>3215</v>
      </c>
      <c r="Q131" s="93">
        <f t="shared" si="18"/>
        <v>-0.35999999986961484</v>
      </c>
      <c r="R131" s="92">
        <v>42847312.909999773</v>
      </c>
      <c r="S131" s="20">
        <v>42847300</v>
      </c>
      <c r="T131" s="93">
        <f t="shared" si="19"/>
        <v>12.909999772906303</v>
      </c>
      <c r="U131" s="209">
        <f t="shared" si="20"/>
        <v>1</v>
      </c>
      <c r="W131" s="87" t="s">
        <v>14</v>
      </c>
      <c r="X131" s="121">
        <f t="shared" si="21"/>
        <v>0</v>
      </c>
      <c r="Y131" s="122">
        <f t="shared" si="22"/>
        <v>0</v>
      </c>
      <c r="Z131" s="122">
        <f t="shared" si="23"/>
        <v>0</v>
      </c>
      <c r="AA131" s="122">
        <f t="shared" si="24"/>
        <v>0</v>
      </c>
      <c r="AB131" s="122">
        <f t="shared" si="25"/>
        <v>0</v>
      </c>
      <c r="AC131" s="129">
        <f t="shared" si="26"/>
        <v>0</v>
      </c>
    </row>
    <row r="132" spans="1:29" ht="15.75">
      <c r="A132" s="251"/>
      <c r="B132" s="86" t="s">
        <v>15</v>
      </c>
      <c r="C132" s="92">
        <v>98839257.369999513</v>
      </c>
      <c r="D132" s="20">
        <v>98839300</v>
      </c>
      <c r="E132" s="93">
        <f t="shared" si="14"/>
        <v>-42.630000486969948</v>
      </c>
      <c r="F132" s="92">
        <v>1307188.44</v>
      </c>
      <c r="G132" s="20" t="s">
        <v>3216</v>
      </c>
      <c r="H132" s="93">
        <f t="shared" si="15"/>
        <v>-1.5600000000558794</v>
      </c>
      <c r="I132" s="92">
        <v>129746.14</v>
      </c>
      <c r="J132" s="20" t="s">
        <v>3807</v>
      </c>
      <c r="K132" s="93">
        <f t="shared" si="16"/>
        <v>0.13999999999941792</v>
      </c>
      <c r="L132" s="92">
        <v>11474.28</v>
      </c>
      <c r="M132" s="20" t="s">
        <v>3808</v>
      </c>
      <c r="N132" s="93">
        <f t="shared" si="17"/>
        <v>-1.9999999998617568E-2</v>
      </c>
      <c r="O132" s="92">
        <v>357799.2300000001</v>
      </c>
      <c r="P132" s="20" t="s">
        <v>3217</v>
      </c>
      <c r="Q132" s="93">
        <f t="shared" si="18"/>
        <v>0.23000000009778887</v>
      </c>
      <c r="R132" s="92">
        <v>101107880.71999951</v>
      </c>
      <c r="S132" s="20">
        <v>101107900</v>
      </c>
      <c r="T132" s="93">
        <f t="shared" si="19"/>
        <v>-19.280000492930412</v>
      </c>
      <c r="U132" s="209">
        <f t="shared" si="20"/>
        <v>1</v>
      </c>
      <c r="W132" s="86" t="s">
        <v>15</v>
      </c>
      <c r="X132" s="121">
        <f t="shared" si="21"/>
        <v>0</v>
      </c>
      <c r="Y132" s="122">
        <f t="shared" si="22"/>
        <v>0</v>
      </c>
      <c r="Z132" s="122">
        <f t="shared" si="23"/>
        <v>0</v>
      </c>
      <c r="AA132" s="122">
        <f t="shared" si="24"/>
        <v>0</v>
      </c>
      <c r="AB132" s="122">
        <f t="shared" si="25"/>
        <v>0</v>
      </c>
      <c r="AC132" s="129">
        <f t="shared" si="26"/>
        <v>0</v>
      </c>
    </row>
    <row r="133" spans="1:29" ht="15.75">
      <c r="A133" s="251"/>
      <c r="B133" s="86" t="s">
        <v>16</v>
      </c>
      <c r="C133" s="92">
        <v>81861554.839999005</v>
      </c>
      <c r="D133" s="20">
        <v>81861600</v>
      </c>
      <c r="E133" s="93">
        <f t="shared" si="14"/>
        <v>-45.160000994801521</v>
      </c>
      <c r="F133" s="92">
        <v>1830431.59</v>
      </c>
      <c r="G133" s="20" t="s">
        <v>3218</v>
      </c>
      <c r="H133" s="93">
        <f t="shared" si="15"/>
        <v>1.590000000083819</v>
      </c>
      <c r="I133" s="92">
        <v>340492.26</v>
      </c>
      <c r="J133" s="20" t="s">
        <v>3809</v>
      </c>
      <c r="K133" s="93">
        <f t="shared" si="16"/>
        <v>0.26000000000931323</v>
      </c>
      <c r="L133" s="92">
        <v>2118773.7499999995</v>
      </c>
      <c r="M133" s="20" t="s">
        <v>3810</v>
      </c>
      <c r="N133" s="93">
        <f t="shared" si="17"/>
        <v>3.7499999995343387</v>
      </c>
      <c r="O133" s="92">
        <v>511388.33000000013</v>
      </c>
      <c r="P133" s="20" t="s">
        <v>3219</v>
      </c>
      <c r="Q133" s="93">
        <f t="shared" si="18"/>
        <v>0.33000000013271347</v>
      </c>
      <c r="R133" s="92">
        <v>82325131.21999903</v>
      </c>
      <c r="S133" s="20">
        <v>82325200</v>
      </c>
      <c r="T133" s="93">
        <f t="shared" si="19"/>
        <v>-68.78000096976757</v>
      </c>
      <c r="U133" s="209">
        <f t="shared" si="20"/>
        <v>1</v>
      </c>
      <c r="W133" s="86" t="s">
        <v>16</v>
      </c>
      <c r="X133" s="121">
        <f t="shared" si="21"/>
        <v>0</v>
      </c>
      <c r="Y133" s="122">
        <f t="shared" si="22"/>
        <v>0</v>
      </c>
      <c r="Z133" s="122">
        <f t="shared" si="23"/>
        <v>0</v>
      </c>
      <c r="AA133" s="122">
        <f t="shared" si="24"/>
        <v>0</v>
      </c>
      <c r="AB133" s="122">
        <f t="shared" si="25"/>
        <v>0</v>
      </c>
      <c r="AC133" s="129">
        <f t="shared" si="26"/>
        <v>0</v>
      </c>
    </row>
    <row r="134" spans="1:29" ht="15.75">
      <c r="A134" s="251"/>
      <c r="B134" s="86" t="s">
        <v>17</v>
      </c>
      <c r="C134" s="92">
        <v>60059957.369996637</v>
      </c>
      <c r="D134" s="20">
        <v>60059900</v>
      </c>
      <c r="E134" s="93">
        <f t="shared" si="14"/>
        <v>57.369996637105942</v>
      </c>
      <c r="F134" s="92">
        <v>1849915.2700000007</v>
      </c>
      <c r="G134" s="20" t="s">
        <v>3220</v>
      </c>
      <c r="H134" s="93">
        <f t="shared" si="15"/>
        <v>-15804.729999999283</v>
      </c>
      <c r="I134" s="92">
        <v>366292.38</v>
      </c>
      <c r="J134" s="20" t="s">
        <v>3811</v>
      </c>
      <c r="K134" s="93">
        <f t="shared" si="16"/>
        <v>0.38000000000465661</v>
      </c>
      <c r="L134" s="92">
        <v>1268380.6300000001</v>
      </c>
      <c r="M134" s="20" t="s">
        <v>3812</v>
      </c>
      <c r="N134" s="93">
        <f t="shared" si="17"/>
        <v>0.63000000012107193</v>
      </c>
      <c r="O134" s="92">
        <v>761935.09</v>
      </c>
      <c r="P134" s="20" t="s">
        <v>3221</v>
      </c>
      <c r="Q134" s="93">
        <f t="shared" si="18"/>
        <v>8.999999996740371E-2</v>
      </c>
      <c r="R134" s="92">
        <v>74389843.339996636</v>
      </c>
      <c r="S134" s="20">
        <v>74389800</v>
      </c>
      <c r="T134" s="93">
        <f t="shared" si="19"/>
        <v>43.339996635913849</v>
      </c>
      <c r="U134" s="209">
        <f t="shared" si="20"/>
        <v>1</v>
      </c>
      <c r="W134" s="86" t="s">
        <v>17</v>
      </c>
      <c r="X134" s="121">
        <f t="shared" si="21"/>
        <v>0</v>
      </c>
      <c r="Y134" s="122">
        <f t="shared" si="22"/>
        <v>1</v>
      </c>
      <c r="Z134" s="122">
        <f t="shared" si="23"/>
        <v>0</v>
      </c>
      <c r="AA134" s="122">
        <f t="shared" si="24"/>
        <v>0</v>
      </c>
      <c r="AB134" s="122">
        <f t="shared" si="25"/>
        <v>0</v>
      </c>
      <c r="AC134" s="129">
        <f t="shared" si="26"/>
        <v>0</v>
      </c>
    </row>
    <row r="135" spans="1:29" ht="15.75">
      <c r="A135" s="251"/>
      <c r="B135" s="86" t="s">
        <v>18</v>
      </c>
      <c r="C135" s="92">
        <v>18902119.889999472</v>
      </c>
      <c r="D135" s="20">
        <v>18902120</v>
      </c>
      <c r="E135" s="93">
        <f t="shared" si="14"/>
        <v>-0.11000052839517593</v>
      </c>
      <c r="F135" s="92">
        <v>943055.96999999974</v>
      </c>
      <c r="G135" s="20" t="s">
        <v>3222</v>
      </c>
      <c r="H135" s="93">
        <f t="shared" si="15"/>
        <v>0.96999999973922968</v>
      </c>
      <c r="I135" s="92">
        <v>55944.93</v>
      </c>
      <c r="J135" s="20" t="s">
        <v>3813</v>
      </c>
      <c r="K135" s="93">
        <f t="shared" si="16"/>
        <v>2.9999999998835847E-2</v>
      </c>
      <c r="L135" s="92">
        <v>39378.82</v>
      </c>
      <c r="M135" s="20" t="s">
        <v>3814</v>
      </c>
      <c r="N135" s="93">
        <f t="shared" si="17"/>
        <v>0.81999999999970896</v>
      </c>
      <c r="O135" s="92">
        <v>86233.31</v>
      </c>
      <c r="P135" s="20" t="s">
        <v>3223</v>
      </c>
      <c r="Q135" s="93">
        <f t="shared" si="18"/>
        <v>0.30999999999767169</v>
      </c>
      <c r="R135" s="92">
        <v>17889396.719999466</v>
      </c>
      <c r="S135" s="20">
        <v>17889390</v>
      </c>
      <c r="T135" s="93">
        <f t="shared" si="19"/>
        <v>6.7199994660913944</v>
      </c>
      <c r="U135" s="209">
        <f t="shared" si="20"/>
        <v>1</v>
      </c>
      <c r="W135" s="86" t="s">
        <v>18</v>
      </c>
      <c r="X135" s="121">
        <f t="shared" si="21"/>
        <v>0</v>
      </c>
      <c r="Y135" s="122">
        <f t="shared" si="22"/>
        <v>0</v>
      </c>
      <c r="Z135" s="122">
        <f t="shared" si="23"/>
        <v>0</v>
      </c>
      <c r="AA135" s="122">
        <f t="shared" si="24"/>
        <v>0</v>
      </c>
      <c r="AB135" s="122">
        <f t="shared" si="25"/>
        <v>0</v>
      </c>
      <c r="AC135" s="129">
        <f t="shared" si="26"/>
        <v>0</v>
      </c>
    </row>
    <row r="136" spans="1:29" ht="15.75">
      <c r="A136" s="252"/>
      <c r="B136" s="88" t="s">
        <v>19</v>
      </c>
      <c r="C136" s="94">
        <v>88478739.999998838</v>
      </c>
      <c r="D136" s="95">
        <v>88478756</v>
      </c>
      <c r="E136" s="96">
        <f t="shared" si="14"/>
        <v>-16.000001162290573</v>
      </c>
      <c r="F136" s="94">
        <v>2039514.94</v>
      </c>
      <c r="G136" s="95" t="s">
        <v>3224</v>
      </c>
      <c r="H136" s="96">
        <f t="shared" si="15"/>
        <v>-5.0600000000558794</v>
      </c>
      <c r="I136" s="94">
        <v>113391.69</v>
      </c>
      <c r="J136" s="95" t="s">
        <v>3815</v>
      </c>
      <c r="K136" s="96">
        <f t="shared" si="16"/>
        <v>-0.30999999999767169</v>
      </c>
      <c r="L136" s="94">
        <v>6818.21</v>
      </c>
      <c r="M136" s="95" t="s">
        <v>3816</v>
      </c>
      <c r="N136" s="96">
        <f t="shared" si="17"/>
        <v>0.21000000000003638</v>
      </c>
      <c r="O136" s="94">
        <v>772661.3</v>
      </c>
      <c r="P136" s="95" t="s">
        <v>3225</v>
      </c>
      <c r="Q136" s="96">
        <f t="shared" si="18"/>
        <v>0.30000000004656613</v>
      </c>
      <c r="R136" s="94">
        <v>107192226.99999885</v>
      </c>
      <c r="S136" s="95">
        <v>107192200</v>
      </c>
      <c r="T136" s="96">
        <f t="shared" si="19"/>
        <v>26.999998852610588</v>
      </c>
      <c r="U136" s="210">
        <f t="shared" si="20"/>
        <v>1</v>
      </c>
      <c r="W136" s="88" t="s">
        <v>19</v>
      </c>
      <c r="X136" s="125">
        <f t="shared" si="21"/>
        <v>0</v>
      </c>
      <c r="Y136" s="126">
        <f t="shared" si="22"/>
        <v>0</v>
      </c>
      <c r="Z136" s="126">
        <f t="shared" si="23"/>
        <v>0</v>
      </c>
      <c r="AA136" s="126">
        <f t="shared" si="24"/>
        <v>0</v>
      </c>
      <c r="AB136" s="126">
        <f t="shared" si="25"/>
        <v>0</v>
      </c>
      <c r="AC136" s="132">
        <f t="shared" si="26"/>
        <v>0</v>
      </c>
    </row>
    <row r="137" spans="1:29" ht="15.75" customHeight="1">
      <c r="A137" s="250">
        <v>42605</v>
      </c>
      <c r="B137" s="85" t="s">
        <v>12</v>
      </c>
      <c r="C137" s="89">
        <v>38900879.550000116</v>
      </c>
      <c r="D137" s="90"/>
      <c r="E137" s="91">
        <f t="shared" ref="E137:E192" si="27">C137-D137</f>
        <v>38900879.550000116</v>
      </c>
      <c r="F137" s="89">
        <v>539494.6</v>
      </c>
      <c r="G137" s="102"/>
      <c r="H137" s="91">
        <f t="shared" ref="H137:H192" si="28">F137-G137</f>
        <v>539494.6</v>
      </c>
      <c r="I137" s="89">
        <v>191591.71</v>
      </c>
      <c r="J137" s="90"/>
      <c r="K137" s="91">
        <f t="shared" ref="K137:K192" si="29">I137-J137</f>
        <v>191591.71</v>
      </c>
      <c r="L137" s="89">
        <v>38109.24</v>
      </c>
      <c r="M137" s="90"/>
      <c r="N137" s="91">
        <f t="shared" ref="N137:N192" si="30">L137-M137</f>
        <v>38109.24</v>
      </c>
      <c r="O137" s="89">
        <v>96048.77</v>
      </c>
      <c r="P137" s="90"/>
      <c r="Q137" s="91">
        <f t="shared" ref="Q137:Q192" si="31">O137-P137</f>
        <v>96048.77</v>
      </c>
      <c r="R137" s="89">
        <v>38418818.65000011</v>
      </c>
      <c r="S137" s="90"/>
      <c r="T137" s="91">
        <f t="shared" ref="T137:T192" si="32">R137-S137</f>
        <v>38418818.65000011</v>
      </c>
      <c r="U137" s="208">
        <f t="shared" si="20"/>
        <v>0</v>
      </c>
      <c r="W137" s="85" t="s">
        <v>12</v>
      </c>
      <c r="X137" s="121">
        <f t="shared" si="21"/>
        <v>0</v>
      </c>
      <c r="Y137" s="122">
        <f t="shared" si="22"/>
        <v>0</v>
      </c>
      <c r="Z137" s="122">
        <f t="shared" si="23"/>
        <v>0</v>
      </c>
      <c r="AA137" s="122">
        <f t="shared" si="24"/>
        <v>0</v>
      </c>
      <c r="AB137" s="122">
        <f t="shared" si="25"/>
        <v>0</v>
      </c>
      <c r="AC137" s="129">
        <f t="shared" si="26"/>
        <v>0</v>
      </c>
    </row>
    <row r="138" spans="1:29" ht="15.75">
      <c r="A138" s="251"/>
      <c r="B138" s="86" t="s">
        <v>13</v>
      </c>
      <c r="C138" s="92">
        <v>86603479.019996658</v>
      </c>
      <c r="D138" s="20">
        <v>86603500</v>
      </c>
      <c r="E138" s="93">
        <f t="shared" si="27"/>
        <v>-20.980003342032433</v>
      </c>
      <c r="F138" s="92">
        <v>2034886.3600000006</v>
      </c>
      <c r="G138" s="6" t="s">
        <v>3226</v>
      </c>
      <c r="H138" s="93">
        <f t="shared" si="28"/>
        <v>-3.6399999994318932</v>
      </c>
      <c r="I138" s="92">
        <v>342814.47000000003</v>
      </c>
      <c r="J138" s="20" t="s">
        <v>3817</v>
      </c>
      <c r="K138" s="93">
        <f t="shared" si="29"/>
        <v>0.47000000003026798</v>
      </c>
      <c r="L138" s="92">
        <v>246543.17</v>
      </c>
      <c r="M138" s="20" t="s">
        <v>3818</v>
      </c>
      <c r="N138" s="93">
        <f t="shared" si="30"/>
        <v>0.17000000001280569</v>
      </c>
      <c r="O138" s="92">
        <v>258748.15</v>
      </c>
      <c r="P138" s="20" t="s">
        <v>3227</v>
      </c>
      <c r="Q138" s="93">
        <f t="shared" si="31"/>
        <v>0.14999999999417923</v>
      </c>
      <c r="R138" s="92">
        <v>84406115.809996665</v>
      </c>
      <c r="S138" s="20">
        <v>84406100</v>
      </c>
      <c r="T138" s="93">
        <f t="shared" si="32"/>
        <v>15.809996664524078</v>
      </c>
      <c r="U138" s="209">
        <f t="shared" ref="U138:U184" si="33">IF(D138=0,0,1)</f>
        <v>1</v>
      </c>
      <c r="W138" s="86" t="s">
        <v>13</v>
      </c>
      <c r="X138" s="121">
        <f t="shared" ref="X138:X184" si="34">+IF(AND(C138&lt;&gt;0,D138&lt;&gt;0,OR(E138&gt;100,E138&lt;-100)),1,0)</f>
        <v>0</v>
      </c>
      <c r="Y138" s="122">
        <f t="shared" ref="Y138:Y184" si="35">+IF(AND(F138&lt;&gt;0,G138&lt;&gt;0,OR(H138&gt;100,H138&lt;-100)),1,0)</f>
        <v>0</v>
      </c>
      <c r="Z138" s="122">
        <f t="shared" ref="Z138:Z184" si="36">+IF(AND(I138&lt;&gt;0,J138&lt;&gt;0,OR(K138&gt;100,K138&lt;-100)),1,0)</f>
        <v>0</v>
      </c>
      <c r="AA138" s="122">
        <f t="shared" ref="AA138:AA184" si="37">+IF(AND(L138&lt;&gt;0,M138&lt;&gt;0,OR(N138&gt;100,N138&lt;-100)),1,0)</f>
        <v>0</v>
      </c>
      <c r="AB138" s="122">
        <f t="shared" ref="AB138:AB184" si="38">+IF(AND(O138&lt;&gt;0,P138&lt;&gt;0,OR(Q138&gt;100,Q138&lt;-100)),1,0)</f>
        <v>0</v>
      </c>
      <c r="AC138" s="129">
        <f t="shared" ref="AC138:AC184" si="39">+IF(AND(R138&lt;&gt;0,S138&lt;&gt;0,OR(T138&gt;100,T138&lt;-100)),1,0)</f>
        <v>0</v>
      </c>
    </row>
    <row r="139" spans="1:29" ht="15.75">
      <c r="A139" s="251"/>
      <c r="B139" s="87" t="s">
        <v>14</v>
      </c>
      <c r="C139" s="92">
        <v>42847312.909999773</v>
      </c>
      <c r="D139" s="20">
        <v>42847300</v>
      </c>
      <c r="E139" s="93">
        <f t="shared" si="27"/>
        <v>12.909999772906303</v>
      </c>
      <c r="F139" s="92">
        <v>980666.26</v>
      </c>
      <c r="G139" s="6" t="s">
        <v>3228</v>
      </c>
      <c r="H139" s="93">
        <f t="shared" si="28"/>
        <v>881220.36</v>
      </c>
      <c r="I139" s="92">
        <v>25548.99</v>
      </c>
      <c r="J139" s="20" t="s">
        <v>3819</v>
      </c>
      <c r="K139" s="93">
        <f t="shared" si="29"/>
        <v>-9.9999999983992893E-3</v>
      </c>
      <c r="L139" s="92">
        <v>1778.21</v>
      </c>
      <c r="M139" s="20" t="s">
        <v>52</v>
      </c>
      <c r="N139" s="93">
        <f t="shared" si="30"/>
        <v>1778.21</v>
      </c>
      <c r="O139" s="92">
        <v>120337.42999999998</v>
      </c>
      <c r="P139" s="20" t="s">
        <v>3229</v>
      </c>
      <c r="Q139" s="93">
        <f t="shared" si="31"/>
        <v>0.42999999997846317</v>
      </c>
      <c r="R139" s="92">
        <v>41770079.999999762</v>
      </c>
      <c r="S139" s="20">
        <v>20770050</v>
      </c>
      <c r="T139" s="93">
        <f t="shared" si="32"/>
        <v>21000029.999999762</v>
      </c>
      <c r="U139" s="209">
        <f t="shared" si="33"/>
        <v>1</v>
      </c>
      <c r="W139" s="87" t="s">
        <v>14</v>
      </c>
      <c r="X139" s="121">
        <f t="shared" si="34"/>
        <v>0</v>
      </c>
      <c r="Y139" s="122">
        <f t="shared" si="35"/>
        <v>1</v>
      </c>
      <c r="Z139" s="122">
        <f t="shared" si="36"/>
        <v>0</v>
      </c>
      <c r="AA139" s="122">
        <f t="shared" si="37"/>
        <v>1</v>
      </c>
      <c r="AB139" s="122">
        <f t="shared" si="38"/>
        <v>0</v>
      </c>
      <c r="AC139" s="129">
        <f t="shared" si="39"/>
        <v>1</v>
      </c>
    </row>
    <row r="140" spans="1:29" ht="15.75">
      <c r="A140" s="251"/>
      <c r="B140" s="86" t="s">
        <v>15</v>
      </c>
      <c r="C140" s="92">
        <v>101107880.71999951</v>
      </c>
      <c r="D140" s="20">
        <v>0</v>
      </c>
      <c r="E140" s="93">
        <f t="shared" si="27"/>
        <v>101107880.71999951</v>
      </c>
      <c r="F140" s="92">
        <v>1563180.5700000003</v>
      </c>
      <c r="G140" s="6"/>
      <c r="H140" s="93">
        <f t="shared" si="28"/>
        <v>1563180.5700000003</v>
      </c>
      <c r="I140" s="92">
        <v>202447.55999999997</v>
      </c>
      <c r="J140" s="20"/>
      <c r="K140" s="93">
        <f t="shared" si="29"/>
        <v>202447.55999999997</v>
      </c>
      <c r="L140" s="92">
        <v>90055.210000000065</v>
      </c>
      <c r="M140" s="20"/>
      <c r="N140" s="93">
        <f t="shared" si="30"/>
        <v>90055.210000000065</v>
      </c>
      <c r="O140" s="92">
        <v>273652.00000000012</v>
      </c>
      <c r="P140" s="20"/>
      <c r="Q140" s="93">
        <f t="shared" si="31"/>
        <v>273652.00000000012</v>
      </c>
      <c r="R140" s="92">
        <v>99383440.499999493</v>
      </c>
      <c r="S140" s="20">
        <v>0</v>
      </c>
      <c r="T140" s="93">
        <f t="shared" si="32"/>
        <v>99383440.499999493</v>
      </c>
      <c r="U140" s="209">
        <f t="shared" si="33"/>
        <v>0</v>
      </c>
      <c r="W140" s="86" t="s">
        <v>15</v>
      </c>
      <c r="X140" s="121">
        <f t="shared" si="34"/>
        <v>0</v>
      </c>
      <c r="Y140" s="122">
        <f t="shared" si="35"/>
        <v>0</v>
      </c>
      <c r="Z140" s="122">
        <f t="shared" si="36"/>
        <v>0</v>
      </c>
      <c r="AA140" s="122">
        <f t="shared" si="37"/>
        <v>0</v>
      </c>
      <c r="AB140" s="122">
        <f t="shared" si="38"/>
        <v>0</v>
      </c>
      <c r="AC140" s="129">
        <f t="shared" si="39"/>
        <v>0</v>
      </c>
    </row>
    <row r="141" spans="1:29" ht="15.75">
      <c r="A141" s="251"/>
      <c r="B141" s="86" t="s">
        <v>16</v>
      </c>
      <c r="C141" s="92">
        <v>82325131.21999903</v>
      </c>
      <c r="D141" s="20">
        <v>82325200</v>
      </c>
      <c r="E141" s="93">
        <f t="shared" si="27"/>
        <v>-68.78000096976757</v>
      </c>
      <c r="F141" s="92">
        <v>1917719.4700000011</v>
      </c>
      <c r="G141" s="6" t="s">
        <v>3230</v>
      </c>
      <c r="H141" s="93">
        <f t="shared" si="28"/>
        <v>-0.52999999886378646</v>
      </c>
      <c r="I141" s="92">
        <v>84371.839999999997</v>
      </c>
      <c r="J141" s="20" t="s">
        <v>3820</v>
      </c>
      <c r="K141" s="93">
        <f t="shared" si="29"/>
        <v>3.9999999993597157E-2</v>
      </c>
      <c r="L141" s="92">
        <v>635876.50999999989</v>
      </c>
      <c r="M141" s="20" t="s">
        <v>3821</v>
      </c>
      <c r="N141" s="93">
        <f t="shared" si="30"/>
        <v>-0.4900000001071021</v>
      </c>
      <c r="O141" s="92">
        <v>347340.76000000007</v>
      </c>
      <c r="P141" s="20" t="s">
        <v>3231</v>
      </c>
      <c r="Q141" s="93">
        <f t="shared" si="31"/>
        <v>-0.23999999993247911</v>
      </c>
      <c r="R141" s="92">
        <v>79508566.319999024</v>
      </c>
      <c r="S141" s="20">
        <v>79508600</v>
      </c>
      <c r="T141" s="93">
        <f t="shared" si="32"/>
        <v>-33.680000975728035</v>
      </c>
      <c r="U141" s="209">
        <f t="shared" si="33"/>
        <v>1</v>
      </c>
      <c r="W141" s="86" t="s">
        <v>16</v>
      </c>
      <c r="X141" s="121">
        <f t="shared" si="34"/>
        <v>0</v>
      </c>
      <c r="Y141" s="122">
        <f t="shared" si="35"/>
        <v>0</v>
      </c>
      <c r="Z141" s="122">
        <f t="shared" si="36"/>
        <v>0</v>
      </c>
      <c r="AA141" s="122">
        <f t="shared" si="37"/>
        <v>0</v>
      </c>
      <c r="AB141" s="122">
        <f t="shared" si="38"/>
        <v>0</v>
      </c>
      <c r="AC141" s="129">
        <f t="shared" si="39"/>
        <v>0</v>
      </c>
    </row>
    <row r="142" spans="1:29" ht="15.75">
      <c r="A142" s="251"/>
      <c r="B142" s="86" t="s">
        <v>17</v>
      </c>
      <c r="C142" s="92">
        <v>74389843.339996636</v>
      </c>
      <c r="D142" s="20">
        <v>74389800</v>
      </c>
      <c r="E142" s="93">
        <f t="shared" si="27"/>
        <v>43.339996635913849</v>
      </c>
      <c r="F142" s="92">
        <v>1382735.6100000003</v>
      </c>
      <c r="G142" s="6" t="s">
        <v>3232</v>
      </c>
      <c r="H142" s="93">
        <f t="shared" si="28"/>
        <v>-4.3899999996647239</v>
      </c>
      <c r="I142" s="92">
        <v>18336.689999999999</v>
      </c>
      <c r="J142" s="20" t="s">
        <v>3822</v>
      </c>
      <c r="K142" s="93">
        <f t="shared" si="29"/>
        <v>-1.0000000002037268E-2</v>
      </c>
      <c r="L142" s="92">
        <v>2565.31</v>
      </c>
      <c r="M142" s="20" t="s">
        <v>3823</v>
      </c>
      <c r="N142" s="93">
        <f t="shared" si="30"/>
        <v>0</v>
      </c>
      <c r="O142" s="92">
        <v>410514.83</v>
      </c>
      <c r="P142" s="20" t="s">
        <v>3233</v>
      </c>
      <c r="Q142" s="93">
        <f t="shared" si="31"/>
        <v>-0.16999999998370185</v>
      </c>
      <c r="R142" s="92">
        <v>72612364.279996634</v>
      </c>
      <c r="S142" s="20">
        <v>72612300</v>
      </c>
      <c r="T142" s="93">
        <f t="shared" si="32"/>
        <v>64.279996633529663</v>
      </c>
      <c r="U142" s="209">
        <f t="shared" si="33"/>
        <v>1</v>
      </c>
      <c r="W142" s="86" t="s">
        <v>17</v>
      </c>
      <c r="X142" s="121">
        <f t="shared" si="34"/>
        <v>0</v>
      </c>
      <c r="Y142" s="122">
        <f t="shared" si="35"/>
        <v>0</v>
      </c>
      <c r="Z142" s="122">
        <f t="shared" si="36"/>
        <v>0</v>
      </c>
      <c r="AA142" s="122">
        <f t="shared" si="37"/>
        <v>0</v>
      </c>
      <c r="AB142" s="122">
        <f t="shared" si="38"/>
        <v>0</v>
      </c>
      <c r="AC142" s="129">
        <f t="shared" si="39"/>
        <v>0</v>
      </c>
    </row>
    <row r="143" spans="1:29" ht="15.75">
      <c r="A143" s="251"/>
      <c r="B143" s="86" t="s">
        <v>18</v>
      </c>
      <c r="C143" s="92">
        <v>17889396.719999466</v>
      </c>
      <c r="D143" s="20">
        <v>17889390</v>
      </c>
      <c r="E143" s="93">
        <f t="shared" si="27"/>
        <v>6.7199994660913944</v>
      </c>
      <c r="F143" s="92">
        <v>877913.96</v>
      </c>
      <c r="G143" s="6" t="s">
        <v>3234</v>
      </c>
      <c r="H143" s="93">
        <f t="shared" si="28"/>
        <v>0.9599999999627471</v>
      </c>
      <c r="I143" s="92">
        <v>59958.98</v>
      </c>
      <c r="J143" s="20" t="s">
        <v>3824</v>
      </c>
      <c r="K143" s="93">
        <f t="shared" si="29"/>
        <v>-1.9999999996798579E-2</v>
      </c>
      <c r="L143" s="92">
        <v>2879.4</v>
      </c>
      <c r="M143" s="20" t="s">
        <v>3825</v>
      </c>
      <c r="N143" s="93">
        <f t="shared" si="30"/>
        <v>0.40000000000009095</v>
      </c>
      <c r="O143" s="92">
        <v>106389.33</v>
      </c>
      <c r="P143" s="20" t="s">
        <v>3235</v>
      </c>
      <c r="Q143" s="93">
        <f t="shared" si="31"/>
        <v>0.33000000000174623</v>
      </c>
      <c r="R143" s="92">
        <v>16962173.009999469</v>
      </c>
      <c r="S143" s="20">
        <v>16962170</v>
      </c>
      <c r="T143" s="93">
        <f t="shared" si="32"/>
        <v>3.0099994689226151</v>
      </c>
      <c r="U143" s="209">
        <f t="shared" si="33"/>
        <v>1</v>
      </c>
      <c r="W143" s="86" t="s">
        <v>18</v>
      </c>
      <c r="X143" s="121">
        <f t="shared" si="34"/>
        <v>0</v>
      </c>
      <c r="Y143" s="122">
        <f t="shared" si="35"/>
        <v>0</v>
      </c>
      <c r="Z143" s="122">
        <f t="shared" si="36"/>
        <v>0</v>
      </c>
      <c r="AA143" s="122">
        <f t="shared" si="37"/>
        <v>0</v>
      </c>
      <c r="AB143" s="122">
        <f t="shared" si="38"/>
        <v>0</v>
      </c>
      <c r="AC143" s="129">
        <f t="shared" si="39"/>
        <v>0</v>
      </c>
    </row>
    <row r="144" spans="1:29" ht="15.75">
      <c r="A144" s="252"/>
      <c r="B144" s="88" t="s">
        <v>19</v>
      </c>
      <c r="C144" s="94">
        <v>107192226.99999885</v>
      </c>
      <c r="D144" s="95">
        <v>107192200</v>
      </c>
      <c r="E144" s="96">
        <f t="shared" si="27"/>
        <v>26.999998852610588</v>
      </c>
      <c r="F144" s="94">
        <v>1862960.3500000013</v>
      </c>
      <c r="G144" s="105" t="s">
        <v>3236</v>
      </c>
      <c r="H144" s="96">
        <f t="shared" si="28"/>
        <v>0.35000000125728548</v>
      </c>
      <c r="I144" s="94">
        <v>919644.96</v>
      </c>
      <c r="J144" s="95" t="s">
        <v>3826</v>
      </c>
      <c r="K144" s="96">
        <f t="shared" si="29"/>
        <v>-4.0000000037252903E-2</v>
      </c>
      <c r="L144" s="94">
        <v>556807.82000000007</v>
      </c>
      <c r="M144" s="95" t="s">
        <v>3827</v>
      </c>
      <c r="N144" s="96">
        <f t="shared" si="30"/>
        <v>0.82000000006519258</v>
      </c>
      <c r="O144" s="94">
        <v>499398.92</v>
      </c>
      <c r="P144" s="95" t="s">
        <v>3237</v>
      </c>
      <c r="Q144" s="96">
        <f t="shared" si="31"/>
        <v>0.91999999998370185</v>
      </c>
      <c r="R144" s="94">
        <v>105192704.86999886</v>
      </c>
      <c r="S144" s="95">
        <v>105192696</v>
      </c>
      <c r="T144" s="96">
        <f t="shared" si="32"/>
        <v>8.8699988573789597</v>
      </c>
      <c r="U144" s="210">
        <f t="shared" si="33"/>
        <v>1</v>
      </c>
      <c r="W144" s="88" t="s">
        <v>19</v>
      </c>
      <c r="X144" s="125">
        <f t="shared" si="34"/>
        <v>0</v>
      </c>
      <c r="Y144" s="126">
        <f t="shared" si="35"/>
        <v>0</v>
      </c>
      <c r="Z144" s="126">
        <f t="shared" si="36"/>
        <v>0</v>
      </c>
      <c r="AA144" s="126">
        <f t="shared" si="37"/>
        <v>0</v>
      </c>
      <c r="AB144" s="126">
        <f t="shared" si="38"/>
        <v>0</v>
      </c>
      <c r="AC144" s="132">
        <f t="shared" si="39"/>
        <v>0</v>
      </c>
    </row>
    <row r="145" spans="1:29" ht="15.75" customHeight="1">
      <c r="A145" s="250">
        <v>42606</v>
      </c>
      <c r="B145" s="85" t="s">
        <v>12</v>
      </c>
      <c r="C145" s="89">
        <v>38418818.65000011</v>
      </c>
      <c r="D145" s="90"/>
      <c r="E145" s="91">
        <f t="shared" si="27"/>
        <v>38418818.65000011</v>
      </c>
      <c r="F145" s="89">
        <v>508632.69000000006</v>
      </c>
      <c r="G145" s="90"/>
      <c r="H145" s="91">
        <f t="shared" si="28"/>
        <v>508632.69000000006</v>
      </c>
      <c r="I145" s="89">
        <v>39926.230000000003</v>
      </c>
      <c r="J145" s="90"/>
      <c r="K145" s="91">
        <f t="shared" si="29"/>
        <v>39926.230000000003</v>
      </c>
      <c r="L145" s="89">
        <v>949066.76</v>
      </c>
      <c r="M145" s="90"/>
      <c r="N145" s="91">
        <f t="shared" si="30"/>
        <v>949066.76</v>
      </c>
      <c r="O145" s="89">
        <v>145041.09</v>
      </c>
      <c r="P145" s="90"/>
      <c r="Q145" s="91">
        <f t="shared" si="31"/>
        <v>145041.09</v>
      </c>
      <c r="R145" s="89">
        <v>41252158.640000127</v>
      </c>
      <c r="S145" s="90"/>
      <c r="T145" s="91">
        <f t="shared" si="32"/>
        <v>41252158.640000127</v>
      </c>
      <c r="U145" s="208">
        <f t="shared" si="33"/>
        <v>0</v>
      </c>
      <c r="W145" s="85" t="s">
        <v>12</v>
      </c>
      <c r="X145" s="117">
        <f t="shared" si="34"/>
        <v>0</v>
      </c>
      <c r="Y145" s="118">
        <f t="shared" si="35"/>
        <v>0</v>
      </c>
      <c r="Z145" s="118">
        <f t="shared" si="36"/>
        <v>0</v>
      </c>
      <c r="AA145" s="118">
        <f t="shared" si="37"/>
        <v>0</v>
      </c>
      <c r="AB145" s="118">
        <f t="shared" si="38"/>
        <v>0</v>
      </c>
      <c r="AC145" s="131">
        <f t="shared" si="39"/>
        <v>0</v>
      </c>
    </row>
    <row r="146" spans="1:29" ht="15.75">
      <c r="A146" s="251"/>
      <c r="B146" s="86" t="s">
        <v>13</v>
      </c>
      <c r="C146" s="92">
        <v>84406115.809996665</v>
      </c>
      <c r="D146" s="20">
        <v>84406100</v>
      </c>
      <c r="E146" s="93">
        <f t="shared" si="27"/>
        <v>15.809996664524078</v>
      </c>
      <c r="F146" s="92">
        <v>1029493.6300000001</v>
      </c>
      <c r="G146" s="20" t="s">
        <v>3238</v>
      </c>
      <c r="H146" s="93">
        <f t="shared" si="28"/>
        <v>3.6300000001210719</v>
      </c>
      <c r="I146" s="92">
        <v>189743.51</v>
      </c>
      <c r="J146" s="20" t="s">
        <v>3828</v>
      </c>
      <c r="K146" s="93">
        <f t="shared" si="29"/>
        <v>-0.48999999999068677</v>
      </c>
      <c r="L146" s="92">
        <v>7901.2499999999991</v>
      </c>
      <c r="M146" s="20" t="s">
        <v>3829</v>
      </c>
      <c r="N146" s="93">
        <f t="shared" si="30"/>
        <v>0</v>
      </c>
      <c r="O146" s="92">
        <v>488852.59999999992</v>
      </c>
      <c r="P146" s="20" t="s">
        <v>52</v>
      </c>
      <c r="Q146" s="93">
        <f t="shared" si="31"/>
        <v>488852.59999999992</v>
      </c>
      <c r="R146" s="92">
        <v>87719994.059996665</v>
      </c>
      <c r="S146" s="20">
        <v>87720000</v>
      </c>
      <c r="T146" s="93">
        <f t="shared" si="32"/>
        <v>-5.9400033354759216</v>
      </c>
      <c r="U146" s="209">
        <f t="shared" si="33"/>
        <v>1</v>
      </c>
      <c r="W146" s="86" t="s">
        <v>13</v>
      </c>
      <c r="X146" s="121">
        <f t="shared" si="34"/>
        <v>0</v>
      </c>
      <c r="Y146" s="122">
        <f t="shared" si="35"/>
        <v>0</v>
      </c>
      <c r="Z146" s="122">
        <f t="shared" si="36"/>
        <v>0</v>
      </c>
      <c r="AA146" s="122">
        <f t="shared" si="37"/>
        <v>0</v>
      </c>
      <c r="AB146" s="122">
        <f t="shared" si="38"/>
        <v>1</v>
      </c>
      <c r="AC146" s="129">
        <f t="shared" si="39"/>
        <v>0</v>
      </c>
    </row>
    <row r="147" spans="1:29" ht="15.75">
      <c r="A147" s="251"/>
      <c r="B147" s="87" t="s">
        <v>14</v>
      </c>
      <c r="C147" s="92">
        <v>41770079.999999762</v>
      </c>
      <c r="D147" s="20">
        <v>20770050</v>
      </c>
      <c r="E147" s="93">
        <f t="shared" si="27"/>
        <v>21000029.999999762</v>
      </c>
      <c r="F147" s="92">
        <v>1210963.6499999997</v>
      </c>
      <c r="G147" s="20" t="s">
        <v>3239</v>
      </c>
      <c r="H147" s="93">
        <f t="shared" si="28"/>
        <v>-15666.350000000326</v>
      </c>
      <c r="I147" s="92">
        <v>121821.95</v>
      </c>
      <c r="J147" s="20" t="s">
        <v>3830</v>
      </c>
      <c r="K147" s="93">
        <f t="shared" si="29"/>
        <v>-5.0000000002910383E-2</v>
      </c>
      <c r="L147" s="92">
        <v>6263.55</v>
      </c>
      <c r="M147" s="20" t="s">
        <v>3831</v>
      </c>
      <c r="N147" s="93">
        <f t="shared" si="30"/>
        <v>0</v>
      </c>
      <c r="O147" s="92">
        <v>308478.39000000007</v>
      </c>
      <c r="P147" s="20" t="s">
        <v>3240</v>
      </c>
      <c r="Q147" s="93">
        <f t="shared" si="31"/>
        <v>0.3900000000721775</v>
      </c>
      <c r="R147" s="92">
        <v>49329107.069999754</v>
      </c>
      <c r="S147" s="20">
        <v>49338100</v>
      </c>
      <c r="T147" s="93">
        <f t="shared" si="32"/>
        <v>-8992.9300002455711</v>
      </c>
      <c r="U147" s="209">
        <f t="shared" si="33"/>
        <v>1</v>
      </c>
      <c r="W147" s="87" t="s">
        <v>14</v>
      </c>
      <c r="X147" s="121">
        <f t="shared" si="34"/>
        <v>1</v>
      </c>
      <c r="Y147" s="122">
        <f t="shared" si="35"/>
        <v>1</v>
      </c>
      <c r="Z147" s="122">
        <f t="shared" si="36"/>
        <v>0</v>
      </c>
      <c r="AA147" s="122">
        <f t="shared" si="37"/>
        <v>0</v>
      </c>
      <c r="AB147" s="122">
        <f t="shared" si="38"/>
        <v>0</v>
      </c>
      <c r="AC147" s="129">
        <f t="shared" si="39"/>
        <v>1</v>
      </c>
    </row>
    <row r="148" spans="1:29" ht="15.75">
      <c r="A148" s="251"/>
      <c r="B148" s="86" t="s">
        <v>15</v>
      </c>
      <c r="C148" s="92">
        <v>99383440.499999493</v>
      </c>
      <c r="D148" s="20">
        <v>101107900</v>
      </c>
      <c r="E148" s="93">
        <f t="shared" si="27"/>
        <v>-1724459.5000005066</v>
      </c>
      <c r="F148" s="92">
        <v>1046902.3599999999</v>
      </c>
      <c r="G148" s="20" t="s">
        <v>3241</v>
      </c>
      <c r="H148" s="93">
        <f t="shared" si="28"/>
        <v>2.3599999998696148</v>
      </c>
      <c r="I148" s="92">
        <v>146436.04999999999</v>
      </c>
      <c r="J148" s="20" t="s">
        <v>3832</v>
      </c>
      <c r="K148" s="93">
        <f t="shared" si="29"/>
        <v>4.9999999988358468E-2</v>
      </c>
      <c r="L148" s="92">
        <v>11964.820000000003</v>
      </c>
      <c r="M148" s="20" t="s">
        <v>3833</v>
      </c>
      <c r="N148" s="93">
        <f t="shared" si="30"/>
        <v>2.0000000004074536E-2</v>
      </c>
      <c r="O148" s="92">
        <v>322701.49</v>
      </c>
      <c r="P148" s="20" t="s">
        <v>3242</v>
      </c>
      <c r="Q148" s="93">
        <f t="shared" si="31"/>
        <v>-0.51000000000931323</v>
      </c>
      <c r="R148" s="92">
        <v>98148307.879999503</v>
      </c>
      <c r="S148" s="20">
        <v>98148300</v>
      </c>
      <c r="T148" s="93">
        <f t="shared" si="32"/>
        <v>7.879999503493309</v>
      </c>
      <c r="U148" s="209">
        <f t="shared" si="33"/>
        <v>1</v>
      </c>
      <c r="W148" s="86" t="s">
        <v>15</v>
      </c>
      <c r="X148" s="121">
        <f t="shared" si="34"/>
        <v>1</v>
      </c>
      <c r="Y148" s="122">
        <f t="shared" si="35"/>
        <v>0</v>
      </c>
      <c r="Z148" s="122">
        <f t="shared" si="36"/>
        <v>0</v>
      </c>
      <c r="AA148" s="122">
        <f t="shared" si="37"/>
        <v>0</v>
      </c>
      <c r="AB148" s="122">
        <f t="shared" si="38"/>
        <v>0</v>
      </c>
      <c r="AC148" s="129">
        <f t="shared" si="39"/>
        <v>0</v>
      </c>
    </row>
    <row r="149" spans="1:29" ht="15.75">
      <c r="A149" s="251"/>
      <c r="B149" s="86" t="s">
        <v>16</v>
      </c>
      <c r="C149" s="92">
        <v>79508566.319999024</v>
      </c>
      <c r="D149" s="20">
        <v>79508600</v>
      </c>
      <c r="E149" s="93">
        <f t="shared" si="27"/>
        <v>-33.680000975728035</v>
      </c>
      <c r="F149" s="92">
        <v>1418369.3400000003</v>
      </c>
      <c r="G149" s="20" t="s">
        <v>3243</v>
      </c>
      <c r="H149" s="93">
        <f t="shared" si="28"/>
        <v>-0.65999999968335032</v>
      </c>
      <c r="I149" s="92">
        <v>143872.65999999997</v>
      </c>
      <c r="J149" s="20" t="s">
        <v>3834</v>
      </c>
      <c r="K149" s="93">
        <f t="shared" si="29"/>
        <v>-0.34000000002561137</v>
      </c>
      <c r="L149" s="92">
        <v>6720.41</v>
      </c>
      <c r="M149" s="20" t="s">
        <v>3835</v>
      </c>
      <c r="N149" s="93">
        <f t="shared" si="30"/>
        <v>0</v>
      </c>
      <c r="O149" s="92">
        <v>569545.74999999988</v>
      </c>
      <c r="P149" s="20" t="s">
        <v>3244</v>
      </c>
      <c r="Q149" s="93">
        <f t="shared" si="31"/>
        <v>-0.25000000011641532</v>
      </c>
      <c r="R149" s="92">
        <v>77657803.479999036</v>
      </c>
      <c r="S149" s="20">
        <v>77657800</v>
      </c>
      <c r="T149" s="93">
        <f t="shared" si="32"/>
        <v>3.4799990355968475</v>
      </c>
      <c r="U149" s="209">
        <f t="shared" si="33"/>
        <v>1</v>
      </c>
      <c r="W149" s="86" t="s">
        <v>16</v>
      </c>
      <c r="X149" s="121">
        <f t="shared" si="34"/>
        <v>0</v>
      </c>
      <c r="Y149" s="122">
        <f t="shared" si="35"/>
        <v>0</v>
      </c>
      <c r="Z149" s="122">
        <f t="shared" si="36"/>
        <v>0</v>
      </c>
      <c r="AA149" s="122">
        <f t="shared" si="37"/>
        <v>0</v>
      </c>
      <c r="AB149" s="122">
        <f t="shared" si="38"/>
        <v>0</v>
      </c>
      <c r="AC149" s="129">
        <f t="shared" si="39"/>
        <v>0</v>
      </c>
    </row>
    <row r="150" spans="1:29" ht="15.75">
      <c r="A150" s="251"/>
      <c r="B150" s="86" t="s">
        <v>17</v>
      </c>
      <c r="C150" s="92">
        <v>72612364.279996634</v>
      </c>
      <c r="D150" s="20">
        <v>72612300</v>
      </c>
      <c r="E150" s="93">
        <f t="shared" si="27"/>
        <v>64.279996633529663</v>
      </c>
      <c r="F150" s="92">
        <v>1048298.3399999994</v>
      </c>
      <c r="G150" s="20" t="s">
        <v>3245</v>
      </c>
      <c r="H150" s="93">
        <f t="shared" si="28"/>
        <v>-1.6600000006146729</v>
      </c>
      <c r="I150" s="92">
        <v>81584.58</v>
      </c>
      <c r="J150" s="20" t="s">
        <v>3836</v>
      </c>
      <c r="K150" s="93">
        <f t="shared" si="29"/>
        <v>-2.0000000004074536E-2</v>
      </c>
      <c r="L150" s="92">
        <v>12342.199999999997</v>
      </c>
      <c r="M150" s="20" t="s">
        <v>3837</v>
      </c>
      <c r="N150" s="93">
        <f t="shared" si="30"/>
        <v>0</v>
      </c>
      <c r="O150" s="92">
        <v>713868.77</v>
      </c>
      <c r="P150" s="20" t="s">
        <v>3246</v>
      </c>
      <c r="Q150" s="93">
        <f t="shared" si="31"/>
        <v>-0.22999999998137355</v>
      </c>
      <c r="R150" s="92">
        <v>70919439.549996629</v>
      </c>
      <c r="S150" s="20">
        <v>70919500</v>
      </c>
      <c r="T150" s="93">
        <f t="shared" si="32"/>
        <v>-60.450003370642662</v>
      </c>
      <c r="U150" s="209">
        <f t="shared" si="33"/>
        <v>1</v>
      </c>
      <c r="W150" s="86" t="s">
        <v>17</v>
      </c>
      <c r="X150" s="121">
        <f t="shared" si="34"/>
        <v>0</v>
      </c>
      <c r="Y150" s="122">
        <f t="shared" si="35"/>
        <v>0</v>
      </c>
      <c r="Z150" s="122">
        <f t="shared" si="36"/>
        <v>0</v>
      </c>
      <c r="AA150" s="122">
        <f t="shared" si="37"/>
        <v>0</v>
      </c>
      <c r="AB150" s="122">
        <f t="shared" si="38"/>
        <v>0</v>
      </c>
      <c r="AC150" s="129">
        <f t="shared" si="39"/>
        <v>0</v>
      </c>
    </row>
    <row r="151" spans="1:29" ht="15.75">
      <c r="A151" s="251"/>
      <c r="B151" s="86" t="s">
        <v>18</v>
      </c>
      <c r="C151" s="92">
        <v>16962173.009999469</v>
      </c>
      <c r="D151" s="20">
        <v>16962170</v>
      </c>
      <c r="E151" s="93">
        <f t="shared" si="27"/>
        <v>3.0099994689226151</v>
      </c>
      <c r="F151" s="92">
        <v>717450.99999999988</v>
      </c>
      <c r="G151" s="20" t="s">
        <v>3247</v>
      </c>
      <c r="H151" s="93">
        <f t="shared" si="28"/>
        <v>0</v>
      </c>
      <c r="I151" s="92">
        <v>27896.52</v>
      </c>
      <c r="J151" s="20" t="s">
        <v>3838</v>
      </c>
      <c r="K151" s="93">
        <f t="shared" si="29"/>
        <v>2.0000000000436557E-2</v>
      </c>
      <c r="L151" s="92">
        <v>16279.86</v>
      </c>
      <c r="M151" s="20" t="s">
        <v>3839</v>
      </c>
      <c r="N151" s="93">
        <f t="shared" si="30"/>
        <v>0.86000000000058208</v>
      </c>
      <c r="O151" s="92">
        <v>156916.49</v>
      </c>
      <c r="P151" s="20" t="s">
        <v>3248</v>
      </c>
      <c r="Q151" s="93">
        <f t="shared" si="31"/>
        <v>0.48999999999068677</v>
      </c>
      <c r="R151" s="92">
        <v>16099422.179999467</v>
      </c>
      <c r="S151" s="20">
        <v>8609423</v>
      </c>
      <c r="T151" s="93">
        <f t="shared" si="32"/>
        <v>7489999.179999467</v>
      </c>
      <c r="U151" s="209">
        <f t="shared" si="33"/>
        <v>1</v>
      </c>
      <c r="W151" s="86" t="s">
        <v>18</v>
      </c>
      <c r="X151" s="121">
        <f t="shared" si="34"/>
        <v>0</v>
      </c>
      <c r="Y151" s="122">
        <f t="shared" si="35"/>
        <v>0</v>
      </c>
      <c r="Z151" s="122">
        <f t="shared" si="36"/>
        <v>0</v>
      </c>
      <c r="AA151" s="122">
        <f t="shared" si="37"/>
        <v>0</v>
      </c>
      <c r="AB151" s="122">
        <f t="shared" si="38"/>
        <v>0</v>
      </c>
      <c r="AC151" s="129">
        <f t="shared" si="39"/>
        <v>1</v>
      </c>
    </row>
    <row r="152" spans="1:29" ht="15.75">
      <c r="A152" s="252"/>
      <c r="B152" s="88" t="s">
        <v>19</v>
      </c>
      <c r="C152" s="94">
        <v>105192704.86999886</v>
      </c>
      <c r="D152" s="95">
        <v>105192696</v>
      </c>
      <c r="E152" s="96">
        <f t="shared" si="27"/>
        <v>8.8699988573789597</v>
      </c>
      <c r="F152" s="94">
        <v>1687010.2300000004</v>
      </c>
      <c r="G152" s="95" t="s">
        <v>3249</v>
      </c>
      <c r="H152" s="96">
        <f t="shared" si="28"/>
        <v>0.23000000044703484</v>
      </c>
      <c r="I152" s="94">
        <v>116660.74</v>
      </c>
      <c r="J152" s="95" t="s">
        <v>3840</v>
      </c>
      <c r="K152" s="96">
        <f t="shared" si="29"/>
        <v>-0.25999999999476131</v>
      </c>
      <c r="L152" s="94">
        <v>11772.66</v>
      </c>
      <c r="M152" s="95" t="s">
        <v>3841</v>
      </c>
      <c r="N152" s="96">
        <f t="shared" si="30"/>
        <v>0.65999999999985448</v>
      </c>
      <c r="O152" s="94">
        <v>805488.25</v>
      </c>
      <c r="P152" s="95" t="s">
        <v>3250</v>
      </c>
      <c r="Q152" s="96">
        <f t="shared" si="31"/>
        <v>0.25</v>
      </c>
      <c r="R152" s="94">
        <v>102805094.46999885</v>
      </c>
      <c r="S152" s="95">
        <v>102805100</v>
      </c>
      <c r="T152" s="96">
        <f t="shared" si="32"/>
        <v>-5.5300011485815048</v>
      </c>
      <c r="U152" s="210">
        <f t="shared" si="33"/>
        <v>1</v>
      </c>
      <c r="W152" s="88" t="s">
        <v>19</v>
      </c>
      <c r="X152" s="125">
        <f t="shared" si="34"/>
        <v>0</v>
      </c>
      <c r="Y152" s="126">
        <f t="shared" si="35"/>
        <v>0</v>
      </c>
      <c r="Z152" s="126">
        <f t="shared" si="36"/>
        <v>0</v>
      </c>
      <c r="AA152" s="126">
        <f t="shared" si="37"/>
        <v>0</v>
      </c>
      <c r="AB152" s="126">
        <f t="shared" si="38"/>
        <v>0</v>
      </c>
      <c r="AC152" s="132">
        <f t="shared" si="39"/>
        <v>0</v>
      </c>
    </row>
    <row r="153" spans="1:29" ht="15.75" customHeight="1">
      <c r="A153" s="250">
        <v>42607</v>
      </c>
      <c r="B153" s="85" t="s">
        <v>12</v>
      </c>
      <c r="C153" s="89">
        <v>41252158.640000127</v>
      </c>
      <c r="D153" s="90"/>
      <c r="E153" s="91">
        <f t="shared" si="27"/>
        <v>41252158.640000127</v>
      </c>
      <c r="F153" s="89">
        <v>603652.16</v>
      </c>
      <c r="G153" s="90"/>
      <c r="H153" s="91">
        <f t="shared" si="28"/>
        <v>603652.16</v>
      </c>
      <c r="I153" s="89">
        <v>30257.06</v>
      </c>
      <c r="J153" s="90"/>
      <c r="K153" s="91">
        <f t="shared" si="29"/>
        <v>30257.06</v>
      </c>
      <c r="L153" s="89">
        <v>4030.13</v>
      </c>
      <c r="M153" s="90"/>
      <c r="N153" s="91">
        <f t="shared" si="30"/>
        <v>4030.13</v>
      </c>
      <c r="O153" s="89">
        <v>293953.33999999997</v>
      </c>
      <c r="P153" s="90"/>
      <c r="Q153" s="91">
        <f t="shared" si="31"/>
        <v>293953.33999999997</v>
      </c>
      <c r="R153" s="89">
        <v>40380780.070000127</v>
      </c>
      <c r="S153" s="90"/>
      <c r="T153" s="91">
        <f t="shared" si="32"/>
        <v>40380780.070000127</v>
      </c>
      <c r="U153" s="208">
        <f t="shared" si="33"/>
        <v>0</v>
      </c>
      <c r="W153" s="85" t="s">
        <v>12</v>
      </c>
      <c r="X153" s="117">
        <f t="shared" si="34"/>
        <v>0</v>
      </c>
      <c r="Y153" s="118">
        <f t="shared" si="35"/>
        <v>0</v>
      </c>
      <c r="Z153" s="118">
        <f t="shared" si="36"/>
        <v>0</v>
      </c>
      <c r="AA153" s="118">
        <f t="shared" si="37"/>
        <v>0</v>
      </c>
      <c r="AB153" s="118">
        <f t="shared" si="38"/>
        <v>0</v>
      </c>
      <c r="AC153" s="131">
        <f t="shared" si="39"/>
        <v>0</v>
      </c>
    </row>
    <row r="154" spans="1:29" ht="15.75">
      <c r="A154" s="251"/>
      <c r="B154" s="86" t="s">
        <v>13</v>
      </c>
      <c r="C154" s="92">
        <v>87719994.059996665</v>
      </c>
      <c r="D154" s="20">
        <v>87720000</v>
      </c>
      <c r="E154" s="93">
        <f t="shared" si="27"/>
        <v>-5.9400033354759216</v>
      </c>
      <c r="F154" s="92">
        <v>1106108.45</v>
      </c>
      <c r="G154" s="20" t="s">
        <v>3251</v>
      </c>
      <c r="H154" s="93">
        <f t="shared" si="28"/>
        <v>-1.5500000000465661</v>
      </c>
      <c r="I154" s="92">
        <v>149278.66999999998</v>
      </c>
      <c r="J154" s="20" t="s">
        <v>3842</v>
      </c>
      <c r="K154" s="93">
        <f t="shared" si="29"/>
        <v>-0.33000000001629815</v>
      </c>
      <c r="L154" s="92">
        <v>62337.94</v>
      </c>
      <c r="M154" s="20" t="s">
        <v>3843</v>
      </c>
      <c r="N154" s="93">
        <f t="shared" si="30"/>
        <v>4.0000000000873115E-2</v>
      </c>
      <c r="O154" s="92">
        <v>334665.99</v>
      </c>
      <c r="P154" s="20" t="s">
        <v>3252</v>
      </c>
      <c r="Q154" s="93">
        <f t="shared" si="31"/>
        <v>-1.0000000009313226E-2</v>
      </c>
      <c r="R154" s="92">
        <v>86366160.349996671</v>
      </c>
      <c r="S154" s="20">
        <v>86366100</v>
      </c>
      <c r="T154" s="93">
        <f t="shared" si="32"/>
        <v>60.349996671080589</v>
      </c>
      <c r="U154" s="209">
        <f t="shared" si="33"/>
        <v>1</v>
      </c>
      <c r="W154" s="86" t="s">
        <v>13</v>
      </c>
      <c r="X154" s="121">
        <f t="shared" si="34"/>
        <v>0</v>
      </c>
      <c r="Y154" s="122">
        <f t="shared" si="35"/>
        <v>0</v>
      </c>
      <c r="Z154" s="122">
        <f t="shared" si="36"/>
        <v>0</v>
      </c>
      <c r="AA154" s="122">
        <f t="shared" si="37"/>
        <v>0</v>
      </c>
      <c r="AB154" s="122">
        <f t="shared" si="38"/>
        <v>0</v>
      </c>
      <c r="AC154" s="129">
        <f t="shared" si="39"/>
        <v>0</v>
      </c>
    </row>
    <row r="155" spans="1:29" ht="15.75">
      <c r="A155" s="251"/>
      <c r="B155" s="87" t="s">
        <v>14</v>
      </c>
      <c r="C155" s="92">
        <v>49329107.069999754</v>
      </c>
      <c r="D155" s="20">
        <v>0</v>
      </c>
      <c r="E155" s="93">
        <f t="shared" si="27"/>
        <v>49329107.069999754</v>
      </c>
      <c r="F155" s="92">
        <v>951173.07999999961</v>
      </c>
      <c r="G155" s="20"/>
      <c r="H155" s="93">
        <f t="shared" si="28"/>
        <v>951173.07999999961</v>
      </c>
      <c r="I155" s="92">
        <v>70910.41</v>
      </c>
      <c r="J155" s="20"/>
      <c r="K155" s="93">
        <f t="shared" si="29"/>
        <v>70910.41</v>
      </c>
      <c r="L155" s="92">
        <v>3186.1900000000005</v>
      </c>
      <c r="M155" s="20"/>
      <c r="N155" s="93">
        <f t="shared" si="30"/>
        <v>3186.1900000000005</v>
      </c>
      <c r="O155" s="92">
        <v>416003.10999999987</v>
      </c>
      <c r="P155" s="20"/>
      <c r="Q155" s="93">
        <f t="shared" si="31"/>
        <v>416003.10999999987</v>
      </c>
      <c r="R155" s="92">
        <v>48029655.099999763</v>
      </c>
      <c r="S155" s="20">
        <v>0</v>
      </c>
      <c r="T155" s="93">
        <f t="shared" si="32"/>
        <v>48029655.099999763</v>
      </c>
      <c r="U155" s="209">
        <f t="shared" si="33"/>
        <v>0</v>
      </c>
      <c r="W155" s="87" t="s">
        <v>14</v>
      </c>
      <c r="X155" s="121">
        <f t="shared" si="34"/>
        <v>0</v>
      </c>
      <c r="Y155" s="122">
        <f t="shared" si="35"/>
        <v>0</v>
      </c>
      <c r="Z155" s="122">
        <f t="shared" si="36"/>
        <v>0</v>
      </c>
      <c r="AA155" s="122">
        <f t="shared" si="37"/>
        <v>0</v>
      </c>
      <c r="AB155" s="122">
        <f t="shared" si="38"/>
        <v>0</v>
      </c>
      <c r="AC155" s="129">
        <f t="shared" si="39"/>
        <v>0</v>
      </c>
    </row>
    <row r="156" spans="1:29" ht="15.75">
      <c r="A156" s="251"/>
      <c r="B156" s="86" t="s">
        <v>15</v>
      </c>
      <c r="C156" s="92">
        <v>98148307.879999503</v>
      </c>
      <c r="D156" s="20">
        <v>98148300</v>
      </c>
      <c r="E156" s="93">
        <f t="shared" si="27"/>
        <v>7.879999503493309</v>
      </c>
      <c r="F156" s="92">
        <v>1601370.2</v>
      </c>
      <c r="G156" s="20" t="s">
        <v>3253</v>
      </c>
      <c r="H156" s="93">
        <f t="shared" si="28"/>
        <v>0.19999999995343387</v>
      </c>
      <c r="I156" s="92">
        <v>170493.29</v>
      </c>
      <c r="J156" s="20" t="s">
        <v>3844</v>
      </c>
      <c r="K156" s="93">
        <f t="shared" si="29"/>
        <v>0.29000000000814907</v>
      </c>
      <c r="L156" s="92">
        <v>15459</v>
      </c>
      <c r="M156" s="20" t="s">
        <v>3845</v>
      </c>
      <c r="N156" s="93">
        <f t="shared" si="30"/>
        <v>0</v>
      </c>
      <c r="O156" s="92">
        <v>418541.71</v>
      </c>
      <c r="P156" s="20" t="s">
        <v>3254</v>
      </c>
      <c r="Q156" s="93">
        <f t="shared" si="31"/>
        <v>-0.28999999997904524</v>
      </c>
      <c r="R156" s="92">
        <v>101541721.13999949</v>
      </c>
      <c r="S156" s="20">
        <v>101541700</v>
      </c>
      <c r="T156" s="93">
        <f t="shared" si="32"/>
        <v>21.139999493956566</v>
      </c>
      <c r="U156" s="209">
        <f t="shared" si="33"/>
        <v>1</v>
      </c>
      <c r="W156" s="86" t="s">
        <v>15</v>
      </c>
      <c r="X156" s="121">
        <f t="shared" si="34"/>
        <v>0</v>
      </c>
      <c r="Y156" s="122">
        <f t="shared" si="35"/>
        <v>0</v>
      </c>
      <c r="Z156" s="122">
        <f t="shared" si="36"/>
        <v>0</v>
      </c>
      <c r="AA156" s="122">
        <f t="shared" si="37"/>
        <v>0</v>
      </c>
      <c r="AB156" s="122">
        <f t="shared" si="38"/>
        <v>0</v>
      </c>
      <c r="AC156" s="129">
        <f t="shared" si="39"/>
        <v>0</v>
      </c>
    </row>
    <row r="157" spans="1:29" ht="15.75">
      <c r="A157" s="251"/>
      <c r="B157" s="86" t="s">
        <v>16</v>
      </c>
      <c r="C157" s="92">
        <v>77657803.479999036</v>
      </c>
      <c r="D157" s="20">
        <v>77657800</v>
      </c>
      <c r="E157" s="93">
        <f t="shared" si="27"/>
        <v>3.4799990355968475</v>
      </c>
      <c r="F157" s="92">
        <v>957654.69999999914</v>
      </c>
      <c r="G157" s="20" t="s">
        <v>3255</v>
      </c>
      <c r="H157" s="93">
        <f t="shared" si="28"/>
        <v>-0.30000000086147338</v>
      </c>
      <c r="I157" s="92">
        <v>128991.65000000001</v>
      </c>
      <c r="J157" s="20" t="s">
        <v>3846</v>
      </c>
      <c r="K157" s="93">
        <f t="shared" si="29"/>
        <v>-0.34999999999126885</v>
      </c>
      <c r="L157" s="92">
        <v>75057.200000000026</v>
      </c>
      <c r="M157" s="20" t="s">
        <v>3847</v>
      </c>
      <c r="N157" s="93">
        <f t="shared" si="30"/>
        <v>0</v>
      </c>
      <c r="O157" s="92">
        <v>546101.74999999988</v>
      </c>
      <c r="P157" s="20" t="s">
        <v>3256</v>
      </c>
      <c r="Q157" s="93">
        <f t="shared" si="31"/>
        <v>-0.25000000011641532</v>
      </c>
      <c r="R157" s="92">
        <v>81835313.869999021</v>
      </c>
      <c r="S157" s="20">
        <v>81835304</v>
      </c>
      <c r="T157" s="93">
        <f t="shared" si="32"/>
        <v>9.8699990212917328</v>
      </c>
      <c r="U157" s="209">
        <f t="shared" si="33"/>
        <v>1</v>
      </c>
      <c r="W157" s="86" t="s">
        <v>16</v>
      </c>
      <c r="X157" s="121">
        <f t="shared" si="34"/>
        <v>0</v>
      </c>
      <c r="Y157" s="122">
        <f t="shared" si="35"/>
        <v>0</v>
      </c>
      <c r="Z157" s="122">
        <f t="shared" si="36"/>
        <v>0</v>
      </c>
      <c r="AA157" s="122">
        <f t="shared" si="37"/>
        <v>0</v>
      </c>
      <c r="AB157" s="122">
        <f t="shared" si="38"/>
        <v>0</v>
      </c>
      <c r="AC157" s="129">
        <f t="shared" si="39"/>
        <v>0</v>
      </c>
    </row>
    <row r="158" spans="1:29" ht="15.75">
      <c r="A158" s="251"/>
      <c r="B158" s="86" t="s">
        <v>17</v>
      </c>
      <c r="C158" s="92">
        <v>70919439.549996629</v>
      </c>
      <c r="D158" s="20">
        <v>70919500</v>
      </c>
      <c r="E158" s="93">
        <f t="shared" si="27"/>
        <v>-60.450003370642662</v>
      </c>
      <c r="F158" s="92">
        <v>1459562.8900000004</v>
      </c>
      <c r="G158" s="20" t="s">
        <v>3257</v>
      </c>
      <c r="H158" s="93">
        <f t="shared" si="28"/>
        <v>2.8900000003632158</v>
      </c>
      <c r="I158" s="92">
        <v>71760.210000000006</v>
      </c>
      <c r="J158" s="20" t="s">
        <v>3848</v>
      </c>
      <c r="K158" s="93">
        <f t="shared" si="29"/>
        <v>1.0000000009313226E-2</v>
      </c>
      <c r="L158" s="92">
        <v>2124.41</v>
      </c>
      <c r="M158" s="20" t="s">
        <v>3849</v>
      </c>
      <c r="N158" s="93">
        <f t="shared" si="30"/>
        <v>0</v>
      </c>
      <c r="O158" s="92">
        <v>536464.5900000002</v>
      </c>
      <c r="P158" s="20" t="s">
        <v>3258</v>
      </c>
      <c r="Q158" s="93">
        <f t="shared" si="31"/>
        <v>0.59000000020023435</v>
      </c>
      <c r="R158" s="92">
        <v>68993047.869996622</v>
      </c>
      <c r="S158" s="20">
        <v>68993000</v>
      </c>
      <c r="T158" s="93">
        <f t="shared" si="32"/>
        <v>47.869996622204781</v>
      </c>
      <c r="U158" s="209">
        <f t="shared" si="33"/>
        <v>1</v>
      </c>
      <c r="W158" s="86" t="s">
        <v>17</v>
      </c>
      <c r="X158" s="121">
        <f t="shared" si="34"/>
        <v>0</v>
      </c>
      <c r="Y158" s="122">
        <f t="shared" si="35"/>
        <v>0</v>
      </c>
      <c r="Z158" s="122">
        <f t="shared" si="36"/>
        <v>0</v>
      </c>
      <c r="AA158" s="122">
        <f t="shared" si="37"/>
        <v>0</v>
      </c>
      <c r="AB158" s="122">
        <f t="shared" si="38"/>
        <v>0</v>
      </c>
      <c r="AC158" s="129">
        <f t="shared" si="39"/>
        <v>0</v>
      </c>
    </row>
    <row r="159" spans="1:29" ht="15.75">
      <c r="A159" s="251"/>
      <c r="B159" s="86" t="s">
        <v>18</v>
      </c>
      <c r="C159" s="92">
        <v>16099422.179999467</v>
      </c>
      <c r="D159" s="20">
        <v>8609423</v>
      </c>
      <c r="E159" s="93">
        <f t="shared" si="27"/>
        <v>7489999.179999467</v>
      </c>
      <c r="F159" s="92">
        <v>680927.46</v>
      </c>
      <c r="G159" s="20" t="s">
        <v>3259</v>
      </c>
      <c r="H159" s="93">
        <f t="shared" si="28"/>
        <v>0.4599999999627471</v>
      </c>
      <c r="I159" s="92">
        <v>87505.67</v>
      </c>
      <c r="J159" s="20" t="s">
        <v>3850</v>
      </c>
      <c r="K159" s="93">
        <f t="shared" si="29"/>
        <v>-2.9999999998835847E-2</v>
      </c>
      <c r="L159" s="92">
        <v>4788.25</v>
      </c>
      <c r="M159" s="20" t="s">
        <v>3851</v>
      </c>
      <c r="N159" s="93">
        <f t="shared" si="30"/>
        <v>0.25</v>
      </c>
      <c r="O159" s="92">
        <v>110904.45</v>
      </c>
      <c r="P159" s="20" t="s">
        <v>3260</v>
      </c>
      <c r="Q159" s="93">
        <f t="shared" si="31"/>
        <v>0.44999999999708962</v>
      </c>
      <c r="R159" s="92">
        <v>15390307.689999461</v>
      </c>
      <c r="S159" s="20">
        <v>15390310</v>
      </c>
      <c r="T159" s="93">
        <f t="shared" si="32"/>
        <v>-2.3100005388259888</v>
      </c>
      <c r="U159" s="209">
        <f t="shared" si="33"/>
        <v>1</v>
      </c>
      <c r="W159" s="86" t="s">
        <v>18</v>
      </c>
      <c r="X159" s="121">
        <f t="shared" si="34"/>
        <v>1</v>
      </c>
      <c r="Y159" s="122">
        <f t="shared" si="35"/>
        <v>0</v>
      </c>
      <c r="Z159" s="122">
        <f t="shared" si="36"/>
        <v>0</v>
      </c>
      <c r="AA159" s="122">
        <f t="shared" si="37"/>
        <v>0</v>
      </c>
      <c r="AB159" s="122">
        <f t="shared" si="38"/>
        <v>0</v>
      </c>
      <c r="AC159" s="129">
        <f t="shared" si="39"/>
        <v>0</v>
      </c>
    </row>
    <row r="160" spans="1:29" ht="15.75">
      <c r="A160" s="252"/>
      <c r="B160" s="88" t="s">
        <v>19</v>
      </c>
      <c r="C160" s="94">
        <v>102805094.46999885</v>
      </c>
      <c r="D160" s="95">
        <v>102805100</v>
      </c>
      <c r="E160" s="96">
        <f t="shared" si="27"/>
        <v>-5.5300011485815048</v>
      </c>
      <c r="F160" s="94">
        <v>1651892.1200000006</v>
      </c>
      <c r="G160" s="95" t="s">
        <v>3261</v>
      </c>
      <c r="H160" s="96">
        <f t="shared" si="28"/>
        <v>2.12000000057742</v>
      </c>
      <c r="I160" s="94">
        <v>45593.889999999992</v>
      </c>
      <c r="J160" s="95" t="s">
        <v>3852</v>
      </c>
      <c r="K160" s="96">
        <f t="shared" si="29"/>
        <v>-1.0000000009313226E-2</v>
      </c>
      <c r="L160" s="94">
        <v>18709.850000000002</v>
      </c>
      <c r="M160" s="95" t="s">
        <v>3853</v>
      </c>
      <c r="N160" s="96">
        <f t="shared" si="30"/>
        <v>0.85000000000218279</v>
      </c>
      <c r="O160" s="94">
        <v>831314.66</v>
      </c>
      <c r="P160" s="95" t="s">
        <v>3262</v>
      </c>
      <c r="Q160" s="96">
        <f t="shared" si="31"/>
        <v>0.66000000003259629</v>
      </c>
      <c r="R160" s="94">
        <v>100348771.72999886</v>
      </c>
      <c r="S160" s="95">
        <v>100348744</v>
      </c>
      <c r="T160" s="96">
        <f t="shared" si="32"/>
        <v>27.729998856782913</v>
      </c>
      <c r="U160" s="210">
        <f t="shared" si="33"/>
        <v>1</v>
      </c>
      <c r="W160" s="88" t="s">
        <v>19</v>
      </c>
      <c r="X160" s="125">
        <f t="shared" si="34"/>
        <v>0</v>
      </c>
      <c r="Y160" s="126">
        <f t="shared" si="35"/>
        <v>0</v>
      </c>
      <c r="Z160" s="126">
        <f t="shared" si="36"/>
        <v>0</v>
      </c>
      <c r="AA160" s="126">
        <f t="shared" si="37"/>
        <v>0</v>
      </c>
      <c r="AB160" s="126">
        <f t="shared" si="38"/>
        <v>0</v>
      </c>
      <c r="AC160" s="132">
        <f t="shared" si="39"/>
        <v>0</v>
      </c>
    </row>
    <row r="161" spans="1:29" ht="15.75" customHeight="1">
      <c r="A161" s="250">
        <v>42610</v>
      </c>
      <c r="B161" s="85" t="s">
        <v>12</v>
      </c>
      <c r="C161" s="89">
        <v>40380780.070000127</v>
      </c>
      <c r="D161" s="90"/>
      <c r="E161" s="97">
        <f t="shared" si="27"/>
        <v>40380780.070000127</v>
      </c>
      <c r="F161" s="89">
        <v>1098437.32</v>
      </c>
      <c r="G161" s="90"/>
      <c r="H161" s="91">
        <f t="shared" si="28"/>
        <v>1098437.32</v>
      </c>
      <c r="I161" s="89">
        <v>52189.439999999995</v>
      </c>
      <c r="J161" s="90"/>
      <c r="K161" s="91">
        <f t="shared" si="29"/>
        <v>52189.439999999995</v>
      </c>
      <c r="L161" s="89">
        <v>174205.99</v>
      </c>
      <c r="M161" s="90"/>
      <c r="N161" s="91">
        <f t="shared" si="30"/>
        <v>174205.99</v>
      </c>
      <c r="O161" s="89">
        <v>340662.55</v>
      </c>
      <c r="P161" s="90"/>
      <c r="Q161" s="91">
        <f t="shared" si="31"/>
        <v>340662.55</v>
      </c>
      <c r="R161" s="89">
        <v>40875213.730000123</v>
      </c>
      <c r="S161" s="90"/>
      <c r="T161" s="91">
        <f t="shared" si="32"/>
        <v>40875213.730000123</v>
      </c>
      <c r="U161" s="208">
        <f t="shared" si="33"/>
        <v>0</v>
      </c>
      <c r="W161" s="85" t="s">
        <v>12</v>
      </c>
      <c r="X161" s="117">
        <f t="shared" si="34"/>
        <v>0</v>
      </c>
      <c r="Y161" s="118">
        <f t="shared" si="35"/>
        <v>0</v>
      </c>
      <c r="Z161" s="118">
        <f t="shared" si="36"/>
        <v>0</v>
      </c>
      <c r="AA161" s="118">
        <f t="shared" si="37"/>
        <v>0</v>
      </c>
      <c r="AB161" s="118">
        <f t="shared" si="38"/>
        <v>0</v>
      </c>
      <c r="AC161" s="131">
        <f t="shared" si="39"/>
        <v>0</v>
      </c>
    </row>
    <row r="162" spans="1:29" ht="15.75">
      <c r="A162" s="251"/>
      <c r="B162" s="86" t="s">
        <v>13</v>
      </c>
      <c r="C162" s="92">
        <v>86366160.349996671</v>
      </c>
      <c r="D162" s="20">
        <v>86366100</v>
      </c>
      <c r="E162" s="93">
        <f t="shared" si="27"/>
        <v>60.349996671080589</v>
      </c>
      <c r="F162" s="92">
        <v>1792932.4000000008</v>
      </c>
      <c r="G162" s="20" t="s">
        <v>3263</v>
      </c>
      <c r="H162" s="93">
        <f t="shared" si="28"/>
        <v>2.4000000008381903</v>
      </c>
      <c r="I162" s="92">
        <v>288146.26999999996</v>
      </c>
      <c r="J162" s="20" t="s">
        <v>3854</v>
      </c>
      <c r="K162" s="93">
        <f t="shared" si="29"/>
        <v>0.26999999996041879</v>
      </c>
      <c r="L162" s="92">
        <v>20451.8</v>
      </c>
      <c r="M162" s="20" t="s">
        <v>3855</v>
      </c>
      <c r="N162" s="93">
        <f t="shared" si="30"/>
        <v>0</v>
      </c>
      <c r="O162" s="92">
        <v>401592.00999999972</v>
      </c>
      <c r="P162" s="20" t="s">
        <v>3264</v>
      </c>
      <c r="Q162" s="93">
        <f t="shared" si="31"/>
        <v>9.9999997182749212E-3</v>
      </c>
      <c r="R162" s="92">
        <v>84439330.409996659</v>
      </c>
      <c r="S162" s="20">
        <v>84439300</v>
      </c>
      <c r="T162" s="93">
        <f t="shared" si="32"/>
        <v>30.409996658563614</v>
      </c>
      <c r="U162" s="209">
        <f t="shared" si="33"/>
        <v>1</v>
      </c>
      <c r="W162" s="86" t="s">
        <v>13</v>
      </c>
      <c r="X162" s="121">
        <f t="shared" si="34"/>
        <v>0</v>
      </c>
      <c r="Y162" s="122">
        <f t="shared" si="35"/>
        <v>0</v>
      </c>
      <c r="Z162" s="122">
        <f t="shared" si="36"/>
        <v>0</v>
      </c>
      <c r="AA162" s="122">
        <f t="shared" si="37"/>
        <v>0</v>
      </c>
      <c r="AB162" s="122">
        <f t="shared" si="38"/>
        <v>0</v>
      </c>
      <c r="AC162" s="129">
        <f t="shared" si="39"/>
        <v>0</v>
      </c>
    </row>
    <row r="163" spans="1:29" ht="15.75">
      <c r="A163" s="251"/>
      <c r="B163" s="87" t="s">
        <v>14</v>
      </c>
      <c r="C163" s="92">
        <v>48029655.099999763</v>
      </c>
      <c r="D163" s="20">
        <v>0</v>
      </c>
      <c r="E163" s="93">
        <f t="shared" si="27"/>
        <v>48029655.099999763</v>
      </c>
      <c r="F163" s="92">
        <v>1793314.1400000001</v>
      </c>
      <c r="G163" s="20"/>
      <c r="H163" s="93">
        <f t="shared" si="28"/>
        <v>1793314.1400000001</v>
      </c>
      <c r="I163" s="92">
        <v>170793.95</v>
      </c>
      <c r="J163" s="20"/>
      <c r="K163" s="93">
        <f t="shared" si="29"/>
        <v>170793.95</v>
      </c>
      <c r="L163" s="92">
        <v>81156.73</v>
      </c>
      <c r="M163" s="20"/>
      <c r="N163" s="93">
        <f t="shared" si="30"/>
        <v>81156.73</v>
      </c>
      <c r="O163" s="92">
        <v>754286.75999999966</v>
      </c>
      <c r="P163" s="20"/>
      <c r="Q163" s="93">
        <f t="shared" si="31"/>
        <v>754286.75999999966</v>
      </c>
      <c r="R163" s="92">
        <v>45571691.419999763</v>
      </c>
      <c r="S163" s="20">
        <v>0</v>
      </c>
      <c r="T163" s="93">
        <f t="shared" si="32"/>
        <v>45571691.419999763</v>
      </c>
      <c r="U163" s="209">
        <f t="shared" si="33"/>
        <v>0</v>
      </c>
      <c r="W163" s="87" t="s">
        <v>14</v>
      </c>
      <c r="X163" s="121">
        <f t="shared" si="34"/>
        <v>0</v>
      </c>
      <c r="Y163" s="122">
        <f t="shared" si="35"/>
        <v>0</v>
      </c>
      <c r="Z163" s="122">
        <f t="shared" si="36"/>
        <v>0</v>
      </c>
      <c r="AA163" s="122">
        <f t="shared" si="37"/>
        <v>0</v>
      </c>
      <c r="AB163" s="122">
        <f t="shared" si="38"/>
        <v>0</v>
      </c>
      <c r="AC163" s="129">
        <f t="shared" si="39"/>
        <v>0</v>
      </c>
    </row>
    <row r="164" spans="1:29" ht="15.75">
      <c r="A164" s="251"/>
      <c r="B164" s="86" t="s">
        <v>15</v>
      </c>
      <c r="C164" s="92">
        <v>101541721.13999949</v>
      </c>
      <c r="D164" s="20">
        <v>101541700</v>
      </c>
      <c r="E164" s="93">
        <f t="shared" si="27"/>
        <v>21.139999493956566</v>
      </c>
      <c r="F164" s="92">
        <v>1634527.68</v>
      </c>
      <c r="G164" s="20" t="s">
        <v>3265</v>
      </c>
      <c r="H164" s="93">
        <f t="shared" si="28"/>
        <v>-2.3200000000651926</v>
      </c>
      <c r="I164" s="92">
        <v>208574.89</v>
      </c>
      <c r="J164" s="20" t="s">
        <v>3856</v>
      </c>
      <c r="K164" s="93">
        <f t="shared" si="29"/>
        <v>-0.10999999998603016</v>
      </c>
      <c r="L164" s="92">
        <v>21039.440000000006</v>
      </c>
      <c r="M164" s="20" t="s">
        <v>3857</v>
      </c>
      <c r="N164" s="93">
        <f t="shared" si="30"/>
        <v>4.0000000004511094E-2</v>
      </c>
      <c r="O164" s="92">
        <v>434134.57000000024</v>
      </c>
      <c r="P164" s="20" t="s">
        <v>3266</v>
      </c>
      <c r="Q164" s="93">
        <f t="shared" si="31"/>
        <v>-0.42999999976018444</v>
      </c>
      <c r="R164" s="92">
        <v>99660594.339999482</v>
      </c>
      <c r="S164" s="20">
        <v>99660604</v>
      </c>
      <c r="T164" s="93">
        <f t="shared" si="32"/>
        <v>-9.6600005179643631</v>
      </c>
      <c r="U164" s="209">
        <f t="shared" si="33"/>
        <v>1</v>
      </c>
      <c r="W164" s="86" t="s">
        <v>15</v>
      </c>
      <c r="X164" s="121">
        <f t="shared" si="34"/>
        <v>0</v>
      </c>
      <c r="Y164" s="122">
        <f t="shared" si="35"/>
        <v>0</v>
      </c>
      <c r="Z164" s="122">
        <f t="shared" si="36"/>
        <v>0</v>
      </c>
      <c r="AA164" s="122">
        <f t="shared" si="37"/>
        <v>0</v>
      </c>
      <c r="AB164" s="122">
        <f t="shared" si="38"/>
        <v>0</v>
      </c>
      <c r="AC164" s="129">
        <f t="shared" si="39"/>
        <v>0</v>
      </c>
    </row>
    <row r="165" spans="1:29" ht="15.75">
      <c r="A165" s="251"/>
      <c r="B165" s="86" t="s">
        <v>16</v>
      </c>
      <c r="C165" s="92">
        <v>81835313.869999021</v>
      </c>
      <c r="D165" s="20">
        <v>81835304</v>
      </c>
      <c r="E165" s="93">
        <f t="shared" si="27"/>
        <v>9.8699990212917328</v>
      </c>
      <c r="F165" s="92">
        <v>1716982.6100000003</v>
      </c>
      <c r="G165" s="20" t="s">
        <v>3267</v>
      </c>
      <c r="H165" s="93">
        <f t="shared" si="28"/>
        <v>2.6100000003352761</v>
      </c>
      <c r="I165" s="92">
        <v>115877.28</v>
      </c>
      <c r="J165" s="20" t="s">
        <v>3858</v>
      </c>
      <c r="K165" s="93">
        <f t="shared" si="29"/>
        <v>0.27999999999883585</v>
      </c>
      <c r="L165" s="92">
        <v>14250.94</v>
      </c>
      <c r="M165" s="20" t="s">
        <v>3859</v>
      </c>
      <c r="N165" s="93">
        <f t="shared" si="30"/>
        <v>4.0000000000873115E-2</v>
      </c>
      <c r="O165" s="92">
        <v>1046361.3199999998</v>
      </c>
      <c r="P165" s="20" t="s">
        <v>3268</v>
      </c>
      <c r="Q165" s="93">
        <f t="shared" si="31"/>
        <v>1.3199999998323619</v>
      </c>
      <c r="R165" s="92">
        <v>82685144.559999034</v>
      </c>
      <c r="S165" s="20">
        <v>82685196</v>
      </c>
      <c r="T165" s="93">
        <f t="shared" si="32"/>
        <v>-51.440000966191292</v>
      </c>
      <c r="U165" s="209">
        <f t="shared" si="33"/>
        <v>1</v>
      </c>
      <c r="W165" s="86" t="s">
        <v>16</v>
      </c>
      <c r="X165" s="121">
        <f t="shared" si="34"/>
        <v>0</v>
      </c>
      <c r="Y165" s="122">
        <f t="shared" si="35"/>
        <v>0</v>
      </c>
      <c r="Z165" s="122">
        <f t="shared" si="36"/>
        <v>0</v>
      </c>
      <c r="AA165" s="122">
        <f t="shared" si="37"/>
        <v>0</v>
      </c>
      <c r="AB165" s="122">
        <f t="shared" si="38"/>
        <v>0</v>
      </c>
      <c r="AC165" s="129">
        <f t="shared" si="39"/>
        <v>0</v>
      </c>
    </row>
    <row r="166" spans="1:29" ht="15.75">
      <c r="A166" s="251"/>
      <c r="B166" s="86" t="s">
        <v>17</v>
      </c>
      <c r="C166" s="92">
        <v>68993047.869996622</v>
      </c>
      <c r="D166" s="20">
        <v>0</v>
      </c>
      <c r="E166" s="93">
        <f t="shared" si="27"/>
        <v>68993047.869996622</v>
      </c>
      <c r="F166" s="92">
        <v>2423311.8900000006</v>
      </c>
      <c r="G166" s="20"/>
      <c r="H166" s="93">
        <f t="shared" si="28"/>
        <v>2423311.8900000006</v>
      </c>
      <c r="I166" s="92">
        <v>110573.06</v>
      </c>
      <c r="J166" s="20"/>
      <c r="K166" s="93">
        <f t="shared" si="29"/>
        <v>110573.06</v>
      </c>
      <c r="L166" s="92">
        <v>14359.15</v>
      </c>
      <c r="M166" s="20"/>
      <c r="N166" s="93">
        <f t="shared" si="30"/>
        <v>14359.15</v>
      </c>
      <c r="O166" s="92">
        <v>770453.43</v>
      </c>
      <c r="P166" s="20"/>
      <c r="Q166" s="93">
        <f t="shared" si="31"/>
        <v>770453.43</v>
      </c>
      <c r="R166" s="92">
        <v>65895496.459996626</v>
      </c>
      <c r="S166" s="20">
        <v>0</v>
      </c>
      <c r="T166" s="93">
        <f t="shared" si="32"/>
        <v>65895496.459996626</v>
      </c>
      <c r="U166" s="209">
        <f t="shared" si="33"/>
        <v>0</v>
      </c>
      <c r="W166" s="86" t="s">
        <v>17</v>
      </c>
      <c r="X166" s="121">
        <f t="shared" si="34"/>
        <v>0</v>
      </c>
      <c r="Y166" s="122">
        <f t="shared" si="35"/>
        <v>0</v>
      </c>
      <c r="Z166" s="122">
        <f t="shared" si="36"/>
        <v>0</v>
      </c>
      <c r="AA166" s="122">
        <f t="shared" si="37"/>
        <v>0</v>
      </c>
      <c r="AB166" s="122">
        <f t="shared" si="38"/>
        <v>0</v>
      </c>
      <c r="AC166" s="129">
        <f t="shared" si="39"/>
        <v>0</v>
      </c>
    </row>
    <row r="167" spans="1:29" ht="15.75">
      <c r="A167" s="251"/>
      <c r="B167" s="86" t="s">
        <v>18</v>
      </c>
      <c r="C167" s="92">
        <v>15390307.689999461</v>
      </c>
      <c r="D167" s="20">
        <v>15390310</v>
      </c>
      <c r="E167" s="93">
        <f t="shared" si="27"/>
        <v>-2.3100005388259888</v>
      </c>
      <c r="F167" s="92">
        <v>957360.47000000032</v>
      </c>
      <c r="G167" s="20" t="s">
        <v>3269</v>
      </c>
      <c r="H167" s="93">
        <f t="shared" si="28"/>
        <v>0.47000000032130629</v>
      </c>
      <c r="I167" s="92">
        <v>65996.67</v>
      </c>
      <c r="J167" s="20"/>
      <c r="K167" s="93">
        <f t="shared" si="29"/>
        <v>65996.67</v>
      </c>
      <c r="L167" s="92">
        <v>17641.02</v>
      </c>
      <c r="M167" s="20"/>
      <c r="N167" s="93">
        <f t="shared" si="30"/>
        <v>17641.02</v>
      </c>
      <c r="O167" s="92">
        <v>197830.13</v>
      </c>
      <c r="P167" s="20" t="s">
        <v>3270</v>
      </c>
      <c r="Q167" s="93">
        <f t="shared" si="31"/>
        <v>0.13000000000465661</v>
      </c>
      <c r="R167" s="92">
        <v>14283472.739999466</v>
      </c>
      <c r="S167" s="20">
        <v>14283470</v>
      </c>
      <c r="T167" s="93">
        <f t="shared" si="32"/>
        <v>2.7399994656443596</v>
      </c>
      <c r="U167" s="209">
        <f t="shared" si="33"/>
        <v>1</v>
      </c>
      <c r="W167" s="86" t="s">
        <v>18</v>
      </c>
      <c r="X167" s="121">
        <f t="shared" si="34"/>
        <v>0</v>
      </c>
      <c r="Y167" s="122">
        <f t="shared" si="35"/>
        <v>0</v>
      </c>
      <c r="Z167" s="122">
        <f t="shared" si="36"/>
        <v>0</v>
      </c>
      <c r="AA167" s="122">
        <f t="shared" si="37"/>
        <v>0</v>
      </c>
      <c r="AB167" s="122">
        <f t="shared" si="38"/>
        <v>0</v>
      </c>
      <c r="AC167" s="129">
        <f t="shared" si="39"/>
        <v>0</v>
      </c>
    </row>
    <row r="168" spans="1:29" ht="15.75">
      <c r="A168" s="252"/>
      <c r="B168" s="88" t="s">
        <v>19</v>
      </c>
      <c r="C168" s="94">
        <v>100348771.72999886</v>
      </c>
      <c r="D168" s="95">
        <v>100348744</v>
      </c>
      <c r="E168" s="96">
        <f t="shared" si="27"/>
        <v>27.729998856782913</v>
      </c>
      <c r="F168" s="94">
        <v>2806244.9999999991</v>
      </c>
      <c r="G168" s="95" t="s">
        <v>3271</v>
      </c>
      <c r="H168" s="96">
        <f t="shared" si="28"/>
        <v>-5.0000000009313226</v>
      </c>
      <c r="I168" s="94">
        <v>384680.56</v>
      </c>
      <c r="J168" s="95" t="s">
        <v>3860</v>
      </c>
      <c r="K168" s="96">
        <f t="shared" si="29"/>
        <v>4060.5599999999977</v>
      </c>
      <c r="L168" s="94">
        <v>50983.340000000004</v>
      </c>
      <c r="M168" s="95" t="s">
        <v>3861</v>
      </c>
      <c r="N168" s="96">
        <f t="shared" si="30"/>
        <v>0.3400000000037835</v>
      </c>
      <c r="O168" s="94">
        <v>1515393.86</v>
      </c>
      <c r="P168" s="95" t="s">
        <v>3272</v>
      </c>
      <c r="Q168" s="96">
        <f t="shared" si="31"/>
        <v>3.8600000001024455</v>
      </c>
      <c r="R168" s="94">
        <v>102777634.01999886</v>
      </c>
      <c r="S168" s="95">
        <v>102777600</v>
      </c>
      <c r="T168" s="96">
        <f t="shared" si="32"/>
        <v>34.019998863339424</v>
      </c>
      <c r="U168" s="210">
        <f t="shared" si="33"/>
        <v>1</v>
      </c>
      <c r="W168" s="88" t="s">
        <v>19</v>
      </c>
      <c r="X168" s="125">
        <f t="shared" si="34"/>
        <v>0</v>
      </c>
      <c r="Y168" s="126">
        <f t="shared" si="35"/>
        <v>0</v>
      </c>
      <c r="Z168" s="126">
        <f t="shared" si="36"/>
        <v>1</v>
      </c>
      <c r="AA168" s="126">
        <f t="shared" si="37"/>
        <v>0</v>
      </c>
      <c r="AB168" s="126">
        <f t="shared" si="38"/>
        <v>0</v>
      </c>
      <c r="AC168" s="132">
        <f t="shared" si="39"/>
        <v>0</v>
      </c>
    </row>
    <row r="169" spans="1:29" ht="15.75" customHeight="1">
      <c r="A169" s="250">
        <v>42611</v>
      </c>
      <c r="B169" s="85" t="s">
        <v>12</v>
      </c>
      <c r="C169" s="89">
        <v>40875213.730000123</v>
      </c>
      <c r="D169" s="90"/>
      <c r="E169" s="91">
        <f t="shared" si="27"/>
        <v>40875213.730000123</v>
      </c>
      <c r="F169" s="89">
        <v>827438.31999999983</v>
      </c>
      <c r="G169" s="99"/>
      <c r="H169" s="91">
        <f t="shared" si="28"/>
        <v>827438.31999999983</v>
      </c>
      <c r="I169" s="89">
        <v>50164.859999999993</v>
      </c>
      <c r="J169" s="90"/>
      <c r="K169" s="91">
        <f t="shared" si="29"/>
        <v>50164.859999999993</v>
      </c>
      <c r="L169" s="89">
        <v>190379.25</v>
      </c>
      <c r="M169" s="90"/>
      <c r="N169" s="91">
        <f t="shared" si="30"/>
        <v>190379.25</v>
      </c>
      <c r="O169" s="89">
        <v>243356.24</v>
      </c>
      <c r="P169" s="90"/>
      <c r="Q169" s="91">
        <f t="shared" si="31"/>
        <v>243356.24</v>
      </c>
      <c r="R169" s="89">
        <v>39664204.780000128</v>
      </c>
      <c r="S169" s="90"/>
      <c r="T169" s="91">
        <f t="shared" si="32"/>
        <v>39664204.780000128</v>
      </c>
      <c r="U169" s="208">
        <f t="shared" si="33"/>
        <v>0</v>
      </c>
      <c r="W169" s="85" t="s">
        <v>12</v>
      </c>
      <c r="X169" s="117">
        <f t="shared" si="34"/>
        <v>0</v>
      </c>
      <c r="Y169" s="118">
        <f t="shared" si="35"/>
        <v>0</v>
      </c>
      <c r="Z169" s="118">
        <f t="shared" si="36"/>
        <v>0</v>
      </c>
      <c r="AA169" s="118">
        <f t="shared" si="37"/>
        <v>0</v>
      </c>
      <c r="AB169" s="118">
        <f t="shared" si="38"/>
        <v>0</v>
      </c>
      <c r="AC169" s="131">
        <f t="shared" si="39"/>
        <v>0</v>
      </c>
    </row>
    <row r="170" spans="1:29" ht="15.75">
      <c r="A170" s="251"/>
      <c r="B170" s="86" t="s">
        <v>13</v>
      </c>
      <c r="C170" s="92">
        <v>84439330.409996659</v>
      </c>
      <c r="D170" s="20">
        <v>84439300</v>
      </c>
      <c r="E170" s="93">
        <f t="shared" si="27"/>
        <v>30.409996658563614</v>
      </c>
      <c r="F170" s="92">
        <v>1590193.9500000007</v>
      </c>
      <c r="G170" s="20" t="s">
        <v>3273</v>
      </c>
      <c r="H170" s="93">
        <f t="shared" si="28"/>
        <v>3.9500000006519258</v>
      </c>
      <c r="I170" s="92">
        <v>277042.20000000013</v>
      </c>
      <c r="J170" s="20" t="s">
        <v>3862</v>
      </c>
      <c r="K170" s="93">
        <f t="shared" si="29"/>
        <v>0.20000000012805685</v>
      </c>
      <c r="L170" s="92">
        <v>80783.340000000026</v>
      </c>
      <c r="M170" s="20" t="s">
        <v>3863</v>
      </c>
      <c r="N170" s="93">
        <f t="shared" si="30"/>
        <v>4.0000000022700988E-2</v>
      </c>
      <c r="O170" s="92">
        <v>462385.06999999995</v>
      </c>
      <c r="P170" s="20" t="s">
        <v>3274</v>
      </c>
      <c r="Q170" s="93">
        <f t="shared" si="31"/>
        <v>-45776114.93</v>
      </c>
      <c r="R170" s="92">
        <v>90408852.19999668</v>
      </c>
      <c r="S170" s="20">
        <v>90408800</v>
      </c>
      <c r="T170" s="93">
        <f t="shared" si="32"/>
        <v>52.199996680021286</v>
      </c>
      <c r="U170" s="209">
        <f t="shared" si="33"/>
        <v>1</v>
      </c>
      <c r="W170" s="86" t="s">
        <v>13</v>
      </c>
      <c r="X170" s="121">
        <f t="shared" si="34"/>
        <v>0</v>
      </c>
      <c r="Y170" s="122">
        <f t="shared" si="35"/>
        <v>0</v>
      </c>
      <c r="Z170" s="122">
        <f t="shared" si="36"/>
        <v>0</v>
      </c>
      <c r="AA170" s="122">
        <f t="shared" si="37"/>
        <v>0</v>
      </c>
      <c r="AB170" s="122">
        <f t="shared" si="38"/>
        <v>1</v>
      </c>
      <c r="AC170" s="129">
        <f t="shared" si="39"/>
        <v>0</v>
      </c>
    </row>
    <row r="171" spans="1:29" ht="15.75">
      <c r="A171" s="251"/>
      <c r="B171" s="87" t="s">
        <v>14</v>
      </c>
      <c r="C171" s="92">
        <v>45571691.419999763</v>
      </c>
      <c r="D171" s="20">
        <v>45571700</v>
      </c>
      <c r="E171" s="93">
        <f t="shared" si="27"/>
        <v>-8.5800002366304398</v>
      </c>
      <c r="F171" s="92">
        <v>1049885.33</v>
      </c>
      <c r="G171" s="20" t="s">
        <v>3275</v>
      </c>
      <c r="H171" s="93">
        <f t="shared" si="28"/>
        <v>-12174.669999999925</v>
      </c>
      <c r="I171" s="92">
        <v>155020.64000000001</v>
      </c>
      <c r="J171" s="20" t="s">
        <v>3864</v>
      </c>
      <c r="K171" s="93">
        <f t="shared" si="29"/>
        <v>-0.35999999998603016</v>
      </c>
      <c r="L171" s="92">
        <v>14735.87</v>
      </c>
      <c r="M171" s="20" t="s">
        <v>3865</v>
      </c>
      <c r="N171" s="93">
        <f t="shared" si="30"/>
        <v>-2.9999999998835847E-2</v>
      </c>
      <c r="O171" s="92">
        <v>490055.33999999991</v>
      </c>
      <c r="P171" s="20" t="s">
        <v>3276</v>
      </c>
      <c r="Q171" s="93">
        <f t="shared" si="31"/>
        <v>0.33999999990919605</v>
      </c>
      <c r="R171" s="92">
        <v>44172035.519999772</v>
      </c>
      <c r="S171" s="20">
        <v>20372080</v>
      </c>
      <c r="T171" s="93">
        <f t="shared" si="32"/>
        <v>23799955.519999772</v>
      </c>
      <c r="U171" s="209">
        <f t="shared" si="33"/>
        <v>1</v>
      </c>
      <c r="W171" s="87" t="s">
        <v>14</v>
      </c>
      <c r="X171" s="121">
        <f t="shared" si="34"/>
        <v>0</v>
      </c>
      <c r="Y171" s="122">
        <f t="shared" si="35"/>
        <v>1</v>
      </c>
      <c r="Z171" s="122">
        <f t="shared" si="36"/>
        <v>0</v>
      </c>
      <c r="AA171" s="122">
        <f t="shared" si="37"/>
        <v>0</v>
      </c>
      <c r="AB171" s="122">
        <f t="shared" si="38"/>
        <v>0</v>
      </c>
      <c r="AC171" s="129">
        <f t="shared" si="39"/>
        <v>1</v>
      </c>
    </row>
    <row r="172" spans="1:29" ht="15.75">
      <c r="A172" s="251"/>
      <c r="B172" s="86" t="s">
        <v>15</v>
      </c>
      <c r="C172" s="92">
        <v>99660594.339999482</v>
      </c>
      <c r="D172" s="20">
        <v>99660604</v>
      </c>
      <c r="E172" s="93">
        <f t="shared" si="27"/>
        <v>-9.6600005179643631</v>
      </c>
      <c r="F172" s="92">
        <v>1043600.5000000006</v>
      </c>
      <c r="G172" s="20" t="s">
        <v>3277</v>
      </c>
      <c r="H172" s="93">
        <f t="shared" si="28"/>
        <v>0.50000000058207661</v>
      </c>
      <c r="I172" s="92">
        <v>165246.68</v>
      </c>
      <c r="J172" s="20" t="s">
        <v>3866</v>
      </c>
      <c r="K172" s="93">
        <f t="shared" si="29"/>
        <v>3656.679999999993</v>
      </c>
      <c r="L172" s="92">
        <v>21175.29</v>
      </c>
      <c r="M172" s="20" t="s">
        <v>3867</v>
      </c>
      <c r="N172" s="93">
        <f t="shared" si="30"/>
        <v>-9.9999999983992893E-3</v>
      </c>
      <c r="O172" s="92">
        <v>300294.73</v>
      </c>
      <c r="P172" s="20" t="s">
        <v>3278</v>
      </c>
      <c r="Q172" s="93">
        <f t="shared" si="31"/>
        <v>-0.27000000001862645</v>
      </c>
      <c r="R172" s="92">
        <v>101083162.98999949</v>
      </c>
      <c r="S172" s="20">
        <v>101083200</v>
      </c>
      <c r="T172" s="93">
        <f t="shared" si="32"/>
        <v>-37.010000512003899</v>
      </c>
      <c r="U172" s="209">
        <f t="shared" si="33"/>
        <v>1</v>
      </c>
      <c r="W172" s="86" t="s">
        <v>15</v>
      </c>
      <c r="X172" s="121">
        <f t="shared" si="34"/>
        <v>0</v>
      </c>
      <c r="Y172" s="122">
        <f t="shared" si="35"/>
        <v>0</v>
      </c>
      <c r="Z172" s="122">
        <f t="shared" si="36"/>
        <v>1</v>
      </c>
      <c r="AA172" s="122">
        <f t="shared" si="37"/>
        <v>0</v>
      </c>
      <c r="AB172" s="122">
        <f t="shared" si="38"/>
        <v>0</v>
      </c>
      <c r="AC172" s="129">
        <f t="shared" si="39"/>
        <v>0</v>
      </c>
    </row>
    <row r="173" spans="1:29" ht="15.75">
      <c r="A173" s="251"/>
      <c r="B173" s="86" t="s">
        <v>16</v>
      </c>
      <c r="C173" s="92">
        <v>82685144.559999034</v>
      </c>
      <c r="D173" s="20">
        <v>82685196</v>
      </c>
      <c r="E173" s="93">
        <f t="shared" si="27"/>
        <v>-51.440000966191292</v>
      </c>
      <c r="F173" s="92">
        <v>2231560.3600000008</v>
      </c>
      <c r="G173" s="20" t="s">
        <v>3279</v>
      </c>
      <c r="H173" s="93">
        <f t="shared" si="28"/>
        <v>0.36000000080093741</v>
      </c>
      <c r="I173" s="92">
        <v>61499.360000000001</v>
      </c>
      <c r="J173" s="20" t="s">
        <v>3868</v>
      </c>
      <c r="K173" s="93">
        <f t="shared" si="29"/>
        <v>-4.0000000000873115E-2</v>
      </c>
      <c r="L173" s="92">
        <v>4579.59</v>
      </c>
      <c r="M173" s="20" t="s">
        <v>3869</v>
      </c>
      <c r="N173" s="93">
        <f t="shared" si="30"/>
        <v>0</v>
      </c>
      <c r="O173" s="92">
        <v>601550.6799999997</v>
      </c>
      <c r="P173" s="20" t="s">
        <v>3280</v>
      </c>
      <c r="Q173" s="93">
        <f t="shared" si="31"/>
        <v>-0.32000000029802322</v>
      </c>
      <c r="R173" s="92">
        <v>79908953.289999023</v>
      </c>
      <c r="S173" s="20">
        <v>79909000</v>
      </c>
      <c r="T173" s="93">
        <f t="shared" si="32"/>
        <v>-46.710000976920128</v>
      </c>
      <c r="U173" s="209">
        <f t="shared" si="33"/>
        <v>1</v>
      </c>
      <c r="W173" s="86" t="s">
        <v>16</v>
      </c>
      <c r="X173" s="121">
        <f t="shared" si="34"/>
        <v>0</v>
      </c>
      <c r="Y173" s="122">
        <f t="shared" si="35"/>
        <v>0</v>
      </c>
      <c r="Z173" s="122">
        <f t="shared" si="36"/>
        <v>0</v>
      </c>
      <c r="AA173" s="122">
        <f t="shared" si="37"/>
        <v>0</v>
      </c>
      <c r="AB173" s="122">
        <f t="shared" si="38"/>
        <v>0</v>
      </c>
      <c r="AC173" s="129">
        <f t="shared" si="39"/>
        <v>0</v>
      </c>
    </row>
    <row r="174" spans="1:29" ht="15.75">
      <c r="A174" s="251"/>
      <c r="B174" s="86" t="s">
        <v>17</v>
      </c>
      <c r="C174" s="92">
        <v>65895496.459996626</v>
      </c>
      <c r="D174" s="20">
        <v>68993000</v>
      </c>
      <c r="E174" s="93">
        <f t="shared" si="27"/>
        <v>-3097503.5400033742</v>
      </c>
      <c r="F174" s="92">
        <v>1434673.9599999997</v>
      </c>
      <c r="G174" s="20" t="s">
        <v>3281</v>
      </c>
      <c r="H174" s="93">
        <f t="shared" si="28"/>
        <v>-11766.04000000027</v>
      </c>
      <c r="I174" s="92">
        <v>101871.22</v>
      </c>
      <c r="J174" s="20" t="s">
        <v>3870</v>
      </c>
      <c r="K174" s="93">
        <f t="shared" si="29"/>
        <v>0.22000000000116415</v>
      </c>
      <c r="L174" s="92">
        <v>51989.25</v>
      </c>
      <c r="M174" s="20" t="s">
        <v>3871</v>
      </c>
      <c r="N174" s="93">
        <f t="shared" si="30"/>
        <v>-5.0000000002910383E-2</v>
      </c>
      <c r="O174" s="92">
        <v>459703.15</v>
      </c>
      <c r="P174" s="20" t="s">
        <v>3282</v>
      </c>
      <c r="Q174" s="93">
        <f t="shared" si="31"/>
        <v>0.15000000002328306</v>
      </c>
      <c r="R174" s="92">
        <v>64051001.319996625</v>
      </c>
      <c r="S174" s="20">
        <v>64051000</v>
      </c>
      <c r="T174" s="93">
        <f t="shared" si="32"/>
        <v>1.3199966251850128</v>
      </c>
      <c r="U174" s="209">
        <f t="shared" si="33"/>
        <v>1</v>
      </c>
      <c r="W174" s="86" t="s">
        <v>17</v>
      </c>
      <c r="X174" s="121">
        <f t="shared" si="34"/>
        <v>1</v>
      </c>
      <c r="Y174" s="122">
        <f t="shared" si="35"/>
        <v>1</v>
      </c>
      <c r="Z174" s="122">
        <f t="shared" si="36"/>
        <v>0</v>
      </c>
      <c r="AA174" s="122">
        <f t="shared" si="37"/>
        <v>0</v>
      </c>
      <c r="AB174" s="122">
        <f t="shared" si="38"/>
        <v>0</v>
      </c>
      <c r="AC174" s="129">
        <f t="shared" si="39"/>
        <v>0</v>
      </c>
    </row>
    <row r="175" spans="1:29" ht="15.75">
      <c r="A175" s="251"/>
      <c r="B175" s="86" t="s">
        <v>18</v>
      </c>
      <c r="C175" s="92">
        <v>14283472.739999466</v>
      </c>
      <c r="D175" s="20">
        <v>15390310</v>
      </c>
      <c r="E175" s="93">
        <f t="shared" si="27"/>
        <v>-1106837.2600005344</v>
      </c>
      <c r="F175" s="92">
        <v>832430.64999999991</v>
      </c>
      <c r="G175" s="20" t="s">
        <v>3283</v>
      </c>
      <c r="H175" s="93">
        <f t="shared" si="28"/>
        <v>0.64999999990686774</v>
      </c>
      <c r="I175" s="92">
        <v>42471.340000000004</v>
      </c>
      <c r="J175" s="20" t="s">
        <v>3872</v>
      </c>
      <c r="K175" s="93">
        <f t="shared" si="29"/>
        <v>4.0000000000873115E-2</v>
      </c>
      <c r="L175" s="92">
        <v>2831.53</v>
      </c>
      <c r="M175" s="20" t="s">
        <v>3873</v>
      </c>
      <c r="N175" s="93">
        <f t="shared" si="30"/>
        <v>0.53000000000020009</v>
      </c>
      <c r="O175" s="92">
        <v>174870.63</v>
      </c>
      <c r="P175" s="20" t="s">
        <v>3284</v>
      </c>
      <c r="Q175" s="93">
        <f t="shared" si="31"/>
        <v>0.63000000000465661</v>
      </c>
      <c r="R175" s="92">
        <v>13315811.269999461</v>
      </c>
      <c r="S175" s="20">
        <v>13315810</v>
      </c>
      <c r="T175" s="93">
        <f t="shared" si="32"/>
        <v>1.269999461248517</v>
      </c>
      <c r="U175" s="209">
        <f t="shared" si="33"/>
        <v>1</v>
      </c>
      <c r="W175" s="86" t="s">
        <v>18</v>
      </c>
      <c r="X175" s="121">
        <f t="shared" si="34"/>
        <v>1</v>
      </c>
      <c r="Y175" s="122">
        <f t="shared" si="35"/>
        <v>0</v>
      </c>
      <c r="Z175" s="122">
        <f t="shared" si="36"/>
        <v>0</v>
      </c>
      <c r="AA175" s="122">
        <f t="shared" si="37"/>
        <v>0</v>
      </c>
      <c r="AB175" s="122">
        <f t="shared" si="38"/>
        <v>0</v>
      </c>
      <c r="AC175" s="129">
        <f t="shared" si="39"/>
        <v>0</v>
      </c>
    </row>
    <row r="176" spans="1:29" ht="15.75">
      <c r="A176" s="252"/>
      <c r="B176" s="88" t="s">
        <v>19</v>
      </c>
      <c r="C176" s="94">
        <v>102777634.01999886</v>
      </c>
      <c r="D176" s="95">
        <v>102777600</v>
      </c>
      <c r="E176" s="96">
        <f t="shared" si="27"/>
        <v>34.019998863339424</v>
      </c>
      <c r="F176" s="94">
        <v>2221737.870000001</v>
      </c>
      <c r="G176" s="95" t="s">
        <v>3285</v>
      </c>
      <c r="H176" s="96">
        <f t="shared" si="28"/>
        <v>-2.1299999989569187</v>
      </c>
      <c r="I176" s="94">
        <v>213961.9</v>
      </c>
      <c r="J176" s="95" t="s">
        <v>3874</v>
      </c>
      <c r="K176" s="96">
        <f t="shared" si="29"/>
        <v>-0.10000000000582077</v>
      </c>
      <c r="L176" s="94">
        <v>63509.700000000004</v>
      </c>
      <c r="M176" s="95" t="s">
        <v>3875</v>
      </c>
      <c r="N176" s="96">
        <f t="shared" si="30"/>
        <v>0.70000000000436557</v>
      </c>
      <c r="O176" s="94">
        <v>1295710.3600000001</v>
      </c>
      <c r="P176" s="95" t="s">
        <v>3286</v>
      </c>
      <c r="Q176" s="96">
        <f t="shared" si="31"/>
        <v>0.36000000010244548</v>
      </c>
      <c r="R176" s="94">
        <v>108382334.59999886</v>
      </c>
      <c r="S176" s="95">
        <v>108382400</v>
      </c>
      <c r="T176" s="96">
        <f t="shared" si="32"/>
        <v>-65.400001138448715</v>
      </c>
      <c r="U176" s="210">
        <f t="shared" si="33"/>
        <v>1</v>
      </c>
      <c r="W176" s="88" t="s">
        <v>19</v>
      </c>
      <c r="X176" s="125">
        <f t="shared" si="34"/>
        <v>0</v>
      </c>
      <c r="Y176" s="126">
        <f t="shared" si="35"/>
        <v>0</v>
      </c>
      <c r="Z176" s="126">
        <f t="shared" si="36"/>
        <v>0</v>
      </c>
      <c r="AA176" s="126">
        <f t="shared" si="37"/>
        <v>0</v>
      </c>
      <c r="AB176" s="126">
        <f t="shared" si="38"/>
        <v>0</v>
      </c>
      <c r="AC176" s="132">
        <f t="shared" si="39"/>
        <v>0</v>
      </c>
    </row>
    <row r="177" spans="1:29" ht="15.75" customHeight="1">
      <c r="A177" s="250">
        <v>42612</v>
      </c>
      <c r="B177" s="85" t="s">
        <v>12</v>
      </c>
      <c r="C177" s="89">
        <v>39664204.780000128</v>
      </c>
      <c r="D177" s="90"/>
      <c r="E177" s="91">
        <f t="shared" si="27"/>
        <v>39664204.780000128</v>
      </c>
      <c r="F177" s="89">
        <v>788293.70000000007</v>
      </c>
      <c r="G177" s="90"/>
      <c r="H177" s="91">
        <f t="shared" si="28"/>
        <v>788293.70000000007</v>
      </c>
      <c r="I177" s="89">
        <v>29863.269999999997</v>
      </c>
      <c r="J177" s="90"/>
      <c r="K177" s="91">
        <f t="shared" si="29"/>
        <v>29863.269999999997</v>
      </c>
      <c r="L177" s="89">
        <v>3094.38</v>
      </c>
      <c r="M177" s="90"/>
      <c r="N177" s="91">
        <f t="shared" si="30"/>
        <v>3094.38</v>
      </c>
      <c r="O177" s="89">
        <v>277653.50000000017</v>
      </c>
      <c r="P177" s="90"/>
      <c r="Q177" s="91">
        <f t="shared" si="31"/>
        <v>277653.50000000017</v>
      </c>
      <c r="R177" s="89">
        <v>41693863.900000125</v>
      </c>
      <c r="S177" s="90"/>
      <c r="T177" s="91">
        <f t="shared" si="32"/>
        <v>41693863.900000125</v>
      </c>
      <c r="U177" s="208">
        <f t="shared" si="33"/>
        <v>0</v>
      </c>
      <c r="W177" s="85" t="s">
        <v>12</v>
      </c>
      <c r="X177" s="117">
        <f t="shared" si="34"/>
        <v>0</v>
      </c>
      <c r="Y177" s="118">
        <f t="shared" si="35"/>
        <v>0</v>
      </c>
      <c r="Z177" s="118">
        <f t="shared" si="36"/>
        <v>0</v>
      </c>
      <c r="AA177" s="118">
        <f t="shared" si="37"/>
        <v>0</v>
      </c>
      <c r="AB177" s="118">
        <f t="shared" si="38"/>
        <v>0</v>
      </c>
      <c r="AC177" s="131">
        <f t="shared" si="39"/>
        <v>0</v>
      </c>
    </row>
    <row r="178" spans="1:29" ht="15.75">
      <c r="A178" s="251"/>
      <c r="B178" s="86" t="s">
        <v>13</v>
      </c>
      <c r="C178" s="92">
        <v>90408852.19999668</v>
      </c>
      <c r="D178" s="20">
        <v>90408800</v>
      </c>
      <c r="E178" s="93">
        <f t="shared" si="27"/>
        <v>52.199996680021286</v>
      </c>
      <c r="F178" s="92">
        <v>426315.84</v>
      </c>
      <c r="G178" s="20" t="s">
        <v>3287</v>
      </c>
      <c r="H178" s="93">
        <f t="shared" si="28"/>
        <v>-0.15999999997438863</v>
      </c>
      <c r="I178" s="92">
        <v>107795.40999999999</v>
      </c>
      <c r="J178" s="20" t="s">
        <v>3863</v>
      </c>
      <c r="K178" s="93">
        <f t="shared" si="29"/>
        <v>27012.109999999986</v>
      </c>
      <c r="L178" s="92">
        <v>446620.73</v>
      </c>
      <c r="M178" s="20" t="s">
        <v>3862</v>
      </c>
      <c r="N178" s="93">
        <f t="shared" si="30"/>
        <v>169578.72999999998</v>
      </c>
      <c r="O178" s="92">
        <v>365288.19999999995</v>
      </c>
      <c r="P178" s="20" t="s">
        <v>3288</v>
      </c>
      <c r="Q178" s="93">
        <f t="shared" si="31"/>
        <v>0.19999999995343387</v>
      </c>
      <c r="R178" s="92">
        <v>94143955.129996687</v>
      </c>
      <c r="S178" s="20">
        <v>94144000</v>
      </c>
      <c r="T178" s="93">
        <f t="shared" si="32"/>
        <v>-44.870003312826157</v>
      </c>
      <c r="U178" s="209">
        <f t="shared" si="33"/>
        <v>1</v>
      </c>
      <c r="W178" s="86" t="s">
        <v>13</v>
      </c>
      <c r="X178" s="121">
        <f t="shared" si="34"/>
        <v>0</v>
      </c>
      <c r="Y178" s="122">
        <f t="shared" si="35"/>
        <v>0</v>
      </c>
      <c r="Z178" s="122">
        <f t="shared" si="36"/>
        <v>1</v>
      </c>
      <c r="AA178" s="122">
        <f t="shared" si="37"/>
        <v>1</v>
      </c>
      <c r="AB178" s="122">
        <f t="shared" si="38"/>
        <v>0</v>
      </c>
      <c r="AC178" s="129">
        <f t="shared" si="39"/>
        <v>0</v>
      </c>
    </row>
    <row r="179" spans="1:29" ht="15.75">
      <c r="A179" s="251"/>
      <c r="B179" s="87" t="s">
        <v>14</v>
      </c>
      <c r="C179" s="92">
        <v>44172035.519999772</v>
      </c>
      <c r="D179" s="20">
        <v>0</v>
      </c>
      <c r="E179" s="93">
        <f t="shared" si="27"/>
        <v>44172035.519999772</v>
      </c>
      <c r="F179" s="92">
        <v>1169628.74</v>
      </c>
      <c r="G179" s="20"/>
      <c r="H179" s="93">
        <f t="shared" si="28"/>
        <v>1169628.74</v>
      </c>
      <c r="I179" s="92">
        <v>108702.93000000001</v>
      </c>
      <c r="J179" s="20"/>
      <c r="K179" s="93">
        <f t="shared" si="29"/>
        <v>108702.93000000001</v>
      </c>
      <c r="L179" s="92">
        <v>109109.53</v>
      </c>
      <c r="M179" s="20"/>
      <c r="N179" s="93">
        <f t="shared" si="30"/>
        <v>109109.53</v>
      </c>
      <c r="O179" s="92">
        <v>469699.10000000003</v>
      </c>
      <c r="P179" s="20"/>
      <c r="Q179" s="93">
        <f t="shared" si="31"/>
        <v>469699.10000000003</v>
      </c>
      <c r="R179" s="92">
        <v>42532301.07999976</v>
      </c>
      <c r="S179" s="20">
        <v>0</v>
      </c>
      <c r="T179" s="93">
        <f t="shared" si="32"/>
        <v>42532301.07999976</v>
      </c>
      <c r="U179" s="209">
        <f t="shared" si="33"/>
        <v>0</v>
      </c>
      <c r="W179" s="87" t="s">
        <v>14</v>
      </c>
      <c r="X179" s="121">
        <f t="shared" si="34"/>
        <v>0</v>
      </c>
      <c r="Y179" s="122">
        <f t="shared" si="35"/>
        <v>0</v>
      </c>
      <c r="Z179" s="122">
        <f t="shared" si="36"/>
        <v>0</v>
      </c>
      <c r="AA179" s="122">
        <f t="shared" si="37"/>
        <v>0</v>
      </c>
      <c r="AB179" s="122">
        <f t="shared" si="38"/>
        <v>0</v>
      </c>
      <c r="AC179" s="129">
        <f t="shared" si="39"/>
        <v>0</v>
      </c>
    </row>
    <row r="180" spans="1:29" ht="15.75">
      <c r="A180" s="251"/>
      <c r="B180" s="86" t="s">
        <v>15</v>
      </c>
      <c r="C180" s="92">
        <v>101083162.98999949</v>
      </c>
      <c r="D180" s="20">
        <v>0</v>
      </c>
      <c r="E180" s="93">
        <f t="shared" si="27"/>
        <v>101083162.98999949</v>
      </c>
      <c r="F180" s="92">
        <v>1391494.1999999997</v>
      </c>
      <c r="G180" s="20"/>
      <c r="H180" s="93">
        <f t="shared" si="28"/>
        <v>1391494.1999999997</v>
      </c>
      <c r="I180" s="92">
        <v>140289.14000000001</v>
      </c>
      <c r="J180" s="20"/>
      <c r="K180" s="93">
        <f t="shared" si="29"/>
        <v>140289.14000000001</v>
      </c>
      <c r="L180" s="92">
        <v>13363.62</v>
      </c>
      <c r="M180" s="20"/>
      <c r="N180" s="93">
        <f t="shared" si="30"/>
        <v>13363.62</v>
      </c>
      <c r="O180" s="92">
        <v>288532.96000000002</v>
      </c>
      <c r="P180" s="20"/>
      <c r="Q180" s="93">
        <f t="shared" si="31"/>
        <v>288532.96000000002</v>
      </c>
      <c r="R180" s="92">
        <v>103401671.65999949</v>
      </c>
      <c r="S180" s="20">
        <v>0</v>
      </c>
      <c r="T180" s="93">
        <f t="shared" si="32"/>
        <v>103401671.65999949</v>
      </c>
      <c r="U180" s="209">
        <f t="shared" si="33"/>
        <v>0</v>
      </c>
      <c r="W180" s="86" t="s">
        <v>15</v>
      </c>
      <c r="X180" s="121">
        <f t="shared" si="34"/>
        <v>0</v>
      </c>
      <c r="Y180" s="122">
        <f t="shared" si="35"/>
        <v>0</v>
      </c>
      <c r="Z180" s="122">
        <f t="shared" si="36"/>
        <v>0</v>
      </c>
      <c r="AA180" s="122">
        <f t="shared" si="37"/>
        <v>0</v>
      </c>
      <c r="AB180" s="122">
        <f t="shared" si="38"/>
        <v>0</v>
      </c>
      <c r="AC180" s="129">
        <f t="shared" si="39"/>
        <v>0</v>
      </c>
    </row>
    <row r="181" spans="1:29" ht="15.75">
      <c r="A181" s="251"/>
      <c r="B181" s="86" t="s">
        <v>16</v>
      </c>
      <c r="C181" s="92">
        <v>79908953.289999023</v>
      </c>
      <c r="D181" s="20">
        <v>79909000</v>
      </c>
      <c r="E181" s="93">
        <f t="shared" si="27"/>
        <v>-46.710000976920128</v>
      </c>
      <c r="F181" s="92">
        <v>1965773.47</v>
      </c>
      <c r="G181" s="20" t="s">
        <v>3289</v>
      </c>
      <c r="H181" s="93">
        <f t="shared" si="28"/>
        <v>3.4699999999720603</v>
      </c>
      <c r="I181" s="92">
        <v>181110.64</v>
      </c>
      <c r="J181" s="20" t="s">
        <v>3876</v>
      </c>
      <c r="K181" s="93">
        <f t="shared" si="29"/>
        <v>178998.28000000003</v>
      </c>
      <c r="L181" s="92">
        <v>1089254.6700000004</v>
      </c>
      <c r="M181" s="20" t="s">
        <v>3877</v>
      </c>
      <c r="N181" s="93">
        <f t="shared" si="30"/>
        <v>1087289.3800000004</v>
      </c>
      <c r="O181" s="92">
        <v>623840.80000000016</v>
      </c>
      <c r="P181" s="20" t="s">
        <v>3290</v>
      </c>
      <c r="Q181" s="93">
        <f t="shared" si="31"/>
        <v>-0.19999999983701855</v>
      </c>
      <c r="R181" s="92">
        <v>82010648.33999902</v>
      </c>
      <c r="S181" s="20">
        <v>82010700</v>
      </c>
      <c r="T181" s="93">
        <f t="shared" si="32"/>
        <v>-51.66000097990036</v>
      </c>
      <c r="U181" s="209">
        <f t="shared" si="33"/>
        <v>1</v>
      </c>
      <c r="W181" s="86" t="s">
        <v>16</v>
      </c>
      <c r="X181" s="121">
        <f t="shared" si="34"/>
        <v>0</v>
      </c>
      <c r="Y181" s="122">
        <f t="shared" si="35"/>
        <v>0</v>
      </c>
      <c r="Z181" s="122">
        <f t="shared" si="36"/>
        <v>1</v>
      </c>
      <c r="AA181" s="122">
        <f t="shared" si="37"/>
        <v>1</v>
      </c>
      <c r="AB181" s="122">
        <f t="shared" si="38"/>
        <v>0</v>
      </c>
      <c r="AC181" s="129">
        <f t="shared" si="39"/>
        <v>0</v>
      </c>
    </row>
    <row r="182" spans="1:29" ht="15.75">
      <c r="A182" s="251"/>
      <c r="B182" s="86" t="s">
        <v>17</v>
      </c>
      <c r="C182" s="92">
        <v>64051001.319996625</v>
      </c>
      <c r="D182" s="20">
        <v>64051000</v>
      </c>
      <c r="E182" s="93">
        <f t="shared" si="27"/>
        <v>1.3199966251850128</v>
      </c>
      <c r="F182" s="92">
        <v>1122755.3700000001</v>
      </c>
      <c r="G182" s="20" t="s">
        <v>3291</v>
      </c>
      <c r="H182" s="93">
        <f t="shared" si="28"/>
        <v>-4.6299999998882413</v>
      </c>
      <c r="I182" s="92">
        <v>86458.31</v>
      </c>
      <c r="J182" s="20" t="s">
        <v>3878</v>
      </c>
      <c r="K182" s="93">
        <f t="shared" si="29"/>
        <v>9.9999999947613105E-3</v>
      </c>
      <c r="L182" s="92">
        <v>3884.75</v>
      </c>
      <c r="M182" s="20" t="s">
        <v>3879</v>
      </c>
      <c r="N182" s="93">
        <f t="shared" si="30"/>
        <v>0</v>
      </c>
      <c r="O182" s="92">
        <v>799902.46999999974</v>
      </c>
      <c r="P182" s="20" t="s">
        <v>3292</v>
      </c>
      <c r="Q182" s="93">
        <f t="shared" si="31"/>
        <v>-0.53000000026077032</v>
      </c>
      <c r="R182" s="92">
        <v>62210917.039996624</v>
      </c>
      <c r="S182" s="20">
        <v>62210900</v>
      </c>
      <c r="T182" s="93">
        <f t="shared" si="32"/>
        <v>17.03999662399292</v>
      </c>
      <c r="U182" s="209">
        <f t="shared" si="33"/>
        <v>1</v>
      </c>
      <c r="W182" s="86" t="s">
        <v>17</v>
      </c>
      <c r="X182" s="121">
        <f t="shared" si="34"/>
        <v>0</v>
      </c>
      <c r="Y182" s="122">
        <f t="shared" si="35"/>
        <v>0</v>
      </c>
      <c r="Z182" s="122">
        <f t="shared" si="36"/>
        <v>0</v>
      </c>
      <c r="AA182" s="122">
        <f t="shared" si="37"/>
        <v>0</v>
      </c>
      <c r="AB182" s="122">
        <f t="shared" si="38"/>
        <v>0</v>
      </c>
      <c r="AC182" s="129">
        <f t="shared" si="39"/>
        <v>0</v>
      </c>
    </row>
    <row r="183" spans="1:29" ht="15.75">
      <c r="A183" s="251"/>
      <c r="B183" s="86" t="s">
        <v>18</v>
      </c>
      <c r="C183" s="92">
        <v>13315811.269999461</v>
      </c>
      <c r="D183" s="20">
        <v>13315810</v>
      </c>
      <c r="E183" s="93">
        <f t="shared" si="27"/>
        <v>1.269999461248517</v>
      </c>
      <c r="F183" s="92">
        <v>463094.35000000003</v>
      </c>
      <c r="G183" s="20" t="s">
        <v>3293</v>
      </c>
      <c r="H183" s="93">
        <f t="shared" si="28"/>
        <v>0.3500000000349246</v>
      </c>
      <c r="I183" s="92">
        <v>63044.679999999993</v>
      </c>
      <c r="J183" s="20" t="s">
        <v>3880</v>
      </c>
      <c r="K183" s="93">
        <f t="shared" si="29"/>
        <v>-2.0000000004074536E-2</v>
      </c>
      <c r="L183" s="92">
        <v>13883.67</v>
      </c>
      <c r="M183" s="20" t="s">
        <v>3881</v>
      </c>
      <c r="N183" s="93">
        <f t="shared" si="30"/>
        <v>0.67000000000007276</v>
      </c>
      <c r="O183" s="92">
        <v>156181.59</v>
      </c>
      <c r="P183" s="20" t="s">
        <v>3294</v>
      </c>
      <c r="Q183" s="93">
        <f t="shared" si="31"/>
        <v>0.58999999999650754</v>
      </c>
      <c r="R183" s="92">
        <v>15151091.689999467</v>
      </c>
      <c r="S183" s="20">
        <v>15151090</v>
      </c>
      <c r="T183" s="93">
        <f t="shared" si="32"/>
        <v>1.6899994667619467</v>
      </c>
      <c r="U183" s="209">
        <f t="shared" si="33"/>
        <v>1</v>
      </c>
      <c r="W183" s="86" t="s">
        <v>18</v>
      </c>
      <c r="X183" s="121">
        <f t="shared" si="34"/>
        <v>0</v>
      </c>
      <c r="Y183" s="122">
        <f t="shared" si="35"/>
        <v>0</v>
      </c>
      <c r="Z183" s="122">
        <f t="shared" si="36"/>
        <v>0</v>
      </c>
      <c r="AA183" s="122">
        <f t="shared" si="37"/>
        <v>0</v>
      </c>
      <c r="AB183" s="122">
        <f t="shared" si="38"/>
        <v>0</v>
      </c>
      <c r="AC183" s="129">
        <f t="shared" si="39"/>
        <v>0</v>
      </c>
    </row>
    <row r="184" spans="1:29" ht="15.75">
      <c r="A184" s="252"/>
      <c r="B184" s="88" t="s">
        <v>19</v>
      </c>
      <c r="C184" s="94">
        <v>108382334.59999886</v>
      </c>
      <c r="D184" s="95">
        <v>108382400</v>
      </c>
      <c r="E184" s="96">
        <f t="shared" si="27"/>
        <v>-65.400001138448715</v>
      </c>
      <c r="F184" s="94">
        <v>2918874.9799999995</v>
      </c>
      <c r="G184" s="95" t="s">
        <v>3295</v>
      </c>
      <c r="H184" s="96">
        <f t="shared" si="28"/>
        <v>-5.0200000004842877</v>
      </c>
      <c r="I184" s="94">
        <v>243277.83000000002</v>
      </c>
      <c r="J184" s="95" t="s">
        <v>3882</v>
      </c>
      <c r="K184" s="96">
        <f t="shared" si="29"/>
        <v>-0.16999999998370185</v>
      </c>
      <c r="L184" s="94">
        <v>7322.6399999999994</v>
      </c>
      <c r="M184" s="95" t="s">
        <v>3883</v>
      </c>
      <c r="N184" s="96">
        <f t="shared" si="30"/>
        <v>0.63999999999941792</v>
      </c>
      <c r="O184" s="94">
        <v>1206192.6299999994</v>
      </c>
      <c r="P184" s="95" t="s">
        <v>3296</v>
      </c>
      <c r="Q184" s="96">
        <f t="shared" si="31"/>
        <v>2.62999999942258</v>
      </c>
      <c r="R184" s="94">
        <v>104493222.17999886</v>
      </c>
      <c r="S184" s="95">
        <v>104493200</v>
      </c>
      <c r="T184" s="96">
        <f t="shared" si="32"/>
        <v>22.179998859763145</v>
      </c>
      <c r="U184" s="210">
        <f t="shared" si="33"/>
        <v>1</v>
      </c>
      <c r="W184" s="88" t="s">
        <v>19</v>
      </c>
      <c r="X184" s="125">
        <f t="shared" si="34"/>
        <v>0</v>
      </c>
      <c r="Y184" s="126">
        <f t="shared" si="35"/>
        <v>0</v>
      </c>
      <c r="Z184" s="126">
        <f t="shared" si="36"/>
        <v>0</v>
      </c>
      <c r="AA184" s="126">
        <f t="shared" si="37"/>
        <v>0</v>
      </c>
      <c r="AB184" s="126">
        <f t="shared" si="38"/>
        <v>0</v>
      </c>
      <c r="AC184" s="132">
        <f t="shared" si="39"/>
        <v>0</v>
      </c>
    </row>
    <row r="185" spans="1:29" ht="15.75" customHeight="1">
      <c r="A185" s="250">
        <v>42613</v>
      </c>
      <c r="B185" s="85" t="s">
        <v>12</v>
      </c>
      <c r="C185" s="89">
        <v>41693863.900000125</v>
      </c>
      <c r="D185" s="90"/>
      <c r="E185" s="91">
        <f t="shared" si="27"/>
        <v>41693863.900000125</v>
      </c>
      <c r="F185" s="89">
        <v>741557.74999999988</v>
      </c>
      <c r="G185" s="90"/>
      <c r="H185" s="91">
        <f t="shared" si="28"/>
        <v>741557.74999999988</v>
      </c>
      <c r="I185" s="89">
        <v>68858.23</v>
      </c>
      <c r="J185" s="90"/>
      <c r="K185" s="91">
        <f t="shared" si="29"/>
        <v>68858.23</v>
      </c>
      <c r="L185" s="89">
        <v>20429.810000000001</v>
      </c>
      <c r="M185" s="90"/>
      <c r="N185" s="91">
        <f t="shared" si="30"/>
        <v>20429.810000000001</v>
      </c>
      <c r="O185" s="89">
        <v>287105.93</v>
      </c>
      <c r="P185" s="90"/>
      <c r="Q185" s="91">
        <f t="shared" si="31"/>
        <v>287105.93</v>
      </c>
      <c r="R185" s="89">
        <v>43073129.250000112</v>
      </c>
      <c r="S185" s="90"/>
      <c r="T185" s="91">
        <f t="shared" si="32"/>
        <v>43073129.250000112</v>
      </c>
      <c r="U185" s="208">
        <f t="shared" ref="U185:U192" si="40">IF(D185=0,0,1)</f>
        <v>0</v>
      </c>
      <c r="W185" s="85" t="s">
        <v>12</v>
      </c>
      <c r="X185" s="117">
        <f t="shared" ref="X185:X192" si="41">+IF(AND(C185&lt;&gt;0,D185&lt;&gt;0,OR(E185&gt;100,E185&lt;-100)),1,0)</f>
        <v>0</v>
      </c>
      <c r="Y185" s="118">
        <f t="shared" ref="Y185:Y192" si="42">+IF(AND(F185&lt;&gt;0,G185&lt;&gt;0,OR(H185&gt;100,H185&lt;-100)),1,0)</f>
        <v>0</v>
      </c>
      <c r="Z185" s="118">
        <f t="shared" ref="Z185:Z192" si="43">+IF(AND(I185&lt;&gt;0,J185&lt;&gt;0,OR(K185&gt;100,K185&lt;-100)),1,0)</f>
        <v>0</v>
      </c>
      <c r="AA185" s="118">
        <f t="shared" ref="AA185:AA192" si="44">+IF(AND(L185&lt;&gt;0,M185&lt;&gt;0,OR(N185&gt;100,N185&lt;-100)),1,0)</f>
        <v>0</v>
      </c>
      <c r="AB185" s="118">
        <f t="shared" ref="AB185:AB192" si="45">+IF(AND(O185&lt;&gt;0,P185&lt;&gt;0,OR(Q185&gt;100,Q185&lt;-100)),1,0)</f>
        <v>0</v>
      </c>
      <c r="AC185" s="131">
        <f t="shared" ref="AC185:AC192" si="46">+IF(AND(R185&lt;&gt;0,S185&lt;&gt;0,OR(T185&gt;100,T185&lt;-100)),1,0)</f>
        <v>0</v>
      </c>
    </row>
    <row r="186" spans="1:29" ht="15.75">
      <c r="A186" s="251"/>
      <c r="B186" s="86" t="s">
        <v>13</v>
      </c>
      <c r="C186" s="92">
        <v>94143955.129996687</v>
      </c>
      <c r="D186" s="20">
        <v>94144000</v>
      </c>
      <c r="E186" s="93">
        <f t="shared" si="27"/>
        <v>-44.870003312826157</v>
      </c>
      <c r="F186" s="92">
        <v>732100.07999999984</v>
      </c>
      <c r="G186" s="20" t="s">
        <v>3297</v>
      </c>
      <c r="H186" s="93">
        <f t="shared" si="28"/>
        <v>7.9999999841675162E-2</v>
      </c>
      <c r="I186" s="92">
        <v>227064.42</v>
      </c>
      <c r="J186" s="20" t="s">
        <v>3884</v>
      </c>
      <c r="K186" s="93">
        <f t="shared" si="29"/>
        <v>0.42000000001280569</v>
      </c>
      <c r="L186" s="92">
        <v>39859.07</v>
      </c>
      <c r="M186" s="20" t="s">
        <v>3885</v>
      </c>
      <c r="N186" s="93">
        <f t="shared" si="30"/>
        <v>-358699.93</v>
      </c>
      <c r="O186" s="92">
        <v>233452.45</v>
      </c>
      <c r="P186" s="20" t="s">
        <v>3298</v>
      </c>
      <c r="Q186" s="93">
        <f t="shared" si="31"/>
        <v>0.45000000001164153</v>
      </c>
      <c r="R186" s="92">
        <v>96482346.819996685</v>
      </c>
      <c r="S186" s="20">
        <v>96482400</v>
      </c>
      <c r="T186" s="93">
        <f t="shared" si="32"/>
        <v>-53.180003315210342</v>
      </c>
      <c r="U186" s="209">
        <f t="shared" si="40"/>
        <v>1</v>
      </c>
      <c r="W186" s="86" t="s">
        <v>13</v>
      </c>
      <c r="X186" s="121">
        <f t="shared" si="41"/>
        <v>0</v>
      </c>
      <c r="Y186" s="122">
        <f t="shared" si="42"/>
        <v>0</v>
      </c>
      <c r="Z186" s="122">
        <f t="shared" si="43"/>
        <v>0</v>
      </c>
      <c r="AA186" s="122">
        <f t="shared" si="44"/>
        <v>1</v>
      </c>
      <c r="AB186" s="122">
        <f t="shared" si="45"/>
        <v>0</v>
      </c>
      <c r="AC186" s="129">
        <f t="shared" si="46"/>
        <v>0</v>
      </c>
    </row>
    <row r="187" spans="1:29" ht="15.75">
      <c r="A187" s="251"/>
      <c r="B187" s="87" t="s">
        <v>14</v>
      </c>
      <c r="C187" s="92"/>
      <c r="D187" s="20">
        <v>0</v>
      </c>
      <c r="E187" s="93">
        <f t="shared" si="27"/>
        <v>0</v>
      </c>
      <c r="F187" s="92"/>
      <c r="G187" s="20"/>
      <c r="H187" s="93">
        <f t="shared" si="28"/>
        <v>0</v>
      </c>
      <c r="I187" s="92"/>
      <c r="J187" s="20"/>
      <c r="K187" s="93">
        <f t="shared" si="29"/>
        <v>0</v>
      </c>
      <c r="L187" s="92"/>
      <c r="M187" s="20"/>
      <c r="N187" s="93">
        <f t="shared" si="30"/>
        <v>0</v>
      </c>
      <c r="O187" s="92"/>
      <c r="P187" s="20"/>
      <c r="Q187" s="93">
        <f t="shared" si="31"/>
        <v>0</v>
      </c>
      <c r="R187" s="92"/>
      <c r="S187" s="20">
        <v>0</v>
      </c>
      <c r="T187" s="93">
        <f t="shared" si="32"/>
        <v>0</v>
      </c>
      <c r="U187" s="209">
        <f t="shared" si="40"/>
        <v>0</v>
      </c>
      <c r="W187" s="87" t="s">
        <v>14</v>
      </c>
      <c r="X187" s="121">
        <f t="shared" si="41"/>
        <v>0</v>
      </c>
      <c r="Y187" s="122">
        <f t="shared" si="42"/>
        <v>0</v>
      </c>
      <c r="Z187" s="122">
        <f t="shared" si="43"/>
        <v>0</v>
      </c>
      <c r="AA187" s="122">
        <f t="shared" si="44"/>
        <v>0</v>
      </c>
      <c r="AB187" s="122">
        <f t="shared" si="45"/>
        <v>0</v>
      </c>
      <c r="AC187" s="129">
        <f t="shared" si="46"/>
        <v>0</v>
      </c>
    </row>
    <row r="188" spans="1:29" ht="15.75">
      <c r="A188" s="251"/>
      <c r="B188" s="86" t="s">
        <v>15</v>
      </c>
      <c r="C188" s="92">
        <v>103401671.65999949</v>
      </c>
      <c r="D188" s="20">
        <v>27373700</v>
      </c>
      <c r="E188" s="93">
        <f t="shared" si="27"/>
        <v>76027971.65999949</v>
      </c>
      <c r="F188" s="92">
        <v>956396.10999999975</v>
      </c>
      <c r="G188" s="20" t="s">
        <v>3299</v>
      </c>
      <c r="H188" s="93">
        <f t="shared" si="28"/>
        <v>0.10999999975319952</v>
      </c>
      <c r="I188" s="92">
        <v>327271.8</v>
      </c>
      <c r="J188" s="20" t="s">
        <v>3886</v>
      </c>
      <c r="K188" s="93">
        <f t="shared" si="29"/>
        <v>-0.20000000001164153</v>
      </c>
      <c r="L188" s="92">
        <v>19758.61</v>
      </c>
      <c r="M188" s="20" t="s">
        <v>3887</v>
      </c>
      <c r="N188" s="93">
        <f t="shared" si="30"/>
        <v>1.0000000002037268E-2</v>
      </c>
      <c r="O188" s="92">
        <v>349848.77</v>
      </c>
      <c r="P188" s="20" t="s">
        <v>3300</v>
      </c>
      <c r="Q188" s="93">
        <f t="shared" si="31"/>
        <v>-0.22999999998137355</v>
      </c>
      <c r="R188" s="92">
        <v>105384478.6599995</v>
      </c>
      <c r="S188" s="20">
        <v>105384500</v>
      </c>
      <c r="T188" s="93">
        <f t="shared" si="32"/>
        <v>-21.340000495314598</v>
      </c>
      <c r="U188" s="209">
        <f t="shared" si="40"/>
        <v>1</v>
      </c>
      <c r="W188" s="86" t="s">
        <v>15</v>
      </c>
      <c r="X188" s="121">
        <f t="shared" si="41"/>
        <v>1</v>
      </c>
      <c r="Y188" s="122">
        <f t="shared" si="42"/>
        <v>0</v>
      </c>
      <c r="Z188" s="122">
        <f t="shared" si="43"/>
        <v>0</v>
      </c>
      <c r="AA188" s="122">
        <f t="shared" si="44"/>
        <v>0</v>
      </c>
      <c r="AB188" s="122">
        <f t="shared" si="45"/>
        <v>0</v>
      </c>
      <c r="AC188" s="129">
        <f t="shared" si="46"/>
        <v>0</v>
      </c>
    </row>
    <row r="189" spans="1:29" ht="15.75">
      <c r="A189" s="251"/>
      <c r="B189" s="86" t="s">
        <v>16</v>
      </c>
      <c r="C189" s="92">
        <v>82010648.33999902</v>
      </c>
      <c r="D189" s="20">
        <v>82010700</v>
      </c>
      <c r="E189" s="93">
        <f t="shared" si="27"/>
        <v>-51.66000097990036</v>
      </c>
      <c r="F189" s="92">
        <v>1181546.4499999995</v>
      </c>
      <c r="G189" s="20" t="s">
        <v>3301</v>
      </c>
      <c r="H189" s="93">
        <f t="shared" si="28"/>
        <v>-3.5500000005122274</v>
      </c>
      <c r="I189" s="92">
        <v>505156.69</v>
      </c>
      <c r="J189" s="20" t="s">
        <v>3888</v>
      </c>
      <c r="K189" s="93">
        <f t="shared" si="29"/>
        <v>-0.30999999999767169</v>
      </c>
      <c r="L189" s="92">
        <v>1297524.27</v>
      </c>
      <c r="M189" s="20" t="s">
        <v>3889</v>
      </c>
      <c r="N189" s="93">
        <f t="shared" si="30"/>
        <v>4.2700000000186265</v>
      </c>
      <c r="O189" s="92">
        <v>474286.74999999988</v>
      </c>
      <c r="P189" s="20" t="s">
        <v>3302</v>
      </c>
      <c r="Q189" s="93">
        <f t="shared" si="31"/>
        <v>-0.25000000011641532</v>
      </c>
      <c r="R189" s="92">
        <v>79562447.559999034</v>
      </c>
      <c r="S189" s="20">
        <v>79562400</v>
      </c>
      <c r="T189" s="93">
        <f t="shared" si="32"/>
        <v>47.559999033808708</v>
      </c>
      <c r="U189" s="209">
        <f t="shared" si="40"/>
        <v>1</v>
      </c>
      <c r="W189" s="86" t="s">
        <v>16</v>
      </c>
      <c r="X189" s="121">
        <f t="shared" si="41"/>
        <v>0</v>
      </c>
      <c r="Y189" s="122">
        <f t="shared" si="42"/>
        <v>0</v>
      </c>
      <c r="Z189" s="122">
        <f t="shared" si="43"/>
        <v>0</v>
      </c>
      <c r="AA189" s="122">
        <f t="shared" si="44"/>
        <v>0</v>
      </c>
      <c r="AB189" s="122">
        <f t="shared" si="45"/>
        <v>0</v>
      </c>
      <c r="AC189" s="129">
        <f t="shared" si="46"/>
        <v>0</v>
      </c>
    </row>
    <row r="190" spans="1:29" ht="15.75">
      <c r="A190" s="251"/>
      <c r="B190" s="86" t="s">
        <v>17</v>
      </c>
      <c r="C190" s="92">
        <v>62210917.039996624</v>
      </c>
      <c r="D190" s="20">
        <v>62210900</v>
      </c>
      <c r="E190" s="93">
        <f t="shared" si="27"/>
        <v>17.03999662399292</v>
      </c>
      <c r="F190" s="92">
        <v>1153257.53</v>
      </c>
      <c r="G190" s="20" t="s">
        <v>3303</v>
      </c>
      <c r="H190" s="93">
        <f t="shared" si="28"/>
        <v>-2.4699999999720603</v>
      </c>
      <c r="I190" s="92">
        <v>44555.11</v>
      </c>
      <c r="J190" s="20" t="s">
        <v>3890</v>
      </c>
      <c r="K190" s="93">
        <f t="shared" si="29"/>
        <v>1.0000000002037268E-2</v>
      </c>
      <c r="L190" s="92">
        <v>2622.2200000000003</v>
      </c>
      <c r="M190" s="20" t="s">
        <v>3891</v>
      </c>
      <c r="N190" s="93">
        <f t="shared" si="30"/>
        <v>0</v>
      </c>
      <c r="O190" s="92">
        <v>410433.32999999984</v>
      </c>
      <c r="P190" s="20" t="s">
        <v>3304</v>
      </c>
      <c r="Q190" s="93">
        <f t="shared" si="31"/>
        <v>0.32999999984167516</v>
      </c>
      <c r="R190" s="92">
        <v>71440664.299996614</v>
      </c>
      <c r="S190" s="20">
        <v>71440700</v>
      </c>
      <c r="T190" s="93">
        <f t="shared" si="32"/>
        <v>-35.700003385543823</v>
      </c>
      <c r="U190" s="209">
        <f t="shared" si="40"/>
        <v>1</v>
      </c>
      <c r="W190" s="86" t="s">
        <v>17</v>
      </c>
      <c r="X190" s="121">
        <f t="shared" si="41"/>
        <v>0</v>
      </c>
      <c r="Y190" s="122">
        <f t="shared" si="42"/>
        <v>0</v>
      </c>
      <c r="Z190" s="122">
        <f t="shared" si="43"/>
        <v>0</v>
      </c>
      <c r="AA190" s="122">
        <f t="shared" si="44"/>
        <v>0</v>
      </c>
      <c r="AB190" s="122">
        <f t="shared" si="45"/>
        <v>0</v>
      </c>
      <c r="AC190" s="129">
        <f t="shared" si="46"/>
        <v>0</v>
      </c>
    </row>
    <row r="191" spans="1:29" ht="15.75">
      <c r="A191" s="251"/>
      <c r="B191" s="86" t="s">
        <v>18</v>
      </c>
      <c r="C191" s="92">
        <v>15151091.689999467</v>
      </c>
      <c r="D191" s="20">
        <v>15151090</v>
      </c>
      <c r="E191" s="93">
        <f t="shared" si="27"/>
        <v>1.6899994667619467</v>
      </c>
      <c r="F191" s="92">
        <v>852503.82000000007</v>
      </c>
      <c r="G191" s="20" t="s">
        <v>3305</v>
      </c>
      <c r="H191" s="93">
        <f t="shared" si="28"/>
        <v>0.82000000006519258</v>
      </c>
      <c r="I191" s="92">
        <v>158302.74999999997</v>
      </c>
      <c r="J191" s="20" t="s">
        <v>3892</v>
      </c>
      <c r="K191" s="93">
        <f t="shared" si="29"/>
        <v>-0.25000000002910383</v>
      </c>
      <c r="L191" s="92">
        <v>127738.84</v>
      </c>
      <c r="M191" s="20" t="s">
        <v>3893</v>
      </c>
      <c r="N191" s="93">
        <f t="shared" si="30"/>
        <v>0.83999999999650754</v>
      </c>
      <c r="O191" s="92">
        <v>80154.86</v>
      </c>
      <c r="P191" s="20" t="s">
        <v>3306</v>
      </c>
      <c r="Q191" s="93">
        <f t="shared" si="31"/>
        <v>0.86000000000058208</v>
      </c>
      <c r="R191" s="92">
        <v>14248996.919999462</v>
      </c>
      <c r="S191" s="20">
        <v>14249000</v>
      </c>
      <c r="T191" s="93">
        <f t="shared" si="32"/>
        <v>-3.0800005383789539</v>
      </c>
      <c r="U191" s="209">
        <f t="shared" si="40"/>
        <v>1</v>
      </c>
      <c r="W191" s="86" t="s">
        <v>18</v>
      </c>
      <c r="X191" s="121">
        <f t="shared" si="41"/>
        <v>0</v>
      </c>
      <c r="Y191" s="122">
        <f t="shared" si="42"/>
        <v>0</v>
      </c>
      <c r="Z191" s="122">
        <f t="shared" si="43"/>
        <v>0</v>
      </c>
      <c r="AA191" s="122">
        <f t="shared" si="44"/>
        <v>0</v>
      </c>
      <c r="AB191" s="122">
        <f t="shared" si="45"/>
        <v>0</v>
      </c>
      <c r="AC191" s="129">
        <f t="shared" si="46"/>
        <v>0</v>
      </c>
    </row>
    <row r="192" spans="1:29" ht="15.75">
      <c r="A192" s="252"/>
      <c r="B192" s="88" t="s">
        <v>19</v>
      </c>
      <c r="C192" s="94">
        <v>104493222.17999886</v>
      </c>
      <c r="D192" s="95">
        <v>104493200</v>
      </c>
      <c r="E192" s="96">
        <f t="shared" si="27"/>
        <v>22.179998859763145</v>
      </c>
      <c r="F192" s="94">
        <v>3015534.5400000014</v>
      </c>
      <c r="G192" s="95" t="s">
        <v>3307</v>
      </c>
      <c r="H192" s="96">
        <f t="shared" si="28"/>
        <v>4.5400000014342368</v>
      </c>
      <c r="I192" s="94">
        <v>297169.55</v>
      </c>
      <c r="J192" s="95" t="s">
        <v>3894</v>
      </c>
      <c r="K192" s="96">
        <f t="shared" si="29"/>
        <v>-0.45000000001164153</v>
      </c>
      <c r="L192" s="94">
        <v>133690.98000000001</v>
      </c>
      <c r="M192" s="95" t="s">
        <v>3895</v>
      </c>
      <c r="N192" s="96">
        <f t="shared" si="30"/>
        <v>0.98000000001047738</v>
      </c>
      <c r="O192" s="94">
        <v>1101375.01</v>
      </c>
      <c r="P192" s="95" t="s">
        <v>3308</v>
      </c>
      <c r="Q192" s="96">
        <f t="shared" si="31"/>
        <v>-4.9899999999906868</v>
      </c>
      <c r="R192" s="94">
        <v>100539791.19999886</v>
      </c>
      <c r="S192" s="95">
        <v>100539754</v>
      </c>
      <c r="T192" s="96">
        <f t="shared" si="32"/>
        <v>37.19999885559082</v>
      </c>
      <c r="U192" s="210">
        <f t="shared" si="40"/>
        <v>1</v>
      </c>
      <c r="W192" s="88" t="s">
        <v>19</v>
      </c>
      <c r="X192" s="125">
        <f t="shared" si="41"/>
        <v>0</v>
      </c>
      <c r="Y192" s="126">
        <f t="shared" si="42"/>
        <v>0</v>
      </c>
      <c r="Z192" s="126">
        <f t="shared" si="43"/>
        <v>0</v>
      </c>
      <c r="AA192" s="126">
        <f t="shared" si="44"/>
        <v>0</v>
      </c>
      <c r="AB192" s="126">
        <f t="shared" si="45"/>
        <v>0</v>
      </c>
      <c r="AC192" s="132">
        <f t="shared" si="46"/>
        <v>0</v>
      </c>
    </row>
    <row r="193" spans="7:29">
      <c r="G193" s="90"/>
      <c r="P193" s="90"/>
    </row>
    <row r="194" spans="7:29">
      <c r="G194" s="20"/>
      <c r="P194" s="20"/>
      <c r="U194" s="199" t="s">
        <v>1573</v>
      </c>
      <c r="X194" s="85" t="s">
        <v>22</v>
      </c>
      <c r="Y194" s="85" t="s">
        <v>23</v>
      </c>
      <c r="Z194" s="111" t="s">
        <v>24</v>
      </c>
      <c r="AA194" s="85" t="s">
        <v>25</v>
      </c>
      <c r="AB194" s="85" t="s">
        <v>26</v>
      </c>
      <c r="AC194" s="85" t="s">
        <v>27</v>
      </c>
    </row>
    <row r="195" spans="7:29">
      <c r="G195" s="20"/>
      <c r="P195" s="20"/>
      <c r="U195" s="211">
        <f>U9+U17+U25+U33+U41+U49+U57+U65+U73+U81+U89+U97+U105+U113+U121+U129+U137+U145+U153+U161+U169+U177+U185</f>
        <v>0</v>
      </c>
      <c r="W195" s="85" t="s">
        <v>12</v>
      </c>
      <c r="X195" s="117">
        <f>X9+X17+X25+X33+X41+X49+X57+X65+X73+X81+X89+X97+X105+X113+X121+X129+X137+X145+X153+X161+X169+X177+X185</f>
        <v>0</v>
      </c>
      <c r="Y195" s="118">
        <f t="shared" ref="Y195:AC195" si="47">Y9+Y17+Y25+Y33+Y41+Y49+Y57+Y65+Y73+Y81+Y89+Y97+Y105+Y113+Y121+Y129+Y137+Y145+Y153+Y161+Y169+Y177+Y185</f>
        <v>0</v>
      </c>
      <c r="Z195" s="118">
        <f t="shared" si="47"/>
        <v>0</v>
      </c>
      <c r="AA195" s="119">
        <f t="shared" si="47"/>
        <v>0</v>
      </c>
      <c r="AB195" s="119">
        <f t="shared" si="47"/>
        <v>0</v>
      </c>
      <c r="AC195" s="120">
        <f t="shared" si="47"/>
        <v>0</v>
      </c>
    </row>
    <row r="196" spans="7:29">
      <c r="G196" s="20"/>
      <c r="P196" s="20"/>
      <c r="U196" s="212">
        <f t="shared" ref="U196:U202" si="48">U10+U18+U26+U34+U42+U50+U58+U66+U74+U82+U90+U98+U106+U114+U122+U130+U138+U146+U154+U162+U170+U178+U186</f>
        <v>21</v>
      </c>
      <c r="W196" s="86" t="s">
        <v>13</v>
      </c>
      <c r="X196" s="121">
        <f t="shared" ref="X196:AC202" si="49">X10+X18+X26+X34+X42+X50+X58+X66+X74+X82+X90+X98+X106+X114+X122+X130+X138+X146+X154+X162+X170+X178+X186</f>
        <v>1</v>
      </c>
      <c r="Y196" s="122">
        <f t="shared" si="49"/>
        <v>0</v>
      </c>
      <c r="Z196" s="122">
        <f t="shared" si="49"/>
        <v>4</v>
      </c>
      <c r="AA196" s="123">
        <f t="shared" si="49"/>
        <v>5</v>
      </c>
      <c r="AB196" s="123">
        <f t="shared" si="49"/>
        <v>2</v>
      </c>
      <c r="AC196" s="124">
        <f t="shared" si="49"/>
        <v>0</v>
      </c>
    </row>
    <row r="197" spans="7:29">
      <c r="G197" s="20"/>
      <c r="P197" s="20"/>
      <c r="U197" s="212">
        <f t="shared" si="48"/>
        <v>16</v>
      </c>
      <c r="W197" s="87" t="s">
        <v>14</v>
      </c>
      <c r="X197" s="121">
        <f t="shared" si="49"/>
        <v>2</v>
      </c>
      <c r="Y197" s="122">
        <f t="shared" si="49"/>
        <v>5</v>
      </c>
      <c r="Z197" s="122">
        <f t="shared" si="49"/>
        <v>1</v>
      </c>
      <c r="AA197" s="123">
        <f t="shared" si="49"/>
        <v>1</v>
      </c>
      <c r="AB197" s="123">
        <f t="shared" si="49"/>
        <v>0</v>
      </c>
      <c r="AC197" s="124">
        <f t="shared" si="49"/>
        <v>4</v>
      </c>
    </row>
    <row r="198" spans="7:29">
      <c r="U198" s="212">
        <f t="shared" si="48"/>
        <v>12</v>
      </c>
      <c r="W198" s="86" t="s">
        <v>15</v>
      </c>
      <c r="X198" s="121">
        <f t="shared" si="49"/>
        <v>4</v>
      </c>
      <c r="Y198" s="122">
        <f t="shared" si="49"/>
        <v>0</v>
      </c>
      <c r="Z198" s="122">
        <f t="shared" si="49"/>
        <v>1</v>
      </c>
      <c r="AA198" s="123">
        <f t="shared" si="49"/>
        <v>0</v>
      </c>
      <c r="AB198" s="123">
        <f t="shared" si="49"/>
        <v>0</v>
      </c>
      <c r="AC198" s="124">
        <f t="shared" si="49"/>
        <v>0</v>
      </c>
    </row>
    <row r="199" spans="7:29">
      <c r="U199" s="212">
        <f t="shared" si="48"/>
        <v>22</v>
      </c>
      <c r="W199" s="86" t="s">
        <v>16</v>
      </c>
      <c r="X199" s="121">
        <f t="shared" si="49"/>
        <v>0</v>
      </c>
      <c r="Y199" s="122">
        <f t="shared" si="49"/>
        <v>1</v>
      </c>
      <c r="Z199" s="122">
        <f t="shared" si="49"/>
        <v>1</v>
      </c>
      <c r="AA199" s="123">
        <f t="shared" si="49"/>
        <v>1</v>
      </c>
      <c r="AB199" s="123">
        <f t="shared" si="49"/>
        <v>1</v>
      </c>
      <c r="AC199" s="124">
        <f t="shared" si="49"/>
        <v>0</v>
      </c>
    </row>
    <row r="200" spans="7:29">
      <c r="U200" s="212">
        <f t="shared" si="48"/>
        <v>18</v>
      </c>
      <c r="W200" s="86" t="s">
        <v>17</v>
      </c>
      <c r="X200" s="121">
        <f t="shared" si="49"/>
        <v>1</v>
      </c>
      <c r="Y200" s="122">
        <f t="shared" si="49"/>
        <v>2</v>
      </c>
      <c r="Z200" s="122">
        <f t="shared" si="49"/>
        <v>0</v>
      </c>
      <c r="AA200" s="123">
        <f t="shared" si="49"/>
        <v>0</v>
      </c>
      <c r="AB200" s="123">
        <f t="shared" si="49"/>
        <v>0</v>
      </c>
      <c r="AC200" s="124">
        <f t="shared" si="49"/>
        <v>1</v>
      </c>
    </row>
    <row r="201" spans="7:29">
      <c r="K201"/>
      <c r="N201"/>
      <c r="U201" s="212">
        <f t="shared" si="48"/>
        <v>21</v>
      </c>
      <c r="W201" s="86" t="s">
        <v>18</v>
      </c>
      <c r="X201" s="121">
        <f t="shared" si="49"/>
        <v>7</v>
      </c>
      <c r="Y201" s="122">
        <f t="shared" si="49"/>
        <v>0</v>
      </c>
      <c r="Z201" s="122">
        <f t="shared" si="49"/>
        <v>1</v>
      </c>
      <c r="AA201" s="123">
        <f t="shared" si="49"/>
        <v>0</v>
      </c>
      <c r="AB201" s="123">
        <f t="shared" si="49"/>
        <v>0</v>
      </c>
      <c r="AC201" s="124">
        <f t="shared" si="49"/>
        <v>2</v>
      </c>
    </row>
    <row r="202" spans="7:29">
      <c r="K202"/>
      <c r="N202"/>
      <c r="U202" s="213">
        <f t="shared" si="48"/>
        <v>17</v>
      </c>
      <c r="W202" s="88" t="s">
        <v>19</v>
      </c>
      <c r="X202" s="125">
        <f t="shared" si="49"/>
        <v>1</v>
      </c>
      <c r="Y202" s="126">
        <f t="shared" si="49"/>
        <v>0</v>
      </c>
      <c r="Z202" s="126">
        <f t="shared" si="49"/>
        <v>1</v>
      </c>
      <c r="AA202" s="127">
        <f t="shared" si="49"/>
        <v>0</v>
      </c>
      <c r="AB202" s="127">
        <f t="shared" si="49"/>
        <v>0</v>
      </c>
      <c r="AC202" s="128">
        <f t="shared" si="49"/>
        <v>0</v>
      </c>
    </row>
  </sheetData>
  <mergeCells count="31">
    <mergeCell ref="A185:A192"/>
    <mergeCell ref="A41:A48"/>
    <mergeCell ref="A49:A56"/>
    <mergeCell ref="A57:A64"/>
    <mergeCell ref="A33:A40"/>
    <mergeCell ref="A65:A72"/>
    <mergeCell ref="A73:A80"/>
    <mergeCell ref="A177:A184"/>
    <mergeCell ref="A89:A96"/>
    <mergeCell ref="A97:A104"/>
    <mergeCell ref="A105:A112"/>
    <mergeCell ref="A113:A120"/>
    <mergeCell ref="A121:A128"/>
    <mergeCell ref="A129:A136"/>
    <mergeCell ref="A137:A144"/>
    <mergeCell ref="A145:A152"/>
    <mergeCell ref="I7:K7"/>
    <mergeCell ref="R7:T7"/>
    <mergeCell ref="U7:U8"/>
    <mergeCell ref="L7:N7"/>
    <mergeCell ref="O7:Q7"/>
    <mergeCell ref="A153:A160"/>
    <mergeCell ref="A161:A168"/>
    <mergeCell ref="A169:A176"/>
    <mergeCell ref="A81:A88"/>
    <mergeCell ref="F7:H7"/>
    <mergeCell ref="B7:B8"/>
    <mergeCell ref="A9:A16"/>
    <mergeCell ref="A17:A24"/>
    <mergeCell ref="A25:A32"/>
    <mergeCell ref="C7:E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70"/>
  <sheetViews>
    <sheetView zoomScale="70" zoomScaleNormal="70" workbookViewId="0">
      <selection sqref="A1:XFD1048576"/>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20" width="13.425781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42614</v>
      </c>
      <c r="B9" s="86" t="s">
        <v>12</v>
      </c>
      <c r="C9" s="92">
        <v>43073129.250000112</v>
      </c>
      <c r="D9" s="20"/>
      <c r="E9" s="93">
        <f t="shared" ref="E9:E72" si="0">C9-D9</f>
        <v>43073129.250000112</v>
      </c>
      <c r="F9" s="92">
        <v>778353.69000000006</v>
      </c>
      <c r="G9" s="20"/>
      <c r="H9" s="93">
        <f t="shared" ref="H9:H72" si="1">F9-G9</f>
        <v>778353.69000000006</v>
      </c>
      <c r="I9" s="92">
        <v>34725.08</v>
      </c>
      <c r="J9" s="20"/>
      <c r="K9" s="93">
        <f t="shared" ref="K9:K72" si="2">I9-J9</f>
        <v>34725.08</v>
      </c>
      <c r="L9" s="92">
        <v>16456.759999999998</v>
      </c>
      <c r="M9" s="20"/>
      <c r="N9" s="93">
        <f t="shared" ref="N9:N72" si="3">L9-M9</f>
        <v>16456.759999999998</v>
      </c>
      <c r="O9" s="92">
        <v>303219.20000000001</v>
      </c>
      <c r="P9" s="20"/>
      <c r="Q9" s="93">
        <f t="shared" ref="Q9:Q72" si="4">O9-P9</f>
        <v>303219.20000000001</v>
      </c>
      <c r="R9" s="89">
        <v>42009824.680000119</v>
      </c>
      <c r="S9" s="90"/>
      <c r="T9" s="91">
        <f t="shared" ref="T9:T72" si="5">R9-S9</f>
        <v>42009824.680000119</v>
      </c>
      <c r="U9" s="208">
        <f>IF(D9=0,0,1)</f>
        <v>0</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86" t="s">
        <v>13</v>
      </c>
      <c r="C10" s="92">
        <v>96482346.819996685</v>
      </c>
      <c r="D10" s="20">
        <v>96482400</v>
      </c>
      <c r="E10" s="93">
        <f t="shared" si="0"/>
        <v>-53.180003315210342</v>
      </c>
      <c r="F10" s="92">
        <v>1044518.9199999999</v>
      </c>
      <c r="G10" s="20" t="s">
        <v>3309</v>
      </c>
      <c r="H10" s="93">
        <f t="shared" si="1"/>
        <v>-1.0800000000745058</v>
      </c>
      <c r="I10" s="92">
        <v>195279.66</v>
      </c>
      <c r="J10" s="20" t="s">
        <v>3896</v>
      </c>
      <c r="K10" s="93">
        <f t="shared" si="2"/>
        <v>-0.33999999999650754</v>
      </c>
      <c r="L10" s="92">
        <v>9764.84</v>
      </c>
      <c r="M10" s="20" t="s">
        <v>3897</v>
      </c>
      <c r="N10" s="93">
        <f t="shared" si="3"/>
        <v>0</v>
      </c>
      <c r="O10" s="92">
        <v>356007.92</v>
      </c>
      <c r="P10" s="20" t="s">
        <v>3310</v>
      </c>
      <c r="Q10" s="93">
        <f t="shared" si="4"/>
        <v>-8.0000000016298145E-2</v>
      </c>
      <c r="R10" s="92">
        <v>95267334.799996659</v>
      </c>
      <c r="S10" s="20">
        <v>95267400</v>
      </c>
      <c r="T10" s="93">
        <f t="shared" si="5"/>
        <v>-65.20000334084034</v>
      </c>
      <c r="U10" s="209">
        <f t="shared" ref="U10:U73" si="6">IF(D10=0,0,1)</f>
        <v>1</v>
      </c>
      <c r="W10" s="86" t="s">
        <v>13</v>
      </c>
      <c r="X10" s="121">
        <f t="shared" ref="X10:X73" si="7">+IF(AND(C10&lt;&gt;0,D10&lt;&gt;0,OR(E10&gt;100,E10&lt;-100)),1,0)</f>
        <v>0</v>
      </c>
      <c r="Y10" s="122">
        <f t="shared" ref="Y10:Y73" si="8">+IF(AND(F10&lt;&gt;0,G10&lt;&gt;0,OR(H10&gt;100,H10&lt;-100)),1,0)</f>
        <v>0</v>
      </c>
      <c r="Z10" s="122">
        <f t="shared" ref="Z10:Z73" si="9">+IF(AND(I10&lt;&gt;0,J10&lt;&gt;0,OR(K10&gt;100,K10&lt;-100)),1,0)</f>
        <v>0</v>
      </c>
      <c r="AA10" s="123">
        <f t="shared" ref="AA10:AA73" si="10">+IF(AND(L10&lt;&gt;0,M10&lt;&gt;0,OR(N10&gt;100,N10&lt;-100)),1,0)</f>
        <v>0</v>
      </c>
      <c r="AB10" s="123">
        <f t="shared" ref="AB10:AB73" si="11">+IF(AND(O10&lt;&gt;0,P10&lt;&gt;0,OR(Q10&gt;100,Q10&lt;-100)),1,0)</f>
        <v>0</v>
      </c>
      <c r="AC10" s="124">
        <f t="shared" ref="AC10:AC73" si="12">+IF(AND(R10&lt;&gt;0,S10&lt;&gt;0,OR(T10&gt;100,T10&lt;-100)),1,0)</f>
        <v>0</v>
      </c>
    </row>
    <row r="11" spans="1:29" ht="15.75">
      <c r="A11" s="251"/>
      <c r="B11" s="87" t="s">
        <v>14</v>
      </c>
      <c r="C11" s="92"/>
      <c r="D11" s="20">
        <v>0</v>
      </c>
      <c r="E11" s="93">
        <f t="shared" si="0"/>
        <v>0</v>
      </c>
      <c r="F11" s="92"/>
      <c r="G11" s="20"/>
      <c r="H11" s="93">
        <f t="shared" si="1"/>
        <v>0</v>
      </c>
      <c r="I11" s="92"/>
      <c r="J11" s="20"/>
      <c r="K11" s="93">
        <f t="shared" si="2"/>
        <v>0</v>
      </c>
      <c r="L11" s="92"/>
      <c r="M11" s="20"/>
      <c r="N11" s="93">
        <f t="shared" si="3"/>
        <v>0</v>
      </c>
      <c r="O11" s="92"/>
      <c r="P11" s="20"/>
      <c r="Q11" s="93">
        <f t="shared" si="4"/>
        <v>0</v>
      </c>
      <c r="R11" s="92"/>
      <c r="S11" s="20">
        <v>0</v>
      </c>
      <c r="T11" s="93">
        <f t="shared" si="5"/>
        <v>0</v>
      </c>
      <c r="U11" s="209">
        <f t="shared" si="6"/>
        <v>0</v>
      </c>
      <c r="W11" s="87" t="s">
        <v>14</v>
      </c>
      <c r="X11" s="121">
        <f t="shared" si="7"/>
        <v>0</v>
      </c>
      <c r="Y11" s="122">
        <f t="shared" si="8"/>
        <v>0</v>
      </c>
      <c r="Z11" s="122">
        <f t="shared" si="9"/>
        <v>0</v>
      </c>
      <c r="AA11" s="123">
        <f t="shared" si="10"/>
        <v>0</v>
      </c>
      <c r="AB11" s="123">
        <f t="shared" si="11"/>
        <v>0</v>
      </c>
      <c r="AC11" s="124">
        <f t="shared" si="12"/>
        <v>0</v>
      </c>
    </row>
    <row r="12" spans="1:29" ht="15.75">
      <c r="A12" s="251"/>
      <c r="B12" s="86" t="s">
        <v>15</v>
      </c>
      <c r="C12" s="92">
        <v>105384478.6599995</v>
      </c>
      <c r="D12" s="20">
        <v>105384500</v>
      </c>
      <c r="E12" s="93">
        <f t="shared" si="0"/>
        <v>-21.340000495314598</v>
      </c>
      <c r="F12" s="92">
        <v>1110203.7399999998</v>
      </c>
      <c r="G12" s="20" t="s">
        <v>3311</v>
      </c>
      <c r="H12" s="93">
        <f t="shared" si="1"/>
        <v>3.7399999997578561</v>
      </c>
      <c r="I12" s="92">
        <v>222480.02000000002</v>
      </c>
      <c r="J12" s="20" t="s">
        <v>3898</v>
      </c>
      <c r="K12" s="93">
        <f t="shared" si="2"/>
        <v>2.0000000018626451E-2</v>
      </c>
      <c r="L12" s="92">
        <v>12840.6</v>
      </c>
      <c r="M12" s="20" t="s">
        <v>3899</v>
      </c>
      <c r="N12" s="93">
        <f t="shared" si="3"/>
        <v>0</v>
      </c>
      <c r="O12" s="92">
        <v>341068.55</v>
      </c>
      <c r="P12" s="20" t="s">
        <v>3312</v>
      </c>
      <c r="Q12" s="93">
        <f t="shared" si="4"/>
        <v>-0.45000000001164153</v>
      </c>
      <c r="R12" s="92">
        <v>104142845.7899995</v>
      </c>
      <c r="S12" s="20">
        <v>104142800</v>
      </c>
      <c r="T12" s="93">
        <f t="shared" si="5"/>
        <v>45.78999949991703</v>
      </c>
      <c r="U12" s="209">
        <f t="shared" si="6"/>
        <v>1</v>
      </c>
      <c r="W12" s="86" t="s">
        <v>15</v>
      </c>
      <c r="X12" s="121">
        <f t="shared" si="7"/>
        <v>0</v>
      </c>
      <c r="Y12" s="122">
        <f t="shared" si="8"/>
        <v>0</v>
      </c>
      <c r="Z12" s="122">
        <f t="shared" si="9"/>
        <v>0</v>
      </c>
      <c r="AA12" s="123">
        <f t="shared" si="10"/>
        <v>0</v>
      </c>
      <c r="AB12" s="123">
        <f t="shared" si="11"/>
        <v>0</v>
      </c>
      <c r="AC12" s="124">
        <f t="shared" si="12"/>
        <v>0</v>
      </c>
    </row>
    <row r="13" spans="1:29" ht="15.75">
      <c r="A13" s="251"/>
      <c r="B13" s="86" t="s">
        <v>16</v>
      </c>
      <c r="C13" s="92">
        <v>79562447.559999034</v>
      </c>
      <c r="D13" s="20">
        <v>79562400</v>
      </c>
      <c r="E13" s="93">
        <f t="shared" si="0"/>
        <v>47.559999033808708</v>
      </c>
      <c r="F13" s="92">
        <v>1178642.4199999992</v>
      </c>
      <c r="G13" s="20" t="s">
        <v>3313</v>
      </c>
      <c r="H13" s="93">
        <f t="shared" si="1"/>
        <v>2.4199999992270023</v>
      </c>
      <c r="I13" s="92">
        <v>88551.13</v>
      </c>
      <c r="J13" s="20" t="s">
        <v>3900</v>
      </c>
      <c r="K13" s="93">
        <f t="shared" si="2"/>
        <v>2.9999999998835847E-2</v>
      </c>
      <c r="L13" s="92">
        <v>7048.57</v>
      </c>
      <c r="M13" s="20" t="s">
        <v>3901</v>
      </c>
      <c r="N13" s="93">
        <f t="shared" si="3"/>
        <v>0</v>
      </c>
      <c r="O13" s="92">
        <v>487651.8000000001</v>
      </c>
      <c r="P13" s="20" t="s">
        <v>3314</v>
      </c>
      <c r="Q13" s="93">
        <f t="shared" si="4"/>
        <v>-0.19999999989522621</v>
      </c>
      <c r="R13" s="92">
        <v>77977655.899999022</v>
      </c>
      <c r="S13" s="20">
        <v>77977600</v>
      </c>
      <c r="T13" s="93">
        <f t="shared" si="5"/>
        <v>55.899999022483826</v>
      </c>
      <c r="U13" s="209">
        <f t="shared" si="6"/>
        <v>1</v>
      </c>
      <c r="W13" s="86" t="s">
        <v>16</v>
      </c>
      <c r="X13" s="121">
        <f t="shared" si="7"/>
        <v>0</v>
      </c>
      <c r="Y13" s="122">
        <f t="shared" si="8"/>
        <v>0</v>
      </c>
      <c r="Z13" s="122">
        <f t="shared" si="9"/>
        <v>0</v>
      </c>
      <c r="AA13" s="123">
        <f t="shared" si="10"/>
        <v>0</v>
      </c>
      <c r="AB13" s="123">
        <f t="shared" si="11"/>
        <v>0</v>
      </c>
      <c r="AC13" s="124">
        <f t="shared" si="12"/>
        <v>0</v>
      </c>
    </row>
    <row r="14" spans="1:29" ht="15.75">
      <c r="A14" s="251"/>
      <c r="B14" s="86" t="s">
        <v>17</v>
      </c>
      <c r="C14" s="92">
        <v>71440664.299996614</v>
      </c>
      <c r="D14" s="20">
        <v>71459700</v>
      </c>
      <c r="E14" s="93">
        <f t="shared" si="0"/>
        <v>-19035.700003385544</v>
      </c>
      <c r="F14" s="92">
        <v>1700810.1000000003</v>
      </c>
      <c r="G14" s="20" t="s">
        <v>3315</v>
      </c>
      <c r="H14" s="93">
        <f t="shared" si="1"/>
        <v>0.1000000003259629</v>
      </c>
      <c r="I14" s="92">
        <v>117375.42</v>
      </c>
      <c r="J14" s="20" t="s">
        <v>3902</v>
      </c>
      <c r="K14" s="93">
        <f t="shared" si="2"/>
        <v>0.41999999999825377</v>
      </c>
      <c r="L14" s="92">
        <v>11193.26</v>
      </c>
      <c r="M14" s="20" t="s">
        <v>3903</v>
      </c>
      <c r="N14" s="93">
        <f t="shared" si="3"/>
        <v>-3.9999999999054126E-2</v>
      </c>
      <c r="O14" s="92">
        <v>489295.31</v>
      </c>
      <c r="P14" s="20" t="s">
        <v>3316</v>
      </c>
      <c r="Q14" s="93">
        <f t="shared" si="4"/>
        <v>0.30999999999767169</v>
      </c>
      <c r="R14" s="92">
        <v>69356741.049996614</v>
      </c>
      <c r="S14" s="20">
        <v>69356800</v>
      </c>
      <c r="T14" s="93">
        <f t="shared" si="5"/>
        <v>-58.950003385543823</v>
      </c>
      <c r="U14" s="209">
        <f t="shared" si="6"/>
        <v>1</v>
      </c>
      <c r="W14" s="86" t="s">
        <v>17</v>
      </c>
      <c r="X14" s="121">
        <f t="shared" si="7"/>
        <v>1</v>
      </c>
      <c r="Y14" s="122">
        <f t="shared" si="8"/>
        <v>0</v>
      </c>
      <c r="Z14" s="122">
        <f t="shared" si="9"/>
        <v>0</v>
      </c>
      <c r="AA14" s="123">
        <f t="shared" si="10"/>
        <v>0</v>
      </c>
      <c r="AB14" s="123">
        <f t="shared" si="11"/>
        <v>0</v>
      </c>
      <c r="AC14" s="124">
        <f t="shared" si="12"/>
        <v>0</v>
      </c>
    </row>
    <row r="15" spans="1:29" ht="15.75">
      <c r="A15" s="251"/>
      <c r="B15" s="86" t="s">
        <v>18</v>
      </c>
      <c r="C15" s="92">
        <v>14248996.919999462</v>
      </c>
      <c r="D15" s="20">
        <v>0</v>
      </c>
      <c r="E15" s="93">
        <f t="shared" si="0"/>
        <v>14248996.919999462</v>
      </c>
      <c r="F15" s="92">
        <v>612198.07999999984</v>
      </c>
      <c r="G15" s="20"/>
      <c r="H15" s="93">
        <f t="shared" si="1"/>
        <v>612198.07999999984</v>
      </c>
      <c r="I15" s="92">
        <v>5373.33</v>
      </c>
      <c r="J15" s="20"/>
      <c r="K15" s="93">
        <f t="shared" si="2"/>
        <v>5373.33</v>
      </c>
      <c r="L15" s="92">
        <v>1225.67</v>
      </c>
      <c r="M15" s="20"/>
      <c r="N15" s="93">
        <f t="shared" si="3"/>
        <v>1225.67</v>
      </c>
      <c r="O15" s="92">
        <v>118401.76000000001</v>
      </c>
      <c r="P15" s="20"/>
      <c r="Q15" s="93">
        <f t="shared" si="4"/>
        <v>118401.76000000001</v>
      </c>
      <c r="R15" s="92">
        <v>13522544.739999466</v>
      </c>
      <c r="S15" s="20">
        <v>0</v>
      </c>
      <c r="T15" s="93">
        <f t="shared" si="5"/>
        <v>13522544.739999466</v>
      </c>
      <c r="U15" s="209">
        <f t="shared" si="6"/>
        <v>0</v>
      </c>
      <c r="W15" s="86" t="s">
        <v>18</v>
      </c>
      <c r="X15" s="121">
        <f t="shared" si="7"/>
        <v>0</v>
      </c>
      <c r="Y15" s="122">
        <f t="shared" si="8"/>
        <v>0</v>
      </c>
      <c r="Z15" s="122">
        <f t="shared" si="9"/>
        <v>0</v>
      </c>
      <c r="AA15" s="123">
        <f t="shared" si="10"/>
        <v>0</v>
      </c>
      <c r="AB15" s="123">
        <f t="shared" si="11"/>
        <v>0</v>
      </c>
      <c r="AC15" s="124">
        <f t="shared" si="12"/>
        <v>0</v>
      </c>
    </row>
    <row r="16" spans="1:29" ht="15.75">
      <c r="A16" s="252"/>
      <c r="B16" s="88" t="s">
        <v>19</v>
      </c>
      <c r="C16" s="94">
        <v>100539791.19999886</v>
      </c>
      <c r="D16" s="95">
        <v>100539754</v>
      </c>
      <c r="E16" s="96">
        <f t="shared" si="0"/>
        <v>37.19999885559082</v>
      </c>
      <c r="F16" s="94">
        <v>2368020.8800000008</v>
      </c>
      <c r="G16" s="95" t="s">
        <v>3317</v>
      </c>
      <c r="H16" s="96">
        <f t="shared" si="1"/>
        <v>0.88000000081956387</v>
      </c>
      <c r="I16" s="94">
        <v>84171.11</v>
      </c>
      <c r="J16" s="95" t="s">
        <v>3904</v>
      </c>
      <c r="K16" s="96">
        <f t="shared" si="2"/>
        <v>9.9999999947613105E-3</v>
      </c>
      <c r="L16" s="94">
        <v>17609.509999999991</v>
      </c>
      <c r="M16" s="95" t="s">
        <v>3905</v>
      </c>
      <c r="N16" s="96">
        <f t="shared" si="3"/>
        <v>0.50999999999112333</v>
      </c>
      <c r="O16" s="94">
        <v>1181067.43</v>
      </c>
      <c r="P16" s="95" t="s">
        <v>3318</v>
      </c>
      <c r="Q16" s="96">
        <f t="shared" si="4"/>
        <v>-2.5700000000651926</v>
      </c>
      <c r="R16" s="94">
        <v>97057264.489998862</v>
      </c>
      <c r="S16" s="95">
        <v>97057266</v>
      </c>
      <c r="T16" s="96">
        <f t="shared" si="5"/>
        <v>-1.5100011378526688</v>
      </c>
      <c r="U16" s="210">
        <f t="shared" si="6"/>
        <v>1</v>
      </c>
      <c r="W16" s="88" t="s">
        <v>19</v>
      </c>
      <c r="X16" s="125">
        <f t="shared" si="7"/>
        <v>0</v>
      </c>
      <c r="Y16" s="126">
        <f t="shared" si="8"/>
        <v>0</v>
      </c>
      <c r="Z16" s="126">
        <f t="shared" si="9"/>
        <v>0</v>
      </c>
      <c r="AA16" s="127">
        <f t="shared" si="10"/>
        <v>0</v>
      </c>
      <c r="AB16" s="127">
        <f t="shared" si="11"/>
        <v>0</v>
      </c>
      <c r="AC16" s="128">
        <f t="shared" si="12"/>
        <v>0</v>
      </c>
    </row>
    <row r="17" spans="1:29" ht="15.75" customHeight="1">
      <c r="A17" s="250">
        <v>42617</v>
      </c>
      <c r="B17" s="85" t="s">
        <v>12</v>
      </c>
      <c r="C17" s="89">
        <v>42009824.680000119</v>
      </c>
      <c r="D17" s="90"/>
      <c r="E17" s="91">
        <f t="shared" si="0"/>
        <v>42009824.680000119</v>
      </c>
      <c r="F17" s="89">
        <v>1299624.3899999997</v>
      </c>
      <c r="G17" s="90"/>
      <c r="H17" s="91">
        <f t="shared" si="1"/>
        <v>1299624.3899999997</v>
      </c>
      <c r="I17" s="89">
        <v>96576.639999999999</v>
      </c>
      <c r="J17" s="90"/>
      <c r="K17" s="91">
        <f t="shared" si="2"/>
        <v>96576.639999999999</v>
      </c>
      <c r="L17" s="89">
        <v>36084.379999999997</v>
      </c>
      <c r="M17" s="90"/>
      <c r="N17" s="91">
        <f t="shared" si="3"/>
        <v>36084.379999999997</v>
      </c>
      <c r="O17" s="89">
        <v>497674.23</v>
      </c>
      <c r="P17" s="90"/>
      <c r="Q17" s="91">
        <f t="shared" si="4"/>
        <v>497674.23</v>
      </c>
      <c r="R17" s="89">
        <v>40273018.320000127</v>
      </c>
      <c r="S17" s="90"/>
      <c r="T17" s="91">
        <f t="shared" si="5"/>
        <v>40273018.320000127</v>
      </c>
      <c r="U17" s="208">
        <f t="shared" si="6"/>
        <v>0</v>
      </c>
      <c r="W17" s="85" t="s">
        <v>12</v>
      </c>
      <c r="X17" s="122">
        <f t="shared" si="7"/>
        <v>0</v>
      </c>
      <c r="Y17" s="122">
        <f t="shared" si="8"/>
        <v>0</v>
      </c>
      <c r="Z17" s="122">
        <f t="shared" si="9"/>
        <v>0</v>
      </c>
      <c r="AA17" s="122">
        <f t="shared" si="10"/>
        <v>0</v>
      </c>
      <c r="AB17" s="123">
        <f t="shared" si="11"/>
        <v>0</v>
      </c>
      <c r="AC17" s="129">
        <f t="shared" si="12"/>
        <v>0</v>
      </c>
    </row>
    <row r="18" spans="1:29" ht="15.75">
      <c r="A18" s="251"/>
      <c r="B18" s="86" t="s">
        <v>13</v>
      </c>
      <c r="C18" s="92">
        <v>95267334.799996659</v>
      </c>
      <c r="D18" s="20">
        <v>95267400</v>
      </c>
      <c r="E18" s="93">
        <f t="shared" si="0"/>
        <v>-65.20000334084034</v>
      </c>
      <c r="F18" s="92">
        <v>2046869.9099999995</v>
      </c>
      <c r="G18" s="20" t="s">
        <v>3319</v>
      </c>
      <c r="H18" s="93">
        <f t="shared" si="1"/>
        <v>-9.0000000549480319E-2</v>
      </c>
      <c r="I18" s="92">
        <v>285993.08</v>
      </c>
      <c r="J18" s="20" t="s">
        <v>3906</v>
      </c>
      <c r="K18" s="93">
        <f t="shared" si="2"/>
        <v>8.0000000016298145E-2</v>
      </c>
      <c r="L18" s="92">
        <v>16471.990000000002</v>
      </c>
      <c r="M18" s="20" t="s">
        <v>3907</v>
      </c>
      <c r="N18" s="93">
        <f t="shared" si="3"/>
        <v>9.0000000000145519E-2</v>
      </c>
      <c r="O18" s="92">
        <v>504604.17999999993</v>
      </c>
      <c r="P18" s="20" t="s">
        <v>3320</v>
      </c>
      <c r="Q18" s="93">
        <f t="shared" si="4"/>
        <v>2000.1799999999348</v>
      </c>
      <c r="R18" s="92">
        <v>92985381.799996689</v>
      </c>
      <c r="S18" s="20">
        <v>92985400</v>
      </c>
      <c r="T18" s="93">
        <f t="shared" si="5"/>
        <v>-18.200003311038017</v>
      </c>
      <c r="U18" s="209">
        <f t="shared" si="6"/>
        <v>1</v>
      </c>
      <c r="W18" s="86" t="s">
        <v>13</v>
      </c>
      <c r="X18" s="122">
        <f t="shared" si="7"/>
        <v>0</v>
      </c>
      <c r="Y18" s="122">
        <f t="shared" si="8"/>
        <v>0</v>
      </c>
      <c r="Z18" s="122">
        <f t="shared" si="9"/>
        <v>0</v>
      </c>
      <c r="AA18" s="122">
        <f t="shared" si="10"/>
        <v>0</v>
      </c>
      <c r="AB18" s="123">
        <f t="shared" si="11"/>
        <v>1</v>
      </c>
      <c r="AC18" s="129">
        <f t="shared" si="12"/>
        <v>0</v>
      </c>
    </row>
    <row r="19" spans="1:29" ht="15.75">
      <c r="A19" s="251"/>
      <c r="B19" s="87" t="s">
        <v>14</v>
      </c>
      <c r="C19" s="92">
        <v>42532301.07999976</v>
      </c>
      <c r="D19" s="20">
        <v>42532300</v>
      </c>
      <c r="E19" s="93">
        <f t="shared" si="0"/>
        <v>1.0799997597932816</v>
      </c>
      <c r="F19" s="92">
        <v>3879258.69</v>
      </c>
      <c r="G19" s="20" t="s">
        <v>3321</v>
      </c>
      <c r="H19" s="93">
        <f t="shared" si="1"/>
        <v>-1.3100000000558794</v>
      </c>
      <c r="I19" s="92">
        <v>47117.759999999995</v>
      </c>
      <c r="J19" s="20" t="s">
        <v>3908</v>
      </c>
      <c r="K19" s="93">
        <f t="shared" si="2"/>
        <v>-4.0000000008149073E-2</v>
      </c>
      <c r="L19" s="92">
        <v>1496.51</v>
      </c>
      <c r="M19" s="20" t="s">
        <v>3909</v>
      </c>
      <c r="N19" s="93">
        <f t="shared" si="3"/>
        <v>0</v>
      </c>
      <c r="O19" s="92">
        <v>2046084.1799999988</v>
      </c>
      <c r="P19" s="20" t="s">
        <v>3322</v>
      </c>
      <c r="Q19" s="93">
        <f t="shared" si="4"/>
        <v>4.1799999987706542</v>
      </c>
      <c r="R19" s="92">
        <v>47034575.289999776</v>
      </c>
      <c r="S19" s="20">
        <v>47425200</v>
      </c>
      <c r="T19" s="93">
        <f t="shared" si="5"/>
        <v>-390624.71000022441</v>
      </c>
      <c r="U19" s="209">
        <f t="shared" si="6"/>
        <v>1</v>
      </c>
      <c r="W19" s="87" t="s">
        <v>14</v>
      </c>
      <c r="X19" s="122">
        <f t="shared" si="7"/>
        <v>0</v>
      </c>
      <c r="Y19" s="122">
        <f t="shared" si="8"/>
        <v>0</v>
      </c>
      <c r="Z19" s="122">
        <f t="shared" si="9"/>
        <v>0</v>
      </c>
      <c r="AA19" s="122">
        <f t="shared" si="10"/>
        <v>0</v>
      </c>
      <c r="AB19" s="123">
        <f t="shared" si="11"/>
        <v>0</v>
      </c>
      <c r="AC19" s="129">
        <f t="shared" si="12"/>
        <v>1</v>
      </c>
    </row>
    <row r="20" spans="1:29" ht="15.75">
      <c r="A20" s="251"/>
      <c r="B20" s="86" t="s">
        <v>15</v>
      </c>
      <c r="C20" s="92">
        <v>104142845.7899995</v>
      </c>
      <c r="D20" s="20">
        <v>0</v>
      </c>
      <c r="E20" s="93">
        <f t="shared" si="0"/>
        <v>104142845.7899995</v>
      </c>
      <c r="F20" s="92">
        <v>1617058.4000000006</v>
      </c>
      <c r="G20" s="20"/>
      <c r="H20" s="93">
        <f t="shared" si="1"/>
        <v>1617058.4000000006</v>
      </c>
      <c r="I20" s="92">
        <v>320809.53000000014</v>
      </c>
      <c r="J20" s="20"/>
      <c r="K20" s="93">
        <f t="shared" si="2"/>
        <v>320809.53000000014</v>
      </c>
      <c r="L20" s="92">
        <v>55476.839999999989</v>
      </c>
      <c r="M20" s="20"/>
      <c r="N20" s="93">
        <f t="shared" si="3"/>
        <v>55476.839999999989</v>
      </c>
      <c r="O20" s="92">
        <v>661765.41</v>
      </c>
      <c r="P20" s="20"/>
      <c r="Q20" s="93">
        <f t="shared" si="4"/>
        <v>661765.41</v>
      </c>
      <c r="R20" s="92">
        <v>102129354.66999948</v>
      </c>
      <c r="S20" s="20">
        <v>0</v>
      </c>
      <c r="T20" s="93">
        <f t="shared" si="5"/>
        <v>102129354.66999948</v>
      </c>
      <c r="U20" s="209">
        <f t="shared" si="6"/>
        <v>0</v>
      </c>
      <c r="W20" s="86" t="s">
        <v>15</v>
      </c>
      <c r="X20" s="122">
        <f t="shared" si="7"/>
        <v>0</v>
      </c>
      <c r="Y20" s="4">
        <f t="shared" si="8"/>
        <v>0</v>
      </c>
      <c r="Z20" s="130">
        <f t="shared" si="9"/>
        <v>0</v>
      </c>
      <c r="AA20" s="4">
        <f t="shared" si="10"/>
        <v>0</v>
      </c>
      <c r="AB20" s="123">
        <f t="shared" si="11"/>
        <v>0</v>
      </c>
      <c r="AC20" s="129">
        <f t="shared" si="12"/>
        <v>0</v>
      </c>
    </row>
    <row r="21" spans="1:29" ht="15.75">
      <c r="A21" s="251"/>
      <c r="B21" s="86" t="s">
        <v>16</v>
      </c>
      <c r="C21" s="92">
        <v>77977655.899999022</v>
      </c>
      <c r="D21" s="20">
        <v>77977600</v>
      </c>
      <c r="E21" s="93">
        <f t="shared" si="0"/>
        <v>55.899999022483826</v>
      </c>
      <c r="F21" s="92">
        <v>1503654.57</v>
      </c>
      <c r="G21" s="20" t="s">
        <v>3323</v>
      </c>
      <c r="H21" s="93">
        <f t="shared" si="1"/>
        <v>4.5700000000651926</v>
      </c>
      <c r="I21" s="92">
        <v>211383.09999999998</v>
      </c>
      <c r="J21" s="20" t="s">
        <v>3910</v>
      </c>
      <c r="K21" s="93">
        <f t="shared" si="2"/>
        <v>9.9999999976716936E-2</v>
      </c>
      <c r="L21" s="92">
        <v>28713.9</v>
      </c>
      <c r="M21" s="20" t="s">
        <v>3911</v>
      </c>
      <c r="N21" s="93">
        <f t="shared" si="3"/>
        <v>0</v>
      </c>
      <c r="O21" s="92">
        <v>963951.13999999955</v>
      </c>
      <c r="P21" s="20" t="s">
        <v>3324</v>
      </c>
      <c r="Q21" s="93">
        <f t="shared" si="4"/>
        <v>0.13999999954830855</v>
      </c>
      <c r="R21" s="92">
        <v>75692719.389999017</v>
      </c>
      <c r="S21" s="20">
        <v>75692800</v>
      </c>
      <c r="T21" s="93">
        <f t="shared" si="5"/>
        <v>-80.610000982880592</v>
      </c>
      <c r="U21" s="209">
        <f t="shared" si="6"/>
        <v>1</v>
      </c>
      <c r="W21" s="86" t="s">
        <v>16</v>
      </c>
      <c r="X21" s="122">
        <f t="shared" si="7"/>
        <v>0</v>
      </c>
      <c r="Y21" s="4">
        <f t="shared" si="8"/>
        <v>0</v>
      </c>
      <c r="Z21" s="130">
        <f t="shared" si="9"/>
        <v>0</v>
      </c>
      <c r="AA21" s="4">
        <f t="shared" si="10"/>
        <v>0</v>
      </c>
      <c r="AB21" s="4">
        <f t="shared" si="11"/>
        <v>0</v>
      </c>
      <c r="AC21" s="129">
        <f t="shared" si="12"/>
        <v>0</v>
      </c>
    </row>
    <row r="22" spans="1:29" ht="15.75">
      <c r="A22" s="251"/>
      <c r="B22" s="86" t="s">
        <v>17</v>
      </c>
      <c r="C22" s="92">
        <v>69356741.049996614</v>
      </c>
      <c r="D22" s="20">
        <v>69356800</v>
      </c>
      <c r="E22" s="93">
        <f t="shared" si="0"/>
        <v>-58.950003385543823</v>
      </c>
      <c r="F22" s="92">
        <v>2339609.73</v>
      </c>
      <c r="G22" s="20" t="s">
        <v>3325</v>
      </c>
      <c r="H22" s="93">
        <f t="shared" si="1"/>
        <v>-0.27000000001862645</v>
      </c>
      <c r="I22" s="92">
        <v>66532.130000000034</v>
      </c>
      <c r="J22" s="20" t="s">
        <v>3912</v>
      </c>
      <c r="K22" s="93">
        <f t="shared" si="2"/>
        <v>3.0000000027939677E-2</v>
      </c>
      <c r="L22" s="92">
        <v>5609.1</v>
      </c>
      <c r="M22" s="20" t="s">
        <v>3913</v>
      </c>
      <c r="N22" s="93">
        <f t="shared" si="3"/>
        <v>0</v>
      </c>
      <c r="O22" s="92">
        <v>878457.59</v>
      </c>
      <c r="P22" s="20" t="s">
        <v>3326</v>
      </c>
      <c r="Q22" s="93">
        <f t="shared" si="4"/>
        <v>-0.41000000003259629</v>
      </c>
      <c r="R22" s="92">
        <v>66199596.759996615</v>
      </c>
      <c r="S22" s="20">
        <v>66199600</v>
      </c>
      <c r="T22" s="93">
        <f t="shared" si="5"/>
        <v>-3.2400033846497536</v>
      </c>
      <c r="U22" s="209">
        <f t="shared" si="6"/>
        <v>1</v>
      </c>
      <c r="W22" s="86" t="s">
        <v>17</v>
      </c>
      <c r="X22" s="122">
        <f t="shared" si="7"/>
        <v>0</v>
      </c>
      <c r="Y22" s="4">
        <f t="shared" si="8"/>
        <v>0</v>
      </c>
      <c r="Z22" s="130">
        <f t="shared" si="9"/>
        <v>0</v>
      </c>
      <c r="AA22" s="4">
        <f t="shared" si="10"/>
        <v>0</v>
      </c>
      <c r="AB22" s="4">
        <f t="shared" si="11"/>
        <v>0</v>
      </c>
      <c r="AC22" s="129">
        <f t="shared" si="12"/>
        <v>0</v>
      </c>
    </row>
    <row r="23" spans="1:29" ht="15.75">
      <c r="A23" s="251"/>
      <c r="B23" s="86" t="s">
        <v>18</v>
      </c>
      <c r="C23" s="92">
        <v>13522544.739999466</v>
      </c>
      <c r="D23" s="20">
        <v>15414480</v>
      </c>
      <c r="E23" s="93">
        <f t="shared" si="0"/>
        <v>-1891935.2600005344</v>
      </c>
      <c r="F23" s="92">
        <v>912531.74</v>
      </c>
      <c r="G23" s="20" t="s">
        <v>3327</v>
      </c>
      <c r="H23" s="93">
        <f t="shared" si="1"/>
        <v>0.73999999999068677</v>
      </c>
      <c r="I23" s="92">
        <v>44780.66</v>
      </c>
      <c r="J23" s="20" t="s">
        <v>3914</v>
      </c>
      <c r="K23" s="93">
        <f t="shared" si="2"/>
        <v>-3.9999999993597157E-2</v>
      </c>
      <c r="L23" s="92">
        <v>3330.56</v>
      </c>
      <c r="M23" s="20" t="s">
        <v>3915</v>
      </c>
      <c r="N23" s="93">
        <f t="shared" si="3"/>
        <v>0.55999999999994543</v>
      </c>
      <c r="O23" s="92">
        <v>203941.11000000002</v>
      </c>
      <c r="P23" s="20" t="s">
        <v>3328</v>
      </c>
      <c r="Q23" s="93">
        <f t="shared" si="4"/>
        <v>0.11000000001513399</v>
      </c>
      <c r="R23" s="92">
        <v>12447521.989999464</v>
      </c>
      <c r="S23" s="20">
        <v>12447520</v>
      </c>
      <c r="T23" s="93">
        <f t="shared" si="5"/>
        <v>1.9899994637817144</v>
      </c>
      <c r="U23" s="209">
        <f t="shared" si="6"/>
        <v>1</v>
      </c>
      <c r="W23" s="86" t="s">
        <v>18</v>
      </c>
      <c r="X23" s="122">
        <f t="shared" si="7"/>
        <v>1</v>
      </c>
      <c r="Y23" s="4">
        <f t="shared" si="8"/>
        <v>0</v>
      </c>
      <c r="Z23" s="130">
        <f t="shared" si="9"/>
        <v>0</v>
      </c>
      <c r="AA23" s="4">
        <f t="shared" si="10"/>
        <v>0</v>
      </c>
      <c r="AB23" s="4">
        <f t="shared" si="11"/>
        <v>0</v>
      </c>
      <c r="AC23" s="129">
        <f t="shared" si="12"/>
        <v>0</v>
      </c>
    </row>
    <row r="24" spans="1:29" ht="15.75">
      <c r="A24" s="252"/>
      <c r="B24" s="88" t="s">
        <v>19</v>
      </c>
      <c r="C24" s="94"/>
      <c r="D24" s="95"/>
      <c r="E24" s="96">
        <f t="shared" si="0"/>
        <v>0</v>
      </c>
      <c r="F24" s="94"/>
      <c r="G24" s="95"/>
      <c r="H24" s="96">
        <f t="shared" si="1"/>
        <v>0</v>
      </c>
      <c r="I24" s="94"/>
      <c r="J24" s="95"/>
      <c r="K24" s="96">
        <f t="shared" si="2"/>
        <v>0</v>
      </c>
      <c r="L24" s="94"/>
      <c r="M24" s="95"/>
      <c r="N24" s="96">
        <f t="shared" si="3"/>
        <v>0</v>
      </c>
      <c r="O24" s="94"/>
      <c r="P24" s="95"/>
      <c r="Q24" s="96">
        <f t="shared" si="4"/>
        <v>0</v>
      </c>
      <c r="R24" s="94"/>
      <c r="S24" s="95"/>
      <c r="T24" s="96">
        <f t="shared" si="5"/>
        <v>0</v>
      </c>
      <c r="U24" s="210">
        <f t="shared" si="6"/>
        <v>0</v>
      </c>
      <c r="W24" s="88" t="s">
        <v>19</v>
      </c>
      <c r="X24" s="122">
        <f t="shared" si="7"/>
        <v>0</v>
      </c>
      <c r="Y24" s="4">
        <f t="shared" si="8"/>
        <v>0</v>
      </c>
      <c r="Z24" s="130">
        <f t="shared" si="9"/>
        <v>0</v>
      </c>
      <c r="AA24" s="4">
        <f t="shared" si="10"/>
        <v>0</v>
      </c>
      <c r="AB24" s="4">
        <f t="shared" si="11"/>
        <v>0</v>
      </c>
      <c r="AC24" s="129">
        <f t="shared" si="12"/>
        <v>0</v>
      </c>
    </row>
    <row r="25" spans="1:29" ht="15.75" customHeight="1">
      <c r="A25" s="250">
        <v>42618</v>
      </c>
      <c r="B25" s="85" t="s">
        <v>12</v>
      </c>
      <c r="C25" s="89">
        <v>40273018.320000127</v>
      </c>
      <c r="D25" s="90"/>
      <c r="E25" s="91">
        <f t="shared" si="0"/>
        <v>40273018.320000127</v>
      </c>
      <c r="F25" s="89">
        <v>821250.32999999984</v>
      </c>
      <c r="G25" s="90"/>
      <c r="H25" s="91">
        <f t="shared" si="1"/>
        <v>821250.32999999984</v>
      </c>
      <c r="I25" s="89">
        <v>18639.12</v>
      </c>
      <c r="J25" s="90"/>
      <c r="K25" s="91">
        <f t="shared" si="2"/>
        <v>18639.12</v>
      </c>
      <c r="L25" s="89">
        <v>55349.49</v>
      </c>
      <c r="M25" s="90"/>
      <c r="N25" s="91">
        <f t="shared" si="3"/>
        <v>55349.49</v>
      </c>
      <c r="O25" s="89">
        <v>240305.97</v>
      </c>
      <c r="P25" s="90"/>
      <c r="Q25" s="91">
        <f t="shared" si="4"/>
        <v>240305.97</v>
      </c>
      <c r="R25" s="89">
        <v>39174751.650000118</v>
      </c>
      <c r="S25" s="90"/>
      <c r="T25" s="91">
        <f t="shared" si="5"/>
        <v>39174751.650000118</v>
      </c>
      <c r="U25" s="208">
        <f t="shared" si="6"/>
        <v>0</v>
      </c>
      <c r="W25" s="85" t="s">
        <v>12</v>
      </c>
      <c r="X25" s="117">
        <f t="shared" si="7"/>
        <v>0</v>
      </c>
      <c r="Y25" s="118">
        <f t="shared" si="8"/>
        <v>0</v>
      </c>
      <c r="Z25" s="118">
        <f t="shared" si="9"/>
        <v>0</v>
      </c>
      <c r="AA25" s="118">
        <f t="shared" si="10"/>
        <v>0</v>
      </c>
      <c r="AB25" s="118">
        <f t="shared" si="11"/>
        <v>0</v>
      </c>
      <c r="AC25" s="131">
        <f t="shared" si="12"/>
        <v>0</v>
      </c>
    </row>
    <row r="26" spans="1:29" ht="15.75">
      <c r="A26" s="251"/>
      <c r="B26" s="86" t="s">
        <v>13</v>
      </c>
      <c r="C26" s="92">
        <v>92985381.799996689</v>
      </c>
      <c r="D26" s="20">
        <v>92985400</v>
      </c>
      <c r="E26" s="93">
        <f t="shared" si="0"/>
        <v>-18.200003311038017</v>
      </c>
      <c r="F26" s="92">
        <v>1386577.9599999995</v>
      </c>
      <c r="G26" s="20" t="s">
        <v>3329</v>
      </c>
      <c r="H26" s="93">
        <f t="shared" si="1"/>
        <v>-2.0400000005029142</v>
      </c>
      <c r="I26" s="92">
        <v>257010.04</v>
      </c>
      <c r="J26" s="20" t="s">
        <v>3916</v>
      </c>
      <c r="K26" s="93">
        <f t="shared" si="2"/>
        <v>4.0000000008149073E-2</v>
      </c>
      <c r="L26" s="92">
        <v>11980.24</v>
      </c>
      <c r="M26" s="20" t="s">
        <v>3917</v>
      </c>
      <c r="N26" s="93">
        <f t="shared" si="3"/>
        <v>3.9999999999054126E-2</v>
      </c>
      <c r="O26" s="92">
        <v>445127.62</v>
      </c>
      <c r="P26" s="20" t="s">
        <v>3330</v>
      </c>
      <c r="Q26" s="93">
        <f t="shared" si="4"/>
        <v>-0.38000000000465661</v>
      </c>
      <c r="R26" s="92">
        <v>96237163.229996681</v>
      </c>
      <c r="S26" s="20">
        <v>96237104</v>
      </c>
      <c r="T26" s="93">
        <f t="shared" si="5"/>
        <v>59.229996681213379</v>
      </c>
      <c r="U26" s="209">
        <f t="shared" si="6"/>
        <v>1</v>
      </c>
      <c r="W26" s="86" t="s">
        <v>13</v>
      </c>
      <c r="X26" s="121">
        <f t="shared" si="7"/>
        <v>0</v>
      </c>
      <c r="Y26" s="122">
        <f t="shared" si="8"/>
        <v>0</v>
      </c>
      <c r="Z26" s="122">
        <f t="shared" si="9"/>
        <v>0</v>
      </c>
      <c r="AA26" s="122">
        <f t="shared" si="10"/>
        <v>0</v>
      </c>
      <c r="AB26" s="122">
        <f t="shared" si="11"/>
        <v>0</v>
      </c>
      <c r="AC26" s="129">
        <f t="shared" si="12"/>
        <v>0</v>
      </c>
    </row>
    <row r="27" spans="1:29" ht="15.75">
      <c r="A27" s="251"/>
      <c r="B27" s="87" t="s">
        <v>14</v>
      </c>
      <c r="C27" s="92">
        <v>47034575.289999776</v>
      </c>
      <c r="D27" s="20">
        <v>47034600</v>
      </c>
      <c r="E27" s="93">
        <f t="shared" si="0"/>
        <v>-24.710000224411488</v>
      </c>
      <c r="F27" s="92">
        <v>1462654.75</v>
      </c>
      <c r="G27" s="20" t="s">
        <v>3331</v>
      </c>
      <c r="H27" s="93">
        <f t="shared" si="1"/>
        <v>4.75</v>
      </c>
      <c r="I27" s="92">
        <v>240296.90999999997</v>
      </c>
      <c r="J27" s="20" t="s">
        <v>3918</v>
      </c>
      <c r="K27" s="93">
        <f t="shared" si="2"/>
        <v>-9.0000000025611371E-2</v>
      </c>
      <c r="L27" s="92">
        <v>37230.959999999985</v>
      </c>
      <c r="M27" s="20" t="s">
        <v>3919</v>
      </c>
      <c r="N27" s="93">
        <f t="shared" si="3"/>
        <v>-4.000000001542503E-2</v>
      </c>
      <c r="O27" s="92">
        <v>533332.65999999992</v>
      </c>
      <c r="P27" s="20" t="s">
        <v>3332</v>
      </c>
      <c r="Q27" s="93">
        <f t="shared" si="4"/>
        <v>-0.34000000008381903</v>
      </c>
      <c r="R27" s="92">
        <v>49891518.869999789</v>
      </c>
      <c r="S27" s="20">
        <v>49891500</v>
      </c>
      <c r="T27" s="93">
        <f t="shared" si="5"/>
        <v>18.869999788701534</v>
      </c>
      <c r="U27" s="209">
        <f t="shared" si="6"/>
        <v>1</v>
      </c>
      <c r="W27" s="87" t="s">
        <v>14</v>
      </c>
      <c r="X27" s="121">
        <f t="shared" si="7"/>
        <v>0</v>
      </c>
      <c r="Y27" s="122">
        <f t="shared" si="8"/>
        <v>0</v>
      </c>
      <c r="Z27" s="122">
        <f t="shared" si="9"/>
        <v>0</v>
      </c>
      <c r="AA27" s="122">
        <f t="shared" si="10"/>
        <v>0</v>
      </c>
      <c r="AB27" s="122">
        <f t="shared" si="11"/>
        <v>0</v>
      </c>
      <c r="AC27" s="129">
        <f t="shared" si="12"/>
        <v>0</v>
      </c>
    </row>
    <row r="28" spans="1:29" ht="15.75">
      <c r="A28" s="251"/>
      <c r="B28" s="86" t="s">
        <v>15</v>
      </c>
      <c r="C28" s="92">
        <v>102129354.66999948</v>
      </c>
      <c r="D28" s="20">
        <v>104142800</v>
      </c>
      <c r="E28" s="93">
        <f t="shared" si="0"/>
        <v>-2013445.3300005198</v>
      </c>
      <c r="F28" s="92">
        <v>1292317.6099999996</v>
      </c>
      <c r="G28" s="20" t="s">
        <v>3333</v>
      </c>
      <c r="H28" s="93">
        <f t="shared" si="1"/>
        <v>-2.3900000003632158</v>
      </c>
      <c r="I28" s="92">
        <v>295898.45999999996</v>
      </c>
      <c r="J28" s="20" t="s">
        <v>3920</v>
      </c>
      <c r="K28" s="93">
        <f t="shared" si="2"/>
        <v>0.4599999999627471</v>
      </c>
      <c r="L28" s="92">
        <v>122721.72000000006</v>
      </c>
      <c r="M28" s="20" t="s">
        <v>3921</v>
      </c>
      <c r="N28" s="93">
        <f t="shared" si="3"/>
        <v>-0.27999999994062819</v>
      </c>
      <c r="O28" s="92">
        <v>410115.62000000023</v>
      </c>
      <c r="P28" s="20" t="s">
        <v>3334</v>
      </c>
      <c r="Q28" s="93">
        <f t="shared" si="4"/>
        <v>-0.37999999977182597</v>
      </c>
      <c r="R28" s="92">
        <v>100600098.17999949</v>
      </c>
      <c r="S28" s="20">
        <v>100600100</v>
      </c>
      <c r="T28" s="93">
        <f t="shared" si="5"/>
        <v>-1.8200005143880844</v>
      </c>
      <c r="U28" s="209">
        <f t="shared" si="6"/>
        <v>1</v>
      </c>
      <c r="W28" s="86" t="s">
        <v>15</v>
      </c>
      <c r="X28" s="121">
        <f t="shared" si="7"/>
        <v>1</v>
      </c>
      <c r="Y28" s="122">
        <f t="shared" si="8"/>
        <v>0</v>
      </c>
      <c r="Z28" s="122">
        <f t="shared" si="9"/>
        <v>0</v>
      </c>
      <c r="AA28" s="122">
        <f t="shared" si="10"/>
        <v>0</v>
      </c>
      <c r="AB28" s="122">
        <f t="shared" si="11"/>
        <v>0</v>
      </c>
      <c r="AC28" s="129">
        <f t="shared" si="12"/>
        <v>0</v>
      </c>
    </row>
    <row r="29" spans="1:29" ht="15.75">
      <c r="A29" s="251"/>
      <c r="B29" s="86" t="s">
        <v>16</v>
      </c>
      <c r="C29" s="92">
        <v>75692719.389999017</v>
      </c>
      <c r="D29" s="20">
        <v>75692800</v>
      </c>
      <c r="E29" s="93">
        <f t="shared" si="0"/>
        <v>-80.610000982880592</v>
      </c>
      <c r="F29" s="92">
        <v>957099.32999999914</v>
      </c>
      <c r="G29" s="20" t="s">
        <v>3335</v>
      </c>
      <c r="H29" s="93">
        <f t="shared" si="1"/>
        <v>0.32999999914318323</v>
      </c>
      <c r="I29" s="92">
        <v>105663.30000000006</v>
      </c>
      <c r="J29" s="20" t="s">
        <v>3922</v>
      </c>
      <c r="K29" s="93">
        <f t="shared" si="2"/>
        <v>0.30000000006111804</v>
      </c>
      <c r="L29" s="92">
        <v>7646.12</v>
      </c>
      <c r="M29" s="20" t="s">
        <v>3923</v>
      </c>
      <c r="N29" s="93">
        <f t="shared" si="3"/>
        <v>0</v>
      </c>
      <c r="O29" s="92">
        <v>535952.98999999987</v>
      </c>
      <c r="P29" s="20" t="s">
        <v>3336</v>
      </c>
      <c r="Q29" s="93">
        <f t="shared" si="4"/>
        <v>-1.0000000125728548E-2</v>
      </c>
      <c r="R29" s="92">
        <v>74297684.249999017</v>
      </c>
      <c r="S29" s="20">
        <v>74297700</v>
      </c>
      <c r="T29" s="93">
        <f t="shared" si="5"/>
        <v>-15.750000983476639</v>
      </c>
      <c r="U29" s="209">
        <f t="shared" si="6"/>
        <v>1</v>
      </c>
      <c r="W29" s="86" t="s">
        <v>16</v>
      </c>
      <c r="X29" s="121">
        <f t="shared" si="7"/>
        <v>0</v>
      </c>
      <c r="Y29" s="122">
        <f t="shared" si="8"/>
        <v>0</v>
      </c>
      <c r="Z29" s="122">
        <f t="shared" si="9"/>
        <v>0</v>
      </c>
      <c r="AA29" s="122">
        <f t="shared" si="10"/>
        <v>0</v>
      </c>
      <c r="AB29" s="122">
        <f t="shared" si="11"/>
        <v>0</v>
      </c>
      <c r="AC29" s="129">
        <f t="shared" si="12"/>
        <v>0</v>
      </c>
    </row>
    <row r="30" spans="1:29" ht="15.75">
      <c r="A30" s="251"/>
      <c r="B30" s="86" t="s">
        <v>17</v>
      </c>
      <c r="C30" s="92">
        <v>66199596.759996615</v>
      </c>
      <c r="D30" s="20">
        <v>0</v>
      </c>
      <c r="E30" s="93">
        <f t="shared" si="0"/>
        <v>66199596.759996615</v>
      </c>
      <c r="F30" s="92">
        <v>2181905.1299999985</v>
      </c>
      <c r="G30" s="20"/>
      <c r="H30" s="93">
        <f t="shared" si="1"/>
        <v>2181905.1299999985</v>
      </c>
      <c r="I30" s="92">
        <v>49053.939999999995</v>
      </c>
      <c r="J30" s="20"/>
      <c r="K30" s="93">
        <f t="shared" si="2"/>
        <v>49053.939999999995</v>
      </c>
      <c r="L30" s="92">
        <v>9951.76</v>
      </c>
      <c r="M30" s="20"/>
      <c r="N30" s="93">
        <f t="shared" si="3"/>
        <v>9951.76</v>
      </c>
      <c r="O30" s="92">
        <v>363404.00000000006</v>
      </c>
      <c r="P30" s="20"/>
      <c r="Q30" s="93">
        <f t="shared" si="4"/>
        <v>363404.00000000006</v>
      </c>
      <c r="R30" s="92">
        <v>63693389.809996627</v>
      </c>
      <c r="S30" s="20">
        <v>0</v>
      </c>
      <c r="T30" s="93">
        <f t="shared" si="5"/>
        <v>63693389.809996627</v>
      </c>
      <c r="U30" s="209">
        <f t="shared" si="6"/>
        <v>0</v>
      </c>
      <c r="W30" s="86" t="s">
        <v>17</v>
      </c>
      <c r="X30" s="121">
        <f t="shared" si="7"/>
        <v>0</v>
      </c>
      <c r="Y30" s="122">
        <f t="shared" si="8"/>
        <v>0</v>
      </c>
      <c r="Z30" s="122">
        <f t="shared" si="9"/>
        <v>0</v>
      </c>
      <c r="AA30" s="122">
        <f t="shared" si="10"/>
        <v>0</v>
      </c>
      <c r="AB30" s="122">
        <f t="shared" si="11"/>
        <v>0</v>
      </c>
      <c r="AC30" s="129">
        <f t="shared" si="12"/>
        <v>0</v>
      </c>
    </row>
    <row r="31" spans="1:29" ht="15.75">
      <c r="A31" s="251"/>
      <c r="B31" s="86" t="s">
        <v>18</v>
      </c>
      <c r="C31" s="92">
        <v>12447521.989999464</v>
      </c>
      <c r="D31" s="20">
        <v>12447520</v>
      </c>
      <c r="E31" s="93">
        <f t="shared" si="0"/>
        <v>1.9899994637817144</v>
      </c>
      <c r="F31" s="92">
        <v>312149.98</v>
      </c>
      <c r="G31" s="20" t="s">
        <v>3337</v>
      </c>
      <c r="H31" s="93">
        <f t="shared" si="1"/>
        <v>0.97999999998137355</v>
      </c>
      <c r="I31" s="92">
        <v>49181.83</v>
      </c>
      <c r="J31" s="20" t="s">
        <v>3924</v>
      </c>
      <c r="K31" s="93">
        <f t="shared" si="2"/>
        <v>2.9999999998835847E-2</v>
      </c>
      <c r="L31" s="92">
        <v>3787.9999999999995</v>
      </c>
      <c r="M31" s="20" t="s">
        <v>3925</v>
      </c>
      <c r="N31" s="93">
        <f t="shared" si="3"/>
        <v>0</v>
      </c>
      <c r="O31" s="92">
        <v>51086.81</v>
      </c>
      <c r="P31" s="20" t="s">
        <v>3338</v>
      </c>
      <c r="Q31" s="93">
        <f t="shared" si="4"/>
        <v>0.80999999999767169</v>
      </c>
      <c r="R31" s="92">
        <v>14148023.599999467</v>
      </c>
      <c r="S31" s="20">
        <v>14148030</v>
      </c>
      <c r="T31" s="93">
        <f t="shared" si="5"/>
        <v>-6.4000005330890417</v>
      </c>
      <c r="U31" s="209">
        <f t="shared" si="6"/>
        <v>1</v>
      </c>
      <c r="W31" s="86" t="s">
        <v>18</v>
      </c>
      <c r="X31" s="121">
        <f t="shared" si="7"/>
        <v>0</v>
      </c>
      <c r="Y31" s="122">
        <f t="shared" si="8"/>
        <v>0</v>
      </c>
      <c r="Z31" s="122">
        <f t="shared" si="9"/>
        <v>0</v>
      </c>
      <c r="AA31" s="122">
        <f t="shared" si="10"/>
        <v>0</v>
      </c>
      <c r="AB31" s="122">
        <f t="shared" si="11"/>
        <v>0</v>
      </c>
      <c r="AC31" s="129">
        <f t="shared" si="12"/>
        <v>0</v>
      </c>
    </row>
    <row r="32" spans="1:29" ht="15.75">
      <c r="A32" s="252"/>
      <c r="B32" s="88" t="s">
        <v>19</v>
      </c>
      <c r="C32" s="94"/>
      <c r="D32" s="95"/>
      <c r="E32" s="96">
        <f t="shared" si="0"/>
        <v>0</v>
      </c>
      <c r="F32" s="94"/>
      <c r="G32" s="95"/>
      <c r="H32" s="96">
        <f t="shared" si="1"/>
        <v>0</v>
      </c>
      <c r="I32" s="94"/>
      <c r="J32" s="95"/>
      <c r="K32" s="96">
        <f t="shared" si="2"/>
        <v>0</v>
      </c>
      <c r="L32" s="94"/>
      <c r="M32" s="95"/>
      <c r="N32" s="96">
        <f t="shared" si="3"/>
        <v>0</v>
      </c>
      <c r="O32" s="94"/>
      <c r="P32" s="95"/>
      <c r="Q32" s="96">
        <f t="shared" si="4"/>
        <v>0</v>
      </c>
      <c r="R32" s="94"/>
      <c r="S32" s="95"/>
      <c r="T32" s="96">
        <f t="shared" si="5"/>
        <v>0</v>
      </c>
      <c r="U32" s="210">
        <f t="shared" si="6"/>
        <v>0</v>
      </c>
      <c r="W32" s="88" t="s">
        <v>19</v>
      </c>
      <c r="X32" s="125">
        <f t="shared" si="7"/>
        <v>0</v>
      </c>
      <c r="Y32" s="126">
        <f t="shared" si="8"/>
        <v>0</v>
      </c>
      <c r="Z32" s="126">
        <f t="shared" si="9"/>
        <v>0</v>
      </c>
      <c r="AA32" s="126">
        <f t="shared" si="10"/>
        <v>0</v>
      </c>
      <c r="AB32" s="126">
        <f t="shared" si="11"/>
        <v>0</v>
      </c>
      <c r="AC32" s="132">
        <f t="shared" si="12"/>
        <v>0</v>
      </c>
    </row>
    <row r="33" spans="1:29" ht="15.75" customHeight="1">
      <c r="A33" s="250">
        <v>42619</v>
      </c>
      <c r="B33" s="85" t="s">
        <v>12</v>
      </c>
      <c r="C33" s="89">
        <v>39174751.650000118</v>
      </c>
      <c r="D33" s="90">
        <v>39174800</v>
      </c>
      <c r="E33" s="91">
        <f t="shared" si="0"/>
        <v>-48.349999882280827</v>
      </c>
      <c r="F33" s="89">
        <v>862034.29</v>
      </c>
      <c r="G33" s="90" t="s">
        <v>3339</v>
      </c>
      <c r="H33" s="91">
        <f t="shared" si="1"/>
        <v>0.2900000000372529</v>
      </c>
      <c r="I33" s="89">
        <v>78917.009999999995</v>
      </c>
      <c r="J33" s="90" t="s">
        <v>3926</v>
      </c>
      <c r="K33" s="91">
        <f t="shared" si="2"/>
        <v>9.9999999947613105E-3</v>
      </c>
      <c r="L33" s="89">
        <v>58334.71</v>
      </c>
      <c r="M33" s="90" t="s">
        <v>3927</v>
      </c>
      <c r="N33" s="91">
        <f t="shared" si="3"/>
        <v>1.0000000002037268E-2</v>
      </c>
      <c r="O33" s="89">
        <v>0</v>
      </c>
      <c r="P33" s="90" t="s">
        <v>52</v>
      </c>
      <c r="Q33" s="91">
        <f t="shared" si="4"/>
        <v>0</v>
      </c>
      <c r="R33" s="89">
        <v>44399035.550000124</v>
      </c>
      <c r="S33" s="90">
        <v>44399000</v>
      </c>
      <c r="T33" s="91">
        <f t="shared" si="5"/>
        <v>35.550000123679638</v>
      </c>
      <c r="U33" s="208">
        <f t="shared" si="6"/>
        <v>1</v>
      </c>
      <c r="W33" s="85" t="s">
        <v>12</v>
      </c>
      <c r="X33" s="117">
        <f t="shared" si="7"/>
        <v>0</v>
      </c>
      <c r="Y33" s="118">
        <f t="shared" si="8"/>
        <v>0</v>
      </c>
      <c r="Z33" s="118">
        <f t="shared" si="9"/>
        <v>0</v>
      </c>
      <c r="AA33" s="118">
        <f t="shared" si="10"/>
        <v>0</v>
      </c>
      <c r="AB33" s="118">
        <f t="shared" si="11"/>
        <v>0</v>
      </c>
      <c r="AC33" s="131">
        <f t="shared" si="12"/>
        <v>0</v>
      </c>
    </row>
    <row r="34" spans="1:29" ht="15.75">
      <c r="A34" s="251"/>
      <c r="B34" s="86" t="s">
        <v>13</v>
      </c>
      <c r="C34" s="92"/>
      <c r="D34" s="84">
        <v>96237104</v>
      </c>
      <c r="E34" s="93">
        <f t="shared" si="0"/>
        <v>-96237104</v>
      </c>
      <c r="F34" s="92"/>
      <c r="G34" s="6" t="s">
        <v>3340</v>
      </c>
      <c r="H34" s="93">
        <f t="shared" si="1"/>
        <v>-1719240</v>
      </c>
      <c r="I34" s="92"/>
      <c r="J34" s="20" t="s">
        <v>3928</v>
      </c>
      <c r="K34" s="93">
        <f t="shared" si="2"/>
        <v>-507755</v>
      </c>
      <c r="L34" s="92"/>
      <c r="M34" s="20" t="s">
        <v>3929</v>
      </c>
      <c r="N34" s="93">
        <f t="shared" si="3"/>
        <v>-125282</v>
      </c>
      <c r="O34" s="92"/>
      <c r="P34" s="6" t="s">
        <v>52</v>
      </c>
      <c r="Q34" s="93">
        <f t="shared" si="4"/>
        <v>0</v>
      </c>
      <c r="R34" s="92"/>
      <c r="S34" s="6">
        <v>94899500</v>
      </c>
      <c r="T34" s="93">
        <f t="shared" si="5"/>
        <v>-94899500</v>
      </c>
      <c r="U34" s="209">
        <f t="shared" si="6"/>
        <v>1</v>
      </c>
      <c r="W34" s="86" t="s">
        <v>13</v>
      </c>
      <c r="X34" s="121">
        <f t="shared" si="7"/>
        <v>0</v>
      </c>
      <c r="Y34" s="122">
        <f t="shared" si="8"/>
        <v>0</v>
      </c>
      <c r="Z34" s="122">
        <f t="shared" si="9"/>
        <v>0</v>
      </c>
      <c r="AA34" s="122">
        <f t="shared" si="10"/>
        <v>0</v>
      </c>
      <c r="AB34" s="122">
        <f t="shared" si="11"/>
        <v>0</v>
      </c>
      <c r="AC34" s="129">
        <f t="shared" si="12"/>
        <v>0</v>
      </c>
    </row>
    <row r="35" spans="1:29" ht="15.75">
      <c r="A35" s="251"/>
      <c r="B35" s="87" t="s">
        <v>14</v>
      </c>
      <c r="C35" s="92"/>
      <c r="D35" s="6">
        <v>49891500</v>
      </c>
      <c r="E35" s="93">
        <f t="shared" si="0"/>
        <v>-49891500</v>
      </c>
      <c r="F35" s="92"/>
      <c r="G35" s="6" t="s">
        <v>3341</v>
      </c>
      <c r="H35" s="93">
        <f t="shared" si="1"/>
        <v>-1521110</v>
      </c>
      <c r="I35" s="92"/>
      <c r="J35" s="20" t="s">
        <v>3930</v>
      </c>
      <c r="K35" s="93">
        <f t="shared" si="2"/>
        <v>-131690</v>
      </c>
      <c r="L35" s="92"/>
      <c r="M35" s="20" t="s">
        <v>3931</v>
      </c>
      <c r="N35" s="93">
        <f t="shared" si="3"/>
        <v>-16031.2</v>
      </c>
      <c r="O35" s="92"/>
      <c r="P35" s="6" t="s">
        <v>52</v>
      </c>
      <c r="Q35" s="93">
        <f t="shared" si="4"/>
        <v>0</v>
      </c>
      <c r="R35" s="92"/>
      <c r="S35" s="6">
        <v>48486100</v>
      </c>
      <c r="T35" s="93">
        <f t="shared" si="5"/>
        <v>-48486100</v>
      </c>
      <c r="U35" s="209">
        <f t="shared" si="6"/>
        <v>1</v>
      </c>
      <c r="W35" s="87" t="s">
        <v>14</v>
      </c>
      <c r="X35" s="121">
        <f t="shared" si="7"/>
        <v>0</v>
      </c>
      <c r="Y35" s="122">
        <f t="shared" si="8"/>
        <v>0</v>
      </c>
      <c r="Z35" s="122">
        <f t="shared" si="9"/>
        <v>0</v>
      </c>
      <c r="AA35" s="122">
        <f t="shared" si="10"/>
        <v>0</v>
      </c>
      <c r="AB35" s="122">
        <f t="shared" si="11"/>
        <v>0</v>
      </c>
      <c r="AC35" s="129">
        <f t="shared" si="12"/>
        <v>0</v>
      </c>
    </row>
    <row r="36" spans="1:29" ht="15.75">
      <c r="A36" s="251"/>
      <c r="B36" s="86" t="s">
        <v>15</v>
      </c>
      <c r="C36" s="92">
        <v>100600098.17999949</v>
      </c>
      <c r="D36" s="6">
        <v>100600100</v>
      </c>
      <c r="E36" s="93">
        <f t="shared" si="0"/>
        <v>-1.8200005143880844</v>
      </c>
      <c r="F36" s="92">
        <v>1081388.8799999997</v>
      </c>
      <c r="G36" s="6" t="s">
        <v>3342</v>
      </c>
      <c r="H36" s="93">
        <f t="shared" si="1"/>
        <v>-1.1200000003445894</v>
      </c>
      <c r="I36" s="92">
        <v>464861.30000000022</v>
      </c>
      <c r="J36" s="20" t="s">
        <v>3932</v>
      </c>
      <c r="K36" s="93">
        <f t="shared" si="2"/>
        <v>0.30000000022118911</v>
      </c>
      <c r="L36" s="92">
        <v>153806.52000000005</v>
      </c>
      <c r="M36" s="20" t="s">
        <v>3933</v>
      </c>
      <c r="N36" s="93">
        <f t="shared" si="3"/>
        <v>-0.47999999995226972</v>
      </c>
      <c r="O36" s="92">
        <v>0</v>
      </c>
      <c r="P36" s="6" t="s">
        <v>52</v>
      </c>
      <c r="Q36" s="93">
        <f t="shared" si="4"/>
        <v>0</v>
      </c>
      <c r="R36" s="92">
        <v>99829764.079999492</v>
      </c>
      <c r="S36" s="6">
        <v>99829704</v>
      </c>
      <c r="T36" s="93">
        <f t="shared" si="5"/>
        <v>60.07999949157238</v>
      </c>
      <c r="U36" s="209">
        <f t="shared" si="6"/>
        <v>1</v>
      </c>
      <c r="W36" s="86" t="s">
        <v>15</v>
      </c>
      <c r="X36" s="121">
        <f t="shared" si="7"/>
        <v>0</v>
      </c>
      <c r="Y36" s="122">
        <f t="shared" si="8"/>
        <v>0</v>
      </c>
      <c r="Z36" s="122">
        <f t="shared" si="9"/>
        <v>0</v>
      </c>
      <c r="AA36" s="122">
        <f t="shared" si="10"/>
        <v>0</v>
      </c>
      <c r="AB36" s="122">
        <f t="shared" si="11"/>
        <v>0</v>
      </c>
      <c r="AC36" s="129">
        <f t="shared" si="12"/>
        <v>0</v>
      </c>
    </row>
    <row r="37" spans="1:29" ht="15.75">
      <c r="A37" s="251"/>
      <c r="B37" s="86" t="s">
        <v>16</v>
      </c>
      <c r="C37" s="92">
        <v>74297684.249999017</v>
      </c>
      <c r="D37" s="6">
        <v>74297700</v>
      </c>
      <c r="E37" s="93">
        <f t="shared" si="0"/>
        <v>-15.750000983476639</v>
      </c>
      <c r="F37" s="92">
        <v>1132788.8299999996</v>
      </c>
      <c r="G37" s="6" t="s">
        <v>3343</v>
      </c>
      <c r="H37" s="93">
        <f t="shared" si="1"/>
        <v>-1.1700000003911555</v>
      </c>
      <c r="I37" s="92">
        <v>181223.19</v>
      </c>
      <c r="J37" s="20" t="s">
        <v>3934</v>
      </c>
      <c r="K37" s="93">
        <f t="shared" si="2"/>
        <v>0.19000000000232831</v>
      </c>
      <c r="L37" s="92">
        <v>26296.100000000002</v>
      </c>
      <c r="M37" s="20" t="s">
        <v>3935</v>
      </c>
      <c r="N37" s="93">
        <f t="shared" si="3"/>
        <v>0</v>
      </c>
      <c r="O37" s="92">
        <v>0</v>
      </c>
      <c r="P37" s="6" t="s">
        <v>52</v>
      </c>
      <c r="Q37" s="93">
        <f t="shared" si="4"/>
        <v>0</v>
      </c>
      <c r="R37" s="92">
        <v>73319822.509999022</v>
      </c>
      <c r="S37" s="6">
        <v>73319800</v>
      </c>
      <c r="T37" s="93">
        <f t="shared" si="5"/>
        <v>22.509999021887779</v>
      </c>
      <c r="U37" s="209">
        <f t="shared" si="6"/>
        <v>1</v>
      </c>
      <c r="W37" s="86" t="s">
        <v>16</v>
      </c>
      <c r="X37" s="121">
        <f t="shared" si="7"/>
        <v>0</v>
      </c>
      <c r="Y37" s="122">
        <f t="shared" si="8"/>
        <v>0</v>
      </c>
      <c r="Z37" s="122">
        <f t="shared" si="9"/>
        <v>0</v>
      </c>
      <c r="AA37" s="122">
        <f t="shared" si="10"/>
        <v>0</v>
      </c>
      <c r="AB37" s="122">
        <f t="shared" si="11"/>
        <v>0</v>
      </c>
      <c r="AC37" s="129">
        <f t="shared" si="12"/>
        <v>0</v>
      </c>
    </row>
    <row r="38" spans="1:29" ht="15.75">
      <c r="A38" s="251"/>
      <c r="B38" s="86" t="s">
        <v>17</v>
      </c>
      <c r="C38" s="92">
        <v>63693389.809996627</v>
      </c>
      <c r="D38" s="6"/>
      <c r="E38" s="93">
        <f t="shared" si="0"/>
        <v>63693389.809996627</v>
      </c>
      <c r="F38" s="92">
        <v>1509762.7600000007</v>
      </c>
      <c r="G38" s="6"/>
      <c r="H38" s="93">
        <f t="shared" si="1"/>
        <v>1509762.7600000007</v>
      </c>
      <c r="I38" s="92">
        <v>308175.31000000011</v>
      </c>
      <c r="J38" s="20"/>
      <c r="K38" s="93">
        <f t="shared" si="2"/>
        <v>308175.31000000011</v>
      </c>
      <c r="L38" s="92">
        <v>284441.89999999997</v>
      </c>
      <c r="M38" s="20"/>
      <c r="N38" s="93">
        <f t="shared" si="3"/>
        <v>284441.89999999997</v>
      </c>
      <c r="O38" s="92">
        <v>0</v>
      </c>
      <c r="P38" s="6"/>
      <c r="Q38" s="93">
        <f t="shared" si="4"/>
        <v>0</v>
      </c>
      <c r="R38" s="92">
        <v>66145297.089996628</v>
      </c>
      <c r="S38" s="6"/>
      <c r="T38" s="93">
        <f t="shared" si="5"/>
        <v>66145297.089996628</v>
      </c>
      <c r="U38" s="209">
        <f t="shared" si="6"/>
        <v>0</v>
      </c>
      <c r="W38" s="86" t="s">
        <v>17</v>
      </c>
      <c r="X38" s="121">
        <f t="shared" si="7"/>
        <v>0</v>
      </c>
      <c r="Y38" s="122">
        <f t="shared" si="8"/>
        <v>0</v>
      </c>
      <c r="Z38" s="122">
        <f t="shared" si="9"/>
        <v>0</v>
      </c>
      <c r="AA38" s="122">
        <f t="shared" si="10"/>
        <v>0</v>
      </c>
      <c r="AB38" s="122">
        <f t="shared" si="11"/>
        <v>0</v>
      </c>
      <c r="AC38" s="129">
        <f t="shared" si="12"/>
        <v>0</v>
      </c>
    </row>
    <row r="39" spans="1:29" ht="15.75">
      <c r="A39" s="251"/>
      <c r="B39" s="86" t="s">
        <v>18</v>
      </c>
      <c r="C39" s="92">
        <v>14148023.599999467</v>
      </c>
      <c r="D39" s="6"/>
      <c r="E39" s="93">
        <f t="shared" si="0"/>
        <v>14148023.599999467</v>
      </c>
      <c r="F39" s="92">
        <v>259927.34</v>
      </c>
      <c r="G39" s="6"/>
      <c r="H39" s="93">
        <f t="shared" si="1"/>
        <v>259927.34</v>
      </c>
      <c r="I39" s="92">
        <v>62989.62</v>
      </c>
      <c r="J39" s="20"/>
      <c r="K39" s="93">
        <f t="shared" si="2"/>
        <v>62989.62</v>
      </c>
      <c r="L39" s="92">
        <v>4482.2300000000005</v>
      </c>
      <c r="M39" s="20"/>
      <c r="N39" s="93">
        <f t="shared" si="3"/>
        <v>4482.2300000000005</v>
      </c>
      <c r="O39" s="92">
        <v>0</v>
      </c>
      <c r="P39" s="6"/>
      <c r="Q39" s="93">
        <f t="shared" si="4"/>
        <v>0</v>
      </c>
      <c r="R39" s="92">
        <v>13946603.649999466</v>
      </c>
      <c r="S39" s="6"/>
      <c r="T39" s="93">
        <f t="shared" si="5"/>
        <v>13946603.649999466</v>
      </c>
      <c r="U39" s="209">
        <f t="shared" si="6"/>
        <v>0</v>
      </c>
      <c r="W39" s="86" t="s">
        <v>18</v>
      </c>
      <c r="X39" s="121">
        <f t="shared" si="7"/>
        <v>0</v>
      </c>
      <c r="Y39" s="122">
        <f t="shared" si="8"/>
        <v>0</v>
      </c>
      <c r="Z39" s="122">
        <f t="shared" si="9"/>
        <v>0</v>
      </c>
      <c r="AA39" s="122">
        <f t="shared" si="10"/>
        <v>0</v>
      </c>
      <c r="AB39" s="122">
        <f t="shared" si="11"/>
        <v>0</v>
      </c>
      <c r="AC39" s="129">
        <f t="shared" si="12"/>
        <v>0</v>
      </c>
    </row>
    <row r="40" spans="1:29" ht="15.75">
      <c r="A40" s="252"/>
      <c r="B40" s="88" t="s">
        <v>19</v>
      </c>
      <c r="C40" s="94"/>
      <c r="D40" s="105"/>
      <c r="E40" s="96">
        <f t="shared" si="0"/>
        <v>0</v>
      </c>
      <c r="F40" s="94"/>
      <c r="G40" s="105"/>
      <c r="H40" s="96">
        <f t="shared" si="1"/>
        <v>0</v>
      </c>
      <c r="I40" s="94"/>
      <c r="J40" s="95"/>
      <c r="K40" s="96">
        <f t="shared" si="2"/>
        <v>0</v>
      </c>
      <c r="L40" s="94"/>
      <c r="M40" s="95"/>
      <c r="N40" s="96">
        <f t="shared" si="3"/>
        <v>0</v>
      </c>
      <c r="O40" s="94"/>
      <c r="P40" s="105"/>
      <c r="Q40" s="96">
        <f t="shared" si="4"/>
        <v>0</v>
      </c>
      <c r="R40" s="94"/>
      <c r="S40" s="105"/>
      <c r="T40" s="96">
        <f t="shared" si="5"/>
        <v>0</v>
      </c>
      <c r="U40" s="210">
        <f t="shared" si="6"/>
        <v>0</v>
      </c>
      <c r="W40" s="88" t="s">
        <v>19</v>
      </c>
      <c r="X40" s="125">
        <f t="shared" si="7"/>
        <v>0</v>
      </c>
      <c r="Y40" s="126">
        <f t="shared" si="8"/>
        <v>0</v>
      </c>
      <c r="Z40" s="126">
        <f t="shared" si="9"/>
        <v>0</v>
      </c>
      <c r="AA40" s="126">
        <f t="shared" si="10"/>
        <v>0</v>
      </c>
      <c r="AB40" s="126">
        <f t="shared" si="11"/>
        <v>0</v>
      </c>
      <c r="AC40" s="132">
        <f t="shared" si="12"/>
        <v>0</v>
      </c>
    </row>
    <row r="41" spans="1:29" ht="15.75" customHeight="1">
      <c r="A41" s="250">
        <v>42620</v>
      </c>
      <c r="B41" s="85" t="s">
        <v>12</v>
      </c>
      <c r="C41" s="89">
        <v>44399035.550000124</v>
      </c>
      <c r="D41" s="90">
        <v>44399000</v>
      </c>
      <c r="E41" s="97">
        <f t="shared" si="0"/>
        <v>35.550000123679638</v>
      </c>
      <c r="F41" s="89">
        <v>790451.7999999997</v>
      </c>
      <c r="G41" s="90" t="s">
        <v>3344</v>
      </c>
      <c r="H41" s="91">
        <f t="shared" si="1"/>
        <v>-0.20000000030267984</v>
      </c>
      <c r="I41" s="89">
        <v>69427.23</v>
      </c>
      <c r="J41" s="90" t="s">
        <v>3936</v>
      </c>
      <c r="K41" s="91">
        <f t="shared" si="2"/>
        <v>2.9999999998835847E-2</v>
      </c>
      <c r="L41" s="89">
        <v>35966.57</v>
      </c>
      <c r="M41" s="90" t="s">
        <v>3937</v>
      </c>
      <c r="N41" s="91">
        <f t="shared" si="3"/>
        <v>-2.9999999998835847E-2</v>
      </c>
      <c r="O41" s="89">
        <v>519391.04000000004</v>
      </c>
      <c r="P41" s="90" t="s">
        <v>3345</v>
      </c>
      <c r="Q41" s="91">
        <f t="shared" si="4"/>
        <v>4.0000000037252903E-2</v>
      </c>
      <c r="R41" s="89">
        <v>46871857.320000127</v>
      </c>
      <c r="S41" s="90">
        <v>46871800</v>
      </c>
      <c r="T41" s="91">
        <f t="shared" si="5"/>
        <v>57.320000126957893</v>
      </c>
      <c r="U41" s="208">
        <f t="shared" si="6"/>
        <v>1</v>
      </c>
      <c r="W41" s="85" t="s">
        <v>12</v>
      </c>
      <c r="X41" s="122">
        <f t="shared" si="7"/>
        <v>0</v>
      </c>
      <c r="Y41" s="122">
        <f t="shared" si="8"/>
        <v>0</v>
      </c>
      <c r="Z41" s="122">
        <f t="shared" si="9"/>
        <v>0</v>
      </c>
      <c r="AA41" s="122">
        <f t="shared" si="10"/>
        <v>0</v>
      </c>
      <c r="AB41" s="122">
        <f t="shared" si="11"/>
        <v>0</v>
      </c>
      <c r="AC41" s="129">
        <f t="shared" si="12"/>
        <v>0</v>
      </c>
    </row>
    <row r="42" spans="1:29" ht="15.75">
      <c r="A42" s="251"/>
      <c r="B42" s="86" t="s">
        <v>13</v>
      </c>
      <c r="C42" s="92">
        <v>96237163.229996681</v>
      </c>
      <c r="D42" s="20">
        <v>94899500</v>
      </c>
      <c r="E42" s="93">
        <f t="shared" si="0"/>
        <v>1337663.2299966812</v>
      </c>
      <c r="F42" s="92">
        <v>3424785.2900000014</v>
      </c>
      <c r="G42" s="20" t="s">
        <v>3346</v>
      </c>
      <c r="H42" s="93">
        <f t="shared" si="1"/>
        <v>-4.7099999985657632</v>
      </c>
      <c r="I42" s="92">
        <v>777542.33</v>
      </c>
      <c r="J42" s="20" t="s">
        <v>3938</v>
      </c>
      <c r="K42" s="93">
        <f t="shared" si="2"/>
        <v>0.32999999995809048</v>
      </c>
      <c r="L42" s="92">
        <v>1429868.29</v>
      </c>
      <c r="M42" s="20" t="s">
        <v>3939</v>
      </c>
      <c r="N42" s="93">
        <f t="shared" si="3"/>
        <v>-1.7099999999627471</v>
      </c>
      <c r="O42" s="92">
        <v>784949.69000000006</v>
      </c>
      <c r="P42" s="20" t="s">
        <v>3347</v>
      </c>
      <c r="Q42" s="93">
        <f t="shared" si="4"/>
        <v>-0.30999999993946403</v>
      </c>
      <c r="R42" s="92">
        <v>97333463.319996685</v>
      </c>
      <c r="S42" s="20">
        <v>97333396</v>
      </c>
      <c r="T42" s="93">
        <f t="shared" si="5"/>
        <v>67.319996684789658</v>
      </c>
      <c r="U42" s="209">
        <f t="shared" si="6"/>
        <v>1</v>
      </c>
      <c r="W42" s="86" t="s">
        <v>13</v>
      </c>
      <c r="X42" s="122">
        <f t="shared" si="7"/>
        <v>1</v>
      </c>
      <c r="Y42" s="122">
        <f t="shared" si="8"/>
        <v>0</v>
      </c>
      <c r="Z42" s="122">
        <f t="shared" si="9"/>
        <v>0</v>
      </c>
      <c r="AA42" s="122">
        <f t="shared" si="10"/>
        <v>0</v>
      </c>
      <c r="AB42" s="122">
        <f t="shared" si="11"/>
        <v>0</v>
      </c>
      <c r="AC42" s="129">
        <f t="shared" si="12"/>
        <v>0</v>
      </c>
    </row>
    <row r="43" spans="1:29" ht="15.75">
      <c r="A43" s="251"/>
      <c r="B43" s="87" t="s">
        <v>14</v>
      </c>
      <c r="C43" s="92">
        <v>49891518.869999789</v>
      </c>
      <c r="D43" s="20">
        <v>48486100</v>
      </c>
      <c r="E43" s="93">
        <f t="shared" si="0"/>
        <v>1405418.8699997887</v>
      </c>
      <c r="F43" s="92">
        <v>2872803.6599999997</v>
      </c>
      <c r="G43" s="20" t="s">
        <v>3348</v>
      </c>
      <c r="H43" s="93">
        <f t="shared" si="1"/>
        <v>3.6599999996833503</v>
      </c>
      <c r="I43" s="92">
        <v>257104.95</v>
      </c>
      <c r="J43" s="20" t="s">
        <v>3940</v>
      </c>
      <c r="K43" s="93">
        <f t="shared" si="2"/>
        <v>512.95000000001164</v>
      </c>
      <c r="L43" s="92">
        <v>40653.57</v>
      </c>
      <c r="M43" s="20" t="s">
        <v>3941</v>
      </c>
      <c r="N43" s="93">
        <f t="shared" si="3"/>
        <v>297.56999999999971</v>
      </c>
      <c r="O43" s="92">
        <v>1046836.15</v>
      </c>
      <c r="P43" s="20" t="s">
        <v>3349</v>
      </c>
      <c r="Q43" s="93">
        <f t="shared" si="4"/>
        <v>-3.8499999999767169</v>
      </c>
      <c r="R43" s="92">
        <v>48137242.429999791</v>
      </c>
      <c r="S43" s="20">
        <v>48137300</v>
      </c>
      <c r="T43" s="93">
        <f t="shared" si="5"/>
        <v>-57.57000020891428</v>
      </c>
      <c r="U43" s="209">
        <f t="shared" si="6"/>
        <v>1</v>
      </c>
      <c r="W43" s="87" t="s">
        <v>14</v>
      </c>
      <c r="X43" s="122">
        <f t="shared" si="7"/>
        <v>1</v>
      </c>
      <c r="Y43" s="122">
        <f t="shared" si="8"/>
        <v>0</v>
      </c>
      <c r="Z43" s="122">
        <f t="shared" si="9"/>
        <v>1</v>
      </c>
      <c r="AA43" s="122">
        <f t="shared" si="10"/>
        <v>1</v>
      </c>
      <c r="AB43" s="122">
        <f t="shared" si="11"/>
        <v>0</v>
      </c>
      <c r="AC43" s="129">
        <f t="shared" si="12"/>
        <v>0</v>
      </c>
    </row>
    <row r="44" spans="1:29" ht="15.75">
      <c r="A44" s="251"/>
      <c r="B44" s="86" t="s">
        <v>15</v>
      </c>
      <c r="C44" s="92">
        <v>99829764.079999492</v>
      </c>
      <c r="D44" s="20">
        <v>99829704</v>
      </c>
      <c r="E44" s="93">
        <f t="shared" si="0"/>
        <v>60.07999949157238</v>
      </c>
      <c r="F44" s="92">
        <v>1082252.6200000008</v>
      </c>
      <c r="G44" s="20" t="s">
        <v>3350</v>
      </c>
      <c r="H44" s="93">
        <f t="shared" si="1"/>
        <v>2.6200000008102506</v>
      </c>
      <c r="I44" s="92">
        <v>281354.07999999996</v>
      </c>
      <c r="J44" s="20" t="s">
        <v>3942</v>
      </c>
      <c r="K44" s="93">
        <f t="shared" si="2"/>
        <v>7.9999999958090484E-2</v>
      </c>
      <c r="L44" s="92">
        <v>103641.46000000006</v>
      </c>
      <c r="M44" s="20" t="s">
        <v>3943</v>
      </c>
      <c r="N44" s="93">
        <f t="shared" si="3"/>
        <v>0.4600000000646105</v>
      </c>
      <c r="O44" s="92">
        <v>899931.10000000033</v>
      </c>
      <c r="P44" s="20" t="s">
        <v>3351</v>
      </c>
      <c r="Q44" s="93">
        <f t="shared" si="4"/>
        <v>0.1000000003259629</v>
      </c>
      <c r="R44" s="92">
        <v>105449498.64999945</v>
      </c>
      <c r="S44" s="20">
        <v>105449500</v>
      </c>
      <c r="T44" s="93">
        <f t="shared" si="5"/>
        <v>-1.3500005453824997</v>
      </c>
      <c r="U44" s="209">
        <f t="shared" si="6"/>
        <v>1</v>
      </c>
      <c r="W44" s="86" t="s">
        <v>15</v>
      </c>
      <c r="X44" s="122">
        <f t="shared" si="7"/>
        <v>0</v>
      </c>
      <c r="Y44" s="122">
        <f t="shared" si="8"/>
        <v>0</v>
      </c>
      <c r="Z44" s="122">
        <f t="shared" si="9"/>
        <v>0</v>
      </c>
      <c r="AA44" s="122">
        <f t="shared" si="10"/>
        <v>0</v>
      </c>
      <c r="AB44" s="122">
        <f t="shared" si="11"/>
        <v>0</v>
      </c>
      <c r="AC44" s="129">
        <f t="shared" si="12"/>
        <v>0</v>
      </c>
    </row>
    <row r="45" spans="1:29" ht="15.75">
      <c r="A45" s="251"/>
      <c r="B45" s="86" t="s">
        <v>16</v>
      </c>
      <c r="C45" s="92">
        <v>73319822.509999022</v>
      </c>
      <c r="D45" s="20">
        <v>73319800</v>
      </c>
      <c r="E45" s="93">
        <f t="shared" si="0"/>
        <v>22.509999021887779</v>
      </c>
      <c r="F45" s="92">
        <v>1301208.1200000001</v>
      </c>
      <c r="G45" s="20" t="s">
        <v>3352</v>
      </c>
      <c r="H45" s="93">
        <f t="shared" si="1"/>
        <v>-1.8799999998882413</v>
      </c>
      <c r="I45" s="92">
        <v>78796.22000000003</v>
      </c>
      <c r="J45" s="20" t="s">
        <v>3944</v>
      </c>
      <c r="K45" s="93">
        <f t="shared" si="2"/>
        <v>2.0000000033178367E-2</v>
      </c>
      <c r="L45" s="92">
        <v>8695.1200000000008</v>
      </c>
      <c r="M45" s="20" t="s">
        <v>3945</v>
      </c>
      <c r="N45" s="93">
        <f t="shared" si="3"/>
        <v>0</v>
      </c>
      <c r="O45" s="92">
        <v>671099.20999999961</v>
      </c>
      <c r="P45" s="20" t="s">
        <v>3353</v>
      </c>
      <c r="Q45" s="93">
        <f t="shared" si="4"/>
        <v>0.20999999961350113</v>
      </c>
      <c r="R45" s="92">
        <v>71417616.279999018</v>
      </c>
      <c r="S45" s="20">
        <v>71417660</v>
      </c>
      <c r="T45" s="93">
        <f t="shared" si="5"/>
        <v>-43.720000982284546</v>
      </c>
      <c r="U45" s="209">
        <f t="shared" si="6"/>
        <v>1</v>
      </c>
      <c r="W45" s="86" t="s">
        <v>16</v>
      </c>
      <c r="X45" s="122">
        <f t="shared" si="7"/>
        <v>0</v>
      </c>
      <c r="Y45" s="122">
        <f t="shared" si="8"/>
        <v>0</v>
      </c>
      <c r="Z45" s="122">
        <f t="shared" si="9"/>
        <v>0</v>
      </c>
      <c r="AA45" s="122">
        <f t="shared" si="10"/>
        <v>0</v>
      </c>
      <c r="AB45" s="122">
        <f t="shared" si="11"/>
        <v>0</v>
      </c>
      <c r="AC45" s="129">
        <f t="shared" si="12"/>
        <v>0</v>
      </c>
    </row>
    <row r="46" spans="1:29" ht="15.75">
      <c r="A46" s="251"/>
      <c r="B46" s="86" t="s">
        <v>17</v>
      </c>
      <c r="C46" s="92">
        <v>66145297.089996628</v>
      </c>
      <c r="D46" s="20">
        <v>66145300</v>
      </c>
      <c r="E46" s="93">
        <f t="shared" si="0"/>
        <v>-2.9100033715367317</v>
      </c>
      <c r="F46" s="92">
        <v>1678976.98</v>
      </c>
      <c r="G46" s="20" t="s">
        <v>3354</v>
      </c>
      <c r="H46" s="93">
        <f t="shared" si="1"/>
        <v>-3.0200000000186265</v>
      </c>
      <c r="I46" s="92">
        <v>31023.360000000001</v>
      </c>
      <c r="J46" s="20" t="s">
        <v>3946</v>
      </c>
      <c r="K46" s="93">
        <f t="shared" si="2"/>
        <v>-4.0000000000873115E-2</v>
      </c>
      <c r="L46" s="92">
        <v>3741.02</v>
      </c>
      <c r="M46" s="20" t="s">
        <v>3947</v>
      </c>
      <c r="N46" s="93">
        <f t="shared" si="3"/>
        <v>0</v>
      </c>
      <c r="O46" s="92">
        <v>680572.9500000003</v>
      </c>
      <c r="P46" s="20" t="s">
        <v>3355</v>
      </c>
      <c r="Q46" s="93">
        <f t="shared" si="4"/>
        <v>-4.9999999697320163E-2</v>
      </c>
      <c r="R46" s="92">
        <v>63813029.499996625</v>
      </c>
      <c r="S46" s="20">
        <v>63813000</v>
      </c>
      <c r="T46" s="93">
        <f t="shared" si="5"/>
        <v>29.49999662488699</v>
      </c>
      <c r="U46" s="209">
        <f t="shared" si="6"/>
        <v>1</v>
      </c>
      <c r="W46" s="86" t="s">
        <v>17</v>
      </c>
      <c r="X46" s="122">
        <f t="shared" si="7"/>
        <v>0</v>
      </c>
      <c r="Y46" s="122">
        <f t="shared" si="8"/>
        <v>0</v>
      </c>
      <c r="Z46" s="122">
        <f t="shared" si="9"/>
        <v>0</v>
      </c>
      <c r="AA46" s="122">
        <f t="shared" si="10"/>
        <v>0</v>
      </c>
      <c r="AB46" s="122">
        <f t="shared" si="11"/>
        <v>0</v>
      </c>
      <c r="AC46" s="129">
        <f t="shared" si="12"/>
        <v>0</v>
      </c>
    </row>
    <row r="47" spans="1:29" ht="15.75">
      <c r="A47" s="251"/>
      <c r="B47" s="86" t="s">
        <v>18</v>
      </c>
      <c r="C47" s="92">
        <v>13946603.649999466</v>
      </c>
      <c r="D47" s="20">
        <v>14148030</v>
      </c>
      <c r="E47" s="93">
        <f t="shared" si="0"/>
        <v>-201426.35000053421</v>
      </c>
      <c r="F47" s="92">
        <v>192999.41</v>
      </c>
      <c r="G47" s="20" t="s">
        <v>3356</v>
      </c>
      <c r="H47" s="93">
        <f t="shared" si="1"/>
        <v>0.41000000000349246</v>
      </c>
      <c r="I47" s="92">
        <v>98943</v>
      </c>
      <c r="J47" s="20" t="s">
        <v>3948</v>
      </c>
      <c r="K47" s="93">
        <f t="shared" si="2"/>
        <v>609.60000000000582</v>
      </c>
      <c r="L47" s="92">
        <v>5863.4800000000005</v>
      </c>
      <c r="M47" s="20" t="s">
        <v>3949</v>
      </c>
      <c r="N47" s="93">
        <f t="shared" si="3"/>
        <v>326.48000000000047</v>
      </c>
      <c r="O47" s="92">
        <v>104840.04000000001</v>
      </c>
      <c r="P47" s="20" t="s">
        <v>3357</v>
      </c>
      <c r="Q47" s="93">
        <f t="shared" si="4"/>
        <v>4.0000000008149073E-2</v>
      </c>
      <c r="R47" s="92">
        <v>13741843.719999466</v>
      </c>
      <c r="S47" s="20">
        <v>13741560</v>
      </c>
      <c r="T47" s="93">
        <f t="shared" si="5"/>
        <v>283.71999946609139</v>
      </c>
      <c r="U47" s="209">
        <f t="shared" si="6"/>
        <v>1</v>
      </c>
      <c r="W47" s="86" t="s">
        <v>18</v>
      </c>
      <c r="X47" s="122">
        <f t="shared" si="7"/>
        <v>1</v>
      </c>
      <c r="Y47" s="122">
        <f t="shared" si="8"/>
        <v>0</v>
      </c>
      <c r="Z47" s="122">
        <f t="shared" si="9"/>
        <v>1</v>
      </c>
      <c r="AA47" s="122">
        <f t="shared" si="10"/>
        <v>1</v>
      </c>
      <c r="AB47" s="122">
        <f t="shared" si="11"/>
        <v>0</v>
      </c>
      <c r="AC47" s="129">
        <f t="shared" si="12"/>
        <v>1</v>
      </c>
    </row>
    <row r="48" spans="1:29" ht="15.75">
      <c r="A48" s="252"/>
      <c r="B48" s="88" t="s">
        <v>19</v>
      </c>
      <c r="C48" s="94">
        <v>97057264.489998862</v>
      </c>
      <c r="D48" s="95">
        <v>97057166</v>
      </c>
      <c r="E48" s="96">
        <f t="shared" si="0"/>
        <v>98.489998862147331</v>
      </c>
      <c r="F48" s="94">
        <v>10224285.569999967</v>
      </c>
      <c r="G48" s="95" t="s">
        <v>3358</v>
      </c>
      <c r="H48" s="96">
        <f t="shared" si="1"/>
        <v>-14.430000033229589</v>
      </c>
      <c r="I48" s="94">
        <v>720817.77</v>
      </c>
      <c r="J48" s="95" t="s">
        <v>3950</v>
      </c>
      <c r="K48" s="96">
        <f t="shared" si="2"/>
        <v>-0.22999999998137355</v>
      </c>
      <c r="L48" s="94">
        <v>83483.850000000035</v>
      </c>
      <c r="M48" s="95" t="s">
        <v>3951</v>
      </c>
      <c r="N48" s="96">
        <f t="shared" si="3"/>
        <v>-4.9999999959254637E-2</v>
      </c>
      <c r="O48" s="94">
        <v>4206439.8899999997</v>
      </c>
      <c r="P48" s="95" t="s">
        <v>3359</v>
      </c>
      <c r="Q48" s="96">
        <f t="shared" si="4"/>
        <v>-0.11000000033527613</v>
      </c>
      <c r="R48" s="94">
        <v>87538565.089998901</v>
      </c>
      <c r="S48" s="95">
        <v>87538604</v>
      </c>
      <c r="T48" s="96">
        <f t="shared" si="5"/>
        <v>-38.91000109910965</v>
      </c>
      <c r="U48" s="210">
        <f t="shared" si="6"/>
        <v>1</v>
      </c>
      <c r="W48" s="88" t="s">
        <v>19</v>
      </c>
      <c r="X48" s="122">
        <f t="shared" si="7"/>
        <v>0</v>
      </c>
      <c r="Y48" s="122">
        <f t="shared" si="8"/>
        <v>0</v>
      </c>
      <c r="Z48" s="122">
        <f t="shared" si="9"/>
        <v>0</v>
      </c>
      <c r="AA48" s="122">
        <f t="shared" si="10"/>
        <v>0</v>
      </c>
      <c r="AB48" s="122">
        <f t="shared" si="11"/>
        <v>0</v>
      </c>
      <c r="AC48" s="129">
        <f t="shared" si="12"/>
        <v>0</v>
      </c>
    </row>
    <row r="49" spans="1:29" ht="15.75" customHeight="1">
      <c r="A49" s="250">
        <v>42621</v>
      </c>
      <c r="B49" s="85" t="s">
        <v>12</v>
      </c>
      <c r="C49" s="89">
        <v>46871857.320000127</v>
      </c>
      <c r="D49" s="90">
        <v>46871800</v>
      </c>
      <c r="E49" s="91">
        <f t="shared" si="0"/>
        <v>57.320000126957893</v>
      </c>
      <c r="F49" s="89">
        <v>1114036.4200000004</v>
      </c>
      <c r="G49" s="90" t="s">
        <v>3360</v>
      </c>
      <c r="H49" s="91">
        <f t="shared" si="1"/>
        <v>-3.5799999996088445</v>
      </c>
      <c r="I49" s="89">
        <v>26872.38</v>
      </c>
      <c r="J49" s="90" t="s">
        <v>3952</v>
      </c>
      <c r="K49" s="91">
        <f t="shared" si="2"/>
        <v>-2.0000000000436557E-2</v>
      </c>
      <c r="L49" s="89">
        <v>8858.69</v>
      </c>
      <c r="M49" s="90" t="s">
        <v>3953</v>
      </c>
      <c r="N49" s="91">
        <f t="shared" si="3"/>
        <v>0</v>
      </c>
      <c r="O49" s="89">
        <v>229967.01</v>
      </c>
      <c r="P49" s="90" t="s">
        <v>3361</v>
      </c>
      <c r="Q49" s="91">
        <f t="shared" si="4"/>
        <v>1.0000000009313226E-2</v>
      </c>
      <c r="R49" s="89">
        <v>45545867.580000125</v>
      </c>
      <c r="S49" s="90">
        <v>45545800</v>
      </c>
      <c r="T49" s="91">
        <f t="shared" si="5"/>
        <v>67.580000124871731</v>
      </c>
      <c r="U49" s="208">
        <f t="shared" si="6"/>
        <v>1</v>
      </c>
      <c r="W49" s="85" t="s">
        <v>12</v>
      </c>
      <c r="X49" s="117">
        <f t="shared" si="7"/>
        <v>0</v>
      </c>
      <c r="Y49" s="118">
        <f t="shared" si="8"/>
        <v>0</v>
      </c>
      <c r="Z49" s="118">
        <f t="shared" si="9"/>
        <v>0</v>
      </c>
      <c r="AA49" s="118">
        <f t="shared" si="10"/>
        <v>0</v>
      </c>
      <c r="AB49" s="118">
        <f t="shared" si="11"/>
        <v>0</v>
      </c>
      <c r="AC49" s="131">
        <f t="shared" si="12"/>
        <v>0</v>
      </c>
    </row>
    <row r="50" spans="1:29" ht="15.75">
      <c r="A50" s="251"/>
      <c r="B50" s="86" t="s">
        <v>13</v>
      </c>
      <c r="C50" s="92">
        <v>97333463.319996685</v>
      </c>
      <c r="D50" s="20">
        <v>97333396</v>
      </c>
      <c r="E50" s="93">
        <f t="shared" si="0"/>
        <v>67.319996684789658</v>
      </c>
      <c r="F50" s="92">
        <v>2054272.0499999993</v>
      </c>
      <c r="G50" s="20" t="s">
        <v>3362</v>
      </c>
      <c r="H50" s="93">
        <f t="shared" si="1"/>
        <v>2.0499999993480742</v>
      </c>
      <c r="I50" s="92">
        <v>256014.59999999998</v>
      </c>
      <c r="J50" s="20" t="s">
        <v>3954</v>
      </c>
      <c r="K50" s="93">
        <f t="shared" si="2"/>
        <v>-0.40000000002328306</v>
      </c>
      <c r="L50" s="92">
        <v>41972.55</v>
      </c>
      <c r="M50" s="20" t="s">
        <v>3955</v>
      </c>
      <c r="N50" s="93">
        <f t="shared" si="3"/>
        <v>-4.9999999995634425E-2</v>
      </c>
      <c r="O50" s="92">
        <v>583923.28999999992</v>
      </c>
      <c r="P50" s="20" t="s">
        <v>3363</v>
      </c>
      <c r="Q50" s="93">
        <f t="shared" si="4"/>
        <v>0.28999999992083758</v>
      </c>
      <c r="R50" s="92">
        <v>94909310.029996678</v>
      </c>
      <c r="S50" s="20">
        <v>94909300</v>
      </c>
      <c r="T50" s="93">
        <f t="shared" si="5"/>
        <v>10.029996678233147</v>
      </c>
      <c r="U50" s="209">
        <f t="shared" si="6"/>
        <v>1</v>
      </c>
      <c r="W50" s="86" t="s">
        <v>13</v>
      </c>
      <c r="X50" s="121">
        <f t="shared" si="7"/>
        <v>0</v>
      </c>
      <c r="Y50" s="122">
        <f t="shared" si="8"/>
        <v>0</v>
      </c>
      <c r="Z50" s="122">
        <f t="shared" si="9"/>
        <v>0</v>
      </c>
      <c r="AA50" s="122">
        <f t="shared" si="10"/>
        <v>0</v>
      </c>
      <c r="AB50" s="122">
        <f t="shared" si="11"/>
        <v>0</v>
      </c>
      <c r="AC50" s="129">
        <f t="shared" si="12"/>
        <v>0</v>
      </c>
    </row>
    <row r="51" spans="1:29" ht="15.75">
      <c r="A51" s="251"/>
      <c r="B51" s="87" t="s">
        <v>14</v>
      </c>
      <c r="C51" s="92">
        <v>48137242.429999791</v>
      </c>
      <c r="D51" s="20">
        <v>48137300</v>
      </c>
      <c r="E51" s="93">
        <f t="shared" si="0"/>
        <v>-57.57000020891428</v>
      </c>
      <c r="F51" s="92">
        <v>1394567.2800000007</v>
      </c>
      <c r="G51" s="20" t="s">
        <v>3364</v>
      </c>
      <c r="H51" s="93">
        <f t="shared" si="1"/>
        <v>-2.7199999992735684</v>
      </c>
      <c r="I51" s="92">
        <v>34275.760000000002</v>
      </c>
      <c r="J51" s="20" t="s">
        <v>3956</v>
      </c>
      <c r="K51" s="93">
        <f t="shared" si="2"/>
        <v>-4.0000000000873115E-2</v>
      </c>
      <c r="L51" s="92">
        <v>1549.92</v>
      </c>
      <c r="M51" s="20" t="s">
        <v>3957</v>
      </c>
      <c r="N51" s="93">
        <f t="shared" si="3"/>
        <v>0</v>
      </c>
      <c r="O51" s="92">
        <v>739589.42</v>
      </c>
      <c r="P51" s="20" t="s">
        <v>3365</v>
      </c>
      <c r="Q51" s="93">
        <f t="shared" si="4"/>
        <v>0.42000000004190952</v>
      </c>
      <c r="R51" s="92">
        <v>46035811.569999792</v>
      </c>
      <c r="S51" s="20">
        <v>46035800</v>
      </c>
      <c r="T51" s="93">
        <f t="shared" si="5"/>
        <v>11.569999791681767</v>
      </c>
      <c r="U51" s="209">
        <f t="shared" si="6"/>
        <v>1</v>
      </c>
      <c r="W51" s="87" t="s">
        <v>14</v>
      </c>
      <c r="X51" s="121">
        <f t="shared" si="7"/>
        <v>0</v>
      </c>
      <c r="Y51" s="122">
        <f t="shared" si="8"/>
        <v>0</v>
      </c>
      <c r="Z51" s="122">
        <f t="shared" si="9"/>
        <v>0</v>
      </c>
      <c r="AA51" s="122">
        <f t="shared" si="10"/>
        <v>0</v>
      </c>
      <c r="AB51" s="122">
        <f t="shared" si="11"/>
        <v>0</v>
      </c>
      <c r="AC51" s="129">
        <f t="shared" si="12"/>
        <v>0</v>
      </c>
    </row>
    <row r="52" spans="1:29" ht="15.75">
      <c r="A52" s="251"/>
      <c r="B52" s="86" t="s">
        <v>15</v>
      </c>
      <c r="C52" s="92">
        <v>105449498.64999945</v>
      </c>
      <c r="D52" s="20">
        <v>105449500</v>
      </c>
      <c r="E52" s="93">
        <f t="shared" si="0"/>
        <v>-1.3500005453824997</v>
      </c>
      <c r="F52" s="92">
        <v>1015476.7399999999</v>
      </c>
      <c r="G52" s="20" t="s">
        <v>3366</v>
      </c>
      <c r="H52" s="93">
        <f t="shared" si="1"/>
        <v>-3.2600000001257285</v>
      </c>
      <c r="I52" s="92">
        <v>136007.75000000006</v>
      </c>
      <c r="J52" s="20" t="s">
        <v>3958</v>
      </c>
      <c r="K52" s="93">
        <f t="shared" si="2"/>
        <v>-0.24999999994179234</v>
      </c>
      <c r="L52" s="92">
        <v>7884.28</v>
      </c>
      <c r="M52" s="20" t="s">
        <v>3959</v>
      </c>
      <c r="N52" s="93">
        <f t="shared" si="3"/>
        <v>0</v>
      </c>
      <c r="O52" s="92">
        <v>463450.40000000014</v>
      </c>
      <c r="P52" s="20" t="s">
        <v>3367</v>
      </c>
      <c r="Q52" s="93">
        <f t="shared" si="4"/>
        <v>0.40000000013969839</v>
      </c>
      <c r="R52" s="92">
        <v>104098694.97999945</v>
      </c>
      <c r="S52" s="20">
        <v>104098700</v>
      </c>
      <c r="T52" s="93">
        <f t="shared" si="5"/>
        <v>-5.020000547170639</v>
      </c>
      <c r="U52" s="209">
        <f t="shared" si="6"/>
        <v>1</v>
      </c>
      <c r="W52" s="86" t="s">
        <v>15</v>
      </c>
      <c r="X52" s="121">
        <f t="shared" si="7"/>
        <v>0</v>
      </c>
      <c r="Y52" s="122">
        <f t="shared" si="8"/>
        <v>0</v>
      </c>
      <c r="Z52" s="122">
        <f t="shared" si="9"/>
        <v>0</v>
      </c>
      <c r="AA52" s="122">
        <f t="shared" si="10"/>
        <v>0</v>
      </c>
      <c r="AB52" s="122">
        <f t="shared" si="11"/>
        <v>0</v>
      </c>
      <c r="AC52" s="129">
        <f t="shared" si="12"/>
        <v>0</v>
      </c>
    </row>
    <row r="53" spans="1:29" ht="15.75">
      <c r="A53" s="251"/>
      <c r="B53" s="86" t="s">
        <v>16</v>
      </c>
      <c r="C53" s="92">
        <v>71417616.279999018</v>
      </c>
      <c r="D53" s="20">
        <v>71417660</v>
      </c>
      <c r="E53" s="93">
        <f t="shared" si="0"/>
        <v>-43.720000982284546</v>
      </c>
      <c r="F53" s="92">
        <v>760328.35999999987</v>
      </c>
      <c r="G53" s="20" t="s">
        <v>3368</v>
      </c>
      <c r="H53" s="93">
        <f t="shared" si="1"/>
        <v>0.35999999986961484</v>
      </c>
      <c r="I53" s="92">
        <v>332940.18</v>
      </c>
      <c r="J53" s="20" t="s">
        <v>3960</v>
      </c>
      <c r="K53" s="93">
        <f t="shared" si="2"/>
        <v>0.17999999999301508</v>
      </c>
      <c r="L53" s="92">
        <v>20037.490000000002</v>
      </c>
      <c r="M53" s="20" t="s">
        <v>3961</v>
      </c>
      <c r="N53" s="93">
        <f t="shared" si="3"/>
        <v>-9.9999999983992893E-3</v>
      </c>
      <c r="O53" s="92">
        <v>364901.7200000002</v>
      </c>
      <c r="P53" s="20" t="s">
        <v>3369</v>
      </c>
      <c r="Q53" s="93">
        <f t="shared" si="4"/>
        <v>-0.27999999979510903</v>
      </c>
      <c r="R53" s="92">
        <v>70605288.889999017</v>
      </c>
      <c r="S53" s="20">
        <v>70605310</v>
      </c>
      <c r="T53" s="93">
        <f t="shared" si="5"/>
        <v>-21.110000982880592</v>
      </c>
      <c r="U53" s="209">
        <f t="shared" si="6"/>
        <v>1</v>
      </c>
      <c r="W53" s="86" t="s">
        <v>16</v>
      </c>
      <c r="X53" s="121">
        <f t="shared" si="7"/>
        <v>0</v>
      </c>
      <c r="Y53" s="122">
        <f t="shared" si="8"/>
        <v>0</v>
      </c>
      <c r="Z53" s="122">
        <f t="shared" si="9"/>
        <v>0</v>
      </c>
      <c r="AA53" s="122">
        <f t="shared" si="10"/>
        <v>0</v>
      </c>
      <c r="AB53" s="122">
        <f t="shared" si="11"/>
        <v>0</v>
      </c>
      <c r="AC53" s="129">
        <f t="shared" si="12"/>
        <v>0</v>
      </c>
    </row>
    <row r="54" spans="1:29" ht="15.75">
      <c r="A54" s="251"/>
      <c r="B54" s="86" t="s">
        <v>17</v>
      </c>
      <c r="C54" s="92">
        <v>63813029.499996625</v>
      </c>
      <c r="D54" s="20">
        <v>0</v>
      </c>
      <c r="E54" s="93">
        <f t="shared" si="0"/>
        <v>63813029.499996625</v>
      </c>
      <c r="F54" s="92">
        <v>1374910.3900000001</v>
      </c>
      <c r="G54" s="20"/>
      <c r="H54" s="93">
        <f t="shared" si="1"/>
        <v>1374910.3900000001</v>
      </c>
      <c r="I54" s="92">
        <v>49309.43</v>
      </c>
      <c r="J54" s="20"/>
      <c r="K54" s="93">
        <f t="shared" si="2"/>
        <v>49309.43</v>
      </c>
      <c r="L54" s="92">
        <v>26227.39</v>
      </c>
      <c r="M54" s="20"/>
      <c r="N54" s="93">
        <f t="shared" si="3"/>
        <v>26227.39</v>
      </c>
      <c r="O54" s="92">
        <v>346984.76</v>
      </c>
      <c r="P54" s="20"/>
      <c r="Q54" s="93">
        <f t="shared" si="4"/>
        <v>346984.76</v>
      </c>
      <c r="R54" s="92">
        <v>62114216.389996625</v>
      </c>
      <c r="S54" s="20">
        <v>0</v>
      </c>
      <c r="T54" s="93">
        <f t="shared" si="5"/>
        <v>62114216.389996625</v>
      </c>
      <c r="U54" s="209">
        <f t="shared" si="6"/>
        <v>0</v>
      </c>
      <c r="W54" s="86" t="s">
        <v>17</v>
      </c>
      <c r="X54" s="121">
        <f t="shared" si="7"/>
        <v>0</v>
      </c>
      <c r="Y54" s="122">
        <f t="shared" si="8"/>
        <v>0</v>
      </c>
      <c r="Z54" s="122">
        <f t="shared" si="9"/>
        <v>0</v>
      </c>
      <c r="AA54" s="122">
        <f t="shared" si="10"/>
        <v>0</v>
      </c>
      <c r="AB54" s="122">
        <f t="shared" si="11"/>
        <v>0</v>
      </c>
      <c r="AC54" s="129">
        <f t="shared" si="12"/>
        <v>0</v>
      </c>
    </row>
    <row r="55" spans="1:29" ht="15.75">
      <c r="A55" s="251"/>
      <c r="B55" s="86" t="s">
        <v>18</v>
      </c>
      <c r="C55" s="92">
        <v>13741843.719999466</v>
      </c>
      <c r="D55" s="20">
        <v>13741560</v>
      </c>
      <c r="E55" s="93">
        <f t="shared" si="0"/>
        <v>283.71999946609139</v>
      </c>
      <c r="F55" s="92">
        <v>169793.22</v>
      </c>
      <c r="G55" s="20" t="s">
        <v>3370</v>
      </c>
      <c r="H55" s="93">
        <f t="shared" si="1"/>
        <v>0.22000000000116415</v>
      </c>
      <c r="I55" s="92">
        <v>32377.13</v>
      </c>
      <c r="J55" s="20" t="s">
        <v>3962</v>
      </c>
      <c r="K55" s="93">
        <f t="shared" si="2"/>
        <v>3.0000000002473826E-2</v>
      </c>
      <c r="L55" s="92">
        <v>8720.2999999999993</v>
      </c>
      <c r="M55" s="20" t="s">
        <v>3963</v>
      </c>
      <c r="N55" s="93">
        <f t="shared" si="3"/>
        <v>8712.2999999999993</v>
      </c>
      <c r="O55" s="92">
        <v>115318.84</v>
      </c>
      <c r="P55" s="20" t="s">
        <v>3371</v>
      </c>
      <c r="Q55" s="93">
        <f t="shared" si="4"/>
        <v>115203.84</v>
      </c>
      <c r="R55" s="92">
        <v>13480388.489999466</v>
      </c>
      <c r="S55" s="20">
        <v>13480390</v>
      </c>
      <c r="T55" s="93">
        <f t="shared" si="5"/>
        <v>-1.5100005343556404</v>
      </c>
      <c r="U55" s="209">
        <f t="shared" si="6"/>
        <v>1</v>
      </c>
      <c r="W55" s="86" t="s">
        <v>18</v>
      </c>
      <c r="X55" s="121">
        <f t="shared" si="7"/>
        <v>1</v>
      </c>
      <c r="Y55" s="122">
        <f t="shared" si="8"/>
        <v>0</v>
      </c>
      <c r="Z55" s="122">
        <f t="shared" si="9"/>
        <v>0</v>
      </c>
      <c r="AA55" s="122">
        <f t="shared" si="10"/>
        <v>1</v>
      </c>
      <c r="AB55" s="122">
        <f t="shared" si="11"/>
        <v>1</v>
      </c>
      <c r="AC55" s="129">
        <f t="shared" si="12"/>
        <v>0</v>
      </c>
    </row>
    <row r="56" spans="1:29" ht="15.75">
      <c r="A56" s="252"/>
      <c r="B56" s="88" t="s">
        <v>19</v>
      </c>
      <c r="C56" s="94">
        <v>87538565.089998901</v>
      </c>
      <c r="D56" s="95">
        <v>87538604</v>
      </c>
      <c r="E56" s="96">
        <f t="shared" si="0"/>
        <v>-38.91000109910965</v>
      </c>
      <c r="F56" s="94">
        <v>2282665.8000000012</v>
      </c>
      <c r="G56" s="95" t="s">
        <v>3372</v>
      </c>
      <c r="H56" s="96">
        <f t="shared" si="1"/>
        <v>-4.1999999987892807</v>
      </c>
      <c r="I56" s="94">
        <v>188428.32999999996</v>
      </c>
      <c r="J56" s="95" t="s">
        <v>3964</v>
      </c>
      <c r="K56" s="96">
        <f t="shared" si="2"/>
        <v>0.32999999995809048</v>
      </c>
      <c r="L56" s="94">
        <v>4851.12</v>
      </c>
      <c r="M56" s="95" t="s">
        <v>3965</v>
      </c>
      <c r="N56" s="96">
        <f t="shared" si="3"/>
        <v>0</v>
      </c>
      <c r="O56" s="92">
        <v>711816.37000000034</v>
      </c>
      <c r="P56" s="20" t="s">
        <v>3373</v>
      </c>
      <c r="Q56" s="93">
        <f t="shared" si="4"/>
        <v>0.37000000034458935</v>
      </c>
      <c r="R56" s="94">
        <v>84727660.129998893</v>
      </c>
      <c r="S56" s="95">
        <v>84727644</v>
      </c>
      <c r="T56" s="96">
        <f t="shared" si="5"/>
        <v>16.1299988925457</v>
      </c>
      <c r="U56" s="210">
        <f t="shared" si="6"/>
        <v>1</v>
      </c>
      <c r="W56" s="88" t="s">
        <v>19</v>
      </c>
      <c r="X56" s="125">
        <f t="shared" si="7"/>
        <v>0</v>
      </c>
      <c r="Y56" s="126">
        <f t="shared" si="8"/>
        <v>0</v>
      </c>
      <c r="Z56" s="126">
        <f t="shared" si="9"/>
        <v>0</v>
      </c>
      <c r="AA56" s="126">
        <f t="shared" si="10"/>
        <v>0</v>
      </c>
      <c r="AB56" s="126">
        <f t="shared" si="11"/>
        <v>0</v>
      </c>
      <c r="AC56" s="132">
        <f t="shared" si="12"/>
        <v>0</v>
      </c>
    </row>
    <row r="57" spans="1:29" ht="15.75" customHeight="1">
      <c r="A57" s="250">
        <v>42624</v>
      </c>
      <c r="B57" s="85" t="s">
        <v>12</v>
      </c>
      <c r="C57" s="89">
        <v>45545867.580000125</v>
      </c>
      <c r="D57" s="90"/>
      <c r="E57" s="91">
        <f t="shared" si="0"/>
        <v>45545867.580000125</v>
      </c>
      <c r="F57" s="89">
        <v>1150819.9699999995</v>
      </c>
      <c r="G57" s="90"/>
      <c r="H57" s="91">
        <f t="shared" si="1"/>
        <v>1150819.9699999995</v>
      </c>
      <c r="I57" s="89">
        <v>72863.06</v>
      </c>
      <c r="J57" s="90"/>
      <c r="K57" s="91">
        <f t="shared" si="2"/>
        <v>72863.06</v>
      </c>
      <c r="L57" s="89">
        <v>506738.86999999994</v>
      </c>
      <c r="M57" s="90"/>
      <c r="N57" s="91">
        <f t="shared" si="3"/>
        <v>506738.86999999994</v>
      </c>
      <c r="O57" s="89">
        <v>188043.63</v>
      </c>
      <c r="P57" s="90"/>
      <c r="Q57" s="91">
        <f t="shared" si="4"/>
        <v>188043.63</v>
      </c>
      <c r="R57" s="89">
        <v>43773128.170000128</v>
      </c>
      <c r="S57" s="90"/>
      <c r="T57" s="91">
        <f t="shared" si="5"/>
        <v>43773128.170000128</v>
      </c>
      <c r="U57" s="208">
        <f t="shared" si="6"/>
        <v>0</v>
      </c>
      <c r="W57" s="85" t="s">
        <v>12</v>
      </c>
      <c r="X57" s="122">
        <f t="shared" si="7"/>
        <v>0</v>
      </c>
      <c r="Y57" s="122">
        <f t="shared" si="8"/>
        <v>0</v>
      </c>
      <c r="Z57" s="122">
        <f t="shared" si="9"/>
        <v>0</v>
      </c>
      <c r="AA57" s="122">
        <f t="shared" si="10"/>
        <v>0</v>
      </c>
      <c r="AB57" s="122">
        <f t="shared" si="11"/>
        <v>0</v>
      </c>
      <c r="AC57" s="129">
        <f t="shared" si="12"/>
        <v>0</v>
      </c>
    </row>
    <row r="58" spans="1:29" ht="15.75">
      <c r="A58" s="251"/>
      <c r="B58" s="86" t="s">
        <v>13</v>
      </c>
      <c r="C58" s="92">
        <v>94909310.029996678</v>
      </c>
      <c r="D58" s="20"/>
      <c r="E58" s="93">
        <f t="shared" si="0"/>
        <v>94909310.029996678</v>
      </c>
      <c r="F58" s="92">
        <v>2294613.1899999995</v>
      </c>
      <c r="G58" s="20"/>
      <c r="H58" s="93">
        <f t="shared" si="1"/>
        <v>2294613.1899999995</v>
      </c>
      <c r="I58" s="92">
        <v>235994.54</v>
      </c>
      <c r="J58" s="20"/>
      <c r="K58" s="93">
        <f t="shared" si="2"/>
        <v>235994.54</v>
      </c>
      <c r="L58" s="92">
        <v>11313.4</v>
      </c>
      <c r="M58" s="20"/>
      <c r="N58" s="93">
        <f t="shared" si="3"/>
        <v>11313.4</v>
      </c>
      <c r="O58" s="92">
        <v>508420.25999999995</v>
      </c>
      <c r="P58" s="20"/>
      <c r="Q58" s="93">
        <f t="shared" si="4"/>
        <v>508420.25999999995</v>
      </c>
      <c r="R58" s="92">
        <v>103361868.58999668</v>
      </c>
      <c r="S58" s="20"/>
      <c r="T58" s="93">
        <f t="shared" si="5"/>
        <v>103361868.58999668</v>
      </c>
      <c r="U58" s="209">
        <f t="shared" si="6"/>
        <v>0</v>
      </c>
      <c r="W58" s="86" t="s">
        <v>13</v>
      </c>
      <c r="X58" s="122">
        <f t="shared" si="7"/>
        <v>0</v>
      </c>
      <c r="Y58" s="122">
        <f t="shared" si="8"/>
        <v>0</v>
      </c>
      <c r="Z58" s="122">
        <f t="shared" si="9"/>
        <v>0</v>
      </c>
      <c r="AA58" s="122">
        <f t="shared" si="10"/>
        <v>0</v>
      </c>
      <c r="AB58" s="122">
        <f t="shared" si="11"/>
        <v>0</v>
      </c>
      <c r="AC58" s="129">
        <f t="shared" si="12"/>
        <v>0</v>
      </c>
    </row>
    <row r="59" spans="1:29" ht="15.75">
      <c r="A59" s="251"/>
      <c r="B59" s="87" t="s">
        <v>14</v>
      </c>
      <c r="C59" s="92">
        <v>46035811.569999792</v>
      </c>
      <c r="D59" s="20">
        <v>46035800</v>
      </c>
      <c r="E59" s="93">
        <f t="shared" si="0"/>
        <v>11.569999791681767</v>
      </c>
      <c r="F59" s="92">
        <v>1507001.2299999995</v>
      </c>
      <c r="G59" s="20" t="s">
        <v>3374</v>
      </c>
      <c r="H59" s="93">
        <f t="shared" si="1"/>
        <v>1.2299999995157123</v>
      </c>
      <c r="I59" s="92">
        <v>170810.93</v>
      </c>
      <c r="J59" s="20" t="s">
        <v>3966</v>
      </c>
      <c r="K59" s="93">
        <f t="shared" si="2"/>
        <v>-7.0000000006984919E-2</v>
      </c>
      <c r="L59" s="92">
        <v>115470.81</v>
      </c>
      <c r="M59" s="20" t="s">
        <v>3967</v>
      </c>
      <c r="N59" s="93">
        <f t="shared" si="3"/>
        <v>-0.19000000000232831</v>
      </c>
      <c r="O59" s="92">
        <v>124170.92000000004</v>
      </c>
      <c r="P59" s="20" t="s">
        <v>3375</v>
      </c>
      <c r="Q59" s="93">
        <f t="shared" si="4"/>
        <v>-7.9999999958090484E-2</v>
      </c>
      <c r="R59" s="92">
        <v>44459979.539999783</v>
      </c>
      <c r="S59" s="20">
        <v>44460000</v>
      </c>
      <c r="T59" s="93">
        <f t="shared" si="5"/>
        <v>-20.460000216960907</v>
      </c>
      <c r="U59" s="209">
        <f t="shared" si="6"/>
        <v>1</v>
      </c>
      <c r="W59" s="87" t="s">
        <v>14</v>
      </c>
      <c r="X59" s="122">
        <f t="shared" si="7"/>
        <v>0</v>
      </c>
      <c r="Y59" s="122">
        <f t="shared" si="8"/>
        <v>0</v>
      </c>
      <c r="Z59" s="122">
        <f t="shared" si="9"/>
        <v>0</v>
      </c>
      <c r="AA59" s="122">
        <f t="shared" si="10"/>
        <v>0</v>
      </c>
      <c r="AB59" s="122">
        <f t="shared" si="11"/>
        <v>0</v>
      </c>
      <c r="AC59" s="129">
        <f t="shared" si="12"/>
        <v>0</v>
      </c>
    </row>
    <row r="60" spans="1:29" ht="15.75">
      <c r="A60" s="251"/>
      <c r="B60" s="86" t="s">
        <v>15</v>
      </c>
      <c r="C60" s="92">
        <v>104098694.97999945</v>
      </c>
      <c r="D60" s="20">
        <v>104098700</v>
      </c>
      <c r="E60" s="93">
        <f t="shared" si="0"/>
        <v>-5.020000547170639</v>
      </c>
      <c r="F60" s="92">
        <v>665539.9299999997</v>
      </c>
      <c r="G60" s="20" t="s">
        <v>3376</v>
      </c>
      <c r="H60" s="93">
        <f t="shared" si="1"/>
        <v>-7.0000000298023224E-2</v>
      </c>
      <c r="I60" s="92">
        <v>118963.90000000001</v>
      </c>
      <c r="J60" s="20" t="s">
        <v>3968</v>
      </c>
      <c r="K60" s="93">
        <f t="shared" si="2"/>
        <v>-9.9999999991268851E-2</v>
      </c>
      <c r="L60" s="92">
        <v>1257723.52</v>
      </c>
      <c r="M60" s="20" t="s">
        <v>3969</v>
      </c>
      <c r="N60" s="93">
        <f t="shared" si="3"/>
        <v>3.5200000000186265</v>
      </c>
      <c r="O60" s="92">
        <v>426942.82</v>
      </c>
      <c r="P60" s="20" t="s">
        <v>3377</v>
      </c>
      <c r="Q60" s="93">
        <f t="shared" si="4"/>
        <v>-0.17999999999301508</v>
      </c>
      <c r="R60" s="92">
        <v>106217765.03999946</v>
      </c>
      <c r="S60" s="20">
        <v>106217804</v>
      </c>
      <c r="T60" s="93">
        <f t="shared" si="5"/>
        <v>-38.960000544786453</v>
      </c>
      <c r="U60" s="209">
        <f t="shared" si="6"/>
        <v>1</v>
      </c>
      <c r="W60" s="86" t="s">
        <v>15</v>
      </c>
      <c r="X60" s="122">
        <f t="shared" si="7"/>
        <v>0</v>
      </c>
      <c r="Y60" s="122">
        <f t="shared" si="8"/>
        <v>0</v>
      </c>
      <c r="Z60" s="122">
        <f t="shared" si="9"/>
        <v>0</v>
      </c>
      <c r="AA60" s="122">
        <f t="shared" si="10"/>
        <v>0</v>
      </c>
      <c r="AB60" s="122">
        <f t="shared" si="11"/>
        <v>0</v>
      </c>
      <c r="AC60" s="129">
        <f t="shared" si="12"/>
        <v>0</v>
      </c>
    </row>
    <row r="61" spans="1:29" ht="15.75">
      <c r="A61" s="251"/>
      <c r="B61" s="86" t="s">
        <v>16</v>
      </c>
      <c r="C61" s="92">
        <v>70605288.889999017</v>
      </c>
      <c r="D61" s="20">
        <v>70605310</v>
      </c>
      <c r="E61" s="93">
        <f t="shared" si="0"/>
        <v>-21.110000982880592</v>
      </c>
      <c r="F61" s="92">
        <v>672272.69000000006</v>
      </c>
      <c r="G61" s="20" t="s">
        <v>3378</v>
      </c>
      <c r="H61" s="93">
        <f t="shared" si="1"/>
        <v>-0.30999999993946403</v>
      </c>
      <c r="I61" s="92">
        <v>40754.400000000001</v>
      </c>
      <c r="J61" s="20" t="s">
        <v>3970</v>
      </c>
      <c r="K61" s="93">
        <f t="shared" si="2"/>
        <v>0</v>
      </c>
      <c r="L61" s="92">
        <v>2283.0300000000002</v>
      </c>
      <c r="M61" s="20" t="s">
        <v>3971</v>
      </c>
      <c r="N61" s="93">
        <f t="shared" si="3"/>
        <v>0</v>
      </c>
      <c r="O61" s="92">
        <v>348025.41999999993</v>
      </c>
      <c r="P61" s="20" t="s">
        <v>3379</v>
      </c>
      <c r="Q61" s="93">
        <f t="shared" si="4"/>
        <v>0.41999999992549419</v>
      </c>
      <c r="R61" s="92">
        <v>69623462.149999022</v>
      </c>
      <c r="S61" s="20">
        <v>69623430</v>
      </c>
      <c r="T61" s="93">
        <f t="shared" si="5"/>
        <v>32.149999022483826</v>
      </c>
      <c r="U61" s="209">
        <f t="shared" si="6"/>
        <v>1</v>
      </c>
      <c r="W61" s="86" t="s">
        <v>16</v>
      </c>
      <c r="X61" s="122">
        <f t="shared" si="7"/>
        <v>0</v>
      </c>
      <c r="Y61" s="122">
        <f t="shared" si="8"/>
        <v>0</v>
      </c>
      <c r="Z61" s="122">
        <f t="shared" si="9"/>
        <v>0</v>
      </c>
      <c r="AA61" s="122">
        <f t="shared" si="10"/>
        <v>0</v>
      </c>
      <c r="AB61" s="122">
        <f t="shared" si="11"/>
        <v>0</v>
      </c>
      <c r="AC61" s="129">
        <f t="shared" si="12"/>
        <v>0</v>
      </c>
    </row>
    <row r="62" spans="1:29" ht="15.75">
      <c r="A62" s="251"/>
      <c r="B62" s="86" t="s">
        <v>17</v>
      </c>
      <c r="C62" s="92">
        <v>62114216.389996625</v>
      </c>
      <c r="D62" s="20">
        <v>0</v>
      </c>
      <c r="E62" s="93">
        <f t="shared" si="0"/>
        <v>62114216.389996625</v>
      </c>
      <c r="F62" s="92">
        <v>1554639.52</v>
      </c>
      <c r="G62" s="20"/>
      <c r="H62" s="93">
        <f t="shared" si="1"/>
        <v>1554639.52</v>
      </c>
      <c r="I62" s="92">
        <v>93844.36</v>
      </c>
      <c r="J62" s="20"/>
      <c r="K62" s="93">
        <f t="shared" si="2"/>
        <v>93844.36</v>
      </c>
      <c r="L62" s="92">
        <v>5370.93</v>
      </c>
      <c r="M62" s="20"/>
      <c r="N62" s="93">
        <f t="shared" si="3"/>
        <v>5370.93</v>
      </c>
      <c r="O62" s="92">
        <v>560468.49</v>
      </c>
      <c r="P62" s="20"/>
      <c r="Q62" s="93">
        <f t="shared" si="4"/>
        <v>560468.49</v>
      </c>
      <c r="R62" s="92">
        <v>60087581.809996612</v>
      </c>
      <c r="S62" s="20">
        <v>0</v>
      </c>
      <c r="T62" s="93">
        <f t="shared" si="5"/>
        <v>60087581.809996612</v>
      </c>
      <c r="U62" s="209">
        <f t="shared" si="6"/>
        <v>0</v>
      </c>
      <c r="W62" s="86" t="s">
        <v>17</v>
      </c>
      <c r="X62" s="122">
        <f t="shared" si="7"/>
        <v>0</v>
      </c>
      <c r="Y62" s="122">
        <f t="shared" si="8"/>
        <v>0</v>
      </c>
      <c r="Z62" s="122">
        <f t="shared" si="9"/>
        <v>0</v>
      </c>
      <c r="AA62" s="122">
        <f t="shared" si="10"/>
        <v>0</v>
      </c>
      <c r="AB62" s="122">
        <f t="shared" si="11"/>
        <v>0</v>
      </c>
      <c r="AC62" s="129">
        <f t="shared" si="12"/>
        <v>0</v>
      </c>
    </row>
    <row r="63" spans="1:29" ht="15.75">
      <c r="A63" s="251"/>
      <c r="B63" s="86" t="s">
        <v>18</v>
      </c>
      <c r="C63" s="92">
        <v>13480388.489999466</v>
      </c>
      <c r="D63" s="20">
        <v>13480390</v>
      </c>
      <c r="E63" s="93">
        <f t="shared" si="0"/>
        <v>-1.5100005343556404</v>
      </c>
      <c r="F63" s="92">
        <v>473966.77</v>
      </c>
      <c r="G63" s="20" t="s">
        <v>3380</v>
      </c>
      <c r="H63" s="93">
        <f t="shared" si="1"/>
        <v>-0.22999999998137355</v>
      </c>
      <c r="I63" s="92">
        <v>19691.14</v>
      </c>
      <c r="J63" s="20" t="s">
        <v>3972</v>
      </c>
      <c r="K63" s="93">
        <f t="shared" si="2"/>
        <v>4.0000000000873115E-2</v>
      </c>
      <c r="L63" s="92">
        <v>2029.4699999999998</v>
      </c>
      <c r="M63" s="20" t="s">
        <v>3973</v>
      </c>
      <c r="N63" s="93">
        <f t="shared" si="3"/>
        <v>0.46999999999979991</v>
      </c>
      <c r="O63" s="92">
        <v>14253.58</v>
      </c>
      <c r="P63" s="20" t="s">
        <v>3381</v>
      </c>
      <c r="Q63" s="93">
        <f t="shared" si="4"/>
        <v>0.57999999999992724</v>
      </c>
      <c r="R63" s="92">
        <v>13009829.809999468</v>
      </c>
      <c r="S63" s="20">
        <v>13009830</v>
      </c>
      <c r="T63" s="93">
        <f t="shared" si="5"/>
        <v>-0.19000053219497204</v>
      </c>
      <c r="U63" s="209">
        <f t="shared" si="6"/>
        <v>1</v>
      </c>
      <c r="W63" s="86" t="s">
        <v>18</v>
      </c>
      <c r="X63" s="122">
        <f t="shared" si="7"/>
        <v>0</v>
      </c>
      <c r="Y63" s="122">
        <f t="shared" si="8"/>
        <v>0</v>
      </c>
      <c r="Z63" s="122">
        <f t="shared" si="9"/>
        <v>0</v>
      </c>
      <c r="AA63" s="122">
        <f t="shared" si="10"/>
        <v>0</v>
      </c>
      <c r="AB63" s="122">
        <f t="shared" si="11"/>
        <v>0</v>
      </c>
      <c r="AC63" s="129">
        <f t="shared" si="12"/>
        <v>0</v>
      </c>
    </row>
    <row r="64" spans="1:29" ht="15.75">
      <c r="A64" s="252"/>
      <c r="B64" s="88" t="s">
        <v>19</v>
      </c>
      <c r="C64" s="94">
        <v>84727660.129998893</v>
      </c>
      <c r="D64" s="95">
        <v>84727644</v>
      </c>
      <c r="E64" s="96">
        <f t="shared" si="0"/>
        <v>16.1299988925457</v>
      </c>
      <c r="F64" s="94">
        <v>2707898.02</v>
      </c>
      <c r="G64" s="95" t="s">
        <v>3382</v>
      </c>
      <c r="H64" s="96">
        <f t="shared" si="1"/>
        <v>-1.9799999999813735</v>
      </c>
      <c r="I64" s="94">
        <v>182759.01</v>
      </c>
      <c r="J64" s="95" t="s">
        <v>3974</v>
      </c>
      <c r="K64" s="96">
        <f t="shared" si="2"/>
        <v>1.0000000009313226E-2</v>
      </c>
      <c r="L64" s="94">
        <v>6182.21</v>
      </c>
      <c r="M64" s="95" t="s">
        <v>3975</v>
      </c>
      <c r="N64" s="96">
        <f t="shared" si="3"/>
        <v>0.21000000000003638</v>
      </c>
      <c r="O64" s="94">
        <v>579725.59</v>
      </c>
      <c r="P64" s="95" t="s">
        <v>3383</v>
      </c>
      <c r="Q64" s="96">
        <f t="shared" si="4"/>
        <v>0.58999999996740371</v>
      </c>
      <c r="R64" s="94">
        <v>81616613.31999889</v>
      </c>
      <c r="S64" s="95">
        <v>81616604</v>
      </c>
      <c r="T64" s="96">
        <f t="shared" si="5"/>
        <v>9.3199988901615143</v>
      </c>
      <c r="U64" s="210">
        <f t="shared" si="6"/>
        <v>1</v>
      </c>
      <c r="W64" s="88" t="s">
        <v>19</v>
      </c>
      <c r="X64" s="122">
        <f t="shared" si="7"/>
        <v>0</v>
      </c>
      <c r="Y64" s="122">
        <f t="shared" si="8"/>
        <v>0</v>
      </c>
      <c r="Z64" s="122">
        <f t="shared" si="9"/>
        <v>0</v>
      </c>
      <c r="AA64" s="122">
        <f t="shared" si="10"/>
        <v>0</v>
      </c>
      <c r="AB64" s="122">
        <f t="shared" si="11"/>
        <v>0</v>
      </c>
      <c r="AC64" s="129">
        <f t="shared" si="12"/>
        <v>0</v>
      </c>
    </row>
    <row r="65" spans="1:29" ht="15.75" customHeight="1">
      <c r="A65" s="250">
        <v>42627</v>
      </c>
      <c r="B65" s="85" t="s">
        <v>12</v>
      </c>
      <c r="C65" s="89">
        <v>43773128.170000128</v>
      </c>
      <c r="D65" s="90">
        <v>43773100</v>
      </c>
      <c r="E65" s="91">
        <f t="shared" si="0"/>
        <v>28.170000128448009</v>
      </c>
      <c r="F65" s="89">
        <v>783950.48999999941</v>
      </c>
      <c r="G65" s="90" t="s">
        <v>3384</v>
      </c>
      <c r="H65" s="91">
        <f t="shared" si="1"/>
        <v>-0.51000000059138983</v>
      </c>
      <c r="I65" s="89">
        <v>48436.12999999999</v>
      </c>
      <c r="J65" s="90" t="s">
        <v>3976</v>
      </c>
      <c r="K65" s="91">
        <f t="shared" si="2"/>
        <v>2.9999999991559889E-2</v>
      </c>
      <c r="L65" s="89">
        <v>44317.24</v>
      </c>
      <c r="M65" s="90" t="s">
        <v>3977</v>
      </c>
      <c r="N65" s="91">
        <f t="shared" si="3"/>
        <v>4.0000000000873115E-2</v>
      </c>
      <c r="O65" s="92">
        <v>0</v>
      </c>
      <c r="P65" s="20" t="s">
        <v>52</v>
      </c>
      <c r="Q65" s="93">
        <f t="shared" si="4"/>
        <v>0</v>
      </c>
      <c r="R65" s="89">
        <v>42993296.570000127</v>
      </c>
      <c r="S65" s="90">
        <v>42993300</v>
      </c>
      <c r="T65" s="91">
        <f t="shared" si="5"/>
        <v>-3.4299998730421066</v>
      </c>
      <c r="U65" s="208">
        <f t="shared" si="6"/>
        <v>1</v>
      </c>
      <c r="W65" s="85" t="s">
        <v>12</v>
      </c>
      <c r="X65" s="117">
        <f t="shared" si="7"/>
        <v>0</v>
      </c>
      <c r="Y65" s="118">
        <f t="shared" si="8"/>
        <v>0</v>
      </c>
      <c r="Z65" s="118">
        <f t="shared" si="9"/>
        <v>0</v>
      </c>
      <c r="AA65" s="118">
        <f t="shared" si="10"/>
        <v>0</v>
      </c>
      <c r="AB65" s="118">
        <f t="shared" si="11"/>
        <v>0</v>
      </c>
      <c r="AC65" s="131">
        <f t="shared" si="12"/>
        <v>0</v>
      </c>
    </row>
    <row r="66" spans="1:29" ht="15.75">
      <c r="A66" s="251"/>
      <c r="B66" s="86" t="s">
        <v>13</v>
      </c>
      <c r="C66" s="92">
        <v>103361868.58999668</v>
      </c>
      <c r="D66" s="20">
        <v>0</v>
      </c>
      <c r="E66" s="93">
        <f t="shared" si="0"/>
        <v>103361868.58999668</v>
      </c>
      <c r="F66" s="92">
        <v>1504388.7</v>
      </c>
      <c r="G66" s="20"/>
      <c r="H66" s="93">
        <f t="shared" si="1"/>
        <v>1504388.7</v>
      </c>
      <c r="I66" s="92">
        <v>188727.73</v>
      </c>
      <c r="J66" s="20"/>
      <c r="K66" s="93">
        <f t="shared" si="2"/>
        <v>188727.73</v>
      </c>
      <c r="L66" s="92">
        <v>9285.1099999999988</v>
      </c>
      <c r="M66" s="20"/>
      <c r="N66" s="93">
        <f t="shared" si="3"/>
        <v>9285.1099999999988</v>
      </c>
      <c r="O66" s="92">
        <v>0</v>
      </c>
      <c r="P66" s="20"/>
      <c r="Q66" s="93">
        <f t="shared" si="4"/>
        <v>0</v>
      </c>
      <c r="R66" s="92">
        <v>102036922.5099967</v>
      </c>
      <c r="S66" s="20">
        <v>0</v>
      </c>
      <c r="T66" s="93">
        <f t="shared" si="5"/>
        <v>102036922.5099967</v>
      </c>
      <c r="U66" s="209">
        <f t="shared" si="6"/>
        <v>0</v>
      </c>
      <c r="W66" s="86" t="s">
        <v>13</v>
      </c>
      <c r="X66" s="121">
        <f t="shared" si="7"/>
        <v>0</v>
      </c>
      <c r="Y66" s="122">
        <f t="shared" si="8"/>
        <v>0</v>
      </c>
      <c r="Z66" s="122">
        <f t="shared" si="9"/>
        <v>0</v>
      </c>
      <c r="AA66" s="122">
        <f t="shared" si="10"/>
        <v>0</v>
      </c>
      <c r="AB66" s="122">
        <f t="shared" si="11"/>
        <v>0</v>
      </c>
      <c r="AC66" s="129">
        <f t="shared" si="12"/>
        <v>0</v>
      </c>
    </row>
    <row r="67" spans="1:29" ht="15.75">
      <c r="A67" s="251"/>
      <c r="B67" s="87" t="s">
        <v>14</v>
      </c>
      <c r="C67" s="92">
        <v>44459979.539999783</v>
      </c>
      <c r="D67" s="20">
        <v>0</v>
      </c>
      <c r="E67" s="93">
        <f t="shared" si="0"/>
        <v>44459979.539999783</v>
      </c>
      <c r="F67" s="92">
        <v>1112116.5000000005</v>
      </c>
      <c r="G67" s="20"/>
      <c r="H67" s="93">
        <f t="shared" si="1"/>
        <v>1112116.5000000005</v>
      </c>
      <c r="I67" s="92">
        <v>86276.999999999985</v>
      </c>
      <c r="J67" s="20" t="s">
        <v>3978</v>
      </c>
      <c r="K67" s="93">
        <f t="shared" si="2"/>
        <v>0</v>
      </c>
      <c r="L67" s="92">
        <v>30269.779999999995</v>
      </c>
      <c r="M67" s="20" t="s">
        <v>3979</v>
      </c>
      <c r="N67" s="93">
        <f t="shared" si="3"/>
        <v>-2.0000000004074536E-2</v>
      </c>
      <c r="O67" s="92">
        <v>0</v>
      </c>
      <c r="P67" s="20"/>
      <c r="Q67" s="93">
        <f t="shared" si="4"/>
        <v>0</v>
      </c>
      <c r="R67" s="92">
        <v>43403870.259999782</v>
      </c>
      <c r="S67" s="20">
        <v>0</v>
      </c>
      <c r="T67" s="93">
        <f t="shared" si="5"/>
        <v>43403870.259999782</v>
      </c>
      <c r="U67" s="209">
        <f t="shared" si="6"/>
        <v>0</v>
      </c>
      <c r="W67" s="87" t="s">
        <v>14</v>
      </c>
      <c r="X67" s="121">
        <f t="shared" si="7"/>
        <v>0</v>
      </c>
      <c r="Y67" s="122">
        <f t="shared" si="8"/>
        <v>0</v>
      </c>
      <c r="Z67" s="122">
        <f t="shared" si="9"/>
        <v>0</v>
      </c>
      <c r="AA67" s="122">
        <f t="shared" si="10"/>
        <v>0</v>
      </c>
      <c r="AB67" s="122">
        <f t="shared" si="11"/>
        <v>0</v>
      </c>
      <c r="AC67" s="129">
        <f t="shared" si="12"/>
        <v>0</v>
      </c>
    </row>
    <row r="68" spans="1:29" ht="15.75">
      <c r="A68" s="251"/>
      <c r="B68" s="86" t="s">
        <v>15</v>
      </c>
      <c r="C68" s="92">
        <v>106217765.03999946</v>
      </c>
      <c r="D68" s="20">
        <v>106217804</v>
      </c>
      <c r="E68" s="93">
        <f t="shared" si="0"/>
        <v>-38.960000544786453</v>
      </c>
      <c r="F68" s="92">
        <v>615829.86999999965</v>
      </c>
      <c r="G68" s="20" t="s">
        <v>3385</v>
      </c>
      <c r="H68" s="93">
        <f t="shared" si="1"/>
        <v>-0.13000000035390258</v>
      </c>
      <c r="I68" s="92">
        <v>195267.74</v>
      </c>
      <c r="J68" s="20" t="s">
        <v>3980</v>
      </c>
      <c r="K68" s="93">
        <f t="shared" si="2"/>
        <v>-0.26000000000931323</v>
      </c>
      <c r="L68" s="92">
        <v>4442.42</v>
      </c>
      <c r="M68" s="20" t="s">
        <v>3981</v>
      </c>
      <c r="N68" s="93">
        <f t="shared" si="3"/>
        <v>0</v>
      </c>
      <c r="O68" s="92">
        <v>0</v>
      </c>
      <c r="P68" s="20" t="s">
        <v>52</v>
      </c>
      <c r="Q68" s="93">
        <f t="shared" si="4"/>
        <v>0</v>
      </c>
      <c r="R68" s="92">
        <v>105792760.48999944</v>
      </c>
      <c r="S68" s="20">
        <v>105792800</v>
      </c>
      <c r="T68" s="93">
        <f t="shared" si="5"/>
        <v>-39.510000556707382</v>
      </c>
      <c r="U68" s="209">
        <f t="shared" si="6"/>
        <v>1</v>
      </c>
      <c r="W68" s="86" t="s">
        <v>15</v>
      </c>
      <c r="X68" s="121">
        <f t="shared" si="7"/>
        <v>0</v>
      </c>
      <c r="Y68" s="122">
        <f t="shared" si="8"/>
        <v>0</v>
      </c>
      <c r="Z68" s="122">
        <f t="shared" si="9"/>
        <v>0</v>
      </c>
      <c r="AA68" s="122">
        <f t="shared" si="10"/>
        <v>0</v>
      </c>
      <c r="AB68" s="122">
        <f t="shared" si="11"/>
        <v>0</v>
      </c>
      <c r="AC68" s="129">
        <f t="shared" si="12"/>
        <v>0</v>
      </c>
    </row>
    <row r="69" spans="1:29" ht="15.75">
      <c r="A69" s="251"/>
      <c r="B69" s="86" t="s">
        <v>16</v>
      </c>
      <c r="C69" s="92">
        <v>69623462.149999022</v>
      </c>
      <c r="D69" s="20">
        <v>69623430</v>
      </c>
      <c r="E69" s="93">
        <f t="shared" si="0"/>
        <v>32.149999022483826</v>
      </c>
      <c r="F69" s="92">
        <v>521327.06999999995</v>
      </c>
      <c r="G69" s="20" t="s">
        <v>3386</v>
      </c>
      <c r="H69" s="93">
        <f t="shared" si="1"/>
        <v>6.9999999948777258E-2</v>
      </c>
      <c r="I69" s="92">
        <v>56442.64</v>
      </c>
      <c r="J69" s="20" t="s">
        <v>3982</v>
      </c>
      <c r="K69" s="93">
        <f t="shared" si="2"/>
        <v>4.0000000000873115E-2</v>
      </c>
      <c r="L69" s="92">
        <v>2968.4700000000003</v>
      </c>
      <c r="M69" s="20" t="s">
        <v>3983</v>
      </c>
      <c r="N69" s="93">
        <f t="shared" si="3"/>
        <v>0</v>
      </c>
      <c r="O69" s="92">
        <v>0</v>
      </c>
      <c r="P69" s="20" t="s">
        <v>52</v>
      </c>
      <c r="Q69" s="93">
        <f t="shared" si="4"/>
        <v>0</v>
      </c>
      <c r="R69" s="92">
        <v>69155609.249999017</v>
      </c>
      <c r="S69" s="20">
        <v>69155660</v>
      </c>
      <c r="T69" s="93">
        <f t="shared" si="5"/>
        <v>-50.750000983476639</v>
      </c>
      <c r="U69" s="209">
        <f t="shared" si="6"/>
        <v>1</v>
      </c>
      <c r="W69" s="86" t="s">
        <v>16</v>
      </c>
      <c r="X69" s="121">
        <f t="shared" si="7"/>
        <v>0</v>
      </c>
      <c r="Y69" s="122">
        <f t="shared" si="8"/>
        <v>0</v>
      </c>
      <c r="Z69" s="122">
        <f t="shared" si="9"/>
        <v>0</v>
      </c>
      <c r="AA69" s="122">
        <f t="shared" si="10"/>
        <v>0</v>
      </c>
      <c r="AB69" s="122">
        <f t="shared" si="11"/>
        <v>0</v>
      </c>
      <c r="AC69" s="129">
        <f t="shared" si="12"/>
        <v>0</v>
      </c>
    </row>
    <row r="70" spans="1:29" ht="15.75">
      <c r="A70" s="251"/>
      <c r="B70" s="86" t="s">
        <v>17</v>
      </c>
      <c r="C70" s="92">
        <v>60087581.809996612</v>
      </c>
      <c r="D70" s="20">
        <v>0</v>
      </c>
      <c r="E70" s="93">
        <f t="shared" si="0"/>
        <v>60087581.809996612</v>
      </c>
      <c r="F70" s="92">
        <v>953557.66999999969</v>
      </c>
      <c r="G70" s="20"/>
      <c r="H70" s="93">
        <f t="shared" si="1"/>
        <v>953557.66999999969</v>
      </c>
      <c r="I70" s="92">
        <v>64065.89</v>
      </c>
      <c r="J70" s="20"/>
      <c r="K70" s="93">
        <f t="shared" si="2"/>
        <v>64065.89</v>
      </c>
      <c r="L70" s="92">
        <v>2996.21</v>
      </c>
      <c r="M70" s="20"/>
      <c r="N70" s="93">
        <f t="shared" si="3"/>
        <v>2996.21</v>
      </c>
      <c r="O70" s="92">
        <v>0</v>
      </c>
      <c r="P70" s="20"/>
      <c r="Q70" s="93">
        <f t="shared" si="4"/>
        <v>0</v>
      </c>
      <c r="R70" s="92">
        <v>59195093.819996618</v>
      </c>
      <c r="S70" s="20">
        <v>0</v>
      </c>
      <c r="T70" s="93">
        <f t="shared" si="5"/>
        <v>59195093.819996618</v>
      </c>
      <c r="U70" s="209">
        <f t="shared" si="6"/>
        <v>0</v>
      </c>
      <c r="W70" s="86" t="s">
        <v>17</v>
      </c>
      <c r="X70" s="121">
        <f t="shared" si="7"/>
        <v>0</v>
      </c>
      <c r="Y70" s="122">
        <f t="shared" si="8"/>
        <v>0</v>
      </c>
      <c r="Z70" s="122">
        <f t="shared" si="9"/>
        <v>0</v>
      </c>
      <c r="AA70" s="122">
        <f t="shared" si="10"/>
        <v>0</v>
      </c>
      <c r="AB70" s="122">
        <f t="shared" si="11"/>
        <v>0</v>
      </c>
      <c r="AC70" s="129">
        <f t="shared" si="12"/>
        <v>0</v>
      </c>
    </row>
    <row r="71" spans="1:29" ht="15.75">
      <c r="A71" s="251"/>
      <c r="B71" s="86" t="s">
        <v>18</v>
      </c>
      <c r="C71" s="92">
        <v>13009829.809999468</v>
      </c>
      <c r="D71" s="20">
        <v>13009830</v>
      </c>
      <c r="E71" s="93">
        <f t="shared" si="0"/>
        <v>-0.19000053219497204</v>
      </c>
      <c r="F71" s="92">
        <v>425720.75</v>
      </c>
      <c r="G71" s="20" t="s">
        <v>3387</v>
      </c>
      <c r="H71" s="93">
        <f t="shared" si="1"/>
        <v>-0.25</v>
      </c>
      <c r="I71" s="92">
        <v>3009.66</v>
      </c>
      <c r="J71" s="20" t="s">
        <v>3984</v>
      </c>
      <c r="K71" s="93">
        <f t="shared" si="2"/>
        <v>0</v>
      </c>
      <c r="L71" s="92">
        <v>440.28000000000003</v>
      </c>
      <c r="M71" s="20" t="s">
        <v>3985</v>
      </c>
      <c r="N71" s="93">
        <f t="shared" si="3"/>
        <v>0</v>
      </c>
      <c r="O71" s="92">
        <v>0</v>
      </c>
      <c r="P71" s="20" t="s">
        <v>52</v>
      </c>
      <c r="Q71" s="93">
        <f t="shared" si="4"/>
        <v>0</v>
      </c>
      <c r="R71" s="92">
        <v>12586678.439999469</v>
      </c>
      <c r="S71" s="20">
        <v>12586680</v>
      </c>
      <c r="T71" s="93">
        <f t="shared" si="5"/>
        <v>-1.5600005313754082</v>
      </c>
      <c r="U71" s="209">
        <f t="shared" si="6"/>
        <v>1</v>
      </c>
      <c r="W71" s="86" t="s">
        <v>18</v>
      </c>
      <c r="X71" s="121">
        <f t="shared" si="7"/>
        <v>0</v>
      </c>
      <c r="Y71" s="122">
        <f t="shared" si="8"/>
        <v>0</v>
      </c>
      <c r="Z71" s="122">
        <f t="shared" si="9"/>
        <v>0</v>
      </c>
      <c r="AA71" s="122">
        <f t="shared" si="10"/>
        <v>0</v>
      </c>
      <c r="AB71" s="122">
        <f t="shared" si="11"/>
        <v>0</v>
      </c>
      <c r="AC71" s="129">
        <f t="shared" si="12"/>
        <v>0</v>
      </c>
    </row>
    <row r="72" spans="1:29" ht="15.75">
      <c r="A72" s="252"/>
      <c r="B72" s="88" t="s">
        <v>19</v>
      </c>
      <c r="C72" s="94">
        <v>81616613.31999889</v>
      </c>
      <c r="D72" s="95">
        <v>81616604</v>
      </c>
      <c r="E72" s="96">
        <f t="shared" si="0"/>
        <v>9.3199988901615143</v>
      </c>
      <c r="F72" s="94">
        <v>2013469.4399999997</v>
      </c>
      <c r="G72" s="95" t="s">
        <v>3388</v>
      </c>
      <c r="H72" s="96">
        <f t="shared" si="1"/>
        <v>-0.56000000028871</v>
      </c>
      <c r="I72" s="94">
        <v>49624.72</v>
      </c>
      <c r="J72" s="95" t="s">
        <v>3986</v>
      </c>
      <c r="K72" s="96">
        <f t="shared" si="2"/>
        <v>2.0000000004074536E-2</v>
      </c>
      <c r="L72" s="94">
        <v>1195.73</v>
      </c>
      <c r="M72" s="95" t="s">
        <v>3987</v>
      </c>
      <c r="N72" s="96">
        <f t="shared" si="3"/>
        <v>-118377.27</v>
      </c>
      <c r="O72" s="94">
        <v>0</v>
      </c>
      <c r="P72" s="95" t="s">
        <v>52</v>
      </c>
      <c r="Q72" s="96">
        <f t="shared" si="4"/>
        <v>0</v>
      </c>
      <c r="R72" s="94">
        <v>79651572.869998887</v>
      </c>
      <c r="S72" s="95">
        <v>79651537.599999994</v>
      </c>
      <c r="T72" s="96">
        <f t="shared" si="5"/>
        <v>35.269998893141747</v>
      </c>
      <c r="U72" s="210">
        <f t="shared" si="6"/>
        <v>1</v>
      </c>
      <c r="W72" s="88" t="s">
        <v>19</v>
      </c>
      <c r="X72" s="125">
        <f t="shared" si="7"/>
        <v>0</v>
      </c>
      <c r="Y72" s="126">
        <f t="shared" si="8"/>
        <v>0</v>
      </c>
      <c r="Z72" s="126">
        <f t="shared" si="9"/>
        <v>0</v>
      </c>
      <c r="AA72" s="126">
        <f t="shared" si="10"/>
        <v>1</v>
      </c>
      <c r="AB72" s="126">
        <f t="shared" si="11"/>
        <v>0</v>
      </c>
      <c r="AC72" s="132">
        <f t="shared" si="12"/>
        <v>0</v>
      </c>
    </row>
    <row r="73" spans="1:29" ht="15.75" customHeight="1">
      <c r="A73" s="250">
        <v>42628</v>
      </c>
      <c r="B73" s="85" t="s">
        <v>12</v>
      </c>
      <c r="C73" s="89">
        <v>42993296.570000127</v>
      </c>
      <c r="D73" s="133">
        <v>42993300</v>
      </c>
      <c r="E73" s="91">
        <f t="shared" ref="E73:E136" si="13">C73-D73</f>
        <v>-3.4299998730421066</v>
      </c>
      <c r="F73" s="89">
        <v>1128444.3199999998</v>
      </c>
      <c r="G73" s="90" t="s">
        <v>3389</v>
      </c>
      <c r="H73" s="91">
        <f t="shared" ref="H73:H136" si="14">F73-G73</f>
        <v>4.3199999998323619</v>
      </c>
      <c r="I73" s="89">
        <v>48136.99</v>
      </c>
      <c r="J73" s="90" t="s">
        <v>3988</v>
      </c>
      <c r="K73" s="91">
        <f t="shared" ref="K73:K136" si="15">I73-J73</f>
        <v>-1.0000000002037268E-2</v>
      </c>
      <c r="L73" s="89">
        <v>56603.11</v>
      </c>
      <c r="M73" s="90" t="s">
        <v>3989</v>
      </c>
      <c r="N73" s="91">
        <f t="shared" ref="N73:N136" si="16">L73-M73</f>
        <v>1.0000000002037268E-2</v>
      </c>
      <c r="O73" s="89">
        <v>772073.36</v>
      </c>
      <c r="P73" s="102" t="s">
        <v>3390</v>
      </c>
      <c r="Q73" s="91">
        <f t="shared" ref="Q73:Q136" si="17">O73-P73</f>
        <v>0.35999999998603016</v>
      </c>
      <c r="R73" s="89">
        <v>41084312.77000013</v>
      </c>
      <c r="S73" s="90">
        <v>41084300</v>
      </c>
      <c r="T73" s="91">
        <f t="shared" ref="T73:T136" si="18">R73-S73</f>
        <v>12.770000129938126</v>
      </c>
      <c r="U73" s="208">
        <f t="shared" si="6"/>
        <v>1</v>
      </c>
      <c r="W73" s="85" t="s">
        <v>12</v>
      </c>
      <c r="X73" s="117">
        <f t="shared" si="7"/>
        <v>0</v>
      </c>
      <c r="Y73" s="118">
        <f t="shared" si="8"/>
        <v>0</v>
      </c>
      <c r="Z73" s="118">
        <f t="shared" si="9"/>
        <v>0</v>
      </c>
      <c r="AA73" s="118">
        <f t="shared" si="10"/>
        <v>0</v>
      </c>
      <c r="AB73" s="118">
        <f t="shared" si="11"/>
        <v>0</v>
      </c>
      <c r="AC73" s="131">
        <f t="shared" si="12"/>
        <v>0</v>
      </c>
    </row>
    <row r="74" spans="1:29" ht="15.75">
      <c r="A74" s="251"/>
      <c r="B74" s="86" t="s">
        <v>13</v>
      </c>
      <c r="C74" s="92">
        <v>102036922.5099967</v>
      </c>
      <c r="D74" s="134">
        <v>0</v>
      </c>
      <c r="E74" s="93">
        <f t="shared" si="13"/>
        <v>102036922.5099967</v>
      </c>
      <c r="F74" s="92">
        <v>1665652.8900000001</v>
      </c>
      <c r="G74" s="20"/>
      <c r="H74" s="93">
        <f t="shared" si="14"/>
        <v>1665652.8900000001</v>
      </c>
      <c r="I74" s="92">
        <v>168035.42999999996</v>
      </c>
      <c r="J74" s="20"/>
      <c r="K74" s="93">
        <f t="shared" si="15"/>
        <v>168035.42999999996</v>
      </c>
      <c r="L74" s="92">
        <v>57024.260000000031</v>
      </c>
      <c r="M74" s="20"/>
      <c r="N74" s="93">
        <f t="shared" si="16"/>
        <v>57024.260000000031</v>
      </c>
      <c r="O74" s="92">
        <v>1208949.8600000006</v>
      </c>
      <c r="P74" s="6"/>
      <c r="Q74" s="93">
        <f t="shared" si="17"/>
        <v>1208949.8600000006</v>
      </c>
      <c r="R74" s="92">
        <v>99273330.929996714</v>
      </c>
      <c r="S74" s="20">
        <v>0</v>
      </c>
      <c r="T74" s="93">
        <f t="shared" si="18"/>
        <v>99273330.929996714</v>
      </c>
      <c r="U74" s="209">
        <f t="shared" ref="U74:U137" si="19">IF(D74=0,0,1)</f>
        <v>0</v>
      </c>
      <c r="W74" s="86" t="s">
        <v>13</v>
      </c>
      <c r="X74" s="121">
        <f t="shared" ref="X74:X137" si="20">+IF(AND(C74&lt;&gt;0,D74&lt;&gt;0,OR(E74&gt;100,E74&lt;-100)),1,0)</f>
        <v>0</v>
      </c>
      <c r="Y74" s="122">
        <f t="shared" ref="Y74:Y137" si="21">+IF(AND(F74&lt;&gt;0,G74&lt;&gt;0,OR(H74&gt;100,H74&lt;-100)),1,0)</f>
        <v>0</v>
      </c>
      <c r="Z74" s="122">
        <f t="shared" ref="Z74:Z137" si="22">+IF(AND(I74&lt;&gt;0,J74&lt;&gt;0,OR(K74&gt;100,K74&lt;-100)),1,0)</f>
        <v>0</v>
      </c>
      <c r="AA74" s="122">
        <f t="shared" ref="AA74:AA137" si="23">+IF(AND(L74&lt;&gt;0,M74&lt;&gt;0,OR(N74&gt;100,N74&lt;-100)),1,0)</f>
        <v>0</v>
      </c>
      <c r="AB74" s="122">
        <f t="shared" ref="AB74:AB137" si="24">+IF(AND(O74&lt;&gt;0,P74&lt;&gt;0,OR(Q74&gt;100,Q74&lt;-100)),1,0)</f>
        <v>0</v>
      </c>
      <c r="AC74" s="129">
        <f t="shared" ref="AC74:AC137" si="25">+IF(AND(R74&lt;&gt;0,S74&lt;&gt;0,OR(T74&gt;100,T74&lt;-100)),1,0)</f>
        <v>0</v>
      </c>
    </row>
    <row r="75" spans="1:29" ht="15.75">
      <c r="A75" s="251"/>
      <c r="B75" s="87" t="s">
        <v>14</v>
      </c>
      <c r="C75" s="92">
        <v>43403870.259999782</v>
      </c>
      <c r="D75" s="134">
        <v>43403900</v>
      </c>
      <c r="E75" s="93">
        <f t="shared" si="13"/>
        <v>-29.740000218153</v>
      </c>
      <c r="F75" s="92">
        <v>1230324.0199999998</v>
      </c>
      <c r="G75" s="20" t="s">
        <v>3391</v>
      </c>
      <c r="H75" s="93">
        <f t="shared" si="14"/>
        <v>107724.01999999979</v>
      </c>
      <c r="I75" s="92">
        <v>78823.67</v>
      </c>
      <c r="J75" s="20" t="s">
        <v>3990</v>
      </c>
      <c r="K75" s="93">
        <f t="shared" si="15"/>
        <v>71530.91</v>
      </c>
      <c r="L75" s="92">
        <v>7292.76</v>
      </c>
      <c r="M75" s="20" t="s">
        <v>3991</v>
      </c>
      <c r="N75" s="93">
        <f t="shared" si="16"/>
        <v>-71530.94</v>
      </c>
      <c r="O75" s="92">
        <v>831627.44000000006</v>
      </c>
      <c r="P75" s="6" t="s">
        <v>52</v>
      </c>
      <c r="Q75" s="93">
        <f t="shared" si="17"/>
        <v>831627.44000000006</v>
      </c>
      <c r="R75" s="92">
        <v>41413449.709999785</v>
      </c>
      <c r="S75" s="20">
        <v>0</v>
      </c>
      <c r="T75" s="93">
        <f t="shared" si="18"/>
        <v>41413449.709999785</v>
      </c>
      <c r="U75" s="209">
        <f t="shared" si="19"/>
        <v>1</v>
      </c>
      <c r="W75" s="87" t="s">
        <v>14</v>
      </c>
      <c r="X75" s="121">
        <f t="shared" si="20"/>
        <v>0</v>
      </c>
      <c r="Y75" s="122">
        <f t="shared" si="21"/>
        <v>1</v>
      </c>
      <c r="Z75" s="122">
        <f t="shared" si="22"/>
        <v>1</v>
      </c>
      <c r="AA75" s="122">
        <f t="shared" si="23"/>
        <v>1</v>
      </c>
      <c r="AB75" s="122">
        <f t="shared" si="24"/>
        <v>1</v>
      </c>
      <c r="AC75" s="129">
        <f t="shared" si="25"/>
        <v>0</v>
      </c>
    </row>
    <row r="76" spans="1:29" ht="15.75">
      <c r="A76" s="251"/>
      <c r="B76" s="86" t="s">
        <v>15</v>
      </c>
      <c r="C76" s="92">
        <v>105792760.48999944</v>
      </c>
      <c r="D76" s="134">
        <v>0</v>
      </c>
      <c r="E76" s="93">
        <f t="shared" si="13"/>
        <v>105792760.48999944</v>
      </c>
      <c r="F76" s="92">
        <v>840346.83999999985</v>
      </c>
      <c r="G76" s="20"/>
      <c r="H76" s="93">
        <f t="shared" si="14"/>
        <v>840346.83999999985</v>
      </c>
      <c r="I76" s="92">
        <v>107612.46</v>
      </c>
      <c r="J76" s="20"/>
      <c r="K76" s="93">
        <f t="shared" si="15"/>
        <v>107612.46</v>
      </c>
      <c r="L76" s="92">
        <v>6113.2300000000005</v>
      </c>
      <c r="M76" s="20"/>
      <c r="N76" s="93">
        <f t="shared" si="16"/>
        <v>6113.2300000000005</v>
      </c>
      <c r="O76" s="92">
        <v>1398095.5600000003</v>
      </c>
      <c r="P76" s="6"/>
      <c r="Q76" s="93">
        <f t="shared" si="17"/>
        <v>1398095.5600000003</v>
      </c>
      <c r="R76" s="92">
        <v>103655817.31999946</v>
      </c>
      <c r="S76" s="20">
        <v>0</v>
      </c>
      <c r="T76" s="93">
        <f t="shared" si="18"/>
        <v>103655817.31999946</v>
      </c>
      <c r="U76" s="209">
        <f t="shared" si="19"/>
        <v>0</v>
      </c>
      <c r="W76" s="86" t="s">
        <v>15</v>
      </c>
      <c r="X76" s="121">
        <f t="shared" si="20"/>
        <v>0</v>
      </c>
      <c r="Y76" s="122">
        <f t="shared" si="21"/>
        <v>0</v>
      </c>
      <c r="Z76" s="122">
        <f t="shared" si="22"/>
        <v>0</v>
      </c>
      <c r="AA76" s="122">
        <f t="shared" si="23"/>
        <v>0</v>
      </c>
      <c r="AB76" s="122">
        <f t="shared" si="24"/>
        <v>0</v>
      </c>
      <c r="AC76" s="129">
        <f t="shared" si="25"/>
        <v>0</v>
      </c>
    </row>
    <row r="77" spans="1:29" ht="15.75">
      <c r="A77" s="251"/>
      <c r="B77" s="86" t="s">
        <v>16</v>
      </c>
      <c r="C77" s="92">
        <v>69155609.249999017</v>
      </c>
      <c r="D77" s="134">
        <v>69155660</v>
      </c>
      <c r="E77" s="93">
        <f t="shared" si="13"/>
        <v>-50.750000983476639</v>
      </c>
      <c r="F77" s="92">
        <v>598080.78999999946</v>
      </c>
      <c r="G77" s="20" t="s">
        <v>3392</v>
      </c>
      <c r="H77" s="93">
        <f t="shared" si="14"/>
        <v>-0.21000000054482371</v>
      </c>
      <c r="I77" s="92">
        <v>171950.11000000002</v>
      </c>
      <c r="J77" s="20" t="s">
        <v>3992</v>
      </c>
      <c r="K77" s="93">
        <f t="shared" si="15"/>
        <v>0.11000000001513399</v>
      </c>
      <c r="L77" s="92">
        <v>102918.92</v>
      </c>
      <c r="M77" s="20" t="s">
        <v>3993</v>
      </c>
      <c r="N77" s="93">
        <f t="shared" si="16"/>
        <v>-8.000000000174623E-2</v>
      </c>
      <c r="O77" s="92">
        <v>526777.34999999939</v>
      </c>
      <c r="P77" s="6" t="s">
        <v>3393</v>
      </c>
      <c r="Q77" s="93">
        <f t="shared" si="17"/>
        <v>0.34999999939464033</v>
      </c>
      <c r="R77" s="92">
        <v>68099782.299999014</v>
      </c>
      <c r="S77" s="20">
        <v>68102730</v>
      </c>
      <c r="T77" s="93">
        <f t="shared" si="18"/>
        <v>-2947.7000009864569</v>
      </c>
      <c r="U77" s="209">
        <f t="shared" si="19"/>
        <v>1</v>
      </c>
      <c r="W77" s="86" t="s">
        <v>16</v>
      </c>
      <c r="X77" s="121">
        <f t="shared" si="20"/>
        <v>0</v>
      </c>
      <c r="Y77" s="122">
        <f t="shared" si="21"/>
        <v>0</v>
      </c>
      <c r="Z77" s="122">
        <f t="shared" si="22"/>
        <v>0</v>
      </c>
      <c r="AA77" s="122">
        <f t="shared" si="23"/>
        <v>0</v>
      </c>
      <c r="AB77" s="122">
        <f t="shared" si="24"/>
        <v>0</v>
      </c>
      <c r="AC77" s="129">
        <f t="shared" si="25"/>
        <v>1</v>
      </c>
    </row>
    <row r="78" spans="1:29" ht="15.75">
      <c r="A78" s="251"/>
      <c r="B78" s="86" t="s">
        <v>17</v>
      </c>
      <c r="C78" s="92">
        <v>59195093.819996618</v>
      </c>
      <c r="D78" s="134">
        <v>59195100</v>
      </c>
      <c r="E78" s="93">
        <f t="shared" si="13"/>
        <v>-6.1800033822655678</v>
      </c>
      <c r="F78" s="92">
        <v>1788646.3000000003</v>
      </c>
      <c r="G78" s="20" t="s">
        <v>3394</v>
      </c>
      <c r="H78" s="93">
        <f t="shared" si="14"/>
        <v>-3.6999999997206032</v>
      </c>
      <c r="I78" s="92">
        <v>84073.06</v>
      </c>
      <c r="J78" s="20" t="s">
        <v>3994</v>
      </c>
      <c r="K78" s="93">
        <f t="shared" si="15"/>
        <v>6585.2599999999948</v>
      </c>
      <c r="L78" s="92">
        <v>4119.82</v>
      </c>
      <c r="M78" s="20" t="s">
        <v>3995</v>
      </c>
      <c r="N78" s="93">
        <f t="shared" si="16"/>
        <v>0</v>
      </c>
      <c r="O78" s="92">
        <v>558723.86999999988</v>
      </c>
      <c r="P78" s="6" t="s">
        <v>3395</v>
      </c>
      <c r="Q78" s="93">
        <f t="shared" si="17"/>
        <v>-0.13000000012107193</v>
      </c>
      <c r="R78" s="92">
        <v>56927676.889996618</v>
      </c>
      <c r="S78" s="20">
        <v>56927700</v>
      </c>
      <c r="T78" s="93">
        <f t="shared" si="18"/>
        <v>-23.110003381967545</v>
      </c>
      <c r="U78" s="209">
        <f t="shared" si="19"/>
        <v>1</v>
      </c>
      <c r="W78" s="86" t="s">
        <v>17</v>
      </c>
      <c r="X78" s="121">
        <f t="shared" si="20"/>
        <v>0</v>
      </c>
      <c r="Y78" s="122">
        <f t="shared" si="21"/>
        <v>0</v>
      </c>
      <c r="Z78" s="122">
        <f t="shared" si="22"/>
        <v>1</v>
      </c>
      <c r="AA78" s="122">
        <f t="shared" si="23"/>
        <v>0</v>
      </c>
      <c r="AB78" s="122">
        <f t="shared" si="24"/>
        <v>0</v>
      </c>
      <c r="AC78" s="129">
        <f t="shared" si="25"/>
        <v>0</v>
      </c>
    </row>
    <row r="79" spans="1:29" ht="15.75">
      <c r="A79" s="251"/>
      <c r="B79" s="86" t="s">
        <v>18</v>
      </c>
      <c r="C79" s="92">
        <v>12586678.439999469</v>
      </c>
      <c r="D79" s="134">
        <v>12586680</v>
      </c>
      <c r="E79" s="93">
        <f t="shared" si="13"/>
        <v>-1.5600005313754082</v>
      </c>
      <c r="F79" s="92">
        <v>296569.42</v>
      </c>
      <c r="G79" s="20" t="s">
        <v>3396</v>
      </c>
      <c r="H79" s="93">
        <f t="shared" si="14"/>
        <v>0.41999999998370185</v>
      </c>
      <c r="I79" s="92">
        <v>36767.869999999995</v>
      </c>
      <c r="J79" s="20" t="s">
        <v>3996</v>
      </c>
      <c r="K79" s="93">
        <f t="shared" si="15"/>
        <v>-3.0000000006111804E-2</v>
      </c>
      <c r="L79" s="92">
        <v>2969.05</v>
      </c>
      <c r="M79" s="20" t="s">
        <v>3997</v>
      </c>
      <c r="N79" s="93">
        <f t="shared" si="16"/>
        <v>5.0000000000181899E-2</v>
      </c>
      <c r="O79" s="92">
        <v>161227.6</v>
      </c>
      <c r="P79" s="6" t="s">
        <v>3397</v>
      </c>
      <c r="Q79" s="93">
        <f t="shared" si="17"/>
        <v>0.60000000000582077</v>
      </c>
      <c r="R79" s="92">
        <v>12162680.239999466</v>
      </c>
      <c r="S79" s="20">
        <v>12162690</v>
      </c>
      <c r="T79" s="93">
        <f t="shared" si="18"/>
        <v>-9.7600005343556404</v>
      </c>
      <c r="U79" s="209">
        <f t="shared" si="19"/>
        <v>1</v>
      </c>
      <c r="W79" s="86" t="s">
        <v>18</v>
      </c>
      <c r="X79" s="121">
        <f t="shared" si="20"/>
        <v>0</v>
      </c>
      <c r="Y79" s="122">
        <f t="shared" si="21"/>
        <v>0</v>
      </c>
      <c r="Z79" s="122">
        <f t="shared" si="22"/>
        <v>0</v>
      </c>
      <c r="AA79" s="122">
        <f t="shared" si="23"/>
        <v>0</v>
      </c>
      <c r="AB79" s="122">
        <f t="shared" si="24"/>
        <v>0</v>
      </c>
      <c r="AC79" s="129">
        <f t="shared" si="25"/>
        <v>0</v>
      </c>
    </row>
    <row r="80" spans="1:29" ht="15.75">
      <c r="A80" s="252"/>
      <c r="B80" s="88" t="s">
        <v>19</v>
      </c>
      <c r="C80" s="94">
        <v>79651572.869998887</v>
      </c>
      <c r="D80" s="135">
        <v>79651537.599999994</v>
      </c>
      <c r="E80" s="96">
        <f t="shared" si="13"/>
        <v>35.269998893141747</v>
      </c>
      <c r="F80" s="94">
        <v>1244530.6699999995</v>
      </c>
      <c r="G80" s="95" t="s">
        <v>3398</v>
      </c>
      <c r="H80" s="96">
        <f t="shared" si="14"/>
        <v>0.66999999945983291</v>
      </c>
      <c r="I80" s="94">
        <v>135403.76999999999</v>
      </c>
      <c r="J80" s="95" t="s">
        <v>3998</v>
      </c>
      <c r="K80" s="96">
        <f t="shared" si="15"/>
        <v>-0.23000000001047738</v>
      </c>
      <c r="L80" s="94">
        <v>702313.8</v>
      </c>
      <c r="M80" s="95" t="s">
        <v>3999</v>
      </c>
      <c r="N80" s="96">
        <f t="shared" si="16"/>
        <v>0.80000000004656613</v>
      </c>
      <c r="O80" s="94">
        <v>1005988.52</v>
      </c>
      <c r="P80" s="105" t="s">
        <v>3399</v>
      </c>
      <c r="Q80" s="96">
        <f t="shared" si="17"/>
        <v>-1.4799999999813735</v>
      </c>
      <c r="R80" s="94">
        <v>77546544.269998893</v>
      </c>
      <c r="S80" s="95">
        <v>77546574</v>
      </c>
      <c r="T80" s="96">
        <f t="shared" si="18"/>
        <v>-29.730001106858253</v>
      </c>
      <c r="U80" s="210">
        <f t="shared" si="19"/>
        <v>1</v>
      </c>
      <c r="W80" s="88" t="s">
        <v>19</v>
      </c>
      <c r="X80" s="125">
        <f t="shared" si="20"/>
        <v>0</v>
      </c>
      <c r="Y80" s="126">
        <f t="shared" si="21"/>
        <v>0</v>
      </c>
      <c r="Z80" s="126">
        <f t="shared" si="22"/>
        <v>0</v>
      </c>
      <c r="AA80" s="126">
        <f t="shared" si="23"/>
        <v>0</v>
      </c>
      <c r="AB80" s="126">
        <f t="shared" si="24"/>
        <v>0</v>
      </c>
      <c r="AC80" s="132">
        <f t="shared" si="25"/>
        <v>0</v>
      </c>
    </row>
    <row r="81" spans="1:29" ht="15.75" customHeight="1">
      <c r="A81" s="250">
        <v>42631</v>
      </c>
      <c r="B81" s="85" t="s">
        <v>12</v>
      </c>
      <c r="C81" s="89">
        <v>41084312.77000013</v>
      </c>
      <c r="D81" s="90"/>
      <c r="E81" s="91">
        <f t="shared" si="13"/>
        <v>41084312.77000013</v>
      </c>
      <c r="F81" s="89">
        <v>1598352.9800000007</v>
      </c>
      <c r="G81" s="102"/>
      <c r="H81" s="91">
        <f t="shared" si="14"/>
        <v>1598352.9800000007</v>
      </c>
      <c r="I81" s="89">
        <v>144991.61000000002</v>
      </c>
      <c r="J81" s="90"/>
      <c r="K81" s="91">
        <f t="shared" si="15"/>
        <v>144991.61000000002</v>
      </c>
      <c r="L81" s="89">
        <v>45696.179999999993</v>
      </c>
      <c r="M81" s="90"/>
      <c r="N81" s="91">
        <f t="shared" si="16"/>
        <v>45696.179999999993</v>
      </c>
      <c r="O81" s="89">
        <v>548929.24</v>
      </c>
      <c r="P81" s="90"/>
      <c r="Q81" s="91">
        <f t="shared" si="17"/>
        <v>548929.24</v>
      </c>
      <c r="R81" s="89">
        <v>42527052.180000126</v>
      </c>
      <c r="S81" s="102"/>
      <c r="T81" s="91">
        <f t="shared" si="18"/>
        <v>42527052.180000126</v>
      </c>
      <c r="U81" s="208">
        <f t="shared" si="19"/>
        <v>0</v>
      </c>
      <c r="W81" s="85" t="s">
        <v>12</v>
      </c>
      <c r="X81" s="121">
        <f t="shared" si="20"/>
        <v>0</v>
      </c>
      <c r="Y81" s="122">
        <f t="shared" si="21"/>
        <v>0</v>
      </c>
      <c r="Z81" s="122">
        <f t="shared" si="22"/>
        <v>0</v>
      </c>
      <c r="AA81" s="122">
        <f t="shared" si="23"/>
        <v>0</v>
      </c>
      <c r="AB81" s="122">
        <f t="shared" si="24"/>
        <v>0</v>
      </c>
      <c r="AC81" s="129">
        <f t="shared" si="25"/>
        <v>0</v>
      </c>
    </row>
    <row r="82" spans="1:29" ht="15.75">
      <c r="A82" s="251"/>
      <c r="B82" s="86" t="s">
        <v>13</v>
      </c>
      <c r="C82" s="92">
        <v>99273330.929996714</v>
      </c>
      <c r="D82" s="20">
        <v>99273304</v>
      </c>
      <c r="E82" s="93">
        <f t="shared" si="13"/>
        <v>26.929996713995934</v>
      </c>
      <c r="F82" s="92">
        <v>3904465.3400000026</v>
      </c>
      <c r="G82" s="6" t="s">
        <v>3400</v>
      </c>
      <c r="H82" s="93">
        <f t="shared" si="14"/>
        <v>-4.6599999973550439</v>
      </c>
      <c r="I82" s="92">
        <v>549105.42000000004</v>
      </c>
      <c r="J82" s="20" t="s">
        <v>4000</v>
      </c>
      <c r="K82" s="93">
        <f t="shared" si="15"/>
        <v>1241.4200000000419</v>
      </c>
      <c r="L82" s="92">
        <v>27072.419999999995</v>
      </c>
      <c r="M82" s="20" t="s">
        <v>4001</v>
      </c>
      <c r="N82" s="93">
        <f t="shared" si="16"/>
        <v>1.99999999931606E-2</v>
      </c>
      <c r="O82" s="92">
        <v>1752817.6400000008</v>
      </c>
      <c r="P82" s="20" t="s">
        <v>3401</v>
      </c>
      <c r="Q82" s="93">
        <f t="shared" si="17"/>
        <v>-2.3599999991711229</v>
      </c>
      <c r="R82" s="92">
        <v>100414768.94999672</v>
      </c>
      <c r="S82" s="6">
        <v>100414804</v>
      </c>
      <c r="T82" s="93">
        <f t="shared" si="18"/>
        <v>-35.05000327527523</v>
      </c>
      <c r="U82" s="209">
        <f t="shared" si="19"/>
        <v>1</v>
      </c>
      <c r="W82" s="86" t="s">
        <v>13</v>
      </c>
      <c r="X82" s="121">
        <f t="shared" si="20"/>
        <v>0</v>
      </c>
      <c r="Y82" s="122">
        <f t="shared" si="21"/>
        <v>0</v>
      </c>
      <c r="Z82" s="122">
        <f t="shared" si="22"/>
        <v>1</v>
      </c>
      <c r="AA82" s="122">
        <f t="shared" si="23"/>
        <v>0</v>
      </c>
      <c r="AB82" s="122">
        <f t="shared" si="24"/>
        <v>0</v>
      </c>
      <c r="AC82" s="129">
        <f t="shared" si="25"/>
        <v>0</v>
      </c>
    </row>
    <row r="83" spans="1:29" ht="15.75">
      <c r="A83" s="251"/>
      <c r="B83" s="87" t="s">
        <v>14</v>
      </c>
      <c r="C83" s="92">
        <v>41413449.709999785</v>
      </c>
      <c r="D83" s="20">
        <v>41413500</v>
      </c>
      <c r="E83" s="93">
        <f t="shared" si="13"/>
        <v>-50.290000215172768</v>
      </c>
      <c r="F83" s="92">
        <v>2191661.9500000002</v>
      </c>
      <c r="G83" s="6" t="s">
        <v>3402</v>
      </c>
      <c r="H83" s="93">
        <f t="shared" si="14"/>
        <v>1.9500000001862645</v>
      </c>
      <c r="I83" s="92">
        <v>105877.21</v>
      </c>
      <c r="J83" s="20" t="s">
        <v>4002</v>
      </c>
      <c r="K83" s="93">
        <f t="shared" si="15"/>
        <v>0.21000000000640284</v>
      </c>
      <c r="L83" s="92">
        <v>19158.929999999997</v>
      </c>
      <c r="M83" s="20" t="s">
        <v>4003</v>
      </c>
      <c r="N83" s="93">
        <f t="shared" si="16"/>
        <v>2.9999999995197868E-2</v>
      </c>
      <c r="O83" s="92">
        <v>828697.19999999972</v>
      </c>
      <c r="P83" s="20" t="s">
        <v>3403</v>
      </c>
      <c r="Q83" s="93">
        <f t="shared" si="17"/>
        <v>0.19999999972060323</v>
      </c>
      <c r="R83" s="92">
        <v>41590634.209999777</v>
      </c>
      <c r="S83" s="6">
        <v>41590640</v>
      </c>
      <c r="T83" s="93">
        <f t="shared" si="18"/>
        <v>-5.7900002226233482</v>
      </c>
      <c r="U83" s="209">
        <f t="shared" si="19"/>
        <v>1</v>
      </c>
      <c r="W83" s="87" t="s">
        <v>14</v>
      </c>
      <c r="X83" s="121">
        <f t="shared" si="20"/>
        <v>0</v>
      </c>
      <c r="Y83" s="122">
        <f t="shared" si="21"/>
        <v>0</v>
      </c>
      <c r="Z83" s="122">
        <f t="shared" si="22"/>
        <v>0</v>
      </c>
      <c r="AA83" s="122">
        <f t="shared" si="23"/>
        <v>0</v>
      </c>
      <c r="AB83" s="122">
        <f t="shared" si="24"/>
        <v>0</v>
      </c>
      <c r="AC83" s="129">
        <f t="shared" si="25"/>
        <v>0</v>
      </c>
    </row>
    <row r="84" spans="1:29" ht="15.75">
      <c r="A84" s="251"/>
      <c r="B84" s="86" t="s">
        <v>15</v>
      </c>
      <c r="C84" s="92">
        <v>103655817.31999946</v>
      </c>
      <c r="D84" s="20">
        <v>110773496</v>
      </c>
      <c r="E84" s="93">
        <f t="shared" si="13"/>
        <v>-7117678.6800005436</v>
      </c>
      <c r="F84" s="92">
        <v>1637912.0700000003</v>
      </c>
      <c r="G84" s="6" t="s">
        <v>3404</v>
      </c>
      <c r="H84" s="93">
        <f t="shared" si="14"/>
        <v>2.0700000002980232</v>
      </c>
      <c r="I84" s="92">
        <v>299284.38000000012</v>
      </c>
      <c r="J84" s="20" t="s">
        <v>4004</v>
      </c>
      <c r="K84" s="93">
        <f t="shared" si="15"/>
        <v>0.38000000012107193</v>
      </c>
      <c r="L84" s="92">
        <v>24865.569999999992</v>
      </c>
      <c r="M84" s="20" t="s">
        <v>4005</v>
      </c>
      <c r="N84" s="93">
        <f t="shared" si="16"/>
        <v>-3.0000000006111804E-2</v>
      </c>
      <c r="O84" s="92">
        <v>1540118.36</v>
      </c>
      <c r="P84" s="20" t="s">
        <v>3405</v>
      </c>
      <c r="Q84" s="93">
        <f t="shared" si="17"/>
        <v>-1.6399999998975545</v>
      </c>
      <c r="R84" s="92">
        <v>105328393.16999945</v>
      </c>
      <c r="S84" s="6">
        <v>105328404</v>
      </c>
      <c r="T84" s="93">
        <f t="shared" si="18"/>
        <v>-10.830000549554825</v>
      </c>
      <c r="U84" s="209">
        <f t="shared" si="19"/>
        <v>1</v>
      </c>
      <c r="W84" s="86" t="s">
        <v>15</v>
      </c>
      <c r="X84" s="121">
        <f t="shared" si="20"/>
        <v>1</v>
      </c>
      <c r="Y84" s="122">
        <f t="shared" si="21"/>
        <v>0</v>
      </c>
      <c r="Z84" s="122">
        <f t="shared" si="22"/>
        <v>0</v>
      </c>
      <c r="AA84" s="122">
        <f t="shared" si="23"/>
        <v>0</v>
      </c>
      <c r="AB84" s="122">
        <f t="shared" si="24"/>
        <v>0</v>
      </c>
      <c r="AC84" s="129">
        <f t="shared" si="25"/>
        <v>0</v>
      </c>
    </row>
    <row r="85" spans="1:29" ht="15.75">
      <c r="A85" s="251"/>
      <c r="B85" s="86" t="s">
        <v>16</v>
      </c>
      <c r="C85" s="92">
        <v>68099782.299999014</v>
      </c>
      <c r="D85" s="20">
        <v>68099830</v>
      </c>
      <c r="E85" s="93">
        <f t="shared" si="13"/>
        <v>-47.700000986456871</v>
      </c>
      <c r="F85" s="92">
        <v>709561.23999999929</v>
      </c>
      <c r="G85" s="6" t="s">
        <v>3406</v>
      </c>
      <c r="H85" s="93">
        <f t="shared" si="14"/>
        <v>0.23999999929219484</v>
      </c>
      <c r="I85" s="92">
        <v>35726.53</v>
      </c>
      <c r="J85" s="20" t="s">
        <v>4006</v>
      </c>
      <c r="K85" s="93">
        <f t="shared" si="15"/>
        <v>2.9999999998835847E-2</v>
      </c>
      <c r="L85" s="92">
        <v>3075.9900000000002</v>
      </c>
      <c r="M85" s="20" t="s">
        <v>4007</v>
      </c>
      <c r="N85" s="93">
        <f t="shared" si="16"/>
        <v>0</v>
      </c>
      <c r="O85" s="92">
        <v>508352.9199999994</v>
      </c>
      <c r="P85" s="20" t="s">
        <v>3407</v>
      </c>
      <c r="Q85" s="93">
        <f t="shared" si="17"/>
        <v>-8.0000000598374754E-2</v>
      </c>
      <c r="R85" s="92">
        <v>70684382.819999024</v>
      </c>
      <c r="S85" s="6">
        <v>70684420</v>
      </c>
      <c r="T85" s="93">
        <f t="shared" si="18"/>
        <v>-37.180000975728035</v>
      </c>
      <c r="U85" s="209">
        <f t="shared" si="19"/>
        <v>1</v>
      </c>
      <c r="W85" s="86" t="s">
        <v>16</v>
      </c>
      <c r="X85" s="121">
        <f t="shared" si="20"/>
        <v>0</v>
      </c>
      <c r="Y85" s="122">
        <f t="shared" si="21"/>
        <v>0</v>
      </c>
      <c r="Z85" s="122">
        <f t="shared" si="22"/>
        <v>0</v>
      </c>
      <c r="AA85" s="122">
        <f t="shared" si="23"/>
        <v>0</v>
      </c>
      <c r="AB85" s="122">
        <f t="shared" si="24"/>
        <v>0</v>
      </c>
      <c r="AC85" s="129">
        <f t="shared" si="25"/>
        <v>0</v>
      </c>
    </row>
    <row r="86" spans="1:29" ht="15.75">
      <c r="A86" s="251"/>
      <c r="B86" s="86" t="s">
        <v>17</v>
      </c>
      <c r="C86" s="92">
        <v>56927676.889996618</v>
      </c>
      <c r="D86" s="20">
        <v>0</v>
      </c>
      <c r="E86" s="93">
        <f t="shared" si="13"/>
        <v>56927676.889996618</v>
      </c>
      <c r="F86" s="92">
        <v>1937308.9699999997</v>
      </c>
      <c r="G86" s="6"/>
      <c r="H86" s="93">
        <f t="shared" si="14"/>
        <v>1937308.9699999997</v>
      </c>
      <c r="I86" s="92">
        <v>104564.52</v>
      </c>
      <c r="J86" s="20"/>
      <c r="K86" s="93">
        <f t="shared" si="15"/>
        <v>104564.52</v>
      </c>
      <c r="L86" s="92">
        <v>753420.1</v>
      </c>
      <c r="M86" s="20"/>
      <c r="N86" s="93">
        <f t="shared" si="16"/>
        <v>753420.1</v>
      </c>
      <c r="O86" s="92">
        <v>457401.72999999992</v>
      </c>
      <c r="P86" s="20"/>
      <c r="Q86" s="93">
        <f t="shared" si="17"/>
        <v>457401.72999999992</v>
      </c>
      <c r="R86" s="92">
        <v>53884110.609996617</v>
      </c>
      <c r="S86" s="6">
        <v>0</v>
      </c>
      <c r="T86" s="93">
        <f t="shared" si="18"/>
        <v>53884110.609996617</v>
      </c>
      <c r="U86" s="209">
        <f t="shared" si="19"/>
        <v>0</v>
      </c>
      <c r="W86" s="86" t="s">
        <v>17</v>
      </c>
      <c r="X86" s="121">
        <f t="shared" si="20"/>
        <v>0</v>
      </c>
      <c r="Y86" s="122">
        <f t="shared" si="21"/>
        <v>0</v>
      </c>
      <c r="Z86" s="122">
        <f t="shared" si="22"/>
        <v>0</v>
      </c>
      <c r="AA86" s="122">
        <f t="shared" si="23"/>
        <v>0</v>
      </c>
      <c r="AB86" s="122">
        <f t="shared" si="24"/>
        <v>0</v>
      </c>
      <c r="AC86" s="129">
        <f t="shared" si="25"/>
        <v>0</v>
      </c>
    </row>
    <row r="87" spans="1:29" ht="15.75">
      <c r="A87" s="251"/>
      <c r="B87" s="86" t="s">
        <v>18</v>
      </c>
      <c r="C87" s="92">
        <v>12162680.239999466</v>
      </c>
      <c r="D87" s="20">
        <v>12162690</v>
      </c>
      <c r="E87" s="93">
        <f t="shared" si="13"/>
        <v>-9.7600005343556404</v>
      </c>
      <c r="F87" s="92">
        <v>600774.31999999983</v>
      </c>
      <c r="G87" s="6" t="s">
        <v>3408</v>
      </c>
      <c r="H87" s="93">
        <f t="shared" si="14"/>
        <v>0.31999999983236194</v>
      </c>
      <c r="I87" s="92">
        <v>45271.01</v>
      </c>
      <c r="J87" s="20" t="s">
        <v>4008</v>
      </c>
      <c r="K87" s="93">
        <f t="shared" si="15"/>
        <v>1.0000000002037268E-2</v>
      </c>
      <c r="L87" s="92">
        <v>3847.81</v>
      </c>
      <c r="M87" s="20" t="s">
        <v>4009</v>
      </c>
      <c r="N87" s="93">
        <f t="shared" si="16"/>
        <v>0.80999999999994543</v>
      </c>
      <c r="O87" s="92">
        <v>66187.570000000007</v>
      </c>
      <c r="P87" s="20" t="s">
        <v>3409</v>
      </c>
      <c r="Q87" s="93">
        <f t="shared" si="17"/>
        <v>0.57000000000698492</v>
      </c>
      <c r="R87" s="92">
        <v>11537141.549999464</v>
      </c>
      <c r="S87" s="6">
        <v>11537150</v>
      </c>
      <c r="T87" s="93">
        <f t="shared" si="18"/>
        <v>-8.4500005356967449</v>
      </c>
      <c r="U87" s="209">
        <f t="shared" si="19"/>
        <v>1</v>
      </c>
      <c r="W87" s="86" t="s">
        <v>18</v>
      </c>
      <c r="X87" s="121">
        <f t="shared" si="20"/>
        <v>0</v>
      </c>
      <c r="Y87" s="122">
        <f t="shared" si="21"/>
        <v>0</v>
      </c>
      <c r="Z87" s="122">
        <f t="shared" si="22"/>
        <v>0</v>
      </c>
      <c r="AA87" s="122">
        <f t="shared" si="23"/>
        <v>0</v>
      </c>
      <c r="AB87" s="122">
        <f t="shared" si="24"/>
        <v>0</v>
      </c>
      <c r="AC87" s="129">
        <f t="shared" si="25"/>
        <v>0</v>
      </c>
    </row>
    <row r="88" spans="1:29" ht="15.75">
      <c r="A88" s="252"/>
      <c r="B88" s="88" t="s">
        <v>19</v>
      </c>
      <c r="C88" s="94">
        <v>77546544.269998893</v>
      </c>
      <c r="D88" s="95">
        <v>77546574</v>
      </c>
      <c r="E88" s="96">
        <f t="shared" si="13"/>
        <v>-29.730001106858253</v>
      </c>
      <c r="F88" s="94">
        <v>2339458.67</v>
      </c>
      <c r="G88" s="105" t="s">
        <v>3410</v>
      </c>
      <c r="H88" s="96">
        <f t="shared" si="14"/>
        <v>-1.3300000000745058</v>
      </c>
      <c r="I88" s="94">
        <v>236144.84</v>
      </c>
      <c r="J88" s="95" t="s">
        <v>4010</v>
      </c>
      <c r="K88" s="96">
        <f t="shared" si="15"/>
        <v>-0.16000000000349246</v>
      </c>
      <c r="L88" s="94">
        <v>14671.91</v>
      </c>
      <c r="M88" s="95" t="s">
        <v>4011</v>
      </c>
      <c r="N88" s="96">
        <f t="shared" si="16"/>
        <v>0.90999999999985448</v>
      </c>
      <c r="O88" s="94">
        <v>579011.63</v>
      </c>
      <c r="P88" s="95" t="s">
        <v>3411</v>
      </c>
      <c r="Q88" s="96">
        <f t="shared" si="17"/>
        <v>0.63000000000465661</v>
      </c>
      <c r="R88" s="94">
        <v>74849546.899998888</v>
      </c>
      <c r="S88" s="105">
        <v>74849539</v>
      </c>
      <c r="T88" s="96">
        <f t="shared" si="18"/>
        <v>7.8999988883733749</v>
      </c>
      <c r="U88" s="210">
        <f t="shared" si="19"/>
        <v>1</v>
      </c>
      <c r="W88" s="88" t="s">
        <v>19</v>
      </c>
      <c r="X88" s="125">
        <f t="shared" si="20"/>
        <v>0</v>
      </c>
      <c r="Y88" s="126">
        <f t="shared" si="21"/>
        <v>0</v>
      </c>
      <c r="Z88" s="126">
        <f t="shared" si="22"/>
        <v>0</v>
      </c>
      <c r="AA88" s="126">
        <f t="shared" si="23"/>
        <v>0</v>
      </c>
      <c r="AB88" s="126">
        <f t="shared" si="24"/>
        <v>0</v>
      </c>
      <c r="AC88" s="132">
        <f t="shared" si="25"/>
        <v>0</v>
      </c>
    </row>
    <row r="89" spans="1:29" ht="15.75" customHeight="1">
      <c r="A89" s="250">
        <v>42632</v>
      </c>
      <c r="B89" s="85" t="s">
        <v>12</v>
      </c>
      <c r="C89" s="89">
        <v>42527052.180000126</v>
      </c>
      <c r="D89" s="90"/>
      <c r="E89" s="91">
        <f t="shared" si="13"/>
        <v>42527052.180000126</v>
      </c>
      <c r="F89" s="89">
        <v>1043527.3700000006</v>
      </c>
      <c r="G89" s="90"/>
      <c r="H89" s="91">
        <f t="shared" si="14"/>
        <v>1043527.3700000006</v>
      </c>
      <c r="I89" s="89">
        <v>41801.99</v>
      </c>
      <c r="J89" s="90"/>
      <c r="K89" s="91">
        <f t="shared" si="15"/>
        <v>41801.99</v>
      </c>
      <c r="L89" s="89">
        <v>16614.240000000002</v>
      </c>
      <c r="M89" s="90"/>
      <c r="N89" s="91">
        <f t="shared" si="16"/>
        <v>16614.240000000002</v>
      </c>
      <c r="O89" s="89">
        <v>246924.11000000002</v>
      </c>
      <c r="P89" s="90"/>
      <c r="Q89" s="91">
        <f t="shared" si="17"/>
        <v>246924.11000000002</v>
      </c>
      <c r="R89" s="89">
        <v>43604514.900000125</v>
      </c>
      <c r="S89" s="90"/>
      <c r="T89" s="91">
        <f t="shared" si="18"/>
        <v>43604514.900000125</v>
      </c>
      <c r="U89" s="208">
        <f t="shared" si="19"/>
        <v>0</v>
      </c>
      <c r="W89" s="85" t="s">
        <v>12</v>
      </c>
      <c r="X89" s="122">
        <f t="shared" si="20"/>
        <v>0</v>
      </c>
      <c r="Y89" s="122">
        <f t="shared" si="21"/>
        <v>0</v>
      </c>
      <c r="Z89" s="122">
        <f t="shared" si="22"/>
        <v>0</v>
      </c>
      <c r="AA89" s="122">
        <f t="shared" si="23"/>
        <v>0</v>
      </c>
      <c r="AB89" s="122">
        <f t="shared" si="24"/>
        <v>0</v>
      </c>
      <c r="AC89" s="129">
        <f t="shared" si="25"/>
        <v>0</v>
      </c>
    </row>
    <row r="90" spans="1:29" ht="15.75">
      <c r="A90" s="251"/>
      <c r="B90" s="86" t="s">
        <v>13</v>
      </c>
      <c r="C90" s="92">
        <v>100414768.94999672</v>
      </c>
      <c r="D90" s="20">
        <v>100414804</v>
      </c>
      <c r="E90" s="93">
        <f t="shared" si="13"/>
        <v>-35.05000327527523</v>
      </c>
      <c r="F90" s="92">
        <v>2707149.95</v>
      </c>
      <c r="G90" s="6" t="s">
        <v>3422</v>
      </c>
      <c r="H90" s="93">
        <f t="shared" si="14"/>
        <v>-4.9999999813735485E-2</v>
      </c>
      <c r="I90" s="92">
        <v>499036.06999999995</v>
      </c>
      <c r="J90" s="20" t="s">
        <v>4012</v>
      </c>
      <c r="K90" s="93">
        <f t="shared" si="15"/>
        <v>6.9999999948777258E-2</v>
      </c>
      <c r="L90" s="92">
        <v>24382.25</v>
      </c>
      <c r="M90" s="20" t="s">
        <v>4013</v>
      </c>
      <c r="N90" s="93">
        <f t="shared" si="16"/>
        <v>-4.9999999999272404E-2</v>
      </c>
      <c r="O90" s="92">
        <v>1308977.6300000006</v>
      </c>
      <c r="P90" s="20" t="s">
        <v>3423</v>
      </c>
      <c r="Q90" s="93">
        <f t="shared" si="17"/>
        <v>-2.3699999994132668</v>
      </c>
      <c r="R90" s="92">
        <v>96873295.189996719</v>
      </c>
      <c r="S90" s="20">
        <v>96873304</v>
      </c>
      <c r="T90" s="93">
        <f t="shared" si="18"/>
        <v>-8.8100032806396484</v>
      </c>
      <c r="U90" s="209">
        <f t="shared" si="19"/>
        <v>1</v>
      </c>
      <c r="W90" s="86" t="s">
        <v>13</v>
      </c>
      <c r="X90" s="122">
        <f t="shared" si="20"/>
        <v>0</v>
      </c>
      <c r="Y90" s="122">
        <f t="shared" si="21"/>
        <v>0</v>
      </c>
      <c r="Z90" s="122">
        <f t="shared" si="22"/>
        <v>0</v>
      </c>
      <c r="AA90" s="122">
        <f t="shared" si="23"/>
        <v>0</v>
      </c>
      <c r="AB90" s="122">
        <f t="shared" si="24"/>
        <v>0</v>
      </c>
      <c r="AC90" s="129">
        <f t="shared" si="25"/>
        <v>0</v>
      </c>
    </row>
    <row r="91" spans="1:29" ht="15.75">
      <c r="A91" s="251"/>
      <c r="B91" s="87" t="s">
        <v>14</v>
      </c>
      <c r="C91" s="92"/>
      <c r="D91" s="20">
        <v>41590640</v>
      </c>
      <c r="E91" s="93">
        <f t="shared" si="13"/>
        <v>-41590640</v>
      </c>
      <c r="F91" s="92"/>
      <c r="G91" s="6" t="s">
        <v>3424</v>
      </c>
      <c r="H91" s="93">
        <f t="shared" si="14"/>
        <v>-1178120</v>
      </c>
      <c r="I91" s="92"/>
      <c r="J91" s="20" t="s">
        <v>4014</v>
      </c>
      <c r="K91" s="93">
        <f t="shared" si="15"/>
        <v>-76557.899999999994</v>
      </c>
      <c r="L91" s="92"/>
      <c r="M91" s="20" t="s">
        <v>4015</v>
      </c>
      <c r="N91" s="93">
        <f t="shared" si="16"/>
        <v>-5426.31</v>
      </c>
      <c r="O91" s="92"/>
      <c r="P91" s="20" t="s">
        <v>3425</v>
      </c>
      <c r="Q91" s="93">
        <f t="shared" si="17"/>
        <v>-820100</v>
      </c>
      <c r="R91" s="92"/>
      <c r="S91" s="20">
        <v>39663570</v>
      </c>
      <c r="T91" s="93">
        <f t="shared" si="18"/>
        <v>-39663570</v>
      </c>
      <c r="U91" s="209">
        <f t="shared" si="19"/>
        <v>1</v>
      </c>
      <c r="W91" s="87" t="s">
        <v>14</v>
      </c>
      <c r="X91" s="122">
        <f t="shared" si="20"/>
        <v>0</v>
      </c>
      <c r="Y91" s="122">
        <f t="shared" si="21"/>
        <v>0</v>
      </c>
      <c r="Z91" s="122">
        <f t="shared" si="22"/>
        <v>0</v>
      </c>
      <c r="AA91" s="122">
        <f t="shared" si="23"/>
        <v>0</v>
      </c>
      <c r="AB91" s="122">
        <f t="shared" si="24"/>
        <v>0</v>
      </c>
      <c r="AC91" s="129">
        <f t="shared" si="25"/>
        <v>0</v>
      </c>
    </row>
    <row r="92" spans="1:29" ht="15.75">
      <c r="A92" s="251"/>
      <c r="B92" s="86" t="s">
        <v>15</v>
      </c>
      <c r="C92" s="92">
        <v>105328393.16999945</v>
      </c>
      <c r="D92" s="20">
        <v>0</v>
      </c>
      <c r="E92" s="93">
        <f t="shared" si="13"/>
        <v>105328393.16999945</v>
      </c>
      <c r="F92" s="92">
        <v>1533944.06</v>
      </c>
      <c r="G92" s="6"/>
      <c r="H92" s="93">
        <f t="shared" si="14"/>
        <v>1533944.06</v>
      </c>
      <c r="I92" s="92">
        <v>79119.53</v>
      </c>
      <c r="J92" s="20"/>
      <c r="K92" s="93">
        <f t="shared" si="15"/>
        <v>79119.53</v>
      </c>
      <c r="L92" s="92">
        <v>2868.65</v>
      </c>
      <c r="M92" s="20"/>
      <c r="N92" s="93">
        <f t="shared" si="16"/>
        <v>2868.65</v>
      </c>
      <c r="O92" s="92">
        <v>1167592.3</v>
      </c>
      <c r="P92" s="20"/>
      <c r="Q92" s="93">
        <f t="shared" si="17"/>
        <v>1167592.3</v>
      </c>
      <c r="R92" s="92">
        <v>102703107.68999945</v>
      </c>
      <c r="S92" s="20">
        <v>0</v>
      </c>
      <c r="T92" s="93">
        <f t="shared" si="18"/>
        <v>102703107.68999945</v>
      </c>
      <c r="U92" s="209">
        <f t="shared" si="19"/>
        <v>0</v>
      </c>
      <c r="W92" s="86" t="s">
        <v>15</v>
      </c>
      <c r="X92" s="122">
        <f t="shared" si="20"/>
        <v>0</v>
      </c>
      <c r="Y92" s="122">
        <f t="shared" si="21"/>
        <v>0</v>
      </c>
      <c r="Z92" s="122">
        <f t="shared" si="22"/>
        <v>0</v>
      </c>
      <c r="AA92" s="122">
        <f t="shared" si="23"/>
        <v>0</v>
      </c>
      <c r="AB92" s="122">
        <f t="shared" si="24"/>
        <v>0</v>
      </c>
      <c r="AC92" s="129">
        <f t="shared" si="25"/>
        <v>0</v>
      </c>
    </row>
    <row r="93" spans="1:29" ht="15.75">
      <c r="A93" s="251"/>
      <c r="B93" s="86" t="s">
        <v>16</v>
      </c>
      <c r="C93" s="92">
        <v>70684382.819999024</v>
      </c>
      <c r="D93" s="20">
        <v>70684420</v>
      </c>
      <c r="E93" s="93">
        <f t="shared" si="13"/>
        <v>-37.180000975728035</v>
      </c>
      <c r="F93" s="92">
        <v>818039.04999999981</v>
      </c>
      <c r="G93" s="6" t="s">
        <v>3426</v>
      </c>
      <c r="H93" s="93">
        <f t="shared" si="14"/>
        <v>-29999.950000000186</v>
      </c>
      <c r="I93" s="92">
        <v>95060.76</v>
      </c>
      <c r="J93" s="20" t="s">
        <v>4016</v>
      </c>
      <c r="K93" s="93">
        <f t="shared" si="15"/>
        <v>-4.0000000008149073E-2</v>
      </c>
      <c r="L93" s="92">
        <v>7901.6</v>
      </c>
      <c r="M93" s="20" t="s">
        <v>4017</v>
      </c>
      <c r="N93" s="93">
        <f t="shared" si="16"/>
        <v>0</v>
      </c>
      <c r="O93" s="92">
        <v>314466.18</v>
      </c>
      <c r="P93" s="20" t="s">
        <v>3427</v>
      </c>
      <c r="Q93" s="93">
        <f t="shared" si="17"/>
        <v>0.17999999999301508</v>
      </c>
      <c r="R93" s="92">
        <v>69639036.749999017</v>
      </c>
      <c r="S93" s="20">
        <v>69639040</v>
      </c>
      <c r="T93" s="93">
        <f t="shared" si="18"/>
        <v>-3.2500009834766388</v>
      </c>
      <c r="U93" s="209">
        <f t="shared" si="19"/>
        <v>1</v>
      </c>
      <c r="W93" s="86" t="s">
        <v>16</v>
      </c>
      <c r="X93" s="122">
        <f t="shared" si="20"/>
        <v>0</v>
      </c>
      <c r="Y93" s="122">
        <f t="shared" si="21"/>
        <v>1</v>
      </c>
      <c r="Z93" s="122">
        <f t="shared" si="22"/>
        <v>0</v>
      </c>
      <c r="AA93" s="122">
        <f t="shared" si="23"/>
        <v>0</v>
      </c>
      <c r="AB93" s="122">
        <f t="shared" si="24"/>
        <v>0</v>
      </c>
      <c r="AC93" s="129">
        <f t="shared" si="25"/>
        <v>0</v>
      </c>
    </row>
    <row r="94" spans="1:29" ht="15.75">
      <c r="A94" s="251"/>
      <c r="B94" s="86" t="s">
        <v>17</v>
      </c>
      <c r="C94" s="92">
        <v>53884110.609996617</v>
      </c>
      <c r="D94" s="20">
        <v>0</v>
      </c>
      <c r="E94" s="93">
        <f t="shared" si="13"/>
        <v>53884110.609996617</v>
      </c>
      <c r="F94" s="92">
        <v>1428684.0500000005</v>
      </c>
      <c r="G94" s="6"/>
      <c r="H94" s="93">
        <f t="shared" si="14"/>
        <v>1428684.0500000005</v>
      </c>
      <c r="I94" s="92">
        <v>220175.31</v>
      </c>
      <c r="J94" s="20"/>
      <c r="K94" s="93">
        <f t="shared" si="15"/>
        <v>220175.31</v>
      </c>
      <c r="L94" s="92">
        <v>4747.76</v>
      </c>
      <c r="M94" s="20"/>
      <c r="N94" s="93">
        <f t="shared" si="16"/>
        <v>4747.76</v>
      </c>
      <c r="O94" s="92">
        <v>296155.48</v>
      </c>
      <c r="P94" s="20"/>
      <c r="Q94" s="93">
        <f t="shared" si="17"/>
        <v>296155.48</v>
      </c>
      <c r="R94" s="92">
        <v>52798967.789996617</v>
      </c>
      <c r="S94" s="20">
        <v>0</v>
      </c>
      <c r="T94" s="93">
        <f t="shared" si="18"/>
        <v>52798967.789996617</v>
      </c>
      <c r="U94" s="209">
        <f t="shared" si="19"/>
        <v>0</v>
      </c>
      <c r="W94" s="86" t="s">
        <v>17</v>
      </c>
      <c r="X94" s="122">
        <f t="shared" si="20"/>
        <v>0</v>
      </c>
      <c r="Y94" s="122">
        <f t="shared" si="21"/>
        <v>0</v>
      </c>
      <c r="Z94" s="122">
        <f t="shared" si="22"/>
        <v>0</v>
      </c>
      <c r="AA94" s="122">
        <f t="shared" si="23"/>
        <v>0</v>
      </c>
      <c r="AB94" s="122">
        <f t="shared" si="24"/>
        <v>0</v>
      </c>
      <c r="AC94" s="129">
        <f t="shared" si="25"/>
        <v>0</v>
      </c>
    </row>
    <row r="95" spans="1:29" ht="15.75">
      <c r="A95" s="251"/>
      <c r="B95" s="86" t="s">
        <v>18</v>
      </c>
      <c r="C95" s="92">
        <v>11537141.549999464</v>
      </c>
      <c r="D95" s="20">
        <v>11537150</v>
      </c>
      <c r="E95" s="93">
        <f t="shared" si="13"/>
        <v>-8.4500005356967449</v>
      </c>
      <c r="F95" s="92">
        <v>411551.29000000004</v>
      </c>
      <c r="G95" s="6" t="s">
        <v>3428</v>
      </c>
      <c r="H95" s="93">
        <f t="shared" si="14"/>
        <v>0.2900000000372529</v>
      </c>
      <c r="I95" s="92">
        <v>19176.09</v>
      </c>
      <c r="J95" s="20"/>
      <c r="K95" s="93">
        <f t="shared" si="15"/>
        <v>19176.09</v>
      </c>
      <c r="L95" s="92">
        <v>206.11</v>
      </c>
      <c r="M95" s="20"/>
      <c r="N95" s="93">
        <f t="shared" si="16"/>
        <v>206.11</v>
      </c>
      <c r="O95" s="92">
        <v>50599.86</v>
      </c>
      <c r="P95" s="20" t="s">
        <v>3429</v>
      </c>
      <c r="Q95" s="93">
        <f t="shared" si="17"/>
        <v>0.86000000000058208</v>
      </c>
      <c r="R95" s="92">
        <v>11093960.379999464</v>
      </c>
      <c r="S95" s="20">
        <v>11093960</v>
      </c>
      <c r="T95" s="93">
        <f t="shared" si="18"/>
        <v>0.37999946437776089</v>
      </c>
      <c r="U95" s="209">
        <f t="shared" si="19"/>
        <v>1</v>
      </c>
      <c r="W95" s="86" t="s">
        <v>18</v>
      </c>
      <c r="X95" s="122">
        <f t="shared" si="20"/>
        <v>0</v>
      </c>
      <c r="Y95" s="122">
        <f t="shared" si="21"/>
        <v>0</v>
      </c>
      <c r="Z95" s="122">
        <f t="shared" si="22"/>
        <v>0</v>
      </c>
      <c r="AA95" s="122">
        <f t="shared" si="23"/>
        <v>0</v>
      </c>
      <c r="AB95" s="122">
        <f t="shared" si="24"/>
        <v>0</v>
      </c>
      <c r="AC95" s="129">
        <f t="shared" si="25"/>
        <v>0</v>
      </c>
    </row>
    <row r="96" spans="1:29" ht="15.75">
      <c r="A96" s="252"/>
      <c r="B96" s="88" t="s">
        <v>19</v>
      </c>
      <c r="C96" s="94"/>
      <c r="D96" s="95"/>
      <c r="E96" s="96">
        <f t="shared" si="13"/>
        <v>0</v>
      </c>
      <c r="F96" s="94"/>
      <c r="G96" s="105"/>
      <c r="H96" s="96">
        <f t="shared" si="14"/>
        <v>0</v>
      </c>
      <c r="I96" s="94"/>
      <c r="J96" s="95"/>
      <c r="K96" s="96">
        <f t="shared" si="15"/>
        <v>0</v>
      </c>
      <c r="L96" s="94"/>
      <c r="M96" s="95"/>
      <c r="N96" s="96">
        <f t="shared" si="16"/>
        <v>0</v>
      </c>
      <c r="O96" s="94"/>
      <c r="P96" s="95"/>
      <c r="Q96" s="96">
        <f t="shared" si="17"/>
        <v>0</v>
      </c>
      <c r="R96" s="94"/>
      <c r="S96" s="95"/>
      <c r="T96" s="96">
        <f t="shared" si="18"/>
        <v>0</v>
      </c>
      <c r="U96" s="210">
        <f t="shared" si="19"/>
        <v>0</v>
      </c>
      <c r="W96" s="88" t="s">
        <v>19</v>
      </c>
      <c r="X96" s="122">
        <f t="shared" si="20"/>
        <v>0</v>
      </c>
      <c r="Y96" s="122">
        <f t="shared" si="21"/>
        <v>0</v>
      </c>
      <c r="Z96" s="122">
        <f t="shared" si="22"/>
        <v>0</v>
      </c>
      <c r="AA96" s="122">
        <f t="shared" si="23"/>
        <v>0</v>
      </c>
      <c r="AB96" s="122">
        <f t="shared" si="24"/>
        <v>0</v>
      </c>
      <c r="AC96" s="129">
        <f t="shared" si="25"/>
        <v>0</v>
      </c>
    </row>
    <row r="97" spans="1:29" ht="15.75" customHeight="1">
      <c r="A97" s="250">
        <v>42633</v>
      </c>
      <c r="B97" s="85" t="s">
        <v>12</v>
      </c>
      <c r="C97" s="98">
        <v>43604514.900000125</v>
      </c>
      <c r="D97" s="90"/>
      <c r="E97" s="91">
        <f t="shared" si="13"/>
        <v>43604514.900000125</v>
      </c>
      <c r="F97" s="98">
        <v>1121110.29</v>
      </c>
      <c r="G97" s="90"/>
      <c r="H97" s="91">
        <f t="shared" si="14"/>
        <v>1121110.29</v>
      </c>
      <c r="I97" s="98">
        <v>79687</v>
      </c>
      <c r="J97" s="99"/>
      <c r="K97" s="91">
        <f t="shared" si="15"/>
        <v>79687</v>
      </c>
      <c r="L97" s="98">
        <v>126482.3</v>
      </c>
      <c r="M97" s="99"/>
      <c r="N97" s="91">
        <f t="shared" si="16"/>
        <v>126482.3</v>
      </c>
      <c r="O97" s="98">
        <v>163557.55999999997</v>
      </c>
      <c r="P97" s="90"/>
      <c r="Q97" s="91">
        <f t="shared" si="17"/>
        <v>163557.55999999997</v>
      </c>
      <c r="R97" s="98">
        <v>42273051.750000127</v>
      </c>
      <c r="S97" s="90"/>
      <c r="T97" s="91">
        <f t="shared" si="18"/>
        <v>42273051.750000127</v>
      </c>
      <c r="U97" s="208">
        <f t="shared" si="19"/>
        <v>0</v>
      </c>
      <c r="W97" s="85" t="s">
        <v>12</v>
      </c>
      <c r="X97" s="117">
        <f t="shared" si="20"/>
        <v>0</v>
      </c>
      <c r="Y97" s="118">
        <f t="shared" si="21"/>
        <v>0</v>
      </c>
      <c r="Z97" s="118">
        <f t="shared" si="22"/>
        <v>0</v>
      </c>
      <c r="AA97" s="118">
        <f t="shared" si="23"/>
        <v>0</v>
      </c>
      <c r="AB97" s="118">
        <f t="shared" si="24"/>
        <v>0</v>
      </c>
      <c r="AC97" s="131">
        <f t="shared" si="25"/>
        <v>0</v>
      </c>
    </row>
    <row r="98" spans="1:29" ht="15.75">
      <c r="A98" s="251"/>
      <c r="B98" s="86" t="s">
        <v>13</v>
      </c>
      <c r="C98" s="92">
        <v>96873295.189996719</v>
      </c>
      <c r="D98" s="20"/>
      <c r="E98" s="93">
        <f t="shared" si="13"/>
        <v>96873295.189996719</v>
      </c>
      <c r="F98" s="92">
        <v>3859122.620000001</v>
      </c>
      <c r="G98" s="20"/>
      <c r="H98" s="93">
        <f t="shared" si="14"/>
        <v>3859122.620000001</v>
      </c>
      <c r="I98" s="92">
        <v>749307.75</v>
      </c>
      <c r="J98" s="20"/>
      <c r="K98" s="93">
        <f t="shared" si="15"/>
        <v>749307.75</v>
      </c>
      <c r="L98" s="92">
        <v>389999.45</v>
      </c>
      <c r="M98" s="20"/>
      <c r="N98" s="93">
        <f t="shared" si="16"/>
        <v>389999.45</v>
      </c>
      <c r="O98" s="92">
        <v>1108749.1900000004</v>
      </c>
      <c r="P98" s="20"/>
      <c r="Q98" s="93">
        <f t="shared" si="17"/>
        <v>1108749.1900000004</v>
      </c>
      <c r="R98" s="92">
        <v>97688733.2099967</v>
      </c>
      <c r="S98" s="20"/>
      <c r="T98" s="93">
        <f t="shared" si="18"/>
        <v>97688733.2099967</v>
      </c>
      <c r="U98" s="209">
        <f t="shared" si="19"/>
        <v>0</v>
      </c>
      <c r="W98" s="86" t="s">
        <v>13</v>
      </c>
      <c r="X98" s="121">
        <f t="shared" si="20"/>
        <v>0</v>
      </c>
      <c r="Y98" s="122">
        <f t="shared" si="21"/>
        <v>0</v>
      </c>
      <c r="Z98" s="122">
        <f t="shared" si="22"/>
        <v>0</v>
      </c>
      <c r="AA98" s="122">
        <f t="shared" si="23"/>
        <v>0</v>
      </c>
      <c r="AB98" s="122">
        <f t="shared" si="24"/>
        <v>0</v>
      </c>
      <c r="AC98" s="129">
        <f t="shared" si="25"/>
        <v>0</v>
      </c>
    </row>
    <row r="99" spans="1:29" ht="15.75">
      <c r="A99" s="251"/>
      <c r="B99" s="87" t="s">
        <v>14</v>
      </c>
      <c r="C99" s="92">
        <v>41590634.209999777</v>
      </c>
      <c r="D99" s="20">
        <v>39663570</v>
      </c>
      <c r="E99" s="93">
        <f t="shared" si="13"/>
        <v>1927064.2099997774</v>
      </c>
      <c r="F99" s="92">
        <v>2532475.3800000018</v>
      </c>
      <c r="G99" s="20" t="s">
        <v>3412</v>
      </c>
      <c r="H99" s="93">
        <f t="shared" si="14"/>
        <v>-4.6199999982491136</v>
      </c>
      <c r="I99" s="92">
        <v>210915.24999999997</v>
      </c>
      <c r="J99" s="20" t="s">
        <v>4018</v>
      </c>
      <c r="K99" s="93">
        <f t="shared" si="15"/>
        <v>0.24999999997089617</v>
      </c>
      <c r="L99" s="92">
        <v>15104.220000000001</v>
      </c>
      <c r="M99" s="20" t="s">
        <v>4019</v>
      </c>
      <c r="N99" s="93">
        <f t="shared" si="16"/>
        <v>2.0000000000436557E-2</v>
      </c>
      <c r="O99" s="92">
        <v>1143477.01</v>
      </c>
      <c r="P99" s="20" t="s">
        <v>3413</v>
      </c>
      <c r="Q99" s="93">
        <f t="shared" si="17"/>
        <v>-2.9899999999906868</v>
      </c>
      <c r="R99" s="92">
        <v>40858096.369999774</v>
      </c>
      <c r="S99" s="20">
        <v>38110483</v>
      </c>
      <c r="T99" s="93">
        <f t="shared" si="18"/>
        <v>2747613.3699997738</v>
      </c>
      <c r="U99" s="209">
        <f t="shared" si="19"/>
        <v>1</v>
      </c>
      <c r="W99" s="87" t="s">
        <v>14</v>
      </c>
      <c r="X99" s="121">
        <f t="shared" si="20"/>
        <v>1</v>
      </c>
      <c r="Y99" s="122">
        <f t="shared" si="21"/>
        <v>0</v>
      </c>
      <c r="Z99" s="122">
        <f t="shared" si="22"/>
        <v>0</v>
      </c>
      <c r="AA99" s="122">
        <f t="shared" si="23"/>
        <v>0</v>
      </c>
      <c r="AB99" s="122">
        <f t="shared" si="24"/>
        <v>0</v>
      </c>
      <c r="AC99" s="129">
        <f t="shared" si="25"/>
        <v>1</v>
      </c>
    </row>
    <row r="100" spans="1:29" ht="15.75">
      <c r="A100" s="251"/>
      <c r="B100" s="86" t="s">
        <v>15</v>
      </c>
      <c r="C100" s="92">
        <v>102703107.68999945</v>
      </c>
      <c r="D100" s="20">
        <v>105328404</v>
      </c>
      <c r="E100" s="93">
        <f t="shared" si="13"/>
        <v>-2625296.3100005537</v>
      </c>
      <c r="F100" s="92">
        <v>1074592.56</v>
      </c>
      <c r="G100" s="20" t="s">
        <v>3414</v>
      </c>
      <c r="H100" s="93">
        <f t="shared" si="14"/>
        <v>2.5600000000558794</v>
      </c>
      <c r="I100" s="92">
        <v>240028.44</v>
      </c>
      <c r="J100" s="20" t="s">
        <v>52</v>
      </c>
      <c r="K100" s="93">
        <f t="shared" si="15"/>
        <v>240028.44</v>
      </c>
      <c r="L100" s="92">
        <v>8296.130000000001</v>
      </c>
      <c r="M100" s="20"/>
      <c r="N100" s="93">
        <f t="shared" si="16"/>
        <v>8296.130000000001</v>
      </c>
      <c r="O100" s="92">
        <v>1052686.2799999998</v>
      </c>
      <c r="P100" s="20" t="s">
        <v>3415</v>
      </c>
      <c r="Q100" s="93">
        <f t="shared" si="17"/>
        <v>-3.720000000204891</v>
      </c>
      <c r="R100" s="92">
        <v>104953960.45999947</v>
      </c>
      <c r="S100" s="20">
        <v>104953896</v>
      </c>
      <c r="T100" s="93">
        <f t="shared" si="18"/>
        <v>64.459999471902847</v>
      </c>
      <c r="U100" s="209">
        <f t="shared" si="19"/>
        <v>1</v>
      </c>
      <c r="W100" s="86" t="s">
        <v>15</v>
      </c>
      <c r="X100" s="121">
        <f t="shared" si="20"/>
        <v>1</v>
      </c>
      <c r="Y100" s="122">
        <f t="shared" si="21"/>
        <v>0</v>
      </c>
      <c r="Z100" s="122">
        <f t="shared" si="22"/>
        <v>1</v>
      </c>
      <c r="AA100" s="122">
        <f t="shared" si="23"/>
        <v>0</v>
      </c>
      <c r="AB100" s="122">
        <f t="shared" si="24"/>
        <v>0</v>
      </c>
      <c r="AC100" s="129">
        <f t="shared" si="25"/>
        <v>0</v>
      </c>
    </row>
    <row r="101" spans="1:29" ht="15.75">
      <c r="A101" s="251"/>
      <c r="B101" s="86" t="s">
        <v>16</v>
      </c>
      <c r="C101" s="92">
        <v>69639036.749999017</v>
      </c>
      <c r="D101" s="20">
        <v>69639040</v>
      </c>
      <c r="E101" s="93">
        <f t="shared" si="13"/>
        <v>-3.2500009834766388</v>
      </c>
      <c r="F101" s="92">
        <v>1033573.7900000006</v>
      </c>
      <c r="G101" s="20" t="s">
        <v>3416</v>
      </c>
      <c r="H101" s="93">
        <f t="shared" si="14"/>
        <v>3.7900000006193295</v>
      </c>
      <c r="I101" s="92">
        <v>235233.67000000013</v>
      </c>
      <c r="J101" s="20" t="s">
        <v>4020</v>
      </c>
      <c r="K101" s="93">
        <f t="shared" si="15"/>
        <v>41988.670000000129</v>
      </c>
      <c r="L101" s="92">
        <v>3433.19</v>
      </c>
      <c r="M101" s="20" t="s">
        <v>4021</v>
      </c>
      <c r="N101" s="93">
        <f t="shared" si="16"/>
        <v>0</v>
      </c>
      <c r="O101" s="92">
        <v>193245.26000000004</v>
      </c>
      <c r="P101" s="20" t="s">
        <v>3417</v>
      </c>
      <c r="Q101" s="93">
        <f t="shared" si="17"/>
        <v>-41988.739999999962</v>
      </c>
      <c r="R101" s="92">
        <v>68644018.179999024</v>
      </c>
      <c r="S101" s="20">
        <v>68643970</v>
      </c>
      <c r="T101" s="93">
        <f t="shared" si="18"/>
        <v>48.179999023675919</v>
      </c>
      <c r="U101" s="209">
        <f t="shared" si="19"/>
        <v>1</v>
      </c>
      <c r="W101" s="86" t="s">
        <v>16</v>
      </c>
      <c r="X101" s="121">
        <f t="shared" si="20"/>
        <v>0</v>
      </c>
      <c r="Y101" s="122">
        <f t="shared" si="21"/>
        <v>0</v>
      </c>
      <c r="Z101" s="122">
        <f t="shared" si="22"/>
        <v>1</v>
      </c>
      <c r="AA101" s="122">
        <f t="shared" si="23"/>
        <v>0</v>
      </c>
      <c r="AB101" s="122">
        <f t="shared" si="24"/>
        <v>1</v>
      </c>
      <c r="AC101" s="129">
        <f t="shared" si="25"/>
        <v>0</v>
      </c>
    </row>
    <row r="102" spans="1:29" ht="15.75">
      <c r="A102" s="251"/>
      <c r="B102" s="86" t="s">
        <v>17</v>
      </c>
      <c r="C102" s="92">
        <v>52798967.789996617</v>
      </c>
      <c r="D102" s="20">
        <v>52798930</v>
      </c>
      <c r="E102" s="93">
        <f t="shared" si="13"/>
        <v>37.789996616542339</v>
      </c>
      <c r="F102" s="92">
        <v>1129370.1299999999</v>
      </c>
      <c r="G102" s="20" t="s">
        <v>3418</v>
      </c>
      <c r="H102" s="93">
        <f t="shared" si="14"/>
        <v>0.12999999988824129</v>
      </c>
      <c r="I102" s="92">
        <v>248160.14</v>
      </c>
      <c r="J102" s="20" t="s">
        <v>4022</v>
      </c>
      <c r="K102" s="93">
        <f t="shared" si="15"/>
        <v>0.14000000001396984</v>
      </c>
      <c r="L102" s="92">
        <v>8749.85</v>
      </c>
      <c r="M102" s="20" t="s">
        <v>4023</v>
      </c>
      <c r="N102" s="93">
        <f t="shared" si="16"/>
        <v>0</v>
      </c>
      <c r="O102" s="92">
        <v>136378.87</v>
      </c>
      <c r="P102" s="20" t="s">
        <v>3419</v>
      </c>
      <c r="Q102" s="93">
        <f t="shared" si="17"/>
        <v>-0.13000000000465661</v>
      </c>
      <c r="R102" s="92">
        <v>51772629.079996616</v>
      </c>
      <c r="S102" s="20">
        <v>51772610</v>
      </c>
      <c r="T102" s="93">
        <f t="shared" si="18"/>
        <v>19.07999661564827</v>
      </c>
      <c r="U102" s="209">
        <f t="shared" si="19"/>
        <v>1</v>
      </c>
      <c r="W102" s="86" t="s">
        <v>17</v>
      </c>
      <c r="X102" s="121">
        <f t="shared" si="20"/>
        <v>0</v>
      </c>
      <c r="Y102" s="122">
        <f t="shared" si="21"/>
        <v>0</v>
      </c>
      <c r="Z102" s="122">
        <f t="shared" si="22"/>
        <v>0</v>
      </c>
      <c r="AA102" s="122">
        <f t="shared" si="23"/>
        <v>0</v>
      </c>
      <c r="AB102" s="122">
        <f t="shared" si="24"/>
        <v>0</v>
      </c>
      <c r="AC102" s="129">
        <f t="shared" si="25"/>
        <v>0</v>
      </c>
    </row>
    <row r="103" spans="1:29" ht="15.75">
      <c r="A103" s="251"/>
      <c r="B103" s="86" t="s">
        <v>18</v>
      </c>
      <c r="C103" s="92">
        <v>11093960.379999464</v>
      </c>
      <c r="D103" s="20">
        <v>11537150</v>
      </c>
      <c r="E103" s="93">
        <f t="shared" si="13"/>
        <v>-443189.62000053562</v>
      </c>
      <c r="F103" s="92">
        <v>332338.70000000007</v>
      </c>
      <c r="G103" s="20" t="s">
        <v>3420</v>
      </c>
      <c r="H103" s="93">
        <f t="shared" si="14"/>
        <v>-0.29999999993015081</v>
      </c>
      <c r="I103" s="92">
        <v>11381.439999999999</v>
      </c>
      <c r="J103" s="20" t="s">
        <v>4024</v>
      </c>
      <c r="K103" s="93">
        <f t="shared" si="15"/>
        <v>3.9999999999054126E-2</v>
      </c>
      <c r="L103" s="92">
        <v>2358.7200000000003</v>
      </c>
      <c r="M103" s="20" t="s">
        <v>4025</v>
      </c>
      <c r="N103" s="93">
        <f t="shared" si="16"/>
        <v>0.72000000000025466</v>
      </c>
      <c r="O103" s="92">
        <v>56919.42</v>
      </c>
      <c r="P103" s="20" t="s">
        <v>3421</v>
      </c>
      <c r="Q103" s="93">
        <f t="shared" si="17"/>
        <v>0.41999999999825377</v>
      </c>
      <c r="R103" s="92">
        <v>11190188.599999463</v>
      </c>
      <c r="S103" s="20">
        <v>11190190</v>
      </c>
      <c r="T103" s="93">
        <f t="shared" si="18"/>
        <v>-1.400000536814332</v>
      </c>
      <c r="U103" s="209">
        <f t="shared" si="19"/>
        <v>1</v>
      </c>
      <c r="W103" s="86" t="s">
        <v>18</v>
      </c>
      <c r="X103" s="121">
        <f t="shared" si="20"/>
        <v>1</v>
      </c>
      <c r="Y103" s="122">
        <f t="shared" si="21"/>
        <v>0</v>
      </c>
      <c r="Z103" s="122">
        <f t="shared" si="22"/>
        <v>0</v>
      </c>
      <c r="AA103" s="122">
        <f t="shared" si="23"/>
        <v>0</v>
      </c>
      <c r="AB103" s="122">
        <f t="shared" si="24"/>
        <v>0</v>
      </c>
      <c r="AC103" s="129">
        <f t="shared" si="25"/>
        <v>0</v>
      </c>
    </row>
    <row r="104" spans="1:29" ht="15.75">
      <c r="A104" s="252"/>
      <c r="B104" s="88" t="s">
        <v>19</v>
      </c>
      <c r="C104" s="94"/>
      <c r="D104" s="95"/>
      <c r="E104" s="96">
        <f t="shared" si="13"/>
        <v>0</v>
      </c>
      <c r="F104" s="94"/>
      <c r="G104" s="95"/>
      <c r="H104" s="96">
        <f t="shared" si="14"/>
        <v>0</v>
      </c>
      <c r="I104" s="94"/>
      <c r="J104" s="95"/>
      <c r="K104" s="96">
        <f t="shared" si="15"/>
        <v>0</v>
      </c>
      <c r="L104" s="94"/>
      <c r="M104" s="95"/>
      <c r="N104" s="96">
        <f t="shared" si="16"/>
        <v>0</v>
      </c>
      <c r="O104" s="94"/>
      <c r="P104" s="95"/>
      <c r="Q104" s="96">
        <f t="shared" si="17"/>
        <v>0</v>
      </c>
      <c r="R104" s="94"/>
      <c r="S104" s="95"/>
      <c r="T104" s="96">
        <f t="shared" si="18"/>
        <v>0</v>
      </c>
      <c r="U104" s="210">
        <f t="shared" si="19"/>
        <v>0</v>
      </c>
      <c r="W104" s="88" t="s">
        <v>19</v>
      </c>
      <c r="X104" s="125">
        <f t="shared" si="20"/>
        <v>0</v>
      </c>
      <c r="Y104" s="126">
        <f t="shared" si="21"/>
        <v>0</v>
      </c>
      <c r="Z104" s="126">
        <f t="shared" si="22"/>
        <v>0</v>
      </c>
      <c r="AA104" s="126">
        <f t="shared" si="23"/>
        <v>0</v>
      </c>
      <c r="AB104" s="126">
        <f t="shared" si="24"/>
        <v>0</v>
      </c>
      <c r="AC104" s="132">
        <f t="shared" si="25"/>
        <v>0</v>
      </c>
    </row>
    <row r="105" spans="1:29" ht="15.75" customHeight="1">
      <c r="A105" s="250">
        <v>42634</v>
      </c>
      <c r="B105" s="85" t="s">
        <v>12</v>
      </c>
      <c r="C105" s="89">
        <v>42273051.750000127</v>
      </c>
      <c r="D105" s="99"/>
      <c r="E105" s="91">
        <f t="shared" si="13"/>
        <v>42273051.750000127</v>
      </c>
      <c r="F105" s="89">
        <v>964634.91000000027</v>
      </c>
      <c r="G105" s="90"/>
      <c r="H105" s="91">
        <f t="shared" si="14"/>
        <v>964634.91000000027</v>
      </c>
      <c r="I105" s="89">
        <v>43758.429999999993</v>
      </c>
      <c r="J105" s="90"/>
      <c r="K105" s="91">
        <f t="shared" si="15"/>
        <v>43758.429999999993</v>
      </c>
      <c r="L105" s="89">
        <v>2792.2200000000003</v>
      </c>
      <c r="M105" s="90"/>
      <c r="N105" s="91">
        <f t="shared" si="16"/>
        <v>2792.2200000000003</v>
      </c>
      <c r="O105" s="89">
        <v>273971.07999999996</v>
      </c>
      <c r="P105" s="99"/>
      <c r="Q105" s="91">
        <f t="shared" si="17"/>
        <v>273971.07999999996</v>
      </c>
      <c r="R105" s="89">
        <v>44247940.760000125</v>
      </c>
      <c r="S105" s="90"/>
      <c r="T105" s="91">
        <f t="shared" si="18"/>
        <v>44247940.760000125</v>
      </c>
      <c r="U105" s="208">
        <f t="shared" si="19"/>
        <v>0</v>
      </c>
      <c r="W105" s="85" t="s">
        <v>12</v>
      </c>
      <c r="X105" s="117">
        <f t="shared" si="20"/>
        <v>0</v>
      </c>
      <c r="Y105" s="118">
        <f t="shared" si="21"/>
        <v>0</v>
      </c>
      <c r="Z105" s="118">
        <f t="shared" si="22"/>
        <v>0</v>
      </c>
      <c r="AA105" s="118">
        <f t="shared" si="23"/>
        <v>0</v>
      </c>
      <c r="AB105" s="118">
        <f t="shared" si="24"/>
        <v>0</v>
      </c>
      <c r="AC105" s="131">
        <f t="shared" si="25"/>
        <v>0</v>
      </c>
    </row>
    <row r="106" spans="1:29" ht="15.75">
      <c r="A106" s="251"/>
      <c r="B106" s="86" t="s">
        <v>13</v>
      </c>
      <c r="C106" s="92">
        <v>97688733.2099967</v>
      </c>
      <c r="D106" s="20"/>
      <c r="E106" s="93">
        <f t="shared" si="13"/>
        <v>97688733.2099967</v>
      </c>
      <c r="F106" s="92">
        <v>3432732.4300000011</v>
      </c>
      <c r="G106" s="20"/>
      <c r="H106" s="93">
        <f t="shared" si="14"/>
        <v>3432732.4300000011</v>
      </c>
      <c r="I106" s="92">
        <v>411323.33999999991</v>
      </c>
      <c r="J106" s="20"/>
      <c r="K106" s="93">
        <f t="shared" si="15"/>
        <v>411323.33999999991</v>
      </c>
      <c r="L106" s="92">
        <v>17270.72</v>
      </c>
      <c r="M106" s="20"/>
      <c r="N106" s="93">
        <f t="shared" si="16"/>
        <v>17270.72</v>
      </c>
      <c r="O106" s="92">
        <v>870009.0199999999</v>
      </c>
      <c r="P106" s="20"/>
      <c r="Q106" s="93">
        <f t="shared" si="17"/>
        <v>870009.0199999999</v>
      </c>
      <c r="R106" s="92">
        <v>93780044.379996702</v>
      </c>
      <c r="S106" s="20"/>
      <c r="T106" s="93">
        <f t="shared" si="18"/>
        <v>93780044.379996702</v>
      </c>
      <c r="U106" s="209">
        <f t="shared" si="19"/>
        <v>0</v>
      </c>
      <c r="W106" s="86" t="s">
        <v>13</v>
      </c>
      <c r="X106" s="121">
        <f t="shared" si="20"/>
        <v>0</v>
      </c>
      <c r="Y106" s="122">
        <f t="shared" si="21"/>
        <v>0</v>
      </c>
      <c r="Z106" s="122">
        <f t="shared" si="22"/>
        <v>0</v>
      </c>
      <c r="AA106" s="122">
        <f t="shared" si="23"/>
        <v>0</v>
      </c>
      <c r="AB106" s="122">
        <f t="shared" si="24"/>
        <v>0</v>
      </c>
      <c r="AC106" s="129">
        <f t="shared" si="25"/>
        <v>0</v>
      </c>
    </row>
    <row r="107" spans="1:29" ht="15.75">
      <c r="A107" s="251"/>
      <c r="B107" s="87" t="s">
        <v>14</v>
      </c>
      <c r="C107" s="92">
        <v>40858096.369999774</v>
      </c>
      <c r="D107" s="20">
        <v>38110483</v>
      </c>
      <c r="E107" s="93">
        <f t="shared" si="13"/>
        <v>2747613.3699997738</v>
      </c>
      <c r="F107" s="92">
        <v>1488111.32</v>
      </c>
      <c r="G107" s="20" t="s">
        <v>3430</v>
      </c>
      <c r="H107" s="93">
        <f t="shared" si="14"/>
        <v>1.3200000000651926</v>
      </c>
      <c r="I107" s="92">
        <v>57571.020000000004</v>
      </c>
      <c r="J107" s="20" t="s">
        <v>4026</v>
      </c>
      <c r="K107" s="93">
        <f t="shared" si="15"/>
        <v>2.0000000004074536E-2</v>
      </c>
      <c r="L107" s="92">
        <v>4156.3999999999996</v>
      </c>
      <c r="M107" s="20" t="s">
        <v>4027</v>
      </c>
      <c r="N107" s="93">
        <f t="shared" si="16"/>
        <v>0</v>
      </c>
      <c r="O107" s="92">
        <v>476380.69999999995</v>
      </c>
      <c r="P107" s="20" t="s">
        <v>3431</v>
      </c>
      <c r="Q107" s="93">
        <f t="shared" si="17"/>
        <v>-0.30000000004656613</v>
      </c>
      <c r="R107" s="92">
        <v>38947018.969999775</v>
      </c>
      <c r="S107" s="20">
        <v>38947008</v>
      </c>
      <c r="T107" s="93">
        <f t="shared" si="18"/>
        <v>10.969999775290489</v>
      </c>
      <c r="U107" s="209">
        <f t="shared" si="19"/>
        <v>1</v>
      </c>
      <c r="W107" s="87" t="s">
        <v>14</v>
      </c>
      <c r="X107" s="121">
        <f t="shared" si="20"/>
        <v>1</v>
      </c>
      <c r="Y107" s="122">
        <f t="shared" si="21"/>
        <v>0</v>
      </c>
      <c r="Z107" s="122">
        <f t="shared" si="22"/>
        <v>0</v>
      </c>
      <c r="AA107" s="122">
        <f t="shared" si="23"/>
        <v>0</v>
      </c>
      <c r="AB107" s="122">
        <f t="shared" si="24"/>
        <v>0</v>
      </c>
      <c r="AC107" s="129">
        <f t="shared" si="25"/>
        <v>0</v>
      </c>
    </row>
    <row r="108" spans="1:29" ht="15.75">
      <c r="A108" s="251"/>
      <c r="B108" s="86" t="s">
        <v>15</v>
      </c>
      <c r="C108" s="92">
        <v>104953960.45999947</v>
      </c>
      <c r="D108" s="20">
        <v>104953896</v>
      </c>
      <c r="E108" s="93">
        <f t="shared" si="13"/>
        <v>64.459999471902847</v>
      </c>
      <c r="F108" s="92">
        <v>2041433.4200000006</v>
      </c>
      <c r="G108" s="20" t="s">
        <v>3432</v>
      </c>
      <c r="H108" s="93">
        <f t="shared" si="14"/>
        <v>3.4200000006239861</v>
      </c>
      <c r="I108" s="92">
        <v>346657.82</v>
      </c>
      <c r="J108" s="20" t="s">
        <v>4028</v>
      </c>
      <c r="K108" s="93">
        <f t="shared" si="15"/>
        <v>-0.17999999999301508</v>
      </c>
      <c r="L108" s="92">
        <v>628763.79</v>
      </c>
      <c r="M108" s="20" t="s">
        <v>4029</v>
      </c>
      <c r="N108" s="93">
        <f t="shared" si="16"/>
        <v>-0.2099999999627471</v>
      </c>
      <c r="O108" s="92">
        <v>881027.85000000021</v>
      </c>
      <c r="P108" s="20" t="s">
        <v>3433</v>
      </c>
      <c r="Q108" s="93">
        <f t="shared" si="17"/>
        <v>-0.14999999979045242</v>
      </c>
      <c r="R108" s="92">
        <v>101749393.21999945</v>
      </c>
      <c r="S108" s="20">
        <v>101749400</v>
      </c>
      <c r="T108" s="93">
        <f t="shared" si="18"/>
        <v>-6.7800005525350571</v>
      </c>
      <c r="U108" s="209">
        <f t="shared" si="19"/>
        <v>1</v>
      </c>
      <c r="W108" s="86" t="s">
        <v>15</v>
      </c>
      <c r="X108" s="121">
        <f t="shared" si="20"/>
        <v>0</v>
      </c>
      <c r="Y108" s="122">
        <f t="shared" si="21"/>
        <v>0</v>
      </c>
      <c r="Z108" s="122">
        <f t="shared" si="22"/>
        <v>0</v>
      </c>
      <c r="AA108" s="122">
        <f t="shared" si="23"/>
        <v>0</v>
      </c>
      <c r="AB108" s="122">
        <f t="shared" si="24"/>
        <v>0</v>
      </c>
      <c r="AC108" s="129">
        <f t="shared" si="25"/>
        <v>0</v>
      </c>
    </row>
    <row r="109" spans="1:29" ht="15.75">
      <c r="A109" s="251"/>
      <c r="B109" s="86" t="s">
        <v>16</v>
      </c>
      <c r="C109" s="92">
        <v>68644018.179999024</v>
      </c>
      <c r="D109" s="20"/>
      <c r="E109" s="93">
        <f t="shared" si="13"/>
        <v>68644018.179999024</v>
      </c>
      <c r="F109" s="92">
        <v>1105967.08</v>
      </c>
      <c r="G109" s="20"/>
      <c r="H109" s="93">
        <f t="shared" si="14"/>
        <v>1105967.08</v>
      </c>
      <c r="I109" s="92">
        <v>272743.25</v>
      </c>
      <c r="J109" s="20"/>
      <c r="K109" s="93">
        <f t="shared" si="15"/>
        <v>272743.25</v>
      </c>
      <c r="L109" s="92">
        <v>703628.77</v>
      </c>
      <c r="M109" s="20"/>
      <c r="N109" s="93">
        <f t="shared" si="16"/>
        <v>703628.77</v>
      </c>
      <c r="O109" s="92">
        <v>320810.91000000009</v>
      </c>
      <c r="P109" s="20"/>
      <c r="Q109" s="93">
        <f t="shared" si="17"/>
        <v>320810.91000000009</v>
      </c>
      <c r="R109" s="92">
        <v>71529535.799999014</v>
      </c>
      <c r="S109" s="20"/>
      <c r="T109" s="93">
        <f t="shared" si="18"/>
        <v>71529535.799999014</v>
      </c>
      <c r="U109" s="209">
        <f t="shared" si="19"/>
        <v>0</v>
      </c>
      <c r="W109" s="86" t="s">
        <v>16</v>
      </c>
      <c r="X109" s="121">
        <f t="shared" si="20"/>
        <v>0</v>
      </c>
      <c r="Y109" s="122">
        <f t="shared" si="21"/>
        <v>0</v>
      </c>
      <c r="Z109" s="122">
        <f t="shared" si="22"/>
        <v>0</v>
      </c>
      <c r="AA109" s="122">
        <f t="shared" si="23"/>
        <v>0</v>
      </c>
      <c r="AB109" s="122">
        <f t="shared" si="24"/>
        <v>0</v>
      </c>
      <c r="AC109" s="129">
        <f t="shared" si="25"/>
        <v>0</v>
      </c>
    </row>
    <row r="110" spans="1:29" ht="15.75">
      <c r="A110" s="251"/>
      <c r="B110" s="86" t="s">
        <v>17</v>
      </c>
      <c r="C110" s="92">
        <v>51772629.079996616</v>
      </c>
      <c r="D110" s="20"/>
      <c r="E110" s="93">
        <f t="shared" si="13"/>
        <v>51772629.079996616</v>
      </c>
      <c r="F110" s="92">
        <v>1193915.97</v>
      </c>
      <c r="G110" s="20"/>
      <c r="H110" s="93">
        <f t="shared" si="14"/>
        <v>1193915.97</v>
      </c>
      <c r="I110" s="92">
        <v>33573.85</v>
      </c>
      <c r="J110" s="20"/>
      <c r="K110" s="93">
        <f t="shared" si="15"/>
        <v>33573.85</v>
      </c>
      <c r="L110" s="92">
        <v>1223.26</v>
      </c>
      <c r="M110" s="20"/>
      <c r="N110" s="93">
        <f t="shared" si="16"/>
        <v>1223.26</v>
      </c>
      <c r="O110" s="92">
        <v>315698.47000000015</v>
      </c>
      <c r="P110" s="20"/>
      <c r="Q110" s="93">
        <f t="shared" si="17"/>
        <v>315698.47000000015</v>
      </c>
      <c r="R110" s="92">
        <v>50295365.229996614</v>
      </c>
      <c r="S110" s="20"/>
      <c r="T110" s="93">
        <f t="shared" si="18"/>
        <v>50295365.229996614</v>
      </c>
      <c r="U110" s="209">
        <f t="shared" si="19"/>
        <v>0</v>
      </c>
      <c r="W110" s="86" t="s">
        <v>17</v>
      </c>
      <c r="X110" s="121">
        <f t="shared" si="20"/>
        <v>0</v>
      </c>
      <c r="Y110" s="122">
        <f t="shared" si="21"/>
        <v>0</v>
      </c>
      <c r="Z110" s="122">
        <f t="shared" si="22"/>
        <v>0</v>
      </c>
      <c r="AA110" s="122">
        <f t="shared" si="23"/>
        <v>0</v>
      </c>
      <c r="AB110" s="122">
        <f t="shared" si="24"/>
        <v>0</v>
      </c>
      <c r="AC110" s="129">
        <f t="shared" si="25"/>
        <v>0</v>
      </c>
    </row>
    <row r="111" spans="1:29" ht="15.75">
      <c r="A111" s="251"/>
      <c r="B111" s="86" t="s">
        <v>18</v>
      </c>
      <c r="C111" s="92"/>
      <c r="D111" s="20"/>
      <c r="E111" s="93">
        <f t="shared" si="13"/>
        <v>0</v>
      </c>
      <c r="F111" s="92"/>
      <c r="G111" s="20"/>
      <c r="H111" s="93">
        <f t="shared" si="14"/>
        <v>0</v>
      </c>
      <c r="I111" s="92"/>
      <c r="J111" s="20"/>
      <c r="K111" s="93">
        <f t="shared" si="15"/>
        <v>0</v>
      </c>
      <c r="L111" s="92"/>
      <c r="M111" s="20"/>
      <c r="N111" s="93">
        <f t="shared" si="16"/>
        <v>0</v>
      </c>
      <c r="O111" s="92"/>
      <c r="P111" s="20"/>
      <c r="Q111" s="93">
        <f t="shared" si="17"/>
        <v>0</v>
      </c>
      <c r="R111" s="92"/>
      <c r="S111" s="20"/>
      <c r="T111" s="93">
        <f t="shared" si="18"/>
        <v>0</v>
      </c>
      <c r="U111" s="209">
        <f t="shared" si="19"/>
        <v>0</v>
      </c>
      <c r="W111" s="86" t="s">
        <v>18</v>
      </c>
      <c r="X111" s="121">
        <f t="shared" si="20"/>
        <v>0</v>
      </c>
      <c r="Y111" s="122">
        <f t="shared" si="21"/>
        <v>0</v>
      </c>
      <c r="Z111" s="122">
        <f t="shared" si="22"/>
        <v>0</v>
      </c>
      <c r="AA111" s="122">
        <f t="shared" si="23"/>
        <v>0</v>
      </c>
      <c r="AB111" s="122">
        <f t="shared" si="24"/>
        <v>0</v>
      </c>
      <c r="AC111" s="129">
        <f t="shared" si="25"/>
        <v>0</v>
      </c>
    </row>
    <row r="112" spans="1:29" ht="15.75">
      <c r="A112" s="252"/>
      <c r="B112" s="88" t="s">
        <v>19</v>
      </c>
      <c r="C112" s="94"/>
      <c r="D112" s="95"/>
      <c r="E112" s="96">
        <f t="shared" si="13"/>
        <v>0</v>
      </c>
      <c r="F112" s="94"/>
      <c r="G112" s="95"/>
      <c r="H112" s="96">
        <f t="shared" si="14"/>
        <v>0</v>
      </c>
      <c r="I112" s="94"/>
      <c r="J112" s="95"/>
      <c r="K112" s="96">
        <f t="shared" si="15"/>
        <v>0</v>
      </c>
      <c r="L112" s="94"/>
      <c r="M112" s="95"/>
      <c r="N112" s="96">
        <f t="shared" si="16"/>
        <v>0</v>
      </c>
      <c r="O112" s="94"/>
      <c r="P112" s="95"/>
      <c r="Q112" s="96">
        <f t="shared" si="17"/>
        <v>0</v>
      </c>
      <c r="R112" s="94"/>
      <c r="S112" s="95"/>
      <c r="T112" s="96">
        <f t="shared" si="18"/>
        <v>0</v>
      </c>
      <c r="U112" s="210">
        <f t="shared" si="19"/>
        <v>0</v>
      </c>
      <c r="W112" s="88" t="s">
        <v>19</v>
      </c>
      <c r="X112" s="125">
        <f t="shared" si="20"/>
        <v>0</v>
      </c>
      <c r="Y112" s="126">
        <f t="shared" si="21"/>
        <v>0</v>
      </c>
      <c r="Z112" s="126">
        <f t="shared" si="22"/>
        <v>0</v>
      </c>
      <c r="AA112" s="126">
        <f t="shared" si="23"/>
        <v>0</v>
      </c>
      <c r="AB112" s="126">
        <f t="shared" si="24"/>
        <v>0</v>
      </c>
      <c r="AC112" s="132">
        <f t="shared" si="25"/>
        <v>0</v>
      </c>
    </row>
    <row r="113" spans="1:29" ht="15.75" customHeight="1">
      <c r="A113" s="250">
        <v>42635</v>
      </c>
      <c r="B113" s="85" t="s">
        <v>12</v>
      </c>
      <c r="C113" s="89">
        <v>44247940.760000125</v>
      </c>
      <c r="D113" s="90"/>
      <c r="E113" s="91">
        <f t="shared" si="13"/>
        <v>44247940.760000125</v>
      </c>
      <c r="F113" s="89">
        <v>1124787.8299999996</v>
      </c>
      <c r="G113" s="90"/>
      <c r="H113" s="91">
        <f t="shared" si="14"/>
        <v>1124787.8299999996</v>
      </c>
      <c r="I113" s="89">
        <v>151019.44</v>
      </c>
      <c r="J113" s="90"/>
      <c r="K113" s="91">
        <f t="shared" si="15"/>
        <v>151019.44</v>
      </c>
      <c r="L113" s="89">
        <v>157779.14000000001</v>
      </c>
      <c r="M113" s="90"/>
      <c r="N113" s="91">
        <f t="shared" si="16"/>
        <v>157779.14000000001</v>
      </c>
      <c r="O113" s="89">
        <v>289421.3600000001</v>
      </c>
      <c r="P113" s="90"/>
      <c r="Q113" s="91">
        <f t="shared" si="17"/>
        <v>289421.3600000001</v>
      </c>
      <c r="R113" s="89">
        <v>42826971.870000124</v>
      </c>
      <c r="S113" s="99"/>
      <c r="T113" s="91">
        <f t="shared" si="18"/>
        <v>42826971.870000124</v>
      </c>
      <c r="U113" s="208">
        <f t="shared" si="19"/>
        <v>0</v>
      </c>
      <c r="W113" s="85" t="s">
        <v>12</v>
      </c>
      <c r="X113" s="117">
        <f t="shared" si="20"/>
        <v>0</v>
      </c>
      <c r="Y113" s="118">
        <f t="shared" si="21"/>
        <v>0</v>
      </c>
      <c r="Z113" s="118">
        <f t="shared" si="22"/>
        <v>0</v>
      </c>
      <c r="AA113" s="118">
        <f t="shared" si="23"/>
        <v>0</v>
      </c>
      <c r="AB113" s="118">
        <f t="shared" si="24"/>
        <v>0</v>
      </c>
      <c r="AC113" s="131">
        <f t="shared" si="25"/>
        <v>0</v>
      </c>
    </row>
    <row r="114" spans="1:29" ht="15.75">
      <c r="A114" s="251"/>
      <c r="B114" s="86" t="s">
        <v>13</v>
      </c>
      <c r="C114" s="92">
        <v>93780044.379996702</v>
      </c>
      <c r="D114" s="20">
        <v>93779996</v>
      </c>
      <c r="E114" s="93">
        <f t="shared" si="13"/>
        <v>48.379996702075005</v>
      </c>
      <c r="F114" s="92">
        <v>3646329.4900000007</v>
      </c>
      <c r="G114" s="20" t="s">
        <v>3434</v>
      </c>
      <c r="H114" s="93">
        <f t="shared" si="14"/>
        <v>-0.50999999931082129</v>
      </c>
      <c r="I114" s="92">
        <v>471710.14</v>
      </c>
      <c r="J114" s="20" t="s">
        <v>4030</v>
      </c>
      <c r="K114" s="93">
        <f t="shared" si="15"/>
        <v>0.14000000001396984</v>
      </c>
      <c r="L114" s="92">
        <v>538698.65999999992</v>
      </c>
      <c r="M114" s="20" t="s">
        <v>4031</v>
      </c>
      <c r="N114" s="93">
        <f t="shared" si="16"/>
        <v>-0.34000000008381903</v>
      </c>
      <c r="O114" s="92">
        <v>844609.46000000066</v>
      </c>
      <c r="P114" s="20" t="s">
        <v>3435</v>
      </c>
      <c r="Q114" s="93">
        <f t="shared" si="17"/>
        <v>0.46000000066123903</v>
      </c>
      <c r="R114" s="92">
        <v>89222116.909996703</v>
      </c>
      <c r="S114" s="20">
        <v>89222096</v>
      </c>
      <c r="T114" s="93">
        <f t="shared" si="18"/>
        <v>20.909996703267097</v>
      </c>
      <c r="U114" s="209">
        <f t="shared" si="19"/>
        <v>1</v>
      </c>
      <c r="W114" s="86" t="s">
        <v>13</v>
      </c>
      <c r="X114" s="121">
        <f t="shared" si="20"/>
        <v>0</v>
      </c>
      <c r="Y114" s="122">
        <f t="shared" si="21"/>
        <v>0</v>
      </c>
      <c r="Z114" s="122">
        <f t="shared" si="22"/>
        <v>0</v>
      </c>
      <c r="AA114" s="122">
        <f t="shared" si="23"/>
        <v>0</v>
      </c>
      <c r="AB114" s="122">
        <f t="shared" si="24"/>
        <v>0</v>
      </c>
      <c r="AC114" s="129">
        <f t="shared" si="25"/>
        <v>0</v>
      </c>
    </row>
    <row r="115" spans="1:29" ht="15.75">
      <c r="A115" s="251"/>
      <c r="B115" s="87" t="s">
        <v>14</v>
      </c>
      <c r="C115" s="92">
        <v>38947018.969999775</v>
      </c>
      <c r="D115" s="20">
        <v>38947008</v>
      </c>
      <c r="E115" s="93">
        <f t="shared" si="13"/>
        <v>10.969999775290489</v>
      </c>
      <c r="F115" s="92">
        <v>1603326.9800000011</v>
      </c>
      <c r="G115" s="20" t="s">
        <v>3436</v>
      </c>
      <c r="H115" s="93">
        <f t="shared" si="14"/>
        <v>-3.0199999988544732</v>
      </c>
      <c r="I115" s="92">
        <v>169063.61999999997</v>
      </c>
      <c r="J115" s="20" t="s">
        <v>4032</v>
      </c>
      <c r="K115" s="93">
        <f t="shared" si="15"/>
        <v>-0.38000000003376044</v>
      </c>
      <c r="L115" s="92">
        <v>148729.29</v>
      </c>
      <c r="M115" s="20" t="s">
        <v>4033</v>
      </c>
      <c r="N115" s="93">
        <f t="shared" si="16"/>
        <v>0.29000000000814907</v>
      </c>
      <c r="O115" s="92">
        <v>376445.86999999994</v>
      </c>
      <c r="P115" s="20" t="s">
        <v>3437</v>
      </c>
      <c r="Q115" s="93">
        <f t="shared" si="17"/>
        <v>-0.13000000006286427</v>
      </c>
      <c r="R115" s="92">
        <v>37235245.779999755</v>
      </c>
      <c r="S115" s="20">
        <v>37235269</v>
      </c>
      <c r="T115" s="93">
        <f t="shared" si="18"/>
        <v>-23.220000244677067</v>
      </c>
      <c r="U115" s="209">
        <f t="shared" si="19"/>
        <v>1</v>
      </c>
      <c r="W115" s="87" t="s">
        <v>14</v>
      </c>
      <c r="X115" s="121">
        <f t="shared" si="20"/>
        <v>0</v>
      </c>
      <c r="Y115" s="122">
        <f t="shared" si="21"/>
        <v>0</v>
      </c>
      <c r="Z115" s="122">
        <f t="shared" si="22"/>
        <v>0</v>
      </c>
      <c r="AA115" s="122">
        <f t="shared" si="23"/>
        <v>0</v>
      </c>
      <c r="AB115" s="122">
        <f t="shared" si="24"/>
        <v>0</v>
      </c>
      <c r="AC115" s="129">
        <f t="shared" si="25"/>
        <v>0</v>
      </c>
    </row>
    <row r="116" spans="1:29" ht="15.75">
      <c r="A116" s="251"/>
      <c r="B116" s="86" t="s">
        <v>15</v>
      </c>
      <c r="C116" s="92">
        <v>101749393.21999945</v>
      </c>
      <c r="D116" s="20">
        <v>101749400</v>
      </c>
      <c r="E116" s="93">
        <f t="shared" si="13"/>
        <v>-6.7800005525350571</v>
      </c>
      <c r="F116" s="92">
        <v>1475704.8200000003</v>
      </c>
      <c r="G116" s="20" t="s">
        <v>3438</v>
      </c>
      <c r="H116" s="93">
        <f t="shared" si="14"/>
        <v>4.8200000002980232</v>
      </c>
      <c r="I116" s="92">
        <v>105069.12</v>
      </c>
      <c r="J116" s="20" t="s">
        <v>4034</v>
      </c>
      <c r="K116" s="93">
        <f t="shared" si="15"/>
        <v>0.11999999999534339</v>
      </c>
      <c r="L116" s="92">
        <v>7336.35</v>
      </c>
      <c r="M116" s="20" t="s">
        <v>4035</v>
      </c>
      <c r="N116" s="93">
        <f t="shared" si="16"/>
        <v>0</v>
      </c>
      <c r="O116" s="92">
        <v>810028.18</v>
      </c>
      <c r="P116" s="20" t="s">
        <v>3439</v>
      </c>
      <c r="Q116" s="93">
        <f t="shared" si="17"/>
        <v>0.18000000005122274</v>
      </c>
      <c r="R116" s="92">
        <v>99561392.989999473</v>
      </c>
      <c r="S116" s="20">
        <v>99561400</v>
      </c>
      <c r="T116" s="93">
        <f t="shared" si="18"/>
        <v>-7.0100005269050598</v>
      </c>
      <c r="U116" s="209">
        <f t="shared" si="19"/>
        <v>1</v>
      </c>
      <c r="W116" s="86" t="s">
        <v>15</v>
      </c>
      <c r="X116" s="121">
        <f t="shared" si="20"/>
        <v>0</v>
      </c>
      <c r="Y116" s="122">
        <f t="shared" si="21"/>
        <v>0</v>
      </c>
      <c r="Z116" s="122">
        <f t="shared" si="22"/>
        <v>0</v>
      </c>
      <c r="AA116" s="122">
        <f t="shared" si="23"/>
        <v>0</v>
      </c>
      <c r="AB116" s="122">
        <f t="shared" si="24"/>
        <v>0</v>
      </c>
      <c r="AC116" s="129">
        <f t="shared" si="25"/>
        <v>0</v>
      </c>
    </row>
    <row r="117" spans="1:29" ht="15.75">
      <c r="A117" s="251"/>
      <c r="B117" s="86" t="s">
        <v>16</v>
      </c>
      <c r="C117" s="92">
        <v>71529535.799999014</v>
      </c>
      <c r="D117" s="20">
        <v>71529520</v>
      </c>
      <c r="E117" s="93">
        <f t="shared" si="13"/>
        <v>15.799999013543129</v>
      </c>
      <c r="F117" s="92">
        <v>849401.06</v>
      </c>
      <c r="G117" s="20" t="s">
        <v>3440</v>
      </c>
      <c r="H117" s="93">
        <f t="shared" si="14"/>
        <v>6.0000000055879354E-2</v>
      </c>
      <c r="I117" s="92">
        <v>231369.03999999998</v>
      </c>
      <c r="J117" s="20" t="s">
        <v>4036</v>
      </c>
      <c r="K117" s="93">
        <f t="shared" si="15"/>
        <v>3.9999999979045242E-2</v>
      </c>
      <c r="L117" s="92">
        <v>4215.0600000000004</v>
      </c>
      <c r="M117" s="20" t="s">
        <v>4037</v>
      </c>
      <c r="N117" s="93">
        <f t="shared" si="16"/>
        <v>0</v>
      </c>
      <c r="O117" s="92">
        <v>318653.58</v>
      </c>
      <c r="P117" s="20" t="s">
        <v>3441</v>
      </c>
      <c r="Q117" s="93">
        <f t="shared" si="17"/>
        <v>-0.41999999998370185</v>
      </c>
      <c r="R117" s="92">
        <v>70588635.139999017</v>
      </c>
      <c r="S117" s="20">
        <v>70588660</v>
      </c>
      <c r="T117" s="93">
        <f t="shared" si="18"/>
        <v>-24.860000982880592</v>
      </c>
      <c r="U117" s="209">
        <f t="shared" si="19"/>
        <v>1</v>
      </c>
      <c r="W117" s="86" t="s">
        <v>16</v>
      </c>
      <c r="X117" s="121">
        <f t="shared" si="20"/>
        <v>0</v>
      </c>
      <c r="Y117" s="122">
        <f t="shared" si="21"/>
        <v>0</v>
      </c>
      <c r="Z117" s="122">
        <f t="shared" si="22"/>
        <v>0</v>
      </c>
      <c r="AA117" s="122">
        <f t="shared" si="23"/>
        <v>0</v>
      </c>
      <c r="AB117" s="122">
        <f t="shared" si="24"/>
        <v>0</v>
      </c>
      <c r="AC117" s="129">
        <f t="shared" si="25"/>
        <v>0</v>
      </c>
    </row>
    <row r="118" spans="1:29" ht="15.75">
      <c r="A118" s="251"/>
      <c r="B118" s="86" t="s">
        <v>17</v>
      </c>
      <c r="C118" s="92">
        <v>50295365.229996614</v>
      </c>
      <c r="D118" s="20">
        <v>50295410</v>
      </c>
      <c r="E118" s="93">
        <f t="shared" si="13"/>
        <v>-44.770003385841846</v>
      </c>
      <c r="F118" s="92">
        <v>849443.88000000047</v>
      </c>
      <c r="G118" s="20" t="s">
        <v>3442</v>
      </c>
      <c r="H118" s="93">
        <f t="shared" si="14"/>
        <v>-0.1199999995296821</v>
      </c>
      <c r="I118" s="92">
        <v>13363.94</v>
      </c>
      <c r="J118" s="20" t="s">
        <v>4038</v>
      </c>
      <c r="K118" s="93">
        <f t="shared" si="15"/>
        <v>4.0000000000873115E-2</v>
      </c>
      <c r="L118" s="92">
        <v>819.64</v>
      </c>
      <c r="M118" s="20" t="s">
        <v>4039</v>
      </c>
      <c r="N118" s="93">
        <f t="shared" si="16"/>
        <v>0</v>
      </c>
      <c r="O118" s="92">
        <v>209718.99999999997</v>
      </c>
      <c r="P118" s="20" t="s">
        <v>3443</v>
      </c>
      <c r="Q118" s="93">
        <f t="shared" si="17"/>
        <v>0</v>
      </c>
      <c r="R118" s="92">
        <v>49248746.649996616</v>
      </c>
      <c r="S118" s="20">
        <v>49248730</v>
      </c>
      <c r="T118" s="93">
        <f t="shared" si="18"/>
        <v>16.649996615946293</v>
      </c>
      <c r="U118" s="209">
        <f t="shared" si="19"/>
        <v>1</v>
      </c>
      <c r="W118" s="86" t="s">
        <v>17</v>
      </c>
      <c r="X118" s="121">
        <f t="shared" si="20"/>
        <v>0</v>
      </c>
      <c r="Y118" s="122">
        <f t="shared" si="21"/>
        <v>0</v>
      </c>
      <c r="Z118" s="122">
        <f t="shared" si="22"/>
        <v>0</v>
      </c>
      <c r="AA118" s="122">
        <f t="shared" si="23"/>
        <v>0</v>
      </c>
      <c r="AB118" s="122">
        <f t="shared" si="24"/>
        <v>0</v>
      </c>
      <c r="AC118" s="129">
        <f t="shared" si="25"/>
        <v>0</v>
      </c>
    </row>
    <row r="119" spans="1:29" ht="15.75">
      <c r="A119" s="251"/>
      <c r="B119" s="86" t="s">
        <v>18</v>
      </c>
      <c r="C119" s="92">
        <v>11190188.599999463</v>
      </c>
      <c r="D119" s="20">
        <v>11190190</v>
      </c>
      <c r="E119" s="93">
        <f t="shared" si="13"/>
        <v>-1.400000536814332</v>
      </c>
      <c r="F119" s="92">
        <v>1493387.530000001</v>
      </c>
      <c r="G119" s="20" t="s">
        <v>3444</v>
      </c>
      <c r="H119" s="93">
        <f t="shared" si="14"/>
        <v>-2.4699999990407377</v>
      </c>
      <c r="I119" s="92">
        <v>30715.87</v>
      </c>
      <c r="J119" s="20" t="s">
        <v>4040</v>
      </c>
      <c r="K119" s="93">
        <f t="shared" si="15"/>
        <v>-3.0000000002473826E-2</v>
      </c>
      <c r="L119" s="92">
        <v>2180.73</v>
      </c>
      <c r="M119" s="20" t="s">
        <v>4041</v>
      </c>
      <c r="N119" s="93">
        <f t="shared" si="16"/>
        <v>0.73000000000001819</v>
      </c>
      <c r="O119" s="92">
        <v>40628.89</v>
      </c>
      <c r="P119" s="20" t="s">
        <v>3445</v>
      </c>
      <c r="Q119" s="93">
        <f t="shared" si="17"/>
        <v>0.88999999999941792</v>
      </c>
      <c r="R119" s="92">
        <v>9684707.3199994639</v>
      </c>
      <c r="S119" s="20">
        <v>9684710</v>
      </c>
      <c r="T119" s="93">
        <f t="shared" si="18"/>
        <v>-2.6800005361437798</v>
      </c>
      <c r="U119" s="209">
        <f t="shared" si="19"/>
        <v>1</v>
      </c>
      <c r="W119" s="86" t="s">
        <v>18</v>
      </c>
      <c r="X119" s="121">
        <f t="shared" si="20"/>
        <v>0</v>
      </c>
      <c r="Y119" s="122">
        <f t="shared" si="21"/>
        <v>0</v>
      </c>
      <c r="Z119" s="122">
        <f t="shared" si="22"/>
        <v>0</v>
      </c>
      <c r="AA119" s="122">
        <f t="shared" si="23"/>
        <v>0</v>
      </c>
      <c r="AB119" s="122">
        <f t="shared" si="24"/>
        <v>0</v>
      </c>
      <c r="AC119" s="129">
        <f t="shared" si="25"/>
        <v>0</v>
      </c>
    </row>
    <row r="120" spans="1:29" ht="15.75">
      <c r="A120" s="252"/>
      <c r="B120" s="88" t="s">
        <v>19</v>
      </c>
      <c r="C120" s="94"/>
      <c r="D120" s="95"/>
      <c r="E120" s="96">
        <f t="shared" si="13"/>
        <v>0</v>
      </c>
      <c r="F120" s="94"/>
      <c r="G120" s="95"/>
      <c r="H120" s="96">
        <f t="shared" si="14"/>
        <v>0</v>
      </c>
      <c r="I120" s="94"/>
      <c r="J120" s="95"/>
      <c r="K120" s="96">
        <f t="shared" si="15"/>
        <v>0</v>
      </c>
      <c r="L120" s="94"/>
      <c r="M120" s="95"/>
      <c r="N120" s="96">
        <f t="shared" si="16"/>
        <v>0</v>
      </c>
      <c r="O120" s="94"/>
      <c r="P120" s="95"/>
      <c r="Q120" s="96">
        <f t="shared" si="17"/>
        <v>0</v>
      </c>
      <c r="R120" s="94"/>
      <c r="S120" s="95"/>
      <c r="T120" s="96">
        <f t="shared" si="18"/>
        <v>0</v>
      </c>
      <c r="U120" s="210">
        <f t="shared" si="19"/>
        <v>0</v>
      </c>
      <c r="W120" s="88" t="s">
        <v>19</v>
      </c>
      <c r="X120" s="125">
        <f t="shared" si="20"/>
        <v>0</v>
      </c>
      <c r="Y120" s="126">
        <f t="shared" si="21"/>
        <v>0</v>
      </c>
      <c r="Z120" s="126">
        <f t="shared" si="22"/>
        <v>0</v>
      </c>
      <c r="AA120" s="126">
        <f t="shared" si="23"/>
        <v>0</v>
      </c>
      <c r="AB120" s="126">
        <f t="shared" si="24"/>
        <v>0</v>
      </c>
      <c r="AC120" s="132">
        <f t="shared" si="25"/>
        <v>0</v>
      </c>
    </row>
    <row r="121" spans="1:29" ht="15.75" customHeight="1">
      <c r="A121" s="250">
        <v>42638</v>
      </c>
      <c r="B121" s="85" t="s">
        <v>12</v>
      </c>
      <c r="C121" s="89">
        <v>42826971.870000124</v>
      </c>
      <c r="D121" s="90"/>
      <c r="E121" s="91">
        <f t="shared" si="13"/>
        <v>42826971.870000124</v>
      </c>
      <c r="F121" s="89">
        <v>2512333.2700000009</v>
      </c>
      <c r="G121" s="90"/>
      <c r="H121" s="91">
        <f t="shared" si="14"/>
        <v>2512333.2700000009</v>
      </c>
      <c r="I121" s="89">
        <v>214728.68</v>
      </c>
      <c r="J121" s="90"/>
      <c r="K121" s="91">
        <f t="shared" si="15"/>
        <v>214728.68</v>
      </c>
      <c r="L121" s="89">
        <v>120355.10000000006</v>
      </c>
      <c r="M121" s="90"/>
      <c r="N121" s="91">
        <f t="shared" si="16"/>
        <v>120355.10000000006</v>
      </c>
      <c r="O121" s="89">
        <v>427895.67</v>
      </c>
      <c r="P121" s="90"/>
      <c r="Q121" s="91">
        <f t="shared" si="17"/>
        <v>427895.67</v>
      </c>
      <c r="R121" s="89">
        <v>39981116.510000117</v>
      </c>
      <c r="S121" s="90"/>
      <c r="T121" s="91">
        <f t="shared" si="18"/>
        <v>39981116.510000117</v>
      </c>
      <c r="U121" s="208">
        <f t="shared" si="19"/>
        <v>0</v>
      </c>
      <c r="W121" s="85" t="s">
        <v>12</v>
      </c>
      <c r="X121" s="117">
        <f t="shared" si="20"/>
        <v>0</v>
      </c>
      <c r="Y121" s="118">
        <f t="shared" si="21"/>
        <v>0</v>
      </c>
      <c r="Z121" s="118">
        <f t="shared" si="22"/>
        <v>0</v>
      </c>
      <c r="AA121" s="118">
        <f t="shared" si="23"/>
        <v>0</v>
      </c>
      <c r="AB121" s="118">
        <f t="shared" si="24"/>
        <v>0</v>
      </c>
      <c r="AC121" s="131">
        <f t="shared" si="25"/>
        <v>0</v>
      </c>
    </row>
    <row r="122" spans="1:29" ht="15.75">
      <c r="A122" s="251"/>
      <c r="B122" s="86" t="s">
        <v>13</v>
      </c>
      <c r="C122" s="92">
        <v>89222116.909996703</v>
      </c>
      <c r="D122" s="20">
        <v>89222096</v>
      </c>
      <c r="E122" s="93">
        <f t="shared" si="13"/>
        <v>20.909996703267097</v>
      </c>
      <c r="F122" s="92">
        <v>3921077.7399999979</v>
      </c>
      <c r="G122" s="20" t="s">
        <v>3446</v>
      </c>
      <c r="H122" s="93">
        <f t="shared" si="14"/>
        <v>-2.260000002104789</v>
      </c>
      <c r="I122" s="92">
        <v>401750.46999999991</v>
      </c>
      <c r="J122" s="20" t="s">
        <v>4042</v>
      </c>
      <c r="K122" s="93">
        <f t="shared" si="15"/>
        <v>0.46999999991385266</v>
      </c>
      <c r="L122" s="92">
        <v>21121.06</v>
      </c>
      <c r="M122" s="20" t="s">
        <v>4043</v>
      </c>
      <c r="N122" s="93">
        <f t="shared" si="16"/>
        <v>-3.9999999997235136E-2</v>
      </c>
      <c r="O122" s="92">
        <v>1244349.8499999999</v>
      </c>
      <c r="P122" s="20" t="s">
        <v>3447</v>
      </c>
      <c r="Q122" s="93">
        <f t="shared" si="17"/>
        <v>-0.15000000013969839</v>
      </c>
      <c r="R122" s="92">
        <v>84437318.729996696</v>
      </c>
      <c r="S122" s="20">
        <v>84437300</v>
      </c>
      <c r="T122" s="93">
        <f t="shared" si="18"/>
        <v>18.72999669611454</v>
      </c>
      <c r="U122" s="209">
        <f t="shared" si="19"/>
        <v>1</v>
      </c>
      <c r="W122" s="86" t="s">
        <v>13</v>
      </c>
      <c r="X122" s="121">
        <f t="shared" si="20"/>
        <v>0</v>
      </c>
      <c r="Y122" s="122">
        <f t="shared" si="21"/>
        <v>0</v>
      </c>
      <c r="Z122" s="122">
        <f t="shared" si="22"/>
        <v>0</v>
      </c>
      <c r="AA122" s="122">
        <f t="shared" si="23"/>
        <v>0</v>
      </c>
      <c r="AB122" s="122">
        <f t="shared" si="24"/>
        <v>0</v>
      </c>
      <c r="AC122" s="129">
        <f t="shared" si="25"/>
        <v>0</v>
      </c>
    </row>
    <row r="123" spans="1:29" ht="15.75">
      <c r="A123" s="251"/>
      <c r="B123" s="87" t="s">
        <v>14</v>
      </c>
      <c r="C123" s="92"/>
      <c r="D123" s="20">
        <v>0</v>
      </c>
      <c r="E123" s="93">
        <f t="shared" si="13"/>
        <v>0</v>
      </c>
      <c r="F123" s="92"/>
      <c r="G123" s="20"/>
      <c r="H123" s="93">
        <f t="shared" si="14"/>
        <v>0</v>
      </c>
      <c r="I123" s="92"/>
      <c r="J123" s="20" t="s">
        <v>4044</v>
      </c>
      <c r="K123" s="93">
        <f t="shared" si="15"/>
        <v>-120667</v>
      </c>
      <c r="L123" s="92"/>
      <c r="M123" s="20" t="s">
        <v>4045</v>
      </c>
      <c r="N123" s="93">
        <f t="shared" si="16"/>
        <v>-7616.18</v>
      </c>
      <c r="O123" s="92"/>
      <c r="P123" s="20"/>
      <c r="Q123" s="93">
        <f t="shared" si="17"/>
        <v>0</v>
      </c>
      <c r="R123" s="92"/>
      <c r="S123" s="20">
        <v>0</v>
      </c>
      <c r="T123" s="93">
        <f t="shared" si="18"/>
        <v>0</v>
      </c>
      <c r="U123" s="209">
        <f t="shared" si="19"/>
        <v>0</v>
      </c>
      <c r="W123" s="87" t="s">
        <v>14</v>
      </c>
      <c r="X123" s="121">
        <f t="shared" si="20"/>
        <v>0</v>
      </c>
      <c r="Y123" s="122">
        <f t="shared" si="21"/>
        <v>0</v>
      </c>
      <c r="Z123" s="122">
        <f t="shared" si="22"/>
        <v>0</v>
      </c>
      <c r="AA123" s="122">
        <f t="shared" si="23"/>
        <v>0</v>
      </c>
      <c r="AB123" s="122">
        <f t="shared" si="24"/>
        <v>0</v>
      </c>
      <c r="AC123" s="129">
        <f t="shared" si="25"/>
        <v>0</v>
      </c>
    </row>
    <row r="124" spans="1:29" ht="15.75">
      <c r="A124" s="251"/>
      <c r="B124" s="86" t="s">
        <v>15</v>
      </c>
      <c r="C124" s="92">
        <v>99561392.989999473</v>
      </c>
      <c r="D124" s="20">
        <v>99561400</v>
      </c>
      <c r="E124" s="93">
        <f t="shared" si="13"/>
        <v>-7.0100005269050598</v>
      </c>
      <c r="F124" s="92">
        <v>2037439.7100000007</v>
      </c>
      <c r="G124" s="20" t="s">
        <v>3448</v>
      </c>
      <c r="H124" s="93">
        <f t="shared" si="14"/>
        <v>-0.28999999933876097</v>
      </c>
      <c r="I124" s="92">
        <v>244625.97</v>
      </c>
      <c r="J124" s="20" t="s">
        <v>4046</v>
      </c>
      <c r="K124" s="93">
        <f t="shared" si="15"/>
        <v>-2.9999999998835847E-2</v>
      </c>
      <c r="L124" s="92">
        <v>57581.760000000002</v>
      </c>
      <c r="M124" s="20" t="s">
        <v>4047</v>
      </c>
      <c r="N124" s="93">
        <f t="shared" si="16"/>
        <v>-4.0000000000873115E-2</v>
      </c>
      <c r="O124" s="92">
        <v>979682.62</v>
      </c>
      <c r="P124" s="20" t="s">
        <v>3449</v>
      </c>
      <c r="Q124" s="93">
        <f t="shared" si="17"/>
        <v>-0.38000000000465661</v>
      </c>
      <c r="R124" s="92">
        <v>99667162.859999463</v>
      </c>
      <c r="S124" s="20">
        <v>0</v>
      </c>
      <c r="T124" s="93">
        <f t="shared" si="18"/>
        <v>99667162.859999463</v>
      </c>
      <c r="U124" s="209">
        <f t="shared" si="19"/>
        <v>1</v>
      </c>
      <c r="W124" s="86" t="s">
        <v>15</v>
      </c>
      <c r="X124" s="121">
        <f t="shared" si="20"/>
        <v>0</v>
      </c>
      <c r="Y124" s="122">
        <f t="shared" si="21"/>
        <v>0</v>
      </c>
      <c r="Z124" s="122">
        <f t="shared" si="22"/>
        <v>0</v>
      </c>
      <c r="AA124" s="122">
        <f t="shared" si="23"/>
        <v>0</v>
      </c>
      <c r="AB124" s="122">
        <f t="shared" si="24"/>
        <v>0</v>
      </c>
      <c r="AC124" s="129">
        <f t="shared" si="25"/>
        <v>0</v>
      </c>
    </row>
    <row r="125" spans="1:29" ht="15.75">
      <c r="A125" s="251"/>
      <c r="B125" s="86" t="s">
        <v>16</v>
      </c>
      <c r="C125" s="92">
        <v>70588635.139999017</v>
      </c>
      <c r="D125" s="20">
        <v>70588660</v>
      </c>
      <c r="E125" s="93">
        <f t="shared" si="13"/>
        <v>-24.860000982880592</v>
      </c>
      <c r="F125" s="92">
        <v>1936351.7400000012</v>
      </c>
      <c r="G125" s="20" t="s">
        <v>3450</v>
      </c>
      <c r="H125" s="93">
        <f t="shared" si="14"/>
        <v>1.74000000115484</v>
      </c>
      <c r="I125" s="92">
        <v>345610.72999999992</v>
      </c>
      <c r="J125" s="20" t="s">
        <v>4048</v>
      </c>
      <c r="K125" s="93">
        <f t="shared" si="15"/>
        <v>-0.27000000007683411</v>
      </c>
      <c r="L125" s="92">
        <v>9668.17</v>
      </c>
      <c r="M125" s="20" t="s">
        <v>4049</v>
      </c>
      <c r="N125" s="93">
        <f t="shared" si="16"/>
        <v>0</v>
      </c>
      <c r="O125" s="92">
        <v>493964.91000000003</v>
      </c>
      <c r="P125" s="20" t="s">
        <v>3451</v>
      </c>
      <c r="Q125" s="93">
        <f t="shared" si="17"/>
        <v>-8.999999996740371E-2</v>
      </c>
      <c r="R125" s="92">
        <v>68494261.049999014</v>
      </c>
      <c r="S125" s="20">
        <v>68494210</v>
      </c>
      <c r="T125" s="93">
        <f t="shared" si="18"/>
        <v>51.049999013543129</v>
      </c>
      <c r="U125" s="209">
        <f t="shared" si="19"/>
        <v>1</v>
      </c>
      <c r="W125" s="86" t="s">
        <v>16</v>
      </c>
      <c r="X125" s="121">
        <f t="shared" si="20"/>
        <v>0</v>
      </c>
      <c r="Y125" s="122">
        <f t="shared" si="21"/>
        <v>0</v>
      </c>
      <c r="Z125" s="122">
        <f t="shared" si="22"/>
        <v>0</v>
      </c>
      <c r="AA125" s="122">
        <f t="shared" si="23"/>
        <v>0</v>
      </c>
      <c r="AB125" s="122">
        <f t="shared" si="24"/>
        <v>0</v>
      </c>
      <c r="AC125" s="129">
        <f t="shared" si="25"/>
        <v>0</v>
      </c>
    </row>
    <row r="126" spans="1:29" ht="15.75">
      <c r="A126" s="251"/>
      <c r="B126" s="86" t="s">
        <v>17</v>
      </c>
      <c r="C126" s="92">
        <v>49248746.649996616</v>
      </c>
      <c r="D126" s="20">
        <v>50295410</v>
      </c>
      <c r="E126" s="93">
        <f t="shared" si="13"/>
        <v>-1046663.3500033841</v>
      </c>
      <c r="F126" s="92">
        <v>1719520.8699999989</v>
      </c>
      <c r="G126" s="20" t="s">
        <v>3452</v>
      </c>
      <c r="H126" s="93">
        <f t="shared" si="14"/>
        <v>0.86999999894760549</v>
      </c>
      <c r="I126" s="92">
        <v>100171.71</v>
      </c>
      <c r="J126" s="20" t="s">
        <v>4050</v>
      </c>
      <c r="K126" s="93">
        <f t="shared" si="15"/>
        <v>10291.61</v>
      </c>
      <c r="L126" s="92">
        <v>17162.32</v>
      </c>
      <c r="M126" s="20" t="s">
        <v>4051</v>
      </c>
      <c r="N126" s="93">
        <f t="shared" si="16"/>
        <v>623.22000000000116</v>
      </c>
      <c r="O126" s="92">
        <v>140545.91999999998</v>
      </c>
      <c r="P126" s="20" t="s">
        <v>52</v>
      </c>
      <c r="Q126" s="93">
        <f t="shared" si="17"/>
        <v>140545.91999999998</v>
      </c>
      <c r="R126" s="92">
        <v>47471689.249996617</v>
      </c>
      <c r="S126" s="20">
        <v>47396765</v>
      </c>
      <c r="T126" s="93">
        <f t="shared" si="18"/>
        <v>74924.249996617436</v>
      </c>
      <c r="U126" s="209">
        <f t="shared" si="19"/>
        <v>1</v>
      </c>
      <c r="W126" s="86" t="s">
        <v>17</v>
      </c>
      <c r="X126" s="121">
        <f t="shared" si="20"/>
        <v>1</v>
      </c>
      <c r="Y126" s="122">
        <f t="shared" si="21"/>
        <v>0</v>
      </c>
      <c r="Z126" s="122">
        <f t="shared" si="22"/>
        <v>1</v>
      </c>
      <c r="AA126" s="122">
        <f t="shared" si="23"/>
        <v>1</v>
      </c>
      <c r="AB126" s="122">
        <f t="shared" si="24"/>
        <v>1</v>
      </c>
      <c r="AC126" s="129">
        <f t="shared" si="25"/>
        <v>1</v>
      </c>
    </row>
    <row r="127" spans="1:29" ht="15.75">
      <c r="A127" s="251"/>
      <c r="B127" s="86" t="s">
        <v>18</v>
      </c>
      <c r="C127" s="92">
        <v>9684707.3199994639</v>
      </c>
      <c r="D127" s="20"/>
      <c r="E127" s="93">
        <f t="shared" si="13"/>
        <v>9684707.3199994639</v>
      </c>
      <c r="F127" s="92">
        <v>690252.36000000034</v>
      </c>
      <c r="G127" s="20"/>
      <c r="H127" s="93">
        <f t="shared" si="14"/>
        <v>690252.36000000034</v>
      </c>
      <c r="I127" s="92">
        <v>4094.6800000000003</v>
      </c>
      <c r="J127" s="20"/>
      <c r="K127" s="93">
        <f t="shared" si="15"/>
        <v>4094.6800000000003</v>
      </c>
      <c r="L127" s="92">
        <v>531.77</v>
      </c>
      <c r="M127" s="20"/>
      <c r="N127" s="93">
        <f t="shared" si="16"/>
        <v>531.77</v>
      </c>
      <c r="O127" s="92">
        <v>36635.040000000001</v>
      </c>
      <c r="P127" s="20"/>
      <c r="Q127" s="93">
        <f t="shared" si="17"/>
        <v>36635.040000000001</v>
      </c>
      <c r="R127" s="92">
        <v>8961382.8299994636</v>
      </c>
      <c r="S127" s="20"/>
      <c r="T127" s="93">
        <f t="shared" si="18"/>
        <v>8961382.8299994636</v>
      </c>
      <c r="U127" s="209">
        <f t="shared" si="19"/>
        <v>0</v>
      </c>
      <c r="W127" s="86" t="s">
        <v>18</v>
      </c>
      <c r="X127" s="121">
        <f t="shared" si="20"/>
        <v>0</v>
      </c>
      <c r="Y127" s="122">
        <f t="shared" si="21"/>
        <v>0</v>
      </c>
      <c r="Z127" s="122">
        <f t="shared" si="22"/>
        <v>0</v>
      </c>
      <c r="AA127" s="122">
        <f t="shared" si="23"/>
        <v>0</v>
      </c>
      <c r="AB127" s="122">
        <f t="shared" si="24"/>
        <v>0</v>
      </c>
      <c r="AC127" s="129">
        <f t="shared" si="25"/>
        <v>0</v>
      </c>
    </row>
    <row r="128" spans="1:29" ht="15.75">
      <c r="A128" s="252"/>
      <c r="B128" s="88" t="s">
        <v>19</v>
      </c>
      <c r="C128" s="94"/>
      <c r="D128" s="95"/>
      <c r="E128" s="96">
        <f t="shared" si="13"/>
        <v>0</v>
      </c>
      <c r="F128" s="94"/>
      <c r="G128" s="95"/>
      <c r="H128" s="96">
        <f t="shared" si="14"/>
        <v>0</v>
      </c>
      <c r="I128" s="94"/>
      <c r="J128" s="95"/>
      <c r="K128" s="96">
        <f t="shared" si="15"/>
        <v>0</v>
      </c>
      <c r="L128" s="94"/>
      <c r="M128" s="95"/>
      <c r="N128" s="96">
        <f t="shared" si="16"/>
        <v>0</v>
      </c>
      <c r="O128" s="94"/>
      <c r="P128" s="95"/>
      <c r="Q128" s="96">
        <f t="shared" si="17"/>
        <v>0</v>
      </c>
      <c r="R128" s="94"/>
      <c r="S128" s="95"/>
      <c r="T128" s="96">
        <f t="shared" si="18"/>
        <v>0</v>
      </c>
      <c r="U128" s="210">
        <f t="shared" si="19"/>
        <v>0</v>
      </c>
      <c r="W128" s="88" t="s">
        <v>19</v>
      </c>
      <c r="X128" s="125">
        <f t="shared" si="20"/>
        <v>0</v>
      </c>
      <c r="Y128" s="126">
        <f t="shared" si="21"/>
        <v>0</v>
      </c>
      <c r="Z128" s="126">
        <f t="shared" si="22"/>
        <v>0</v>
      </c>
      <c r="AA128" s="126">
        <f t="shared" si="23"/>
        <v>0</v>
      </c>
      <c r="AB128" s="126">
        <f t="shared" si="24"/>
        <v>0</v>
      </c>
      <c r="AC128" s="132">
        <f t="shared" si="25"/>
        <v>0</v>
      </c>
    </row>
    <row r="129" spans="1:29" ht="15.75" customHeight="1">
      <c r="A129" s="250">
        <v>42639</v>
      </c>
      <c r="B129" s="85" t="s">
        <v>12</v>
      </c>
      <c r="C129" s="89">
        <v>39981116.510000117</v>
      </c>
      <c r="D129" s="90">
        <v>39981160</v>
      </c>
      <c r="E129" s="91">
        <f t="shared" si="13"/>
        <v>-43.489999882876873</v>
      </c>
      <c r="F129" s="89">
        <v>1239362.6500000001</v>
      </c>
      <c r="G129" s="90" t="s">
        <v>3453</v>
      </c>
      <c r="H129" s="91">
        <f t="shared" si="14"/>
        <v>-11467.34999999986</v>
      </c>
      <c r="I129" s="89">
        <v>43882.509999999995</v>
      </c>
      <c r="J129" s="90" t="s">
        <v>4052</v>
      </c>
      <c r="K129" s="91">
        <f t="shared" si="15"/>
        <v>9.9999999947613105E-3</v>
      </c>
      <c r="L129" s="89">
        <v>476665.38</v>
      </c>
      <c r="M129" s="90" t="s">
        <v>4053</v>
      </c>
      <c r="N129" s="91">
        <f t="shared" si="16"/>
        <v>0.38000000000465661</v>
      </c>
      <c r="O129" s="89">
        <v>288328.8</v>
      </c>
      <c r="P129" s="90" t="s">
        <v>3454</v>
      </c>
      <c r="Q129" s="91">
        <f t="shared" si="17"/>
        <v>-0.20000000001164153</v>
      </c>
      <c r="R129" s="89">
        <v>38020642.190000132</v>
      </c>
      <c r="S129" s="90">
        <v>38020670</v>
      </c>
      <c r="T129" s="91">
        <f t="shared" si="18"/>
        <v>-27.809999868273735</v>
      </c>
      <c r="U129" s="208">
        <f t="shared" si="19"/>
        <v>1</v>
      </c>
      <c r="W129" s="85" t="s">
        <v>12</v>
      </c>
      <c r="X129" s="117">
        <f t="shared" si="20"/>
        <v>0</v>
      </c>
      <c r="Y129" s="118">
        <f t="shared" si="21"/>
        <v>1</v>
      </c>
      <c r="Z129" s="118">
        <f t="shared" si="22"/>
        <v>0</v>
      </c>
      <c r="AA129" s="118">
        <f t="shared" si="23"/>
        <v>0</v>
      </c>
      <c r="AB129" s="118">
        <f t="shared" si="24"/>
        <v>0</v>
      </c>
      <c r="AC129" s="131">
        <f t="shared" si="25"/>
        <v>0</v>
      </c>
    </row>
    <row r="130" spans="1:29" ht="15.75">
      <c r="A130" s="251"/>
      <c r="B130" s="86" t="s">
        <v>13</v>
      </c>
      <c r="C130" s="92"/>
      <c r="D130" s="20">
        <v>84437300</v>
      </c>
      <c r="E130" s="93">
        <f t="shared" si="13"/>
        <v>-84437300</v>
      </c>
      <c r="F130" s="92"/>
      <c r="G130" s="20" t="s">
        <v>3455</v>
      </c>
      <c r="H130" s="93">
        <f t="shared" si="14"/>
        <v>-3006060</v>
      </c>
      <c r="I130" s="92"/>
      <c r="J130" s="20" t="s">
        <v>4054</v>
      </c>
      <c r="K130" s="93">
        <f t="shared" si="15"/>
        <v>-470462</v>
      </c>
      <c r="L130" s="92"/>
      <c r="M130" s="20" t="s">
        <v>4055</v>
      </c>
      <c r="N130" s="93">
        <f t="shared" si="16"/>
        <v>-151205</v>
      </c>
      <c r="O130" s="92"/>
      <c r="P130" s="20" t="s">
        <v>3456</v>
      </c>
      <c r="Q130" s="93">
        <f t="shared" si="17"/>
        <v>-1101870</v>
      </c>
      <c r="R130" s="92"/>
      <c r="S130" s="20">
        <v>80648600</v>
      </c>
      <c r="T130" s="93">
        <f t="shared" si="18"/>
        <v>-80648600</v>
      </c>
      <c r="U130" s="209">
        <f t="shared" si="19"/>
        <v>1</v>
      </c>
      <c r="W130" s="86" t="s">
        <v>13</v>
      </c>
      <c r="X130" s="121">
        <f t="shared" si="20"/>
        <v>0</v>
      </c>
      <c r="Y130" s="122">
        <f t="shared" si="21"/>
        <v>0</v>
      </c>
      <c r="Z130" s="122">
        <f t="shared" si="22"/>
        <v>0</v>
      </c>
      <c r="AA130" s="122">
        <f t="shared" si="23"/>
        <v>0</v>
      </c>
      <c r="AB130" s="122">
        <f t="shared" si="24"/>
        <v>0</v>
      </c>
      <c r="AC130" s="129">
        <f t="shared" si="25"/>
        <v>0</v>
      </c>
    </row>
    <row r="131" spans="1:29" ht="15.75">
      <c r="A131" s="251"/>
      <c r="B131" s="87" t="s">
        <v>14</v>
      </c>
      <c r="C131" s="92"/>
      <c r="D131" s="20">
        <v>0</v>
      </c>
      <c r="E131" s="93">
        <f t="shared" si="13"/>
        <v>0</v>
      </c>
      <c r="F131" s="92"/>
      <c r="G131" s="20"/>
      <c r="H131" s="93">
        <f t="shared" si="14"/>
        <v>0</v>
      </c>
      <c r="I131" s="92"/>
      <c r="J131" s="20" t="s">
        <v>4056</v>
      </c>
      <c r="K131" s="93">
        <f t="shared" si="15"/>
        <v>-125713</v>
      </c>
      <c r="L131" s="92"/>
      <c r="M131" s="20" t="s">
        <v>4057</v>
      </c>
      <c r="N131" s="93">
        <f t="shared" si="16"/>
        <v>-8924.7800000000007</v>
      </c>
      <c r="O131" s="92"/>
      <c r="P131" s="20"/>
      <c r="Q131" s="93">
        <f t="shared" si="17"/>
        <v>0</v>
      </c>
      <c r="R131" s="92"/>
      <c r="S131" s="20">
        <v>0</v>
      </c>
      <c r="T131" s="93">
        <f t="shared" si="18"/>
        <v>0</v>
      </c>
      <c r="U131" s="209">
        <f t="shared" si="19"/>
        <v>0</v>
      </c>
      <c r="W131" s="87" t="s">
        <v>14</v>
      </c>
      <c r="X131" s="121">
        <f t="shared" si="20"/>
        <v>0</v>
      </c>
      <c r="Y131" s="122">
        <f t="shared" si="21"/>
        <v>0</v>
      </c>
      <c r="Z131" s="122">
        <f t="shared" si="22"/>
        <v>0</v>
      </c>
      <c r="AA131" s="122">
        <f t="shared" si="23"/>
        <v>0</v>
      </c>
      <c r="AB131" s="122">
        <f t="shared" si="24"/>
        <v>0</v>
      </c>
      <c r="AC131" s="129">
        <f t="shared" si="25"/>
        <v>0</v>
      </c>
    </row>
    <row r="132" spans="1:29" ht="15.75">
      <c r="A132" s="251"/>
      <c r="B132" s="86" t="s">
        <v>15</v>
      </c>
      <c r="C132" s="92">
        <v>99667162.859999463</v>
      </c>
      <c r="D132" s="20">
        <v>99667196</v>
      </c>
      <c r="E132" s="93">
        <f t="shared" si="13"/>
        <v>-33.140000537037849</v>
      </c>
      <c r="F132" s="92">
        <v>1332035.7600000009</v>
      </c>
      <c r="G132" s="20" t="s">
        <v>3457</v>
      </c>
      <c r="H132" s="93">
        <f t="shared" si="14"/>
        <v>-4.2399999990593642</v>
      </c>
      <c r="I132" s="92">
        <v>135902.59</v>
      </c>
      <c r="J132" s="20" t="s">
        <v>4058</v>
      </c>
      <c r="K132" s="93">
        <f t="shared" si="15"/>
        <v>-0.41000000000349246</v>
      </c>
      <c r="L132" s="92">
        <v>14295.470000000005</v>
      </c>
      <c r="M132" s="20" t="s">
        <v>4059</v>
      </c>
      <c r="N132" s="93">
        <f t="shared" si="16"/>
        <v>-2.9999999995197868E-2</v>
      </c>
      <c r="O132" s="92">
        <v>838084.50999999978</v>
      </c>
      <c r="P132" s="20" t="s">
        <v>3458</v>
      </c>
      <c r="Q132" s="93">
        <f t="shared" si="17"/>
        <v>-0.49000000022351742</v>
      </c>
      <c r="R132" s="92">
        <v>97618649.709999472</v>
      </c>
      <c r="S132" s="20">
        <v>97618604</v>
      </c>
      <c r="T132" s="93">
        <f t="shared" si="18"/>
        <v>45.709999471902847</v>
      </c>
      <c r="U132" s="209">
        <f t="shared" si="19"/>
        <v>1</v>
      </c>
      <c r="W132" s="86" t="s">
        <v>15</v>
      </c>
      <c r="X132" s="121">
        <f t="shared" si="20"/>
        <v>0</v>
      </c>
      <c r="Y132" s="122">
        <f t="shared" si="21"/>
        <v>0</v>
      </c>
      <c r="Z132" s="122">
        <f t="shared" si="22"/>
        <v>0</v>
      </c>
      <c r="AA132" s="122">
        <f t="shared" si="23"/>
        <v>0</v>
      </c>
      <c r="AB132" s="122">
        <f t="shared" si="24"/>
        <v>0</v>
      </c>
      <c r="AC132" s="129">
        <f t="shared" si="25"/>
        <v>0</v>
      </c>
    </row>
    <row r="133" spans="1:29" ht="15.75">
      <c r="A133" s="251"/>
      <c r="B133" s="86" t="s">
        <v>16</v>
      </c>
      <c r="C133" s="92">
        <v>68494261.049999014</v>
      </c>
      <c r="D133" s="20">
        <v>68494210</v>
      </c>
      <c r="E133" s="93">
        <f t="shared" si="13"/>
        <v>51.049999013543129</v>
      </c>
      <c r="F133" s="92">
        <v>1835128.97</v>
      </c>
      <c r="G133" s="20" t="s">
        <v>3459</v>
      </c>
      <c r="H133" s="93">
        <f t="shared" si="14"/>
        <v>-1.0300000000279397</v>
      </c>
      <c r="I133" s="92">
        <v>393637.32</v>
      </c>
      <c r="J133" s="20" t="s">
        <v>4060</v>
      </c>
      <c r="K133" s="93">
        <f t="shared" si="15"/>
        <v>0.32000000000698492</v>
      </c>
      <c r="L133" s="92">
        <v>68125.100000000006</v>
      </c>
      <c r="M133" s="20" t="s">
        <v>4061</v>
      </c>
      <c r="N133" s="93">
        <f t="shared" si="16"/>
        <v>0</v>
      </c>
      <c r="O133" s="92">
        <v>275001.96999999997</v>
      </c>
      <c r="P133" s="20" t="s">
        <v>3460</v>
      </c>
      <c r="Q133" s="93">
        <f t="shared" si="17"/>
        <v>17999.969999999972</v>
      </c>
      <c r="R133" s="92">
        <v>66709642.329999022</v>
      </c>
      <c r="S133" s="20">
        <v>66709610</v>
      </c>
      <c r="T133" s="93">
        <f t="shared" si="18"/>
        <v>32.329999022185802</v>
      </c>
      <c r="U133" s="209">
        <f t="shared" si="19"/>
        <v>1</v>
      </c>
      <c r="W133" s="86" t="s">
        <v>16</v>
      </c>
      <c r="X133" s="121">
        <f t="shared" si="20"/>
        <v>0</v>
      </c>
      <c r="Y133" s="122">
        <f t="shared" si="21"/>
        <v>0</v>
      </c>
      <c r="Z133" s="122">
        <f t="shared" si="22"/>
        <v>0</v>
      </c>
      <c r="AA133" s="122">
        <f t="shared" si="23"/>
        <v>0</v>
      </c>
      <c r="AB133" s="122">
        <f t="shared" si="24"/>
        <v>1</v>
      </c>
      <c r="AC133" s="129">
        <f t="shared" si="25"/>
        <v>0</v>
      </c>
    </row>
    <row r="134" spans="1:29" ht="15.75">
      <c r="A134" s="251"/>
      <c r="B134" s="86" t="s">
        <v>17</v>
      </c>
      <c r="C134" s="92"/>
      <c r="D134" s="20">
        <v>0</v>
      </c>
      <c r="E134" s="93">
        <f t="shared" si="13"/>
        <v>0</v>
      </c>
      <c r="F134" s="92"/>
      <c r="G134" s="20"/>
      <c r="H134" s="93">
        <f t="shared" si="14"/>
        <v>0</v>
      </c>
      <c r="I134" s="92"/>
      <c r="J134" s="20"/>
      <c r="K134" s="93">
        <f t="shared" si="15"/>
        <v>0</v>
      </c>
      <c r="L134" s="92"/>
      <c r="M134" s="20"/>
      <c r="N134" s="93">
        <f t="shared" si="16"/>
        <v>0</v>
      </c>
      <c r="O134" s="92"/>
      <c r="P134" s="20"/>
      <c r="Q134" s="93">
        <f t="shared" si="17"/>
        <v>0</v>
      </c>
      <c r="R134" s="92"/>
      <c r="S134" s="20">
        <v>0</v>
      </c>
      <c r="T134" s="93">
        <f t="shared" si="18"/>
        <v>0</v>
      </c>
      <c r="U134" s="209">
        <f t="shared" si="19"/>
        <v>0</v>
      </c>
      <c r="W134" s="86" t="s">
        <v>17</v>
      </c>
      <c r="X134" s="121">
        <f t="shared" si="20"/>
        <v>0</v>
      </c>
      <c r="Y134" s="122">
        <f t="shared" si="21"/>
        <v>0</v>
      </c>
      <c r="Z134" s="122">
        <f t="shared" si="22"/>
        <v>0</v>
      </c>
      <c r="AA134" s="122">
        <f t="shared" si="23"/>
        <v>0</v>
      </c>
      <c r="AB134" s="122">
        <f t="shared" si="24"/>
        <v>0</v>
      </c>
      <c r="AC134" s="129">
        <f t="shared" si="25"/>
        <v>0</v>
      </c>
    </row>
    <row r="135" spans="1:29" ht="15.75">
      <c r="A135" s="251"/>
      <c r="B135" s="86" t="s">
        <v>18</v>
      </c>
      <c r="C135" s="92">
        <v>8961382.8299994636</v>
      </c>
      <c r="D135" s="20">
        <v>9684710</v>
      </c>
      <c r="E135" s="93">
        <f t="shared" si="13"/>
        <v>-723327.17000053637</v>
      </c>
      <c r="F135" s="92">
        <v>504237.03999999992</v>
      </c>
      <c r="G135" s="20" t="s">
        <v>3461</v>
      </c>
      <c r="H135" s="93">
        <f t="shared" si="14"/>
        <v>3.9999999920837581E-2</v>
      </c>
      <c r="I135" s="92">
        <v>19295.75</v>
      </c>
      <c r="J135" s="20" t="s">
        <v>4062</v>
      </c>
      <c r="K135" s="93">
        <f t="shared" si="15"/>
        <v>-4.9999999999272404E-2</v>
      </c>
      <c r="L135" s="92">
        <v>1808.79</v>
      </c>
      <c r="M135" s="20" t="s">
        <v>4063</v>
      </c>
      <c r="N135" s="93">
        <f t="shared" si="16"/>
        <v>0</v>
      </c>
      <c r="O135" s="92">
        <v>52813.329999999994</v>
      </c>
      <c r="P135" s="20" t="s">
        <v>3462</v>
      </c>
      <c r="Q135" s="93">
        <f t="shared" si="17"/>
        <v>2.9999999991559889E-2</v>
      </c>
      <c r="R135" s="92">
        <v>8421819.4199994635</v>
      </c>
      <c r="S135" s="20">
        <v>8421820</v>
      </c>
      <c r="T135" s="93">
        <f t="shared" si="18"/>
        <v>-0.58000053651630878</v>
      </c>
      <c r="U135" s="209">
        <f t="shared" si="19"/>
        <v>1</v>
      </c>
      <c r="W135" s="86" t="s">
        <v>18</v>
      </c>
      <c r="X135" s="121">
        <f t="shared" si="20"/>
        <v>1</v>
      </c>
      <c r="Y135" s="122">
        <f t="shared" si="21"/>
        <v>0</v>
      </c>
      <c r="Z135" s="122">
        <f t="shared" si="22"/>
        <v>0</v>
      </c>
      <c r="AA135" s="122">
        <f t="shared" si="23"/>
        <v>0</v>
      </c>
      <c r="AB135" s="122">
        <f t="shared" si="24"/>
        <v>0</v>
      </c>
      <c r="AC135" s="129">
        <f t="shared" si="25"/>
        <v>0</v>
      </c>
    </row>
    <row r="136" spans="1:29" ht="15.75">
      <c r="A136" s="252"/>
      <c r="B136" s="88" t="s">
        <v>19</v>
      </c>
      <c r="C136" s="94"/>
      <c r="D136" s="95"/>
      <c r="E136" s="96">
        <f t="shared" si="13"/>
        <v>0</v>
      </c>
      <c r="F136" s="94"/>
      <c r="G136" s="95"/>
      <c r="H136" s="96">
        <f t="shared" si="14"/>
        <v>0</v>
      </c>
      <c r="I136" s="94"/>
      <c r="J136" s="95"/>
      <c r="K136" s="96">
        <f t="shared" si="15"/>
        <v>0</v>
      </c>
      <c r="L136" s="94"/>
      <c r="M136" s="95"/>
      <c r="N136" s="96">
        <f t="shared" si="16"/>
        <v>0</v>
      </c>
      <c r="O136" s="94"/>
      <c r="P136" s="95"/>
      <c r="Q136" s="96">
        <f t="shared" si="17"/>
        <v>0</v>
      </c>
      <c r="R136" s="94"/>
      <c r="S136" s="95"/>
      <c r="T136" s="96">
        <f t="shared" si="18"/>
        <v>0</v>
      </c>
      <c r="U136" s="210">
        <f t="shared" si="19"/>
        <v>0</v>
      </c>
      <c r="W136" s="88" t="s">
        <v>19</v>
      </c>
      <c r="X136" s="125">
        <f t="shared" si="20"/>
        <v>0</v>
      </c>
      <c r="Y136" s="126">
        <f t="shared" si="21"/>
        <v>0</v>
      </c>
      <c r="Z136" s="126">
        <f t="shared" si="22"/>
        <v>0</v>
      </c>
      <c r="AA136" s="126">
        <f t="shared" si="23"/>
        <v>0</v>
      </c>
      <c r="AB136" s="126">
        <f t="shared" si="24"/>
        <v>0</v>
      </c>
      <c r="AC136" s="132">
        <f t="shared" si="25"/>
        <v>0</v>
      </c>
    </row>
    <row r="137" spans="1:29" ht="15.75" customHeight="1">
      <c r="A137" s="250">
        <v>42640</v>
      </c>
      <c r="B137" s="85" t="s">
        <v>12</v>
      </c>
      <c r="C137" s="89">
        <v>38020642.190000132</v>
      </c>
      <c r="D137" s="90"/>
      <c r="E137" s="91">
        <f t="shared" ref="E137:E160" si="26">C137-D137</f>
        <v>38020642.190000132</v>
      </c>
      <c r="F137" s="89">
        <v>1154958.8399999996</v>
      </c>
      <c r="G137" s="102"/>
      <c r="H137" s="91">
        <f t="shared" ref="H137:H160" si="27">F137-G137</f>
        <v>1154958.8399999996</v>
      </c>
      <c r="I137" s="89">
        <v>44273.64</v>
      </c>
      <c r="J137" s="90"/>
      <c r="K137" s="91">
        <f t="shared" ref="K137:K160" si="28">I137-J137</f>
        <v>44273.64</v>
      </c>
      <c r="L137" s="89">
        <v>2629.09</v>
      </c>
      <c r="M137" s="90"/>
      <c r="N137" s="91">
        <f t="shared" ref="N137:N160" si="29">L137-M137</f>
        <v>2629.09</v>
      </c>
      <c r="O137" s="89">
        <v>294758.10000000003</v>
      </c>
      <c r="P137" s="90"/>
      <c r="Q137" s="91">
        <f t="shared" ref="Q137:Q160" si="30">O137-P137</f>
        <v>294758.10000000003</v>
      </c>
      <c r="R137" s="89">
        <v>36612569.800000131</v>
      </c>
      <c r="S137" s="90">
        <v>42640</v>
      </c>
      <c r="T137" s="91">
        <f t="shared" ref="T137:T160" si="31">R137-S137</f>
        <v>36569929.800000131</v>
      </c>
      <c r="U137" s="208">
        <f t="shared" si="19"/>
        <v>0</v>
      </c>
      <c r="W137" s="85" t="s">
        <v>12</v>
      </c>
      <c r="X137" s="121">
        <f t="shared" si="20"/>
        <v>0</v>
      </c>
      <c r="Y137" s="122">
        <f t="shared" si="21"/>
        <v>0</v>
      </c>
      <c r="Z137" s="122">
        <f t="shared" si="22"/>
        <v>0</v>
      </c>
      <c r="AA137" s="122">
        <f t="shared" si="23"/>
        <v>0</v>
      </c>
      <c r="AB137" s="122">
        <f t="shared" si="24"/>
        <v>0</v>
      </c>
      <c r="AC137" s="129">
        <f t="shared" si="25"/>
        <v>1</v>
      </c>
    </row>
    <row r="138" spans="1:29" ht="15.75">
      <c r="A138" s="251"/>
      <c r="B138" s="86" t="s">
        <v>13</v>
      </c>
      <c r="C138" s="92">
        <v>84437318.729996696</v>
      </c>
      <c r="D138" s="20">
        <v>84437300</v>
      </c>
      <c r="E138" s="93">
        <f t="shared" si="26"/>
        <v>18.72999669611454</v>
      </c>
      <c r="F138" s="92">
        <v>5436071.379999998</v>
      </c>
      <c r="G138" s="6" t="s">
        <v>3463</v>
      </c>
      <c r="H138" s="93">
        <f t="shared" si="27"/>
        <v>1.3799999980255961</v>
      </c>
      <c r="I138" s="92">
        <v>750898.86</v>
      </c>
      <c r="J138" s="20" t="s">
        <v>4064</v>
      </c>
      <c r="K138" s="93">
        <f t="shared" si="28"/>
        <v>-0.14000000001396984</v>
      </c>
      <c r="L138" s="92">
        <v>186205.39</v>
      </c>
      <c r="M138" s="20" t="s">
        <v>4065</v>
      </c>
      <c r="N138" s="93">
        <f t="shared" si="29"/>
        <v>0.39000000001396984</v>
      </c>
      <c r="O138" s="92">
        <v>1784767.8000000012</v>
      </c>
      <c r="P138" s="20" t="s">
        <v>1636</v>
      </c>
      <c r="Q138" s="93">
        <f t="shared" si="30"/>
        <v>-2.1999999987892807</v>
      </c>
      <c r="R138" s="92">
        <v>77832273.179996699</v>
      </c>
      <c r="S138" s="20">
        <v>77932320</v>
      </c>
      <c r="T138" s="93">
        <f t="shared" si="31"/>
        <v>-100046.82000330091</v>
      </c>
      <c r="U138" s="209">
        <f t="shared" ref="U138:U160" si="32">IF(D138=0,0,1)</f>
        <v>1</v>
      </c>
      <c r="W138" s="86" t="s">
        <v>13</v>
      </c>
      <c r="X138" s="121">
        <f t="shared" ref="X138:X160" si="33">+IF(AND(C138&lt;&gt;0,D138&lt;&gt;0,OR(E138&gt;100,E138&lt;-100)),1,0)</f>
        <v>0</v>
      </c>
      <c r="Y138" s="122">
        <f t="shared" ref="Y138:Y160" si="34">+IF(AND(F138&lt;&gt;0,G138&lt;&gt;0,OR(H138&gt;100,H138&lt;-100)),1,0)</f>
        <v>0</v>
      </c>
      <c r="Z138" s="122">
        <f t="shared" ref="Z138:Z160" si="35">+IF(AND(I138&lt;&gt;0,J138&lt;&gt;0,OR(K138&gt;100,K138&lt;-100)),1,0)</f>
        <v>0</v>
      </c>
      <c r="AA138" s="122">
        <f t="shared" ref="AA138:AA160" si="36">+IF(AND(L138&lt;&gt;0,M138&lt;&gt;0,OR(N138&gt;100,N138&lt;-100)),1,0)</f>
        <v>0</v>
      </c>
      <c r="AB138" s="122">
        <f t="shared" ref="AB138:AB160" si="37">+IF(AND(O138&lt;&gt;0,P138&lt;&gt;0,OR(Q138&gt;100,Q138&lt;-100)),1,0)</f>
        <v>0</v>
      </c>
      <c r="AC138" s="129">
        <f t="shared" ref="AC138:AC160" si="38">+IF(AND(R138&lt;&gt;0,S138&lt;&gt;0,OR(T138&gt;100,T138&lt;-100)),1,0)</f>
        <v>1</v>
      </c>
    </row>
    <row r="139" spans="1:29" ht="15.75">
      <c r="A139" s="251"/>
      <c r="B139" s="87" t="s">
        <v>14</v>
      </c>
      <c r="C139" s="92">
        <v>37235245.779999755</v>
      </c>
      <c r="D139" s="20">
        <v>0</v>
      </c>
      <c r="E139" s="93">
        <f t="shared" si="26"/>
        <v>37235245.779999755</v>
      </c>
      <c r="F139" s="92">
        <v>4381448.2199999979</v>
      </c>
      <c r="G139" s="6"/>
      <c r="H139" s="93">
        <f t="shared" si="27"/>
        <v>4381448.2199999979</v>
      </c>
      <c r="I139" s="92">
        <v>258302.39</v>
      </c>
      <c r="J139" s="20" t="s">
        <v>4066</v>
      </c>
      <c r="K139" s="93">
        <f t="shared" si="28"/>
        <v>0.39000000001396984</v>
      </c>
      <c r="L139" s="92">
        <v>105977.78000000004</v>
      </c>
      <c r="M139" s="20" t="s">
        <v>4067</v>
      </c>
      <c r="N139" s="93">
        <f t="shared" si="29"/>
        <v>-0.21999999995750841</v>
      </c>
      <c r="O139" s="92">
        <v>1481581.5299999998</v>
      </c>
      <c r="P139" s="20"/>
      <c r="Q139" s="93">
        <f t="shared" si="30"/>
        <v>1481581.5299999998</v>
      </c>
      <c r="R139" s="92">
        <v>32303812.459999759</v>
      </c>
      <c r="S139" s="20">
        <v>0</v>
      </c>
      <c r="T139" s="93">
        <f t="shared" si="31"/>
        <v>32303812.459999759</v>
      </c>
      <c r="U139" s="209">
        <f t="shared" si="32"/>
        <v>0</v>
      </c>
      <c r="W139" s="87" t="s">
        <v>14</v>
      </c>
      <c r="X139" s="121">
        <f t="shared" si="33"/>
        <v>0</v>
      </c>
      <c r="Y139" s="122">
        <f t="shared" si="34"/>
        <v>0</v>
      </c>
      <c r="Z139" s="122">
        <f t="shared" si="35"/>
        <v>0</v>
      </c>
      <c r="AA139" s="122">
        <f t="shared" si="36"/>
        <v>0</v>
      </c>
      <c r="AB139" s="122">
        <f t="shared" si="37"/>
        <v>0</v>
      </c>
      <c r="AC139" s="129">
        <f t="shared" si="38"/>
        <v>0</v>
      </c>
    </row>
    <row r="140" spans="1:29" ht="15.75">
      <c r="A140" s="251"/>
      <c r="B140" s="86" t="s">
        <v>15</v>
      </c>
      <c r="C140" s="92">
        <v>97618649.709999472</v>
      </c>
      <c r="D140" s="20">
        <v>97618604</v>
      </c>
      <c r="E140" s="93">
        <f t="shared" si="26"/>
        <v>45.709999471902847</v>
      </c>
      <c r="F140" s="92">
        <v>1884490.94</v>
      </c>
      <c r="G140" s="6" t="s">
        <v>3464</v>
      </c>
      <c r="H140" s="93">
        <f t="shared" si="27"/>
        <v>0.93999999994412065</v>
      </c>
      <c r="I140" s="92">
        <v>101913.88999999998</v>
      </c>
      <c r="J140" s="20" t="s">
        <v>4068</v>
      </c>
      <c r="K140" s="93">
        <f t="shared" si="28"/>
        <v>3714.4899999999907</v>
      </c>
      <c r="L140" s="92">
        <v>1092531.1499999999</v>
      </c>
      <c r="M140" s="20" t="s">
        <v>4069</v>
      </c>
      <c r="N140" s="93">
        <f t="shared" si="29"/>
        <v>1.1499999999068677</v>
      </c>
      <c r="O140" s="92">
        <v>549163.14</v>
      </c>
      <c r="P140" s="20" t="s">
        <v>3465</v>
      </c>
      <c r="Q140" s="93">
        <f t="shared" si="30"/>
        <v>0.14000000001396984</v>
      </c>
      <c r="R140" s="92">
        <v>94194378.369999468</v>
      </c>
      <c r="S140" s="20">
        <v>94194364</v>
      </c>
      <c r="T140" s="93">
        <f t="shared" si="31"/>
        <v>14.369999468326569</v>
      </c>
      <c r="U140" s="209">
        <f t="shared" si="32"/>
        <v>1</v>
      </c>
      <c r="W140" s="86" t="s">
        <v>15</v>
      </c>
      <c r="X140" s="121">
        <f t="shared" si="33"/>
        <v>0</v>
      </c>
      <c r="Y140" s="122">
        <f t="shared" si="34"/>
        <v>0</v>
      </c>
      <c r="Z140" s="122">
        <f t="shared" si="35"/>
        <v>1</v>
      </c>
      <c r="AA140" s="122">
        <f t="shared" si="36"/>
        <v>0</v>
      </c>
      <c r="AB140" s="122">
        <f t="shared" si="37"/>
        <v>0</v>
      </c>
      <c r="AC140" s="129">
        <f t="shared" si="38"/>
        <v>0</v>
      </c>
    </row>
    <row r="141" spans="1:29" ht="15.75">
      <c r="A141" s="251"/>
      <c r="B141" s="86" t="s">
        <v>16</v>
      </c>
      <c r="C141" s="92">
        <v>66709642.329999022</v>
      </c>
      <c r="D141" s="20">
        <v>66709610</v>
      </c>
      <c r="E141" s="93">
        <f t="shared" si="26"/>
        <v>32.329999022185802</v>
      </c>
      <c r="F141" s="92">
        <v>1672382.8400000005</v>
      </c>
      <c r="G141" s="6" t="s">
        <v>3466</v>
      </c>
      <c r="H141" s="93">
        <f t="shared" si="27"/>
        <v>2.8400000005494803</v>
      </c>
      <c r="I141" s="92">
        <v>52071.959999999992</v>
      </c>
      <c r="J141" s="20" t="s">
        <v>4070</v>
      </c>
      <c r="K141" s="93">
        <f t="shared" si="28"/>
        <v>-4.0000000008149073E-2</v>
      </c>
      <c r="L141" s="92">
        <v>12595.69</v>
      </c>
      <c r="M141" s="20" t="s">
        <v>4071</v>
      </c>
      <c r="N141" s="93">
        <f t="shared" si="29"/>
        <v>-1.0000000000218279E-2</v>
      </c>
      <c r="O141" s="92">
        <v>370470.71</v>
      </c>
      <c r="P141" s="20" t="s">
        <v>3467</v>
      </c>
      <c r="Q141" s="93">
        <f t="shared" si="30"/>
        <v>-0.28999999997904524</v>
      </c>
      <c r="R141" s="92">
        <v>64706265.049999021</v>
      </c>
      <c r="S141" s="20">
        <v>64706290</v>
      </c>
      <c r="T141" s="93">
        <f t="shared" si="31"/>
        <v>-24.95000097900629</v>
      </c>
      <c r="U141" s="209">
        <f t="shared" si="32"/>
        <v>1</v>
      </c>
      <c r="W141" s="86" t="s">
        <v>16</v>
      </c>
      <c r="X141" s="121">
        <f t="shared" si="33"/>
        <v>0</v>
      </c>
      <c r="Y141" s="122">
        <f t="shared" si="34"/>
        <v>0</v>
      </c>
      <c r="Z141" s="122">
        <f t="shared" si="35"/>
        <v>0</v>
      </c>
      <c r="AA141" s="122">
        <f t="shared" si="36"/>
        <v>0</v>
      </c>
      <c r="AB141" s="122">
        <f t="shared" si="37"/>
        <v>0</v>
      </c>
      <c r="AC141" s="129">
        <f t="shared" si="38"/>
        <v>0</v>
      </c>
    </row>
    <row r="142" spans="1:29" ht="15.75">
      <c r="A142" s="251"/>
      <c r="B142" s="86" t="s">
        <v>17</v>
      </c>
      <c r="C142" s="92">
        <v>47471689.249996617</v>
      </c>
      <c r="D142" s="20">
        <v>47471660</v>
      </c>
      <c r="E142" s="93">
        <f t="shared" si="26"/>
        <v>29.249996617436409</v>
      </c>
      <c r="F142" s="92">
        <v>3169762.100000002</v>
      </c>
      <c r="G142" s="6" t="s">
        <v>3468</v>
      </c>
      <c r="H142" s="93">
        <f t="shared" si="27"/>
        <v>152.10000000195578</v>
      </c>
      <c r="I142" s="92">
        <v>269663.55</v>
      </c>
      <c r="J142" s="20" t="s">
        <v>4072</v>
      </c>
      <c r="K142" s="93">
        <f t="shared" si="28"/>
        <v>-0.45000000001164153</v>
      </c>
      <c r="L142" s="92">
        <v>105079.38</v>
      </c>
      <c r="M142" s="20" t="s">
        <v>4073</v>
      </c>
      <c r="N142" s="93">
        <f t="shared" si="29"/>
        <v>0.38000000000465661</v>
      </c>
      <c r="O142" s="92">
        <v>1113406.4099999999</v>
      </c>
      <c r="P142" s="20" t="s">
        <v>3469</v>
      </c>
      <c r="Q142" s="93">
        <f t="shared" si="30"/>
        <v>-3.590000000083819</v>
      </c>
      <c r="R142" s="92">
        <v>43353104.909996614</v>
      </c>
      <c r="S142" s="20">
        <v>43353230</v>
      </c>
      <c r="T142" s="93">
        <f t="shared" si="31"/>
        <v>-125.09000338613987</v>
      </c>
      <c r="U142" s="209">
        <f t="shared" si="32"/>
        <v>1</v>
      </c>
      <c r="W142" s="86" t="s">
        <v>17</v>
      </c>
      <c r="X142" s="121">
        <f t="shared" si="33"/>
        <v>0</v>
      </c>
      <c r="Y142" s="122">
        <f t="shared" si="34"/>
        <v>1</v>
      </c>
      <c r="Z142" s="122">
        <f t="shared" si="35"/>
        <v>0</v>
      </c>
      <c r="AA142" s="122">
        <f t="shared" si="36"/>
        <v>0</v>
      </c>
      <c r="AB142" s="122">
        <f t="shared" si="37"/>
        <v>0</v>
      </c>
      <c r="AC142" s="129">
        <f t="shared" si="38"/>
        <v>1</v>
      </c>
    </row>
    <row r="143" spans="1:29" ht="15.75">
      <c r="A143" s="251"/>
      <c r="B143" s="86" t="s">
        <v>18</v>
      </c>
      <c r="C143" s="92">
        <v>8421819.4199994635</v>
      </c>
      <c r="D143" s="20">
        <v>8421820</v>
      </c>
      <c r="E143" s="93">
        <f t="shared" si="26"/>
        <v>-0.58000053651630878</v>
      </c>
      <c r="F143" s="92">
        <v>221622.96</v>
      </c>
      <c r="G143" s="6" t="s">
        <v>3470</v>
      </c>
      <c r="H143" s="93">
        <f t="shared" si="27"/>
        <v>-4.0000000008149073E-2</v>
      </c>
      <c r="I143" s="92">
        <v>22185.18</v>
      </c>
      <c r="J143" s="20" t="s">
        <v>4074</v>
      </c>
      <c r="K143" s="93">
        <f t="shared" si="28"/>
        <v>-2.0000000000436557E-2</v>
      </c>
      <c r="L143" s="92">
        <v>1589.76</v>
      </c>
      <c r="M143" s="20" t="s">
        <v>4075</v>
      </c>
      <c r="N143" s="93">
        <f t="shared" si="29"/>
        <v>0</v>
      </c>
      <c r="O143" s="92">
        <v>11215.39</v>
      </c>
      <c r="P143" s="20" t="s">
        <v>3471</v>
      </c>
      <c r="Q143" s="93">
        <f t="shared" si="30"/>
        <v>-1.0000000000218279E-2</v>
      </c>
      <c r="R143" s="92">
        <v>8209576.4899994638</v>
      </c>
      <c r="S143" s="20">
        <v>8209580</v>
      </c>
      <c r="T143" s="93">
        <f t="shared" si="31"/>
        <v>-3.5100005362182856</v>
      </c>
      <c r="U143" s="209">
        <f t="shared" si="32"/>
        <v>1</v>
      </c>
      <c r="W143" s="86" t="s">
        <v>18</v>
      </c>
      <c r="X143" s="121">
        <f t="shared" si="33"/>
        <v>0</v>
      </c>
      <c r="Y143" s="122">
        <f t="shared" si="34"/>
        <v>0</v>
      </c>
      <c r="Z143" s="122">
        <f t="shared" si="35"/>
        <v>0</v>
      </c>
      <c r="AA143" s="122">
        <f t="shared" si="36"/>
        <v>0</v>
      </c>
      <c r="AB143" s="122">
        <f t="shared" si="37"/>
        <v>0</v>
      </c>
      <c r="AC143" s="129">
        <f t="shared" si="38"/>
        <v>0</v>
      </c>
    </row>
    <row r="144" spans="1:29" ht="15.75">
      <c r="A144" s="252"/>
      <c r="B144" s="88" t="s">
        <v>19</v>
      </c>
      <c r="C144" s="94">
        <v>74849546.899998888</v>
      </c>
      <c r="D144" s="95">
        <v>74849539</v>
      </c>
      <c r="E144" s="96">
        <f t="shared" si="26"/>
        <v>7.8999988883733749</v>
      </c>
      <c r="F144" s="94">
        <v>11289790.629999967</v>
      </c>
      <c r="G144" s="105" t="s">
        <v>3472</v>
      </c>
      <c r="H144" s="96">
        <f t="shared" si="27"/>
        <v>-9.3700000327080488</v>
      </c>
      <c r="I144" s="94">
        <v>1738697.44</v>
      </c>
      <c r="J144" s="95" t="s">
        <v>4076</v>
      </c>
      <c r="K144" s="96">
        <f t="shared" si="28"/>
        <v>193387.43999999994</v>
      </c>
      <c r="L144" s="94">
        <v>1032496.7800000005</v>
      </c>
      <c r="M144" s="95" t="s">
        <v>3473</v>
      </c>
      <c r="N144" s="96">
        <f t="shared" si="29"/>
        <v>-433593.21999999951</v>
      </c>
      <c r="O144" s="94">
        <v>1466086.16</v>
      </c>
      <c r="P144" s="95" t="s">
        <v>3473</v>
      </c>
      <c r="Q144" s="96">
        <f t="shared" si="30"/>
        <v>-3.840000000083819</v>
      </c>
      <c r="R144" s="94">
        <v>64248646.189998925</v>
      </c>
      <c r="S144" s="95">
        <v>64248690</v>
      </c>
      <c r="T144" s="96">
        <f t="shared" si="31"/>
        <v>-43.810001075267792</v>
      </c>
      <c r="U144" s="210">
        <f t="shared" si="32"/>
        <v>1</v>
      </c>
      <c r="W144" s="88" t="s">
        <v>19</v>
      </c>
      <c r="X144" s="125">
        <f t="shared" si="33"/>
        <v>0</v>
      </c>
      <c r="Y144" s="126">
        <f t="shared" si="34"/>
        <v>0</v>
      </c>
      <c r="Z144" s="126">
        <f t="shared" si="35"/>
        <v>1</v>
      </c>
      <c r="AA144" s="126">
        <f t="shared" si="36"/>
        <v>1</v>
      </c>
      <c r="AB144" s="126">
        <f t="shared" si="37"/>
        <v>0</v>
      </c>
      <c r="AC144" s="132">
        <f t="shared" si="38"/>
        <v>0</v>
      </c>
    </row>
    <row r="145" spans="1:29" ht="15.75" customHeight="1">
      <c r="A145" s="250">
        <v>42641</v>
      </c>
      <c r="B145" s="85" t="s">
        <v>12</v>
      </c>
      <c r="C145" s="89">
        <v>36612569.800000131</v>
      </c>
      <c r="D145" s="90"/>
      <c r="E145" s="91">
        <f t="shared" si="26"/>
        <v>36612569.800000131</v>
      </c>
      <c r="F145" s="89">
        <v>929207.60000000033</v>
      </c>
      <c r="G145" s="90"/>
      <c r="H145" s="91">
        <f t="shared" si="27"/>
        <v>929207.60000000033</v>
      </c>
      <c r="I145" s="89">
        <v>71820.999999999985</v>
      </c>
      <c r="J145" s="90"/>
      <c r="K145" s="91">
        <f t="shared" si="28"/>
        <v>71820.999999999985</v>
      </c>
      <c r="L145" s="89">
        <v>70173.38</v>
      </c>
      <c r="M145" s="90"/>
      <c r="N145" s="91">
        <f t="shared" si="29"/>
        <v>70173.38</v>
      </c>
      <c r="O145" s="89">
        <v>244604.06</v>
      </c>
      <c r="P145" s="90"/>
      <c r="Q145" s="91">
        <f t="shared" si="30"/>
        <v>244604.06</v>
      </c>
      <c r="R145" s="89">
        <v>36883800.300000124</v>
      </c>
      <c r="S145" s="90"/>
      <c r="T145" s="91">
        <f t="shared" si="31"/>
        <v>36883800.300000124</v>
      </c>
      <c r="U145" s="208">
        <f t="shared" si="32"/>
        <v>0</v>
      </c>
      <c r="W145" s="85" t="s">
        <v>12</v>
      </c>
      <c r="X145" s="117">
        <f t="shared" si="33"/>
        <v>0</v>
      </c>
      <c r="Y145" s="118">
        <f t="shared" si="34"/>
        <v>0</v>
      </c>
      <c r="Z145" s="118">
        <f t="shared" si="35"/>
        <v>0</v>
      </c>
      <c r="AA145" s="118">
        <f t="shared" si="36"/>
        <v>0</v>
      </c>
      <c r="AB145" s="118">
        <f t="shared" si="37"/>
        <v>0</v>
      </c>
      <c r="AC145" s="131">
        <f t="shared" si="38"/>
        <v>0</v>
      </c>
    </row>
    <row r="146" spans="1:29" ht="15.75">
      <c r="A146" s="251"/>
      <c r="B146" s="86" t="s">
        <v>13</v>
      </c>
      <c r="C146" s="92">
        <v>77832273.179996699</v>
      </c>
      <c r="D146" s="20"/>
      <c r="E146" s="93">
        <f t="shared" si="26"/>
        <v>77832273.179996699</v>
      </c>
      <c r="F146" s="92">
        <v>2834131.89</v>
      </c>
      <c r="G146" s="20"/>
      <c r="H146" s="93">
        <f t="shared" si="27"/>
        <v>2834131.89</v>
      </c>
      <c r="I146" s="92">
        <v>313519.69</v>
      </c>
      <c r="J146" s="20" t="s">
        <v>4079</v>
      </c>
      <c r="K146" s="93">
        <f t="shared" si="28"/>
        <v>-0.30999999999767169</v>
      </c>
      <c r="L146" s="92">
        <v>83008.86</v>
      </c>
      <c r="M146" s="20" t="s">
        <v>4080</v>
      </c>
      <c r="N146" s="93">
        <f t="shared" si="29"/>
        <v>-3.9999999993597157E-2</v>
      </c>
      <c r="O146" s="92">
        <v>653583.47999999975</v>
      </c>
      <c r="P146" s="20"/>
      <c r="Q146" s="93">
        <f t="shared" si="30"/>
        <v>653583.47999999975</v>
      </c>
      <c r="R146" s="92">
        <v>74575068.639996707</v>
      </c>
      <c r="S146" s="20"/>
      <c r="T146" s="93">
        <f t="shared" si="31"/>
        <v>74575068.639996707</v>
      </c>
      <c r="U146" s="209">
        <f t="shared" si="32"/>
        <v>0</v>
      </c>
      <c r="W146" s="86" t="s">
        <v>13</v>
      </c>
      <c r="X146" s="121">
        <f t="shared" si="33"/>
        <v>0</v>
      </c>
      <c r="Y146" s="122">
        <f t="shared" si="34"/>
        <v>0</v>
      </c>
      <c r="Z146" s="122">
        <f t="shared" si="35"/>
        <v>0</v>
      </c>
      <c r="AA146" s="122">
        <f t="shared" si="36"/>
        <v>0</v>
      </c>
      <c r="AB146" s="122">
        <f t="shared" si="37"/>
        <v>0</v>
      </c>
      <c r="AC146" s="129">
        <f t="shared" si="38"/>
        <v>0</v>
      </c>
    </row>
    <row r="147" spans="1:29" ht="15.75">
      <c r="A147" s="251"/>
      <c r="B147" s="87" t="s">
        <v>14</v>
      </c>
      <c r="C147" s="92">
        <v>32303812.459999759</v>
      </c>
      <c r="D147" s="20">
        <v>32303765</v>
      </c>
      <c r="E147" s="93">
        <f t="shared" si="26"/>
        <v>47.4599997587502</v>
      </c>
      <c r="F147" s="92">
        <v>907379.65</v>
      </c>
      <c r="G147" s="20" t="s">
        <v>3474</v>
      </c>
      <c r="H147" s="93">
        <f t="shared" si="27"/>
        <v>-0.34999999997671694</v>
      </c>
      <c r="I147" s="92">
        <v>20477.88</v>
      </c>
      <c r="J147" s="20" t="s">
        <v>4081</v>
      </c>
      <c r="K147" s="93">
        <f t="shared" si="28"/>
        <v>-2.0000000000436557E-2</v>
      </c>
      <c r="L147" s="92">
        <v>17226.060000000001</v>
      </c>
      <c r="M147" s="20" t="s">
        <v>4082</v>
      </c>
      <c r="N147" s="93">
        <f t="shared" si="29"/>
        <v>-3.9999999997235136E-2</v>
      </c>
      <c r="O147" s="92">
        <v>0</v>
      </c>
      <c r="P147" s="20" t="s">
        <v>52</v>
      </c>
      <c r="Q147" s="93">
        <f t="shared" si="30"/>
        <v>0</v>
      </c>
      <c r="R147" s="92">
        <v>31399684.629999757</v>
      </c>
      <c r="S147" s="20">
        <v>31399646</v>
      </c>
      <c r="T147" s="93">
        <f t="shared" si="31"/>
        <v>38.629999756813049</v>
      </c>
      <c r="U147" s="209">
        <f t="shared" si="32"/>
        <v>1</v>
      </c>
      <c r="W147" s="87" t="s">
        <v>14</v>
      </c>
      <c r="X147" s="121">
        <f t="shared" si="33"/>
        <v>0</v>
      </c>
      <c r="Y147" s="122">
        <f t="shared" si="34"/>
        <v>0</v>
      </c>
      <c r="Z147" s="122">
        <f t="shared" si="35"/>
        <v>0</v>
      </c>
      <c r="AA147" s="122">
        <f t="shared" si="36"/>
        <v>0</v>
      </c>
      <c r="AB147" s="122">
        <f t="shared" si="37"/>
        <v>0</v>
      </c>
      <c r="AC147" s="129">
        <f t="shared" si="38"/>
        <v>0</v>
      </c>
    </row>
    <row r="148" spans="1:29" ht="15.75">
      <c r="A148" s="251"/>
      <c r="B148" s="86" t="s">
        <v>15</v>
      </c>
      <c r="C148" s="92">
        <v>94194378.369999468</v>
      </c>
      <c r="D148" s="20">
        <v>94194364</v>
      </c>
      <c r="E148" s="93">
        <f t="shared" si="26"/>
        <v>14.369999468326569</v>
      </c>
      <c r="F148" s="92">
        <v>1753700.6400000008</v>
      </c>
      <c r="G148" s="20" t="s">
        <v>3475</v>
      </c>
      <c r="H148" s="93">
        <f t="shared" si="27"/>
        <v>0.64000000082887709</v>
      </c>
      <c r="I148" s="92">
        <v>89350.44</v>
      </c>
      <c r="J148" s="20" t="s">
        <v>4083</v>
      </c>
      <c r="K148" s="93">
        <f t="shared" si="28"/>
        <v>4.0000000008149073E-2</v>
      </c>
      <c r="L148" s="92">
        <v>2021547.5799999998</v>
      </c>
      <c r="M148" s="20" t="s">
        <v>4084</v>
      </c>
      <c r="N148" s="93">
        <f t="shared" si="29"/>
        <v>-2.4200000001583248</v>
      </c>
      <c r="O148" s="92">
        <v>557927.68999999994</v>
      </c>
      <c r="P148" s="20" t="s">
        <v>3476</v>
      </c>
      <c r="Q148" s="93">
        <f t="shared" si="30"/>
        <v>-0.31000000005587935</v>
      </c>
      <c r="R148" s="92">
        <v>89950552.899999484</v>
      </c>
      <c r="S148" s="20">
        <v>89950554</v>
      </c>
      <c r="T148" s="93">
        <f t="shared" si="31"/>
        <v>-1.1000005155801773</v>
      </c>
      <c r="U148" s="209">
        <f t="shared" si="32"/>
        <v>1</v>
      </c>
      <c r="W148" s="86" t="s">
        <v>15</v>
      </c>
      <c r="X148" s="121">
        <f t="shared" si="33"/>
        <v>0</v>
      </c>
      <c r="Y148" s="122">
        <f t="shared" si="34"/>
        <v>0</v>
      </c>
      <c r="Z148" s="122">
        <f t="shared" si="35"/>
        <v>0</v>
      </c>
      <c r="AA148" s="122">
        <f t="shared" si="36"/>
        <v>0</v>
      </c>
      <c r="AB148" s="122">
        <f t="shared" si="37"/>
        <v>0</v>
      </c>
      <c r="AC148" s="129">
        <f t="shared" si="38"/>
        <v>0</v>
      </c>
    </row>
    <row r="149" spans="1:29" ht="15.75">
      <c r="A149" s="251"/>
      <c r="B149" s="86" t="s">
        <v>16</v>
      </c>
      <c r="C149" s="92">
        <v>64706265.049999021</v>
      </c>
      <c r="D149" s="20">
        <v>64706290</v>
      </c>
      <c r="E149" s="93">
        <f t="shared" si="26"/>
        <v>-24.95000097900629</v>
      </c>
      <c r="F149" s="92">
        <v>1641546.0300000003</v>
      </c>
      <c r="G149" s="20" t="s">
        <v>3477</v>
      </c>
      <c r="H149" s="93">
        <f t="shared" si="27"/>
        <v>-3.9699999997392297</v>
      </c>
      <c r="I149" s="92">
        <v>30756.33</v>
      </c>
      <c r="J149" s="20" t="s">
        <v>4085</v>
      </c>
      <c r="K149" s="93">
        <f t="shared" si="28"/>
        <v>3.0000000002473826E-2</v>
      </c>
      <c r="L149" s="92">
        <v>2513.5499999999997</v>
      </c>
      <c r="M149" s="20" t="s">
        <v>4086</v>
      </c>
      <c r="N149" s="93">
        <f t="shared" si="29"/>
        <v>0</v>
      </c>
      <c r="O149" s="92">
        <v>229735.07000000007</v>
      </c>
      <c r="P149" s="20" t="s">
        <v>3478</v>
      </c>
      <c r="Q149" s="93">
        <f t="shared" si="30"/>
        <v>7.000000006519258E-2</v>
      </c>
      <c r="R149" s="92">
        <v>63098331.169999018</v>
      </c>
      <c r="S149" s="20">
        <v>63098380</v>
      </c>
      <c r="T149" s="93">
        <f t="shared" si="31"/>
        <v>-48.830000981688499</v>
      </c>
      <c r="U149" s="209">
        <f t="shared" si="32"/>
        <v>1</v>
      </c>
      <c r="W149" s="86" t="s">
        <v>16</v>
      </c>
      <c r="X149" s="121">
        <f t="shared" si="33"/>
        <v>0</v>
      </c>
      <c r="Y149" s="122">
        <f t="shared" si="34"/>
        <v>0</v>
      </c>
      <c r="Z149" s="122">
        <f t="shared" si="35"/>
        <v>0</v>
      </c>
      <c r="AA149" s="122">
        <f t="shared" si="36"/>
        <v>0</v>
      </c>
      <c r="AB149" s="122">
        <f t="shared" si="37"/>
        <v>0</v>
      </c>
      <c r="AC149" s="129">
        <f t="shared" si="38"/>
        <v>0</v>
      </c>
    </row>
    <row r="150" spans="1:29" ht="15.75">
      <c r="A150" s="251"/>
      <c r="B150" s="86" t="s">
        <v>17</v>
      </c>
      <c r="C150" s="92">
        <v>43353104.909996614</v>
      </c>
      <c r="D150" s="20">
        <v>43353130</v>
      </c>
      <c r="E150" s="93">
        <f t="shared" si="26"/>
        <v>-25.09000338613987</v>
      </c>
      <c r="F150" s="92">
        <v>1466575.6300000001</v>
      </c>
      <c r="G150" s="20" t="s">
        <v>3479</v>
      </c>
      <c r="H150" s="93">
        <f t="shared" si="27"/>
        <v>-4.3699999998789281</v>
      </c>
      <c r="I150" s="92">
        <v>48827.78</v>
      </c>
      <c r="J150" s="20" t="s">
        <v>4087</v>
      </c>
      <c r="K150" s="93">
        <f t="shared" si="28"/>
        <v>-2.0000000004074536E-2</v>
      </c>
      <c r="L150" s="92">
        <v>976.55000000000007</v>
      </c>
      <c r="M150" s="20" t="s">
        <v>4077</v>
      </c>
      <c r="N150" s="93">
        <f t="shared" si="29"/>
        <v>0</v>
      </c>
      <c r="O150" s="92">
        <v>144996.24</v>
      </c>
      <c r="P150" s="20" t="s">
        <v>3480</v>
      </c>
      <c r="Q150" s="93">
        <f t="shared" si="30"/>
        <v>0.23999999999068677</v>
      </c>
      <c r="R150" s="92">
        <v>42162261.009996623</v>
      </c>
      <c r="S150" s="20">
        <v>42162300</v>
      </c>
      <c r="T150" s="93">
        <f t="shared" si="31"/>
        <v>-38.990003377199173</v>
      </c>
      <c r="U150" s="209">
        <f t="shared" si="32"/>
        <v>1</v>
      </c>
      <c r="W150" s="86" t="s">
        <v>17</v>
      </c>
      <c r="X150" s="121">
        <f t="shared" si="33"/>
        <v>0</v>
      </c>
      <c r="Y150" s="122">
        <f t="shared" si="34"/>
        <v>0</v>
      </c>
      <c r="Z150" s="122">
        <f t="shared" si="35"/>
        <v>0</v>
      </c>
      <c r="AA150" s="122">
        <f t="shared" si="36"/>
        <v>0</v>
      </c>
      <c r="AB150" s="122">
        <f t="shared" si="37"/>
        <v>0</v>
      </c>
      <c r="AC150" s="129">
        <f t="shared" si="38"/>
        <v>0</v>
      </c>
    </row>
    <row r="151" spans="1:29" ht="15.75">
      <c r="A151" s="251"/>
      <c r="B151" s="86" t="s">
        <v>18</v>
      </c>
      <c r="C151" s="92">
        <v>8209576.4899994638</v>
      </c>
      <c r="D151" s="20">
        <v>8209580</v>
      </c>
      <c r="E151" s="93">
        <f t="shared" si="26"/>
        <v>-3.5100005362182856</v>
      </c>
      <c r="F151" s="92">
        <v>421982.27999999991</v>
      </c>
      <c r="G151" s="20" t="s">
        <v>3481</v>
      </c>
      <c r="H151" s="93">
        <f t="shared" si="27"/>
        <v>0.27999999991152436</v>
      </c>
      <c r="I151" s="92">
        <v>17467.099999999999</v>
      </c>
      <c r="J151" s="20" t="s">
        <v>4088</v>
      </c>
      <c r="K151" s="93">
        <f t="shared" si="28"/>
        <v>0</v>
      </c>
      <c r="L151" s="92">
        <v>241.49</v>
      </c>
      <c r="M151" s="20" t="s">
        <v>4078</v>
      </c>
      <c r="N151" s="93">
        <f t="shared" si="29"/>
        <v>0</v>
      </c>
      <c r="O151" s="92">
        <v>634.16999999999996</v>
      </c>
      <c r="P151" s="20" t="s">
        <v>3482</v>
      </c>
      <c r="Q151" s="93">
        <f t="shared" si="30"/>
        <v>0.16999999999995907</v>
      </c>
      <c r="R151" s="92">
        <v>7838051.269999464</v>
      </c>
      <c r="S151" s="20">
        <v>7838050</v>
      </c>
      <c r="T151" s="93">
        <f t="shared" si="31"/>
        <v>1.2699994640424848</v>
      </c>
      <c r="U151" s="209">
        <f t="shared" si="32"/>
        <v>1</v>
      </c>
      <c r="W151" s="86" t="s">
        <v>18</v>
      </c>
      <c r="X151" s="121">
        <f t="shared" si="33"/>
        <v>0</v>
      </c>
      <c r="Y151" s="122">
        <f t="shared" si="34"/>
        <v>0</v>
      </c>
      <c r="Z151" s="122">
        <f t="shared" si="35"/>
        <v>0</v>
      </c>
      <c r="AA151" s="122">
        <f t="shared" si="36"/>
        <v>0</v>
      </c>
      <c r="AB151" s="122">
        <f t="shared" si="37"/>
        <v>0</v>
      </c>
      <c r="AC151" s="129">
        <f t="shared" si="38"/>
        <v>0</v>
      </c>
    </row>
    <row r="152" spans="1:29" ht="15.75">
      <c r="A152" s="252"/>
      <c r="B152" s="88" t="s">
        <v>19</v>
      </c>
      <c r="C152" s="94">
        <v>64248646.189998925</v>
      </c>
      <c r="D152" s="95">
        <v>64248690</v>
      </c>
      <c r="E152" s="96">
        <f t="shared" si="26"/>
        <v>-43.810001075267792</v>
      </c>
      <c r="F152" s="94">
        <v>2270955.8199999998</v>
      </c>
      <c r="G152" s="95" t="s">
        <v>3483</v>
      </c>
      <c r="H152" s="96">
        <f t="shared" si="27"/>
        <v>-4.1800000001676381</v>
      </c>
      <c r="I152" s="94">
        <v>19796.62</v>
      </c>
      <c r="J152" s="95" t="s">
        <v>4089</v>
      </c>
      <c r="K152" s="96">
        <f t="shared" si="28"/>
        <v>2.0000000000436557E-2</v>
      </c>
      <c r="L152" s="94">
        <v>241.49</v>
      </c>
      <c r="M152" s="95" t="s">
        <v>4078</v>
      </c>
      <c r="N152" s="96">
        <f t="shared" si="29"/>
        <v>0</v>
      </c>
      <c r="O152" s="94">
        <v>80134.130000000034</v>
      </c>
      <c r="P152" s="95" t="s">
        <v>3484</v>
      </c>
      <c r="Q152" s="96">
        <f t="shared" si="30"/>
        <v>3.0000000027939677E-2</v>
      </c>
      <c r="R152" s="94">
        <v>61917111.369998924</v>
      </c>
      <c r="S152" s="95">
        <v>61917120</v>
      </c>
      <c r="T152" s="96">
        <f t="shared" si="31"/>
        <v>-8.630001075565815</v>
      </c>
      <c r="U152" s="210">
        <f t="shared" si="32"/>
        <v>1</v>
      </c>
      <c r="W152" s="88" t="s">
        <v>19</v>
      </c>
      <c r="X152" s="125">
        <f t="shared" si="33"/>
        <v>0</v>
      </c>
      <c r="Y152" s="126">
        <f t="shared" si="34"/>
        <v>0</v>
      </c>
      <c r="Z152" s="126">
        <f t="shared" si="35"/>
        <v>0</v>
      </c>
      <c r="AA152" s="126">
        <f t="shared" si="36"/>
        <v>0</v>
      </c>
      <c r="AB152" s="126">
        <f t="shared" si="37"/>
        <v>0</v>
      </c>
      <c r="AC152" s="132">
        <f t="shared" si="38"/>
        <v>0</v>
      </c>
    </row>
    <row r="153" spans="1:29" ht="15.75" customHeight="1">
      <c r="A153" s="250">
        <v>42642</v>
      </c>
      <c r="B153" s="85" t="s">
        <v>12</v>
      </c>
      <c r="C153" s="89">
        <v>36883800.300000124</v>
      </c>
      <c r="D153" s="90"/>
      <c r="E153" s="91">
        <f t="shared" si="26"/>
        <v>36883800.300000124</v>
      </c>
      <c r="F153" s="89">
        <v>957334.22000000032</v>
      </c>
      <c r="G153" s="90"/>
      <c r="H153" s="91">
        <f t="shared" si="27"/>
        <v>957334.22000000032</v>
      </c>
      <c r="I153" s="89">
        <v>38087.400000000016</v>
      </c>
      <c r="J153" s="90"/>
      <c r="K153" s="91">
        <f t="shared" si="28"/>
        <v>38087.400000000016</v>
      </c>
      <c r="L153" s="89">
        <v>491979.23999999993</v>
      </c>
      <c r="M153" s="90"/>
      <c r="N153" s="91">
        <f t="shared" si="29"/>
        <v>491979.23999999993</v>
      </c>
      <c r="O153" s="89">
        <v>157840.6</v>
      </c>
      <c r="P153" s="90"/>
      <c r="Q153" s="91">
        <f t="shared" si="30"/>
        <v>157840.6</v>
      </c>
      <c r="R153" s="89">
        <v>35314733.640000135</v>
      </c>
      <c r="S153" s="90"/>
      <c r="T153" s="91">
        <f t="shared" si="31"/>
        <v>35314733.640000135</v>
      </c>
      <c r="U153" s="208">
        <f t="shared" si="32"/>
        <v>0</v>
      </c>
      <c r="W153" s="85" t="s">
        <v>12</v>
      </c>
      <c r="X153" s="117">
        <f t="shared" si="33"/>
        <v>0</v>
      </c>
      <c r="Y153" s="118">
        <f t="shared" si="34"/>
        <v>0</v>
      </c>
      <c r="Z153" s="118">
        <f t="shared" si="35"/>
        <v>0</v>
      </c>
      <c r="AA153" s="118">
        <f t="shared" si="36"/>
        <v>0</v>
      </c>
      <c r="AB153" s="118">
        <f t="shared" si="37"/>
        <v>0</v>
      </c>
      <c r="AC153" s="131">
        <f t="shared" si="38"/>
        <v>0</v>
      </c>
    </row>
    <row r="154" spans="1:29" ht="15.75">
      <c r="A154" s="251"/>
      <c r="B154" s="86" t="s">
        <v>13</v>
      </c>
      <c r="C154" s="92">
        <v>74575068.639996707</v>
      </c>
      <c r="D154" s="20"/>
      <c r="E154" s="93">
        <f t="shared" si="26"/>
        <v>74575068.639996707</v>
      </c>
      <c r="F154" s="92">
        <v>2873659.18</v>
      </c>
      <c r="G154" s="20"/>
      <c r="H154" s="93">
        <f t="shared" si="27"/>
        <v>2873659.18</v>
      </c>
      <c r="I154" s="92">
        <v>484272.22999999992</v>
      </c>
      <c r="J154" s="20"/>
      <c r="K154" s="93">
        <f t="shared" si="28"/>
        <v>484272.22999999992</v>
      </c>
      <c r="L154" s="92">
        <v>1254497.8</v>
      </c>
      <c r="M154" s="20"/>
      <c r="N154" s="93">
        <f t="shared" si="29"/>
        <v>1254497.8</v>
      </c>
      <c r="O154" s="92">
        <v>771896.66</v>
      </c>
      <c r="P154" s="20"/>
      <c r="Q154" s="93">
        <f t="shared" si="30"/>
        <v>771896.66</v>
      </c>
      <c r="R154" s="92">
        <v>70159287.229996696</v>
      </c>
      <c r="S154" s="20"/>
      <c r="T154" s="93">
        <f t="shared" si="31"/>
        <v>70159287.229996696</v>
      </c>
      <c r="U154" s="209">
        <f t="shared" si="32"/>
        <v>0</v>
      </c>
      <c r="W154" s="86" t="s">
        <v>13</v>
      </c>
      <c r="X154" s="121">
        <f t="shared" si="33"/>
        <v>0</v>
      </c>
      <c r="Y154" s="122">
        <f t="shared" si="34"/>
        <v>0</v>
      </c>
      <c r="Z154" s="122">
        <f t="shared" si="35"/>
        <v>0</v>
      </c>
      <c r="AA154" s="122">
        <f t="shared" si="36"/>
        <v>0</v>
      </c>
      <c r="AB154" s="122">
        <f t="shared" si="37"/>
        <v>0</v>
      </c>
      <c r="AC154" s="129">
        <f t="shared" si="38"/>
        <v>0</v>
      </c>
    </row>
    <row r="155" spans="1:29" ht="15.75">
      <c r="A155" s="251"/>
      <c r="B155" s="87" t="s">
        <v>14</v>
      </c>
      <c r="C155" s="92">
        <v>31399684.629999757</v>
      </c>
      <c r="D155" s="20">
        <v>31399646</v>
      </c>
      <c r="E155" s="93">
        <f t="shared" si="26"/>
        <v>38.629999756813049</v>
      </c>
      <c r="F155" s="92">
        <v>978103.78</v>
      </c>
      <c r="G155" s="20" t="s">
        <v>3485</v>
      </c>
      <c r="H155" s="93">
        <f t="shared" si="27"/>
        <v>-0.21999999997206032</v>
      </c>
      <c r="I155" s="92">
        <v>65620.03</v>
      </c>
      <c r="J155" s="20" t="s">
        <v>4090</v>
      </c>
      <c r="K155" s="93">
        <f t="shared" si="28"/>
        <v>2.9999999998835847E-2</v>
      </c>
      <c r="L155" s="92">
        <v>34568.39</v>
      </c>
      <c r="M155" s="20" t="s">
        <v>4091</v>
      </c>
      <c r="N155" s="93">
        <f t="shared" si="29"/>
        <v>-1.0000000002037268E-2</v>
      </c>
      <c r="O155" s="92">
        <v>253880.27000000002</v>
      </c>
      <c r="P155" s="20" t="s">
        <v>3486</v>
      </c>
      <c r="Q155" s="93">
        <f t="shared" si="30"/>
        <v>0.27000000001862645</v>
      </c>
      <c r="R155" s="92">
        <v>30198752.219999757</v>
      </c>
      <c r="S155" s="20">
        <v>30198761</v>
      </c>
      <c r="T155" s="93">
        <f t="shared" si="31"/>
        <v>-8.7800002433359623</v>
      </c>
      <c r="U155" s="209">
        <f t="shared" si="32"/>
        <v>1</v>
      </c>
      <c r="W155" s="87" t="s">
        <v>14</v>
      </c>
      <c r="X155" s="121">
        <f t="shared" si="33"/>
        <v>0</v>
      </c>
      <c r="Y155" s="122">
        <f t="shared" si="34"/>
        <v>0</v>
      </c>
      <c r="Z155" s="122">
        <f t="shared" si="35"/>
        <v>0</v>
      </c>
      <c r="AA155" s="122">
        <f t="shared" si="36"/>
        <v>0</v>
      </c>
      <c r="AB155" s="122">
        <f t="shared" si="37"/>
        <v>0</v>
      </c>
      <c r="AC155" s="129">
        <f t="shared" si="38"/>
        <v>0</v>
      </c>
    </row>
    <row r="156" spans="1:29" ht="15.75">
      <c r="A156" s="251"/>
      <c r="B156" s="86" t="s">
        <v>15</v>
      </c>
      <c r="C156" s="92">
        <v>89950552.899999484</v>
      </c>
      <c r="D156" s="20">
        <v>90850554</v>
      </c>
      <c r="E156" s="93">
        <f t="shared" si="26"/>
        <v>-900001.10000051558</v>
      </c>
      <c r="F156" s="92">
        <v>1367161.4700000007</v>
      </c>
      <c r="G156" s="20" t="s">
        <v>3487</v>
      </c>
      <c r="H156" s="93">
        <f t="shared" si="27"/>
        <v>1.4700000006705523</v>
      </c>
      <c r="I156" s="92">
        <v>170943.67</v>
      </c>
      <c r="J156" s="20" t="s">
        <v>4092</v>
      </c>
      <c r="K156" s="93">
        <f t="shared" si="28"/>
        <v>-0.32999999998719431</v>
      </c>
      <c r="L156" s="92">
        <v>834340.04</v>
      </c>
      <c r="M156" s="20" t="s">
        <v>4093</v>
      </c>
      <c r="N156" s="93">
        <f t="shared" si="29"/>
        <v>4.0000000037252903E-2</v>
      </c>
      <c r="O156" s="92">
        <v>483402.07</v>
      </c>
      <c r="P156" s="20" t="s">
        <v>3488</v>
      </c>
      <c r="Q156" s="93">
        <f t="shared" si="30"/>
        <v>684.07000000000698</v>
      </c>
      <c r="R156" s="92">
        <v>87773861.239999488</v>
      </c>
      <c r="S156" s="20">
        <v>87773770</v>
      </c>
      <c r="T156" s="93">
        <f t="shared" si="31"/>
        <v>91.239999487996101</v>
      </c>
      <c r="U156" s="209">
        <f t="shared" si="32"/>
        <v>1</v>
      </c>
      <c r="W156" s="86" t="s">
        <v>15</v>
      </c>
      <c r="X156" s="121">
        <f t="shared" si="33"/>
        <v>1</v>
      </c>
      <c r="Y156" s="122">
        <f t="shared" si="34"/>
        <v>0</v>
      </c>
      <c r="Z156" s="122">
        <f t="shared" si="35"/>
        <v>0</v>
      </c>
      <c r="AA156" s="122">
        <f t="shared" si="36"/>
        <v>0</v>
      </c>
      <c r="AB156" s="122">
        <f t="shared" si="37"/>
        <v>1</v>
      </c>
      <c r="AC156" s="129">
        <f t="shared" si="38"/>
        <v>0</v>
      </c>
    </row>
    <row r="157" spans="1:29" ht="15.75">
      <c r="A157" s="251"/>
      <c r="B157" s="86" t="s">
        <v>16</v>
      </c>
      <c r="C157" s="92">
        <v>63098331.169999018</v>
      </c>
      <c r="D157" s="20">
        <v>63098380</v>
      </c>
      <c r="E157" s="93">
        <f t="shared" si="26"/>
        <v>-48.830000981688499</v>
      </c>
      <c r="F157" s="92">
        <v>921775.46999999986</v>
      </c>
      <c r="G157" s="20" t="s">
        <v>3489</v>
      </c>
      <c r="H157" s="93">
        <f t="shared" si="27"/>
        <v>-0.530000000144355</v>
      </c>
      <c r="I157" s="92">
        <v>95436.400000000009</v>
      </c>
      <c r="J157" s="20" t="s">
        <v>4094</v>
      </c>
      <c r="K157" s="93">
        <f t="shared" si="28"/>
        <v>0</v>
      </c>
      <c r="L157" s="92">
        <v>644016.31000000006</v>
      </c>
      <c r="M157" s="20" t="s">
        <v>4095</v>
      </c>
      <c r="N157" s="93">
        <f t="shared" si="29"/>
        <v>0.31000000005587935</v>
      </c>
      <c r="O157" s="92">
        <v>182883.98</v>
      </c>
      <c r="P157" s="20" t="s">
        <v>3490</v>
      </c>
      <c r="Q157" s="93">
        <f t="shared" si="30"/>
        <v>-1.9999999989522621E-2</v>
      </c>
      <c r="R157" s="92">
        <v>61445091.809999019</v>
      </c>
      <c r="S157" s="20">
        <v>61445040</v>
      </c>
      <c r="T157" s="93">
        <f t="shared" si="31"/>
        <v>51.809999018907547</v>
      </c>
      <c r="U157" s="209">
        <f t="shared" si="32"/>
        <v>1</v>
      </c>
      <c r="W157" s="86" t="s">
        <v>16</v>
      </c>
      <c r="X157" s="121">
        <f t="shared" si="33"/>
        <v>0</v>
      </c>
      <c r="Y157" s="122">
        <f t="shared" si="34"/>
        <v>0</v>
      </c>
      <c r="Z157" s="122">
        <f t="shared" si="35"/>
        <v>0</v>
      </c>
      <c r="AA157" s="122">
        <f t="shared" si="36"/>
        <v>0</v>
      </c>
      <c r="AB157" s="122">
        <f t="shared" si="37"/>
        <v>0</v>
      </c>
      <c r="AC157" s="129">
        <f t="shared" si="38"/>
        <v>0</v>
      </c>
    </row>
    <row r="158" spans="1:29" ht="15.75">
      <c r="A158" s="251"/>
      <c r="B158" s="86" t="s">
        <v>17</v>
      </c>
      <c r="C158" s="92">
        <v>42162261.009996623</v>
      </c>
      <c r="D158" s="20">
        <v>42162300</v>
      </c>
      <c r="E158" s="93">
        <f t="shared" si="26"/>
        <v>-38.990003377199173</v>
      </c>
      <c r="F158" s="92">
        <v>663509.37</v>
      </c>
      <c r="G158" s="20" t="s">
        <v>3491</v>
      </c>
      <c r="H158" s="93">
        <f t="shared" si="27"/>
        <v>0.36999999999534339</v>
      </c>
      <c r="I158" s="92">
        <v>16855.469999999998</v>
      </c>
      <c r="J158" s="20" t="s">
        <v>4096</v>
      </c>
      <c r="K158" s="93">
        <f t="shared" si="28"/>
        <v>-3.0000000002473826E-2</v>
      </c>
      <c r="L158" s="92">
        <v>217.1</v>
      </c>
      <c r="M158" s="20" t="s">
        <v>2359</v>
      </c>
      <c r="N158" s="93">
        <f t="shared" si="29"/>
        <v>0</v>
      </c>
      <c r="O158" s="92">
        <v>32210.81</v>
      </c>
      <c r="P158" s="20" t="s">
        <v>3492</v>
      </c>
      <c r="Q158" s="93">
        <f t="shared" si="30"/>
        <v>1.0000000002037268E-2</v>
      </c>
      <c r="R158" s="92">
        <v>41483179.19999662</v>
      </c>
      <c r="S158" s="20">
        <v>41483210</v>
      </c>
      <c r="T158" s="93">
        <f t="shared" si="31"/>
        <v>-30.800003379583359</v>
      </c>
      <c r="U158" s="209">
        <f t="shared" si="32"/>
        <v>1</v>
      </c>
      <c r="W158" s="86" t="s">
        <v>17</v>
      </c>
      <c r="X158" s="121">
        <f t="shared" si="33"/>
        <v>0</v>
      </c>
      <c r="Y158" s="122">
        <f t="shared" si="34"/>
        <v>0</v>
      </c>
      <c r="Z158" s="122">
        <f t="shared" si="35"/>
        <v>0</v>
      </c>
      <c r="AA158" s="122">
        <f t="shared" si="36"/>
        <v>0</v>
      </c>
      <c r="AB158" s="122">
        <f t="shared" si="37"/>
        <v>0</v>
      </c>
      <c r="AC158" s="129">
        <f t="shared" si="38"/>
        <v>0</v>
      </c>
    </row>
    <row r="159" spans="1:29" ht="15.75">
      <c r="A159" s="251"/>
      <c r="B159" s="86" t="s">
        <v>18</v>
      </c>
      <c r="C159" s="92">
        <v>7838051.269999464</v>
      </c>
      <c r="D159" s="20">
        <v>7838050</v>
      </c>
      <c r="E159" s="93">
        <f t="shared" si="26"/>
        <v>1.2699994640424848</v>
      </c>
      <c r="F159" s="92">
        <v>252585.56000000011</v>
      </c>
      <c r="G159" s="20" t="s">
        <v>3493</v>
      </c>
      <c r="H159" s="93">
        <f t="shared" si="27"/>
        <v>-0.43999999988591298</v>
      </c>
      <c r="I159" s="92">
        <v>11749.73</v>
      </c>
      <c r="J159" s="20" t="s">
        <v>4097</v>
      </c>
      <c r="K159" s="93">
        <f t="shared" si="28"/>
        <v>2.9999999998835847E-2</v>
      </c>
      <c r="L159" s="92">
        <v>325.66000000000003</v>
      </c>
      <c r="M159" s="20" t="s">
        <v>1855</v>
      </c>
      <c r="N159" s="93">
        <f t="shared" si="29"/>
        <v>0</v>
      </c>
      <c r="O159" s="92">
        <v>24355.850000000002</v>
      </c>
      <c r="P159" s="20" t="s">
        <v>3494</v>
      </c>
      <c r="Q159" s="93">
        <f t="shared" si="30"/>
        <v>0.85000000000218279</v>
      </c>
      <c r="R159" s="92">
        <v>7572533.9299994633</v>
      </c>
      <c r="S159" s="20">
        <v>7572540</v>
      </c>
      <c r="T159" s="93">
        <f t="shared" si="31"/>
        <v>-6.0700005367398262</v>
      </c>
      <c r="U159" s="209">
        <f t="shared" si="32"/>
        <v>1</v>
      </c>
      <c r="W159" s="86" t="s">
        <v>18</v>
      </c>
      <c r="X159" s="121">
        <f t="shared" si="33"/>
        <v>0</v>
      </c>
      <c r="Y159" s="122">
        <f t="shared" si="34"/>
        <v>0</v>
      </c>
      <c r="Z159" s="122">
        <f t="shared" si="35"/>
        <v>0</v>
      </c>
      <c r="AA159" s="122">
        <f t="shared" si="36"/>
        <v>0</v>
      </c>
      <c r="AB159" s="122">
        <f t="shared" si="37"/>
        <v>0</v>
      </c>
      <c r="AC159" s="129">
        <f t="shared" si="38"/>
        <v>0</v>
      </c>
    </row>
    <row r="160" spans="1:29" ht="15.75">
      <c r="A160" s="252"/>
      <c r="B160" s="88" t="s">
        <v>19</v>
      </c>
      <c r="C160" s="94">
        <v>61917111.369998924</v>
      </c>
      <c r="D160" s="95">
        <v>61917120</v>
      </c>
      <c r="E160" s="96">
        <f t="shared" si="26"/>
        <v>-8.630001075565815</v>
      </c>
      <c r="F160" s="94">
        <v>2912952.29</v>
      </c>
      <c r="G160" s="95" t="s">
        <v>3495</v>
      </c>
      <c r="H160" s="96">
        <f t="shared" si="27"/>
        <v>2.2900000000372529</v>
      </c>
      <c r="I160" s="94">
        <v>30577.409999999996</v>
      </c>
      <c r="J160" s="95" t="s">
        <v>4098</v>
      </c>
      <c r="K160" s="96">
        <f t="shared" si="28"/>
        <v>9.9999999947613105E-3</v>
      </c>
      <c r="L160" s="94">
        <v>20071.04</v>
      </c>
      <c r="M160" s="95" t="s">
        <v>4099</v>
      </c>
      <c r="N160" s="96">
        <f t="shared" si="29"/>
        <v>4.0000000000873115E-2</v>
      </c>
      <c r="O160" s="94">
        <v>105453.28</v>
      </c>
      <c r="P160" s="95" t="s">
        <v>3496</v>
      </c>
      <c r="Q160" s="96">
        <f t="shared" si="30"/>
        <v>0.27999999999883585</v>
      </c>
      <c r="R160" s="94">
        <v>58909212.169998921</v>
      </c>
      <c r="S160" s="95">
        <v>58909219</v>
      </c>
      <c r="T160" s="96">
        <f t="shared" si="31"/>
        <v>-6.8300010785460472</v>
      </c>
      <c r="U160" s="210">
        <f t="shared" si="32"/>
        <v>1</v>
      </c>
      <c r="W160" s="88" t="s">
        <v>19</v>
      </c>
      <c r="X160" s="125">
        <f t="shared" si="33"/>
        <v>0</v>
      </c>
      <c r="Y160" s="126">
        <f t="shared" si="34"/>
        <v>0</v>
      </c>
      <c r="Z160" s="126">
        <f t="shared" si="35"/>
        <v>0</v>
      </c>
      <c r="AA160" s="126">
        <f t="shared" si="36"/>
        <v>0</v>
      </c>
      <c r="AB160" s="126">
        <f t="shared" si="37"/>
        <v>0</v>
      </c>
      <c r="AC160" s="132">
        <f t="shared" si="38"/>
        <v>0</v>
      </c>
    </row>
    <row r="161" spans="7:29">
      <c r="G161" s="90"/>
      <c r="P161" s="90"/>
    </row>
    <row r="162" spans="7:29">
      <c r="G162" s="20"/>
      <c r="P162" s="20"/>
      <c r="U162" s="199" t="s">
        <v>1573</v>
      </c>
      <c r="X162" s="85" t="s">
        <v>22</v>
      </c>
      <c r="Y162" s="85" t="s">
        <v>23</v>
      </c>
      <c r="Z162" s="111" t="s">
        <v>24</v>
      </c>
      <c r="AA162" s="85" t="s">
        <v>25</v>
      </c>
      <c r="AB162" s="85" t="s">
        <v>26</v>
      </c>
      <c r="AC162" s="85" t="s">
        <v>27</v>
      </c>
    </row>
    <row r="163" spans="7:29">
      <c r="G163" s="20"/>
      <c r="P163" s="20"/>
      <c r="U163" s="211">
        <f>U9+U17+U25+U33+U41+U49+U57+U65+U73+U81+U89+U97+U105+U113+U121+U129+U137+U145+U153</f>
        <v>6</v>
      </c>
      <c r="W163" s="85" t="s">
        <v>12</v>
      </c>
      <c r="X163" s="117">
        <f>X9+X17+X25+X33+X41+X49+X57+X65+X73+X81+X89+X97+X105+X113+X121+X129+X137+X145+X153</f>
        <v>0</v>
      </c>
      <c r="Y163" s="118">
        <f t="shared" ref="Y163:AC163" si="39">Y9+Y17+Y25+Y33+Y41+Y49+Y57+Y65+Y73+Y81+Y89+Y97+Y105+Y113+Y121+Y129+Y137+Y145+Y153</f>
        <v>1</v>
      </c>
      <c r="Z163" s="118">
        <f t="shared" si="39"/>
        <v>0</v>
      </c>
      <c r="AA163" s="119">
        <f t="shared" si="39"/>
        <v>0</v>
      </c>
      <c r="AB163" s="119">
        <f t="shared" si="39"/>
        <v>0</v>
      </c>
      <c r="AC163" s="120">
        <f t="shared" si="39"/>
        <v>1</v>
      </c>
    </row>
    <row r="164" spans="7:29">
      <c r="G164" s="20"/>
      <c r="P164" s="20"/>
      <c r="U164" s="212">
        <f t="shared" ref="U164:U170" si="40">U10+U18+U26+U34+U42+U50+U58+U66+U74+U82+U90+U98+U106+U114+U122+U130+U138+U146+U154</f>
        <v>12</v>
      </c>
      <c r="W164" s="86" t="s">
        <v>13</v>
      </c>
      <c r="X164" s="121">
        <f t="shared" ref="X164:AC170" si="41">X10+X18+X26+X34+X42+X50+X58+X66+X74+X82+X90+X98+X106+X114+X122+X130+X138+X146+X154</f>
        <v>1</v>
      </c>
      <c r="Y164" s="122">
        <f t="shared" si="41"/>
        <v>0</v>
      </c>
      <c r="Z164" s="122">
        <f t="shared" si="41"/>
        <v>1</v>
      </c>
      <c r="AA164" s="123">
        <f t="shared" si="41"/>
        <v>0</v>
      </c>
      <c r="AB164" s="123">
        <f t="shared" si="41"/>
        <v>1</v>
      </c>
      <c r="AC164" s="124">
        <f t="shared" si="41"/>
        <v>1</v>
      </c>
    </row>
    <row r="165" spans="7:29">
      <c r="G165" s="20"/>
      <c r="P165" s="20"/>
      <c r="U165" s="212">
        <f t="shared" si="40"/>
        <v>14</v>
      </c>
      <c r="W165" s="87" t="s">
        <v>14</v>
      </c>
      <c r="X165" s="121">
        <f t="shared" si="41"/>
        <v>3</v>
      </c>
      <c r="Y165" s="122">
        <f t="shared" si="41"/>
        <v>1</v>
      </c>
      <c r="Z165" s="122">
        <f t="shared" si="41"/>
        <v>2</v>
      </c>
      <c r="AA165" s="123">
        <f t="shared" si="41"/>
        <v>2</v>
      </c>
      <c r="AB165" s="123">
        <f t="shared" si="41"/>
        <v>1</v>
      </c>
      <c r="AC165" s="124">
        <f t="shared" si="41"/>
        <v>2</v>
      </c>
    </row>
    <row r="166" spans="7:29">
      <c r="U166" s="212">
        <f t="shared" si="40"/>
        <v>16</v>
      </c>
      <c r="W166" s="86" t="s">
        <v>15</v>
      </c>
      <c r="X166" s="121">
        <f t="shared" si="41"/>
        <v>4</v>
      </c>
      <c r="Y166" s="122">
        <f t="shared" si="41"/>
        <v>0</v>
      </c>
      <c r="Z166" s="122">
        <f t="shared" si="41"/>
        <v>2</v>
      </c>
      <c r="AA166" s="123">
        <f t="shared" si="41"/>
        <v>0</v>
      </c>
      <c r="AB166" s="123">
        <f t="shared" si="41"/>
        <v>1</v>
      </c>
      <c r="AC166" s="124">
        <f t="shared" si="41"/>
        <v>0</v>
      </c>
    </row>
    <row r="167" spans="7:29">
      <c r="U167" s="212">
        <f t="shared" si="40"/>
        <v>18</v>
      </c>
      <c r="W167" s="86" t="s">
        <v>16</v>
      </c>
      <c r="X167" s="121">
        <f t="shared" si="41"/>
        <v>0</v>
      </c>
      <c r="Y167" s="122">
        <f t="shared" si="41"/>
        <v>1</v>
      </c>
      <c r="Z167" s="122">
        <f t="shared" si="41"/>
        <v>1</v>
      </c>
      <c r="AA167" s="123">
        <f t="shared" si="41"/>
        <v>0</v>
      </c>
      <c r="AB167" s="123">
        <f t="shared" si="41"/>
        <v>2</v>
      </c>
      <c r="AC167" s="124">
        <f t="shared" si="41"/>
        <v>1</v>
      </c>
    </row>
    <row r="168" spans="7:29">
      <c r="U168" s="212">
        <f t="shared" si="40"/>
        <v>10</v>
      </c>
      <c r="W168" s="86" t="s">
        <v>17</v>
      </c>
      <c r="X168" s="121">
        <f t="shared" si="41"/>
        <v>2</v>
      </c>
      <c r="Y168" s="122">
        <f t="shared" si="41"/>
        <v>1</v>
      </c>
      <c r="Z168" s="122">
        <f t="shared" si="41"/>
        <v>2</v>
      </c>
      <c r="AA168" s="123">
        <f t="shared" si="41"/>
        <v>1</v>
      </c>
      <c r="AB168" s="123">
        <f t="shared" si="41"/>
        <v>1</v>
      </c>
      <c r="AC168" s="124">
        <f t="shared" si="41"/>
        <v>2</v>
      </c>
    </row>
    <row r="169" spans="7:29">
      <c r="K169"/>
      <c r="N169"/>
      <c r="U169" s="212">
        <f t="shared" si="40"/>
        <v>15</v>
      </c>
      <c r="W169" s="86" t="s">
        <v>18</v>
      </c>
      <c r="X169" s="121">
        <f t="shared" si="41"/>
        <v>5</v>
      </c>
      <c r="Y169" s="122">
        <f t="shared" si="41"/>
        <v>0</v>
      </c>
      <c r="Z169" s="122">
        <f t="shared" si="41"/>
        <v>1</v>
      </c>
      <c r="AA169" s="123">
        <f t="shared" si="41"/>
        <v>2</v>
      </c>
      <c r="AB169" s="123">
        <f t="shared" si="41"/>
        <v>1</v>
      </c>
      <c r="AC169" s="124">
        <f t="shared" si="41"/>
        <v>1</v>
      </c>
    </row>
    <row r="170" spans="7:29">
      <c r="K170"/>
      <c r="N170"/>
      <c r="U170" s="213">
        <f t="shared" si="40"/>
        <v>10</v>
      </c>
      <c r="W170" s="88" t="s">
        <v>19</v>
      </c>
      <c r="X170" s="125">
        <f t="shared" si="41"/>
        <v>0</v>
      </c>
      <c r="Y170" s="126">
        <f t="shared" si="41"/>
        <v>0</v>
      </c>
      <c r="Z170" s="126">
        <f t="shared" si="41"/>
        <v>1</v>
      </c>
      <c r="AA170" s="127">
        <f t="shared" si="41"/>
        <v>2</v>
      </c>
      <c r="AB170" s="127">
        <f t="shared" si="41"/>
        <v>0</v>
      </c>
      <c r="AC170" s="128">
        <f t="shared" si="41"/>
        <v>0</v>
      </c>
    </row>
  </sheetData>
  <mergeCells count="27">
    <mergeCell ref="A41:A48"/>
    <mergeCell ref="A49:A56"/>
    <mergeCell ref="A57:A64"/>
    <mergeCell ref="A33:A40"/>
    <mergeCell ref="B7:B8"/>
    <mergeCell ref="A9:A16"/>
    <mergeCell ref="A17:A24"/>
    <mergeCell ref="A25:A32"/>
    <mergeCell ref="C7:E7"/>
    <mergeCell ref="F7:H7"/>
    <mergeCell ref="I7:K7"/>
    <mergeCell ref="R7:T7"/>
    <mergeCell ref="U7:U8"/>
    <mergeCell ref="L7:N7"/>
    <mergeCell ref="O7:Q7"/>
    <mergeCell ref="A65:A72"/>
    <mergeCell ref="A73:A80"/>
    <mergeCell ref="A89:A96"/>
    <mergeCell ref="A97:A104"/>
    <mergeCell ref="A105:A112"/>
    <mergeCell ref="A81:A88"/>
    <mergeCell ref="A153:A160"/>
    <mergeCell ref="A113:A120"/>
    <mergeCell ref="A121:A128"/>
    <mergeCell ref="A129:A136"/>
    <mergeCell ref="A137:A144"/>
    <mergeCell ref="A145:A15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78"/>
  <sheetViews>
    <sheetView zoomScale="70" zoomScaleNormal="70" workbookViewId="0">
      <selection activeCell="Q9" activeCellId="4" sqref="E9:E168 H9:H168 K9:K168 N9:N168 Q9:Q168"/>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20" width="13.425781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42645</v>
      </c>
      <c r="B9" s="86" t="s">
        <v>12</v>
      </c>
      <c r="C9" s="92">
        <v>35314733.640000135</v>
      </c>
      <c r="D9" s="20"/>
      <c r="E9" s="93">
        <f t="shared" ref="E9:E72" si="0">C9-D9</f>
        <v>35314733.640000135</v>
      </c>
      <c r="F9" s="92">
        <v>1161688.2200000004</v>
      </c>
      <c r="G9" s="20"/>
      <c r="H9" s="93">
        <f t="shared" ref="H9:H72" si="1">F9-G9</f>
        <v>1161688.2200000004</v>
      </c>
      <c r="I9" s="92">
        <v>109487.24</v>
      </c>
      <c r="J9" s="20"/>
      <c r="K9" s="93">
        <f t="shared" ref="K9:K72" si="2">I9-J9</f>
        <v>109487.24</v>
      </c>
      <c r="L9" s="92">
        <v>94234.58</v>
      </c>
      <c r="M9" s="20"/>
      <c r="N9" s="93">
        <f t="shared" ref="N9:N72" si="3">L9-M9</f>
        <v>94234.58</v>
      </c>
      <c r="O9" s="92">
        <v>291641.99</v>
      </c>
      <c r="P9" s="20"/>
      <c r="Q9" s="93">
        <f t="shared" ref="Q9:Q72" si="4">O9-P9</f>
        <v>291641.99</v>
      </c>
      <c r="R9" s="89">
        <v>33876656.090000138</v>
      </c>
      <c r="S9" s="90"/>
      <c r="T9" s="91">
        <f t="shared" ref="T9:T72" si="5">R9-S9</f>
        <v>33876656.090000138</v>
      </c>
      <c r="U9" s="208">
        <f>IF(D9=0,0,1)</f>
        <v>0</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86" t="s">
        <v>13</v>
      </c>
      <c r="C10" s="92">
        <v>70159287.229996696</v>
      </c>
      <c r="D10" s="20"/>
      <c r="E10" s="93">
        <f t="shared" si="0"/>
        <v>70159287.229996696</v>
      </c>
      <c r="F10" s="92">
        <v>2994424.3100000015</v>
      </c>
      <c r="G10" s="20"/>
      <c r="H10" s="93">
        <f t="shared" si="1"/>
        <v>2994424.3100000015</v>
      </c>
      <c r="I10" s="92">
        <v>586669.19000000006</v>
      </c>
      <c r="J10" s="20"/>
      <c r="K10" s="93">
        <f t="shared" si="2"/>
        <v>586669.19000000006</v>
      </c>
      <c r="L10" s="92">
        <v>74584.95</v>
      </c>
      <c r="M10" s="20"/>
      <c r="N10" s="93">
        <f t="shared" si="3"/>
        <v>74584.95</v>
      </c>
      <c r="O10" s="92">
        <v>975620.37999999977</v>
      </c>
      <c r="P10" s="20"/>
      <c r="Q10" s="93">
        <f t="shared" si="4"/>
        <v>975620.37999999977</v>
      </c>
      <c r="R10" s="92">
        <v>66701326.779996701</v>
      </c>
      <c r="S10" s="20"/>
      <c r="T10" s="93">
        <f t="shared" si="5"/>
        <v>66701326.779996701</v>
      </c>
      <c r="U10" s="209">
        <f t="shared" ref="U10:U73" si="6">IF(D10=0,0,1)</f>
        <v>0</v>
      </c>
      <c r="W10" s="86" t="s">
        <v>13</v>
      </c>
      <c r="X10" s="121">
        <f t="shared" ref="X10:X73" si="7">+IF(AND(C10&lt;&gt;0,D10&lt;&gt;0,OR(E10&gt;100,E10&lt;-100)),1,0)</f>
        <v>0</v>
      </c>
      <c r="Y10" s="122">
        <f t="shared" ref="Y10:Y73" si="8">+IF(AND(F10&lt;&gt;0,G10&lt;&gt;0,OR(H10&gt;100,H10&lt;-100)),1,0)</f>
        <v>0</v>
      </c>
      <c r="Z10" s="122">
        <f t="shared" ref="Z10:Z73" si="9">+IF(AND(I10&lt;&gt;0,J10&lt;&gt;0,OR(K10&gt;100,K10&lt;-100)),1,0)</f>
        <v>0</v>
      </c>
      <c r="AA10" s="123">
        <f t="shared" ref="AA10:AA73" si="10">+IF(AND(L10&lt;&gt;0,M10&lt;&gt;0,OR(N10&gt;100,N10&lt;-100)),1,0)</f>
        <v>0</v>
      </c>
      <c r="AB10" s="123">
        <f t="shared" ref="AB10:AB73" si="11">+IF(AND(O10&lt;&gt;0,P10&lt;&gt;0,OR(Q10&gt;100,Q10&lt;-100)),1,0)</f>
        <v>0</v>
      </c>
      <c r="AC10" s="124">
        <f t="shared" ref="AC10:AC73" si="12">+IF(AND(R10&lt;&gt;0,S10&lt;&gt;0,OR(T10&gt;100,T10&lt;-100)),1,0)</f>
        <v>0</v>
      </c>
    </row>
    <row r="11" spans="1:29" ht="15.75">
      <c r="A11" s="251"/>
      <c r="B11" s="87" t="s">
        <v>14</v>
      </c>
      <c r="C11" s="92"/>
      <c r="D11" s="20"/>
      <c r="E11" s="93">
        <f t="shared" si="0"/>
        <v>0</v>
      </c>
      <c r="F11" s="92"/>
      <c r="G11" s="20"/>
      <c r="H11" s="93">
        <f t="shared" si="1"/>
        <v>0</v>
      </c>
      <c r="I11" s="92"/>
      <c r="J11" s="20"/>
      <c r="K11" s="93">
        <f t="shared" si="2"/>
        <v>0</v>
      </c>
      <c r="L11" s="92"/>
      <c r="M11" s="20"/>
      <c r="N11" s="93">
        <f t="shared" si="3"/>
        <v>0</v>
      </c>
      <c r="O11" s="92"/>
      <c r="P11" s="20"/>
      <c r="Q11" s="93">
        <f t="shared" si="4"/>
        <v>0</v>
      </c>
      <c r="R11" s="92"/>
      <c r="S11" s="20"/>
      <c r="T11" s="93">
        <f t="shared" si="5"/>
        <v>0</v>
      </c>
      <c r="U11" s="209">
        <f t="shared" si="6"/>
        <v>0</v>
      </c>
      <c r="W11" s="87" t="s">
        <v>14</v>
      </c>
      <c r="X11" s="121">
        <f t="shared" si="7"/>
        <v>0</v>
      </c>
      <c r="Y11" s="122">
        <f t="shared" si="8"/>
        <v>0</v>
      </c>
      <c r="Z11" s="122">
        <f t="shared" si="9"/>
        <v>0</v>
      </c>
      <c r="AA11" s="123">
        <f t="shared" si="10"/>
        <v>0</v>
      </c>
      <c r="AB11" s="123">
        <f t="shared" si="11"/>
        <v>0</v>
      </c>
      <c r="AC11" s="124">
        <f t="shared" si="12"/>
        <v>0</v>
      </c>
    </row>
    <row r="12" spans="1:29" ht="15.75">
      <c r="A12" s="251"/>
      <c r="B12" s="86" t="s">
        <v>15</v>
      </c>
      <c r="C12" s="92">
        <v>87773861.239999488</v>
      </c>
      <c r="D12" s="20"/>
      <c r="E12" s="93">
        <f t="shared" si="0"/>
        <v>87773861.239999488</v>
      </c>
      <c r="F12" s="92">
        <v>1414214.78</v>
      </c>
      <c r="G12" s="20"/>
      <c r="H12" s="93">
        <f t="shared" si="1"/>
        <v>1414214.78</v>
      </c>
      <c r="I12" s="92">
        <v>156921.85999999999</v>
      </c>
      <c r="J12" s="20"/>
      <c r="K12" s="93">
        <f t="shared" si="2"/>
        <v>156921.85999999999</v>
      </c>
      <c r="L12" s="92">
        <v>6866.85</v>
      </c>
      <c r="M12" s="20"/>
      <c r="N12" s="93">
        <f t="shared" si="3"/>
        <v>6866.85</v>
      </c>
      <c r="O12" s="92">
        <v>788650.02</v>
      </c>
      <c r="P12" s="20"/>
      <c r="Q12" s="93">
        <f t="shared" si="4"/>
        <v>788650.02</v>
      </c>
      <c r="R12" s="92">
        <v>85721051.449999481</v>
      </c>
      <c r="S12" s="20"/>
      <c r="T12" s="93">
        <f t="shared" si="5"/>
        <v>85721051.449999481</v>
      </c>
      <c r="U12" s="209">
        <f t="shared" si="6"/>
        <v>0</v>
      </c>
      <c r="W12" s="86" t="s">
        <v>15</v>
      </c>
      <c r="X12" s="121">
        <f t="shared" si="7"/>
        <v>0</v>
      </c>
      <c r="Y12" s="122">
        <f t="shared" si="8"/>
        <v>0</v>
      </c>
      <c r="Z12" s="122">
        <f t="shared" si="9"/>
        <v>0</v>
      </c>
      <c r="AA12" s="123">
        <f t="shared" si="10"/>
        <v>0</v>
      </c>
      <c r="AB12" s="123">
        <f t="shared" si="11"/>
        <v>0</v>
      </c>
      <c r="AC12" s="124">
        <f t="shared" si="12"/>
        <v>0</v>
      </c>
    </row>
    <row r="13" spans="1:29" ht="15.75">
      <c r="A13" s="251"/>
      <c r="B13" s="86" t="s">
        <v>16</v>
      </c>
      <c r="C13" s="92">
        <v>61445091.809999019</v>
      </c>
      <c r="D13" s="20"/>
      <c r="E13" s="93">
        <f t="shared" si="0"/>
        <v>61445091.809999019</v>
      </c>
      <c r="F13" s="92">
        <v>1013978.3199999997</v>
      </c>
      <c r="G13" s="20"/>
      <c r="H13" s="93">
        <f t="shared" si="1"/>
        <v>1013978.3199999997</v>
      </c>
      <c r="I13" s="92">
        <v>88291.95</v>
      </c>
      <c r="J13" s="20"/>
      <c r="K13" s="93">
        <f t="shared" si="2"/>
        <v>88291.95</v>
      </c>
      <c r="L13" s="92">
        <v>3195.55</v>
      </c>
      <c r="M13" s="20"/>
      <c r="N13" s="93">
        <f t="shared" si="3"/>
        <v>3195.55</v>
      </c>
      <c r="O13" s="92">
        <v>382696.83000000007</v>
      </c>
      <c r="P13" s="20"/>
      <c r="Q13" s="93">
        <f t="shared" si="4"/>
        <v>382696.83000000007</v>
      </c>
      <c r="R13" s="92">
        <v>60133513.059999019</v>
      </c>
      <c r="S13" s="20"/>
      <c r="T13" s="93">
        <f t="shared" si="5"/>
        <v>60133513.059999019</v>
      </c>
      <c r="U13" s="209">
        <f t="shared" si="6"/>
        <v>0</v>
      </c>
      <c r="W13" s="86" t="s">
        <v>16</v>
      </c>
      <c r="X13" s="121">
        <f t="shared" si="7"/>
        <v>0</v>
      </c>
      <c r="Y13" s="122">
        <f t="shared" si="8"/>
        <v>0</v>
      </c>
      <c r="Z13" s="122">
        <f t="shared" si="9"/>
        <v>0</v>
      </c>
      <c r="AA13" s="123">
        <f t="shared" si="10"/>
        <v>0</v>
      </c>
      <c r="AB13" s="123">
        <f t="shared" si="11"/>
        <v>0</v>
      </c>
      <c r="AC13" s="124">
        <f t="shared" si="12"/>
        <v>0</v>
      </c>
    </row>
    <row r="14" spans="1:29" ht="15.75">
      <c r="A14" s="251"/>
      <c r="B14" s="86" t="s">
        <v>17</v>
      </c>
      <c r="C14" s="92">
        <v>41483179.19999662</v>
      </c>
      <c r="D14" s="20"/>
      <c r="E14" s="93">
        <f t="shared" si="0"/>
        <v>41483179.19999662</v>
      </c>
      <c r="F14" s="92">
        <v>1196507.1800000011</v>
      </c>
      <c r="G14" s="20"/>
      <c r="H14" s="93">
        <f t="shared" si="1"/>
        <v>1196507.1800000011</v>
      </c>
      <c r="I14" s="92">
        <v>64370.80999999999</v>
      </c>
      <c r="J14" s="20"/>
      <c r="K14" s="93">
        <f t="shared" si="2"/>
        <v>64370.80999999999</v>
      </c>
      <c r="L14" s="92">
        <v>5932.91</v>
      </c>
      <c r="M14" s="20"/>
      <c r="N14" s="93">
        <f t="shared" si="3"/>
        <v>5932.91</v>
      </c>
      <c r="O14" s="92">
        <v>112138.63000000006</v>
      </c>
      <c r="P14" s="20"/>
      <c r="Q14" s="93">
        <f t="shared" si="4"/>
        <v>112138.63000000006</v>
      </c>
      <c r="R14" s="92">
        <v>40232971.289996617</v>
      </c>
      <c r="S14" s="20"/>
      <c r="T14" s="93">
        <f t="shared" si="5"/>
        <v>40232971.289996617</v>
      </c>
      <c r="U14" s="209">
        <f t="shared" si="6"/>
        <v>0</v>
      </c>
      <c r="W14" s="86" t="s">
        <v>17</v>
      </c>
      <c r="X14" s="121">
        <f t="shared" si="7"/>
        <v>0</v>
      </c>
      <c r="Y14" s="122">
        <f t="shared" si="8"/>
        <v>0</v>
      </c>
      <c r="Z14" s="122">
        <f t="shared" si="9"/>
        <v>0</v>
      </c>
      <c r="AA14" s="123">
        <f t="shared" si="10"/>
        <v>0</v>
      </c>
      <c r="AB14" s="123">
        <f t="shared" si="11"/>
        <v>0</v>
      </c>
      <c r="AC14" s="124">
        <f t="shared" si="12"/>
        <v>0</v>
      </c>
    </row>
    <row r="15" spans="1:29" ht="15.75">
      <c r="A15" s="251"/>
      <c r="B15" s="86" t="s">
        <v>18</v>
      </c>
      <c r="C15" s="92">
        <v>7572533.9299994633</v>
      </c>
      <c r="D15" s="20"/>
      <c r="E15" s="93">
        <f t="shared" si="0"/>
        <v>7572533.9299994633</v>
      </c>
      <c r="F15" s="92">
        <v>235093.42000000013</v>
      </c>
      <c r="G15" s="20"/>
      <c r="H15" s="93">
        <f t="shared" si="1"/>
        <v>235093.42000000013</v>
      </c>
      <c r="I15" s="92">
        <v>22218.31</v>
      </c>
      <c r="J15" s="20"/>
      <c r="K15" s="93">
        <f t="shared" si="2"/>
        <v>22218.31</v>
      </c>
      <c r="L15" s="92">
        <v>635.35</v>
      </c>
      <c r="M15" s="20"/>
      <c r="N15" s="93">
        <f t="shared" si="3"/>
        <v>635.35</v>
      </c>
      <c r="O15" s="92">
        <v>12454.26</v>
      </c>
      <c r="P15" s="20"/>
      <c r="Q15" s="93">
        <f t="shared" si="4"/>
        <v>12454.26</v>
      </c>
      <c r="R15" s="92">
        <v>7346569.2099994598</v>
      </c>
      <c r="S15" s="20"/>
      <c r="T15" s="93">
        <f t="shared" si="5"/>
        <v>7346569.2099994598</v>
      </c>
      <c r="U15" s="209">
        <f t="shared" si="6"/>
        <v>0</v>
      </c>
      <c r="W15" s="86" t="s">
        <v>18</v>
      </c>
      <c r="X15" s="121">
        <f t="shared" si="7"/>
        <v>0</v>
      </c>
      <c r="Y15" s="122">
        <f t="shared" si="8"/>
        <v>0</v>
      </c>
      <c r="Z15" s="122">
        <f t="shared" si="9"/>
        <v>0</v>
      </c>
      <c r="AA15" s="123">
        <f t="shared" si="10"/>
        <v>0</v>
      </c>
      <c r="AB15" s="123">
        <f t="shared" si="11"/>
        <v>0</v>
      </c>
      <c r="AC15" s="124">
        <f t="shared" si="12"/>
        <v>0</v>
      </c>
    </row>
    <row r="16" spans="1:29" ht="15.75">
      <c r="A16" s="252"/>
      <c r="B16" s="88" t="s">
        <v>19</v>
      </c>
      <c r="C16" s="94">
        <v>58909212.169998921</v>
      </c>
      <c r="D16" s="95"/>
      <c r="E16" s="96">
        <f t="shared" si="0"/>
        <v>58909212.169998921</v>
      </c>
      <c r="F16" s="94">
        <v>623373.55000000005</v>
      </c>
      <c r="G16" s="95"/>
      <c r="H16" s="96">
        <f t="shared" si="1"/>
        <v>623373.55000000005</v>
      </c>
      <c r="I16" s="94">
        <v>192108.53999999998</v>
      </c>
      <c r="J16" s="95"/>
      <c r="K16" s="96">
        <f t="shared" si="2"/>
        <v>192108.53999999998</v>
      </c>
      <c r="L16" s="94">
        <v>3733.4900000000002</v>
      </c>
      <c r="M16" s="95"/>
      <c r="N16" s="96">
        <f t="shared" si="3"/>
        <v>3733.4900000000002</v>
      </c>
      <c r="O16" s="94">
        <v>170235.24</v>
      </c>
      <c r="P16" s="95"/>
      <c r="Q16" s="96">
        <f t="shared" si="4"/>
        <v>170235.24</v>
      </c>
      <c r="R16" s="94">
        <v>58303978.429998927</v>
      </c>
      <c r="S16" s="95"/>
      <c r="T16" s="96">
        <f t="shared" si="5"/>
        <v>58303978.429998927</v>
      </c>
      <c r="U16" s="210">
        <f t="shared" si="6"/>
        <v>0</v>
      </c>
      <c r="W16" s="88" t="s">
        <v>19</v>
      </c>
      <c r="X16" s="125">
        <f t="shared" si="7"/>
        <v>0</v>
      </c>
      <c r="Y16" s="126">
        <f t="shared" si="8"/>
        <v>0</v>
      </c>
      <c r="Z16" s="126">
        <f t="shared" si="9"/>
        <v>0</v>
      </c>
      <c r="AA16" s="127">
        <f t="shared" si="10"/>
        <v>0</v>
      </c>
      <c r="AB16" s="127">
        <f t="shared" si="11"/>
        <v>0</v>
      </c>
      <c r="AC16" s="128">
        <f t="shared" si="12"/>
        <v>0</v>
      </c>
    </row>
    <row r="17" spans="1:29" ht="15.75" customHeight="1">
      <c r="A17" s="250">
        <v>42647</v>
      </c>
      <c r="B17" s="85" t="s">
        <v>12</v>
      </c>
      <c r="C17" s="89">
        <v>33876656.090000138</v>
      </c>
      <c r="D17" s="90"/>
      <c r="E17" s="91">
        <f t="shared" si="0"/>
        <v>33876656.090000138</v>
      </c>
      <c r="F17" s="89">
        <v>959978.07999999984</v>
      </c>
      <c r="G17" s="90"/>
      <c r="H17" s="91">
        <f t="shared" si="1"/>
        <v>959978.07999999984</v>
      </c>
      <c r="I17" s="89">
        <v>105943.11</v>
      </c>
      <c r="J17" s="90"/>
      <c r="K17" s="91">
        <f t="shared" si="2"/>
        <v>105943.11</v>
      </c>
      <c r="L17" s="89">
        <v>5106.88</v>
      </c>
      <c r="M17" s="90"/>
      <c r="N17" s="91">
        <f t="shared" si="3"/>
        <v>5106.88</v>
      </c>
      <c r="O17" s="89">
        <v>95550.01</v>
      </c>
      <c r="P17" s="90"/>
      <c r="Q17" s="91">
        <f t="shared" si="4"/>
        <v>95550.01</v>
      </c>
      <c r="R17" s="89">
        <v>36012899.410000123</v>
      </c>
      <c r="S17" s="90"/>
      <c r="T17" s="91">
        <f t="shared" si="5"/>
        <v>36012899.410000123</v>
      </c>
      <c r="U17" s="208">
        <f t="shared" si="6"/>
        <v>0</v>
      </c>
      <c r="W17" s="85" t="s">
        <v>12</v>
      </c>
      <c r="X17" s="122">
        <f t="shared" si="7"/>
        <v>0</v>
      </c>
      <c r="Y17" s="122">
        <f t="shared" si="8"/>
        <v>0</v>
      </c>
      <c r="Z17" s="122">
        <f t="shared" si="9"/>
        <v>0</v>
      </c>
      <c r="AA17" s="122">
        <f t="shared" si="10"/>
        <v>0</v>
      </c>
      <c r="AB17" s="123">
        <f t="shared" si="11"/>
        <v>0</v>
      </c>
      <c r="AC17" s="129">
        <f t="shared" si="12"/>
        <v>0</v>
      </c>
    </row>
    <row r="18" spans="1:29" ht="15.75">
      <c r="A18" s="251"/>
      <c r="B18" s="86" t="s">
        <v>13</v>
      </c>
      <c r="C18" s="92">
        <v>66701326.779996701</v>
      </c>
      <c r="D18" s="20"/>
      <c r="E18" s="93">
        <f t="shared" si="0"/>
        <v>66701326.779996701</v>
      </c>
      <c r="F18" s="92">
        <v>1464998.1000000006</v>
      </c>
      <c r="G18" s="20"/>
      <c r="H18" s="93">
        <f t="shared" si="1"/>
        <v>1464998.1000000006</v>
      </c>
      <c r="I18" s="92">
        <v>210720.2</v>
      </c>
      <c r="J18" s="20"/>
      <c r="K18" s="93">
        <f t="shared" si="2"/>
        <v>210720.2</v>
      </c>
      <c r="L18" s="92">
        <v>48480.3</v>
      </c>
      <c r="M18" s="20"/>
      <c r="N18" s="93">
        <f t="shared" si="3"/>
        <v>48480.3</v>
      </c>
      <c r="O18" s="92">
        <v>520495.11</v>
      </c>
      <c r="P18" s="20"/>
      <c r="Q18" s="93">
        <f t="shared" si="4"/>
        <v>520495.11</v>
      </c>
      <c r="R18" s="92">
        <v>76045361.999996692</v>
      </c>
      <c r="S18" s="20"/>
      <c r="T18" s="93">
        <f t="shared" si="5"/>
        <v>76045361.999996692</v>
      </c>
      <c r="U18" s="209">
        <f t="shared" si="6"/>
        <v>0</v>
      </c>
      <c r="W18" s="86" t="s">
        <v>13</v>
      </c>
      <c r="X18" s="122">
        <f t="shared" si="7"/>
        <v>0</v>
      </c>
      <c r="Y18" s="122">
        <f t="shared" si="8"/>
        <v>0</v>
      </c>
      <c r="Z18" s="122">
        <f t="shared" si="9"/>
        <v>0</v>
      </c>
      <c r="AA18" s="122">
        <f t="shared" si="10"/>
        <v>0</v>
      </c>
      <c r="AB18" s="123">
        <f t="shared" si="11"/>
        <v>0</v>
      </c>
      <c r="AC18" s="129">
        <f t="shared" si="12"/>
        <v>0</v>
      </c>
    </row>
    <row r="19" spans="1:29" ht="15.75">
      <c r="A19" s="251"/>
      <c r="B19" s="87" t="s">
        <v>14</v>
      </c>
      <c r="C19" s="92">
        <v>30198752.219999757</v>
      </c>
      <c r="D19" s="20"/>
      <c r="E19" s="93">
        <f t="shared" si="0"/>
        <v>30198752.219999757</v>
      </c>
      <c r="F19" s="92">
        <v>2159943.1200000006</v>
      </c>
      <c r="G19" s="20"/>
      <c r="H19" s="93">
        <f t="shared" si="1"/>
        <v>2159943.1200000006</v>
      </c>
      <c r="I19" s="92">
        <v>133141.81</v>
      </c>
      <c r="J19" s="20"/>
      <c r="K19" s="93">
        <f t="shared" si="2"/>
        <v>133141.81</v>
      </c>
      <c r="L19" s="92">
        <v>24419.55</v>
      </c>
      <c r="M19" s="20"/>
      <c r="N19" s="93">
        <f t="shared" si="3"/>
        <v>24419.55</v>
      </c>
      <c r="O19" s="92">
        <v>390087.11</v>
      </c>
      <c r="P19" s="20"/>
      <c r="Q19" s="93">
        <f t="shared" si="4"/>
        <v>390087.11</v>
      </c>
      <c r="R19" s="92">
        <v>31328267.979999758</v>
      </c>
      <c r="S19" s="20"/>
      <c r="T19" s="93">
        <f t="shared" si="5"/>
        <v>31328267.979999758</v>
      </c>
      <c r="U19" s="209">
        <f t="shared" si="6"/>
        <v>0</v>
      </c>
      <c r="W19" s="87" t="s">
        <v>14</v>
      </c>
      <c r="X19" s="122">
        <f t="shared" si="7"/>
        <v>0</v>
      </c>
      <c r="Y19" s="122">
        <f t="shared" si="8"/>
        <v>0</v>
      </c>
      <c r="Z19" s="122">
        <f t="shared" si="9"/>
        <v>0</v>
      </c>
      <c r="AA19" s="122">
        <f t="shared" si="10"/>
        <v>0</v>
      </c>
      <c r="AB19" s="123">
        <f t="shared" si="11"/>
        <v>0</v>
      </c>
      <c r="AC19" s="129">
        <f t="shared" si="12"/>
        <v>0</v>
      </c>
    </row>
    <row r="20" spans="1:29" ht="15.75">
      <c r="A20" s="251"/>
      <c r="B20" s="86" t="s">
        <v>15</v>
      </c>
      <c r="C20" s="92">
        <v>85721051.449999481</v>
      </c>
      <c r="D20" s="20"/>
      <c r="E20" s="93">
        <f t="shared" si="0"/>
        <v>85721051.449999481</v>
      </c>
      <c r="F20" s="92">
        <v>1157923.6100000006</v>
      </c>
      <c r="G20" s="20"/>
      <c r="H20" s="93">
        <f t="shared" si="1"/>
        <v>1157923.6100000006</v>
      </c>
      <c r="I20" s="92">
        <v>150248.70000000001</v>
      </c>
      <c r="J20" s="20"/>
      <c r="K20" s="93">
        <f t="shared" si="2"/>
        <v>150248.70000000001</v>
      </c>
      <c r="L20" s="92">
        <v>3465.3299999999995</v>
      </c>
      <c r="M20" s="20"/>
      <c r="N20" s="93">
        <f t="shared" si="3"/>
        <v>3465.3299999999995</v>
      </c>
      <c r="O20" s="92">
        <v>453839.72999999992</v>
      </c>
      <c r="P20" s="20"/>
      <c r="Q20" s="93">
        <f t="shared" si="4"/>
        <v>453839.72999999992</v>
      </c>
      <c r="R20" s="92">
        <v>90378400.389999494</v>
      </c>
      <c r="S20" s="20"/>
      <c r="T20" s="93">
        <f t="shared" si="5"/>
        <v>90378400.389999494</v>
      </c>
      <c r="U20" s="209">
        <f t="shared" si="6"/>
        <v>0</v>
      </c>
      <c r="W20" s="86" t="s">
        <v>15</v>
      </c>
      <c r="X20" s="122">
        <f t="shared" si="7"/>
        <v>0</v>
      </c>
      <c r="Y20" s="4">
        <f t="shared" si="8"/>
        <v>0</v>
      </c>
      <c r="Z20" s="130">
        <f t="shared" si="9"/>
        <v>0</v>
      </c>
      <c r="AA20" s="4">
        <f t="shared" si="10"/>
        <v>0</v>
      </c>
      <c r="AB20" s="123">
        <f t="shared" si="11"/>
        <v>0</v>
      </c>
      <c r="AC20" s="129">
        <f t="shared" si="12"/>
        <v>0</v>
      </c>
    </row>
    <row r="21" spans="1:29" ht="15.75">
      <c r="A21" s="251"/>
      <c r="B21" s="86" t="s">
        <v>16</v>
      </c>
      <c r="C21" s="92">
        <v>60133513.059999019</v>
      </c>
      <c r="D21" s="20"/>
      <c r="E21" s="93">
        <f t="shared" si="0"/>
        <v>60133513.059999019</v>
      </c>
      <c r="F21" s="92">
        <v>435812.59</v>
      </c>
      <c r="G21" s="20"/>
      <c r="H21" s="93">
        <f t="shared" si="1"/>
        <v>435812.59</v>
      </c>
      <c r="I21" s="92">
        <v>41437.96</v>
      </c>
      <c r="J21" s="20"/>
      <c r="K21" s="93">
        <f t="shared" si="2"/>
        <v>41437.96</v>
      </c>
      <c r="L21" s="92">
        <v>20792</v>
      </c>
      <c r="M21" s="20"/>
      <c r="N21" s="93">
        <f t="shared" si="3"/>
        <v>20792</v>
      </c>
      <c r="O21" s="92">
        <v>228198.11000000002</v>
      </c>
      <c r="P21" s="20"/>
      <c r="Q21" s="93">
        <f t="shared" si="4"/>
        <v>228198.11000000002</v>
      </c>
      <c r="R21" s="92">
        <v>59490148.319999017</v>
      </c>
      <c r="S21" s="20"/>
      <c r="T21" s="93">
        <f t="shared" si="5"/>
        <v>59490148.319999017</v>
      </c>
      <c r="U21" s="209">
        <f t="shared" si="6"/>
        <v>0</v>
      </c>
      <c r="W21" s="86" t="s">
        <v>16</v>
      </c>
      <c r="X21" s="122">
        <f t="shared" si="7"/>
        <v>0</v>
      </c>
      <c r="Y21" s="4">
        <f t="shared" si="8"/>
        <v>0</v>
      </c>
      <c r="Z21" s="130">
        <f t="shared" si="9"/>
        <v>0</v>
      </c>
      <c r="AA21" s="4">
        <f t="shared" si="10"/>
        <v>0</v>
      </c>
      <c r="AB21" s="4">
        <f t="shared" si="11"/>
        <v>0</v>
      </c>
      <c r="AC21" s="129">
        <f t="shared" si="12"/>
        <v>0</v>
      </c>
    </row>
    <row r="22" spans="1:29" ht="15.75">
      <c r="A22" s="251"/>
      <c r="B22" s="86" t="s">
        <v>17</v>
      </c>
      <c r="C22" s="92">
        <v>40232971.289996617</v>
      </c>
      <c r="D22" s="20"/>
      <c r="E22" s="93">
        <f t="shared" si="0"/>
        <v>40232971.289996617</v>
      </c>
      <c r="F22" s="92">
        <v>1096902.5299999998</v>
      </c>
      <c r="G22" s="20"/>
      <c r="H22" s="93">
        <f t="shared" si="1"/>
        <v>1096902.5299999998</v>
      </c>
      <c r="I22" s="92">
        <v>68618.8</v>
      </c>
      <c r="J22" s="20"/>
      <c r="K22" s="93">
        <f t="shared" si="2"/>
        <v>68618.8</v>
      </c>
      <c r="L22" s="92">
        <v>2914.3</v>
      </c>
      <c r="M22" s="20"/>
      <c r="N22" s="93">
        <f t="shared" si="3"/>
        <v>2914.3</v>
      </c>
      <c r="O22" s="92">
        <v>33032.800000000003</v>
      </c>
      <c r="P22" s="20"/>
      <c r="Q22" s="93">
        <f t="shared" si="4"/>
        <v>33032.800000000003</v>
      </c>
      <c r="R22" s="92">
        <v>39168740.459996618</v>
      </c>
      <c r="S22" s="20"/>
      <c r="T22" s="93">
        <f t="shared" si="5"/>
        <v>39168740.459996618</v>
      </c>
      <c r="U22" s="209">
        <f t="shared" si="6"/>
        <v>0</v>
      </c>
      <c r="W22" s="86" t="s">
        <v>17</v>
      </c>
      <c r="X22" s="122">
        <f t="shared" si="7"/>
        <v>0</v>
      </c>
      <c r="Y22" s="4">
        <f t="shared" si="8"/>
        <v>0</v>
      </c>
      <c r="Z22" s="130">
        <f t="shared" si="9"/>
        <v>0</v>
      </c>
      <c r="AA22" s="4">
        <f t="shared" si="10"/>
        <v>0</v>
      </c>
      <c r="AB22" s="4">
        <f t="shared" si="11"/>
        <v>0</v>
      </c>
      <c r="AC22" s="129">
        <f t="shared" si="12"/>
        <v>0</v>
      </c>
    </row>
    <row r="23" spans="1:29" ht="15.75">
      <c r="A23" s="251"/>
      <c r="B23" s="86" t="s">
        <v>18</v>
      </c>
      <c r="C23" s="92">
        <v>7346569.2099994598</v>
      </c>
      <c r="D23" s="20"/>
      <c r="E23" s="93">
        <f t="shared" si="0"/>
        <v>7346569.2099994598</v>
      </c>
      <c r="F23" s="92">
        <v>145423.65</v>
      </c>
      <c r="G23" s="20"/>
      <c r="H23" s="93">
        <f t="shared" si="1"/>
        <v>145423.65</v>
      </c>
      <c r="I23" s="92">
        <v>7580.95</v>
      </c>
      <c r="J23" s="20"/>
      <c r="K23" s="93">
        <f t="shared" si="2"/>
        <v>7580.95</v>
      </c>
      <c r="L23" s="92">
        <v>1275.6600000000001</v>
      </c>
      <c r="M23" s="20"/>
      <c r="N23" s="93">
        <f t="shared" si="3"/>
        <v>1275.6600000000001</v>
      </c>
      <c r="O23" s="92">
        <v>5986</v>
      </c>
      <c r="P23" s="20"/>
      <c r="Q23" s="93">
        <f t="shared" si="4"/>
        <v>5986</v>
      </c>
      <c r="R23" s="92">
        <v>10442669.309999458</v>
      </c>
      <c r="S23" s="20"/>
      <c r="T23" s="93">
        <f t="shared" si="5"/>
        <v>10442669.309999458</v>
      </c>
      <c r="U23" s="209">
        <f t="shared" si="6"/>
        <v>0</v>
      </c>
      <c r="W23" s="86" t="s">
        <v>18</v>
      </c>
      <c r="X23" s="122">
        <f t="shared" si="7"/>
        <v>0</v>
      </c>
      <c r="Y23" s="4">
        <f t="shared" si="8"/>
        <v>0</v>
      </c>
      <c r="Z23" s="130">
        <f t="shared" si="9"/>
        <v>0</v>
      </c>
      <c r="AA23" s="4">
        <f t="shared" si="10"/>
        <v>0</v>
      </c>
      <c r="AB23" s="4">
        <f t="shared" si="11"/>
        <v>0</v>
      </c>
      <c r="AC23" s="129">
        <f t="shared" si="12"/>
        <v>0</v>
      </c>
    </row>
    <row r="24" spans="1:29" ht="15.75">
      <c r="A24" s="252"/>
      <c r="B24" s="88" t="s">
        <v>19</v>
      </c>
      <c r="C24" s="94">
        <v>58303978.429998927</v>
      </c>
      <c r="D24" s="95"/>
      <c r="E24" s="96">
        <f t="shared" si="0"/>
        <v>58303978.429998927</v>
      </c>
      <c r="F24" s="94">
        <v>485457.51999999996</v>
      </c>
      <c r="G24" s="95"/>
      <c r="H24" s="96">
        <f t="shared" si="1"/>
        <v>485457.51999999996</v>
      </c>
      <c r="I24" s="94">
        <v>44925.33</v>
      </c>
      <c r="J24" s="95"/>
      <c r="K24" s="96">
        <f t="shared" si="2"/>
        <v>44925.33</v>
      </c>
      <c r="L24" s="94">
        <v>0</v>
      </c>
      <c r="M24" s="95"/>
      <c r="N24" s="96">
        <f t="shared" si="3"/>
        <v>0</v>
      </c>
      <c r="O24" s="94">
        <v>69516.849999999991</v>
      </c>
      <c r="P24" s="95"/>
      <c r="Q24" s="96">
        <f t="shared" si="4"/>
        <v>69516.849999999991</v>
      </c>
      <c r="R24" s="94">
        <v>63116860.799998932</v>
      </c>
      <c r="S24" s="95"/>
      <c r="T24" s="96">
        <f t="shared" si="5"/>
        <v>63116860.799998932</v>
      </c>
      <c r="U24" s="210">
        <f t="shared" si="6"/>
        <v>0</v>
      </c>
      <c r="W24" s="88" t="s">
        <v>19</v>
      </c>
      <c r="X24" s="122">
        <f t="shared" si="7"/>
        <v>0</v>
      </c>
      <c r="Y24" s="4">
        <f t="shared" si="8"/>
        <v>0</v>
      </c>
      <c r="Z24" s="130">
        <f t="shared" si="9"/>
        <v>0</v>
      </c>
      <c r="AA24" s="4">
        <f t="shared" si="10"/>
        <v>0</v>
      </c>
      <c r="AB24" s="4">
        <f t="shared" si="11"/>
        <v>0</v>
      </c>
      <c r="AC24" s="129">
        <f t="shared" si="12"/>
        <v>0</v>
      </c>
    </row>
    <row r="25" spans="1:29" ht="15.75" customHeight="1">
      <c r="A25" s="250">
        <v>42648</v>
      </c>
      <c r="B25" s="85" t="s">
        <v>12</v>
      </c>
      <c r="C25" s="89">
        <v>36012899.410000123</v>
      </c>
      <c r="D25" s="90"/>
      <c r="E25" s="91">
        <f t="shared" si="0"/>
        <v>36012899.410000123</v>
      </c>
      <c r="F25" s="89">
        <v>486959.50000000017</v>
      </c>
      <c r="G25" s="90"/>
      <c r="H25" s="91">
        <f t="shared" si="1"/>
        <v>486959.50000000017</v>
      </c>
      <c r="I25" s="89">
        <v>6784.84</v>
      </c>
      <c r="J25" s="90"/>
      <c r="K25" s="91">
        <f t="shared" si="2"/>
        <v>6784.84</v>
      </c>
      <c r="L25" s="89">
        <v>1779.3700000000001</v>
      </c>
      <c r="M25" s="90"/>
      <c r="N25" s="91">
        <f t="shared" si="3"/>
        <v>1779.3700000000001</v>
      </c>
      <c r="O25" s="89">
        <v>62028.639999999999</v>
      </c>
      <c r="P25" s="90"/>
      <c r="Q25" s="91">
        <f t="shared" si="4"/>
        <v>62028.639999999999</v>
      </c>
      <c r="R25" s="89">
        <v>35468916.740000121</v>
      </c>
      <c r="S25" s="90"/>
      <c r="T25" s="91">
        <f t="shared" si="5"/>
        <v>35468916.740000121</v>
      </c>
      <c r="U25" s="208">
        <f t="shared" si="6"/>
        <v>0</v>
      </c>
      <c r="W25" s="85" t="s">
        <v>12</v>
      </c>
      <c r="X25" s="117">
        <f t="shared" si="7"/>
        <v>0</v>
      </c>
      <c r="Y25" s="118">
        <f t="shared" si="8"/>
        <v>0</v>
      </c>
      <c r="Z25" s="118">
        <f t="shared" si="9"/>
        <v>0</v>
      </c>
      <c r="AA25" s="118">
        <f t="shared" si="10"/>
        <v>0</v>
      </c>
      <c r="AB25" s="118">
        <f t="shared" si="11"/>
        <v>0</v>
      </c>
      <c r="AC25" s="131">
        <f t="shared" si="12"/>
        <v>0</v>
      </c>
    </row>
    <row r="26" spans="1:29" ht="15.75">
      <c r="A26" s="251"/>
      <c r="B26" s="86" t="s">
        <v>13</v>
      </c>
      <c r="C26" s="92">
        <v>76045361.999996692</v>
      </c>
      <c r="D26" s="20"/>
      <c r="E26" s="93">
        <f t="shared" si="0"/>
        <v>76045361.999996692</v>
      </c>
      <c r="F26" s="92">
        <v>1671437.7400000007</v>
      </c>
      <c r="G26" s="20"/>
      <c r="H26" s="93">
        <f t="shared" si="1"/>
        <v>1671437.7400000007</v>
      </c>
      <c r="I26" s="92">
        <v>383641.94000000024</v>
      </c>
      <c r="J26" s="20"/>
      <c r="K26" s="93">
        <f t="shared" si="2"/>
        <v>383641.94000000024</v>
      </c>
      <c r="L26" s="92">
        <v>173722.39</v>
      </c>
      <c r="M26" s="20"/>
      <c r="N26" s="93">
        <f t="shared" si="3"/>
        <v>173722.39</v>
      </c>
      <c r="O26" s="92">
        <v>742802.83</v>
      </c>
      <c r="P26" s="20"/>
      <c r="Q26" s="93">
        <f t="shared" si="4"/>
        <v>742802.83</v>
      </c>
      <c r="R26" s="92">
        <v>73841040.979996696</v>
      </c>
      <c r="S26" s="20"/>
      <c r="T26" s="93">
        <f t="shared" si="5"/>
        <v>73841040.979996696</v>
      </c>
      <c r="U26" s="209">
        <f t="shared" si="6"/>
        <v>0</v>
      </c>
      <c r="W26" s="86" t="s">
        <v>13</v>
      </c>
      <c r="X26" s="121">
        <f t="shared" si="7"/>
        <v>0</v>
      </c>
      <c r="Y26" s="122">
        <f t="shared" si="8"/>
        <v>0</v>
      </c>
      <c r="Z26" s="122">
        <f t="shared" si="9"/>
        <v>0</v>
      </c>
      <c r="AA26" s="122">
        <f t="shared" si="10"/>
        <v>0</v>
      </c>
      <c r="AB26" s="122">
        <f t="shared" si="11"/>
        <v>0</v>
      </c>
      <c r="AC26" s="129">
        <f t="shared" si="12"/>
        <v>0</v>
      </c>
    </row>
    <row r="27" spans="1:29" ht="15.75">
      <c r="A27" s="251"/>
      <c r="B27" s="87" t="s">
        <v>14</v>
      </c>
      <c r="C27" s="92">
        <v>31328267.979999758</v>
      </c>
      <c r="D27" s="20"/>
      <c r="E27" s="93">
        <f t="shared" si="0"/>
        <v>31328267.979999758</v>
      </c>
      <c r="F27" s="92">
        <v>341750.08999999985</v>
      </c>
      <c r="G27" s="20"/>
      <c r="H27" s="93">
        <f t="shared" si="1"/>
        <v>341750.08999999985</v>
      </c>
      <c r="I27" s="92">
        <v>18546.46</v>
      </c>
      <c r="J27" s="20"/>
      <c r="K27" s="93">
        <f t="shared" si="2"/>
        <v>18546.46</v>
      </c>
      <c r="L27" s="92">
        <v>2111.96</v>
      </c>
      <c r="M27" s="20"/>
      <c r="N27" s="93">
        <f t="shared" si="3"/>
        <v>2111.96</v>
      </c>
      <c r="O27" s="92">
        <v>120626.83</v>
      </c>
      <c r="P27" s="20"/>
      <c r="Q27" s="93">
        <f t="shared" si="4"/>
        <v>120626.83</v>
      </c>
      <c r="R27" s="92">
        <v>30882325.559999757</v>
      </c>
      <c r="S27" s="20"/>
      <c r="T27" s="93">
        <f t="shared" si="5"/>
        <v>30882325.559999757</v>
      </c>
      <c r="U27" s="209">
        <f t="shared" si="6"/>
        <v>0</v>
      </c>
      <c r="W27" s="87" t="s">
        <v>14</v>
      </c>
      <c r="X27" s="121">
        <f t="shared" si="7"/>
        <v>0</v>
      </c>
      <c r="Y27" s="122">
        <f t="shared" si="8"/>
        <v>0</v>
      </c>
      <c r="Z27" s="122">
        <f t="shared" si="9"/>
        <v>0</v>
      </c>
      <c r="AA27" s="122">
        <f t="shared" si="10"/>
        <v>0</v>
      </c>
      <c r="AB27" s="122">
        <f t="shared" si="11"/>
        <v>0</v>
      </c>
      <c r="AC27" s="129">
        <f t="shared" si="12"/>
        <v>0</v>
      </c>
    </row>
    <row r="28" spans="1:29" ht="15.75">
      <c r="A28" s="251"/>
      <c r="B28" s="86" t="s">
        <v>15</v>
      </c>
      <c r="C28" s="92">
        <v>90378400.389999494</v>
      </c>
      <c r="D28" s="20"/>
      <c r="E28" s="93">
        <f t="shared" si="0"/>
        <v>90378400.389999494</v>
      </c>
      <c r="F28" s="92">
        <v>912897.30000000051</v>
      </c>
      <c r="G28" s="20"/>
      <c r="H28" s="93">
        <f t="shared" si="1"/>
        <v>912897.30000000051</v>
      </c>
      <c r="I28" s="92">
        <v>59247.249999999993</v>
      </c>
      <c r="J28" s="20"/>
      <c r="K28" s="93">
        <f t="shared" si="2"/>
        <v>59247.249999999993</v>
      </c>
      <c r="L28" s="92">
        <v>3313.83</v>
      </c>
      <c r="M28" s="20"/>
      <c r="N28" s="93">
        <f t="shared" si="3"/>
        <v>3313.83</v>
      </c>
      <c r="O28" s="92">
        <v>367450.37</v>
      </c>
      <c r="P28" s="20"/>
      <c r="Q28" s="93">
        <f t="shared" si="4"/>
        <v>367450.37</v>
      </c>
      <c r="R28" s="92">
        <v>89153986.139999494</v>
      </c>
      <c r="S28" s="20"/>
      <c r="T28" s="93">
        <f t="shared" si="5"/>
        <v>89153986.139999494</v>
      </c>
      <c r="U28" s="209">
        <f t="shared" si="6"/>
        <v>0</v>
      </c>
      <c r="W28" s="86" t="s">
        <v>15</v>
      </c>
      <c r="X28" s="121">
        <f t="shared" si="7"/>
        <v>0</v>
      </c>
      <c r="Y28" s="122">
        <f t="shared" si="8"/>
        <v>0</v>
      </c>
      <c r="Z28" s="122">
        <f t="shared" si="9"/>
        <v>0</v>
      </c>
      <c r="AA28" s="122">
        <f t="shared" si="10"/>
        <v>0</v>
      </c>
      <c r="AB28" s="122">
        <f t="shared" si="11"/>
        <v>0</v>
      </c>
      <c r="AC28" s="129">
        <f t="shared" si="12"/>
        <v>0</v>
      </c>
    </row>
    <row r="29" spans="1:29" ht="15.75">
      <c r="A29" s="251"/>
      <c r="B29" s="86" t="s">
        <v>16</v>
      </c>
      <c r="C29" s="92">
        <v>59490148.319999017</v>
      </c>
      <c r="D29" s="20"/>
      <c r="E29" s="93">
        <f t="shared" si="0"/>
        <v>59490148.319999017</v>
      </c>
      <c r="F29" s="92">
        <v>428530.40000000008</v>
      </c>
      <c r="G29" s="20"/>
      <c r="H29" s="93">
        <f t="shared" si="1"/>
        <v>428530.40000000008</v>
      </c>
      <c r="I29" s="92">
        <v>110811.06</v>
      </c>
      <c r="J29" s="20"/>
      <c r="K29" s="93">
        <f t="shared" si="2"/>
        <v>110811.06</v>
      </c>
      <c r="L29" s="92">
        <v>8201.1999999999989</v>
      </c>
      <c r="M29" s="20"/>
      <c r="N29" s="93">
        <f t="shared" si="3"/>
        <v>8201.1999999999989</v>
      </c>
      <c r="O29" s="92">
        <v>229980.5</v>
      </c>
      <c r="P29" s="20"/>
      <c r="Q29" s="93">
        <f t="shared" si="4"/>
        <v>229980.5</v>
      </c>
      <c r="R29" s="92">
        <v>65895694.899998993</v>
      </c>
      <c r="S29" s="20"/>
      <c r="T29" s="93">
        <f t="shared" si="5"/>
        <v>65895694.899998993</v>
      </c>
      <c r="U29" s="209">
        <f t="shared" si="6"/>
        <v>0</v>
      </c>
      <c r="W29" s="86" t="s">
        <v>16</v>
      </c>
      <c r="X29" s="121">
        <f t="shared" si="7"/>
        <v>0</v>
      </c>
      <c r="Y29" s="122">
        <f t="shared" si="8"/>
        <v>0</v>
      </c>
      <c r="Z29" s="122">
        <f t="shared" si="9"/>
        <v>0</v>
      </c>
      <c r="AA29" s="122">
        <f t="shared" si="10"/>
        <v>0</v>
      </c>
      <c r="AB29" s="122">
        <f t="shared" si="11"/>
        <v>0</v>
      </c>
      <c r="AC29" s="129">
        <f t="shared" si="12"/>
        <v>0</v>
      </c>
    </row>
    <row r="30" spans="1:29" ht="15.75">
      <c r="A30" s="251"/>
      <c r="B30" s="86" t="s">
        <v>17</v>
      </c>
      <c r="C30" s="92">
        <v>39168740.459996618</v>
      </c>
      <c r="D30" s="20"/>
      <c r="E30" s="93">
        <f t="shared" si="0"/>
        <v>39168740.459996618</v>
      </c>
      <c r="F30" s="92">
        <v>955251.50000000047</v>
      </c>
      <c r="G30" s="20"/>
      <c r="H30" s="93">
        <f t="shared" si="1"/>
        <v>955251.50000000047</v>
      </c>
      <c r="I30" s="92">
        <v>60315.380000000005</v>
      </c>
      <c r="J30" s="20"/>
      <c r="K30" s="93">
        <f t="shared" si="2"/>
        <v>60315.380000000005</v>
      </c>
      <c r="L30" s="92">
        <v>0</v>
      </c>
      <c r="M30" s="20"/>
      <c r="N30" s="93">
        <f t="shared" si="3"/>
        <v>0</v>
      </c>
      <c r="O30" s="92">
        <v>118057.42</v>
      </c>
      <c r="P30" s="20"/>
      <c r="Q30" s="93">
        <f t="shared" si="4"/>
        <v>118057.42</v>
      </c>
      <c r="R30" s="92">
        <v>40255253.049996637</v>
      </c>
      <c r="S30" s="20"/>
      <c r="T30" s="93">
        <f t="shared" si="5"/>
        <v>40255253.049996637</v>
      </c>
      <c r="U30" s="209">
        <f t="shared" si="6"/>
        <v>0</v>
      </c>
      <c r="W30" s="86" t="s">
        <v>17</v>
      </c>
      <c r="X30" s="121">
        <f t="shared" si="7"/>
        <v>0</v>
      </c>
      <c r="Y30" s="122">
        <f t="shared" si="8"/>
        <v>0</v>
      </c>
      <c r="Z30" s="122">
        <f t="shared" si="9"/>
        <v>0</v>
      </c>
      <c r="AA30" s="122">
        <f t="shared" si="10"/>
        <v>0</v>
      </c>
      <c r="AB30" s="122">
        <f t="shared" si="11"/>
        <v>0</v>
      </c>
      <c r="AC30" s="129">
        <f t="shared" si="12"/>
        <v>0</v>
      </c>
    </row>
    <row r="31" spans="1:29" ht="15.75">
      <c r="A31" s="251"/>
      <c r="B31" s="86" t="s">
        <v>18</v>
      </c>
      <c r="C31" s="92">
        <v>10442669.309999458</v>
      </c>
      <c r="D31" s="20"/>
      <c r="E31" s="93">
        <f t="shared" si="0"/>
        <v>10442669.309999458</v>
      </c>
      <c r="F31" s="92">
        <v>100704.59</v>
      </c>
      <c r="G31" s="20"/>
      <c r="H31" s="93">
        <f t="shared" si="1"/>
        <v>100704.59</v>
      </c>
      <c r="I31" s="92">
        <v>33113.370000000003</v>
      </c>
      <c r="J31" s="20"/>
      <c r="K31" s="93">
        <f t="shared" si="2"/>
        <v>33113.370000000003</v>
      </c>
      <c r="L31" s="92">
        <v>3361.11</v>
      </c>
      <c r="M31" s="20"/>
      <c r="N31" s="93">
        <f t="shared" si="3"/>
        <v>3361.11</v>
      </c>
      <c r="O31" s="92">
        <v>6071.86</v>
      </c>
      <c r="P31" s="20"/>
      <c r="Q31" s="93">
        <f t="shared" si="4"/>
        <v>6071.86</v>
      </c>
      <c r="R31" s="92">
        <v>10365645.119999459</v>
      </c>
      <c r="S31" s="20"/>
      <c r="T31" s="93">
        <f t="shared" si="5"/>
        <v>10365645.119999459</v>
      </c>
      <c r="U31" s="209">
        <f t="shared" si="6"/>
        <v>0</v>
      </c>
      <c r="W31" s="86" t="s">
        <v>18</v>
      </c>
      <c r="X31" s="121">
        <f t="shared" si="7"/>
        <v>0</v>
      </c>
      <c r="Y31" s="122">
        <f t="shared" si="8"/>
        <v>0</v>
      </c>
      <c r="Z31" s="122">
        <f t="shared" si="9"/>
        <v>0</v>
      </c>
      <c r="AA31" s="122">
        <f t="shared" si="10"/>
        <v>0</v>
      </c>
      <c r="AB31" s="122">
        <f t="shared" si="11"/>
        <v>0</v>
      </c>
      <c r="AC31" s="129">
        <f t="shared" si="12"/>
        <v>0</v>
      </c>
    </row>
    <row r="32" spans="1:29" ht="15.75">
      <c r="A32" s="252"/>
      <c r="B32" s="88" t="s">
        <v>19</v>
      </c>
      <c r="C32" s="94">
        <v>63116860.799998932</v>
      </c>
      <c r="D32" s="95"/>
      <c r="E32" s="96">
        <f t="shared" si="0"/>
        <v>63116860.799998932</v>
      </c>
      <c r="F32" s="94">
        <v>687184.64</v>
      </c>
      <c r="G32" s="95"/>
      <c r="H32" s="96">
        <f t="shared" si="1"/>
        <v>687184.64</v>
      </c>
      <c r="I32" s="94">
        <v>21562.25</v>
      </c>
      <c r="J32" s="95"/>
      <c r="K32" s="96">
        <f t="shared" si="2"/>
        <v>21562.25</v>
      </c>
      <c r="L32" s="94">
        <v>11190.630000000001</v>
      </c>
      <c r="M32" s="95"/>
      <c r="N32" s="96">
        <f t="shared" si="3"/>
        <v>11190.630000000001</v>
      </c>
      <c r="O32" s="94">
        <v>71318.409999999989</v>
      </c>
      <c r="P32" s="95"/>
      <c r="Q32" s="96">
        <f t="shared" si="4"/>
        <v>71318.409999999989</v>
      </c>
      <c r="R32" s="94">
        <v>62368729.369998932</v>
      </c>
      <c r="S32" s="95"/>
      <c r="T32" s="96">
        <f t="shared" si="5"/>
        <v>62368729.369998932</v>
      </c>
      <c r="U32" s="210">
        <f t="shared" si="6"/>
        <v>0</v>
      </c>
      <c r="W32" s="88" t="s">
        <v>19</v>
      </c>
      <c r="X32" s="125">
        <f t="shared" si="7"/>
        <v>0</v>
      </c>
      <c r="Y32" s="126">
        <f t="shared" si="8"/>
        <v>0</v>
      </c>
      <c r="Z32" s="126">
        <f t="shared" si="9"/>
        <v>0</v>
      </c>
      <c r="AA32" s="126">
        <f t="shared" si="10"/>
        <v>0</v>
      </c>
      <c r="AB32" s="126">
        <f t="shared" si="11"/>
        <v>0</v>
      </c>
      <c r="AC32" s="132">
        <f t="shared" si="12"/>
        <v>0</v>
      </c>
    </row>
    <row r="33" spans="1:29" ht="15.75" customHeight="1">
      <c r="A33" s="250">
        <v>42649</v>
      </c>
      <c r="B33" s="85" t="s">
        <v>12</v>
      </c>
      <c r="C33" s="89">
        <v>35468916.740000121</v>
      </c>
      <c r="D33" s="90"/>
      <c r="E33" s="91">
        <f t="shared" si="0"/>
        <v>35468916.740000121</v>
      </c>
      <c r="F33" s="89">
        <v>555569.30000000005</v>
      </c>
      <c r="G33" s="90"/>
      <c r="H33" s="91">
        <f t="shared" si="1"/>
        <v>555569.30000000005</v>
      </c>
      <c r="I33" s="89">
        <v>21350.37</v>
      </c>
      <c r="J33" s="90"/>
      <c r="K33" s="91">
        <f t="shared" si="2"/>
        <v>21350.37</v>
      </c>
      <c r="L33" s="89">
        <v>14149.06</v>
      </c>
      <c r="M33" s="90"/>
      <c r="N33" s="91">
        <f t="shared" si="3"/>
        <v>14149.06</v>
      </c>
      <c r="O33" s="89">
        <v>107599.63</v>
      </c>
      <c r="P33" s="90"/>
      <c r="Q33" s="91">
        <f t="shared" si="4"/>
        <v>107599.63</v>
      </c>
      <c r="R33" s="89">
        <v>34812949.120000124</v>
      </c>
      <c r="S33" s="90"/>
      <c r="T33" s="91">
        <f t="shared" si="5"/>
        <v>34812949.120000124</v>
      </c>
      <c r="U33" s="208">
        <f t="shared" si="6"/>
        <v>0</v>
      </c>
      <c r="W33" s="85" t="s">
        <v>12</v>
      </c>
      <c r="X33" s="117">
        <f t="shared" si="7"/>
        <v>0</v>
      </c>
      <c r="Y33" s="118">
        <f t="shared" si="8"/>
        <v>0</v>
      </c>
      <c r="Z33" s="118">
        <f t="shared" si="9"/>
        <v>0</v>
      </c>
      <c r="AA33" s="118">
        <f t="shared" si="10"/>
        <v>0</v>
      </c>
      <c r="AB33" s="118">
        <f t="shared" si="11"/>
        <v>0</v>
      </c>
      <c r="AC33" s="131">
        <f t="shared" si="12"/>
        <v>0</v>
      </c>
    </row>
    <row r="34" spans="1:29" ht="15.75">
      <c r="A34" s="251"/>
      <c r="B34" s="86" t="s">
        <v>13</v>
      </c>
      <c r="C34" s="92">
        <v>73841040.979996696</v>
      </c>
      <c r="D34" s="84"/>
      <c r="E34" s="93">
        <f t="shared" si="0"/>
        <v>73841040.979996696</v>
      </c>
      <c r="F34" s="92">
        <v>1402241.6399999994</v>
      </c>
      <c r="G34" s="6"/>
      <c r="H34" s="93">
        <f t="shared" si="1"/>
        <v>1402241.6399999994</v>
      </c>
      <c r="I34" s="92">
        <v>329141.03999999998</v>
      </c>
      <c r="J34" s="20"/>
      <c r="K34" s="93">
        <f t="shared" si="2"/>
        <v>329141.03999999998</v>
      </c>
      <c r="L34" s="92">
        <v>6640.8600000000006</v>
      </c>
      <c r="M34" s="20"/>
      <c r="N34" s="93">
        <f t="shared" si="3"/>
        <v>6640.8600000000006</v>
      </c>
      <c r="O34" s="92">
        <v>400457.92</v>
      </c>
      <c r="P34" s="6"/>
      <c r="Q34" s="93">
        <f t="shared" si="4"/>
        <v>400457.92</v>
      </c>
      <c r="R34" s="92">
        <v>86180312.459996685</v>
      </c>
      <c r="S34" s="6"/>
      <c r="T34" s="93">
        <f t="shared" si="5"/>
        <v>86180312.459996685</v>
      </c>
      <c r="U34" s="209">
        <f t="shared" si="6"/>
        <v>0</v>
      </c>
      <c r="W34" s="86" t="s">
        <v>13</v>
      </c>
      <c r="X34" s="121">
        <f t="shared" si="7"/>
        <v>0</v>
      </c>
      <c r="Y34" s="122">
        <f t="shared" si="8"/>
        <v>0</v>
      </c>
      <c r="Z34" s="122">
        <f t="shared" si="9"/>
        <v>0</v>
      </c>
      <c r="AA34" s="122">
        <f t="shared" si="10"/>
        <v>0</v>
      </c>
      <c r="AB34" s="122">
        <f t="shared" si="11"/>
        <v>0</v>
      </c>
      <c r="AC34" s="129">
        <f t="shared" si="12"/>
        <v>0</v>
      </c>
    </row>
    <row r="35" spans="1:29" ht="15.75">
      <c r="A35" s="251"/>
      <c r="B35" s="87" t="s">
        <v>14</v>
      </c>
      <c r="C35" s="92">
        <v>30882325.559999757</v>
      </c>
      <c r="D35" s="6"/>
      <c r="E35" s="93">
        <f t="shared" si="0"/>
        <v>30882325.559999757</v>
      </c>
      <c r="F35" s="92">
        <v>461600.13</v>
      </c>
      <c r="G35" s="6"/>
      <c r="H35" s="93">
        <f t="shared" si="1"/>
        <v>461600.13</v>
      </c>
      <c r="I35" s="92">
        <v>12568.43</v>
      </c>
      <c r="J35" s="20"/>
      <c r="K35" s="93">
        <f t="shared" si="2"/>
        <v>12568.43</v>
      </c>
      <c r="L35" s="92">
        <v>2186.67</v>
      </c>
      <c r="M35" s="20"/>
      <c r="N35" s="93">
        <f t="shared" si="3"/>
        <v>2186.67</v>
      </c>
      <c r="O35" s="92">
        <v>135189.9</v>
      </c>
      <c r="P35" s="6"/>
      <c r="Q35" s="93">
        <f t="shared" si="4"/>
        <v>135189.9</v>
      </c>
      <c r="R35" s="92">
        <v>36589307.909999758</v>
      </c>
      <c r="S35" s="6"/>
      <c r="T35" s="93">
        <f t="shared" si="5"/>
        <v>36589307.909999758</v>
      </c>
      <c r="U35" s="209">
        <f t="shared" si="6"/>
        <v>0</v>
      </c>
      <c r="W35" s="87" t="s">
        <v>14</v>
      </c>
      <c r="X35" s="121">
        <f t="shared" si="7"/>
        <v>0</v>
      </c>
      <c r="Y35" s="122">
        <f t="shared" si="8"/>
        <v>0</v>
      </c>
      <c r="Z35" s="122">
        <f t="shared" si="9"/>
        <v>0</v>
      </c>
      <c r="AA35" s="122">
        <f t="shared" si="10"/>
        <v>0</v>
      </c>
      <c r="AB35" s="122">
        <f t="shared" si="11"/>
        <v>0</v>
      </c>
      <c r="AC35" s="129">
        <f t="shared" si="12"/>
        <v>0</v>
      </c>
    </row>
    <row r="36" spans="1:29" ht="15.75">
      <c r="A36" s="251"/>
      <c r="B36" s="86" t="s">
        <v>15</v>
      </c>
      <c r="C36" s="92">
        <v>89153986.139999494</v>
      </c>
      <c r="D36" s="6"/>
      <c r="E36" s="93">
        <f t="shared" si="0"/>
        <v>89153986.139999494</v>
      </c>
      <c r="F36" s="92">
        <v>890790.51</v>
      </c>
      <c r="G36" s="6"/>
      <c r="H36" s="93">
        <f t="shared" si="1"/>
        <v>890790.51</v>
      </c>
      <c r="I36" s="92">
        <v>79926.499999999985</v>
      </c>
      <c r="J36" s="20"/>
      <c r="K36" s="93">
        <f t="shared" si="2"/>
        <v>79926.499999999985</v>
      </c>
      <c r="L36" s="92">
        <v>3773.17</v>
      </c>
      <c r="M36" s="20"/>
      <c r="N36" s="93">
        <f t="shared" si="3"/>
        <v>3773.17</v>
      </c>
      <c r="O36" s="92">
        <v>339718.83000000013</v>
      </c>
      <c r="P36" s="6"/>
      <c r="Q36" s="93">
        <f t="shared" si="4"/>
        <v>339718.83000000013</v>
      </c>
      <c r="R36" s="92">
        <v>98394765.439999461</v>
      </c>
      <c r="S36" s="6"/>
      <c r="T36" s="93">
        <f t="shared" si="5"/>
        <v>98394765.439999461</v>
      </c>
      <c r="U36" s="209">
        <f t="shared" si="6"/>
        <v>0</v>
      </c>
      <c r="W36" s="86" t="s">
        <v>15</v>
      </c>
      <c r="X36" s="121">
        <f t="shared" si="7"/>
        <v>0</v>
      </c>
      <c r="Y36" s="122">
        <f t="shared" si="8"/>
        <v>0</v>
      </c>
      <c r="Z36" s="122">
        <f t="shared" si="9"/>
        <v>0</v>
      </c>
      <c r="AA36" s="122">
        <f t="shared" si="10"/>
        <v>0</v>
      </c>
      <c r="AB36" s="122">
        <f t="shared" si="11"/>
        <v>0</v>
      </c>
      <c r="AC36" s="129">
        <f t="shared" si="12"/>
        <v>0</v>
      </c>
    </row>
    <row r="37" spans="1:29" ht="15.75">
      <c r="A37" s="251"/>
      <c r="B37" s="86" t="s">
        <v>16</v>
      </c>
      <c r="C37" s="92">
        <v>65895694.899998993</v>
      </c>
      <c r="D37" s="6"/>
      <c r="E37" s="93">
        <f t="shared" si="0"/>
        <v>65895694.899998993</v>
      </c>
      <c r="F37" s="92">
        <v>542994.98999999987</v>
      </c>
      <c r="G37" s="6"/>
      <c r="H37" s="93">
        <f t="shared" si="1"/>
        <v>542994.98999999987</v>
      </c>
      <c r="I37" s="92">
        <v>77542.259999999995</v>
      </c>
      <c r="J37" s="20"/>
      <c r="K37" s="93">
        <f t="shared" si="2"/>
        <v>77542.259999999995</v>
      </c>
      <c r="L37" s="92">
        <v>4335.5199999999995</v>
      </c>
      <c r="M37" s="20"/>
      <c r="N37" s="93">
        <f t="shared" si="3"/>
        <v>4335.5199999999995</v>
      </c>
      <c r="O37" s="92">
        <v>114821.22</v>
      </c>
      <c r="P37" s="6"/>
      <c r="Q37" s="93">
        <f t="shared" si="4"/>
        <v>114821.22</v>
      </c>
      <c r="R37" s="92">
        <v>71068706.719999015</v>
      </c>
      <c r="S37" s="6"/>
      <c r="T37" s="93">
        <f t="shared" si="5"/>
        <v>71068706.719999015</v>
      </c>
      <c r="U37" s="209">
        <f t="shared" si="6"/>
        <v>0</v>
      </c>
      <c r="W37" s="86" t="s">
        <v>16</v>
      </c>
      <c r="X37" s="121">
        <f t="shared" si="7"/>
        <v>0</v>
      </c>
      <c r="Y37" s="122">
        <f t="shared" si="8"/>
        <v>0</v>
      </c>
      <c r="Z37" s="122">
        <f t="shared" si="9"/>
        <v>0</v>
      </c>
      <c r="AA37" s="122">
        <f t="shared" si="10"/>
        <v>0</v>
      </c>
      <c r="AB37" s="122">
        <f t="shared" si="11"/>
        <v>0</v>
      </c>
      <c r="AC37" s="129">
        <f t="shared" si="12"/>
        <v>0</v>
      </c>
    </row>
    <row r="38" spans="1:29" ht="15.75">
      <c r="A38" s="251"/>
      <c r="B38" s="86" t="s">
        <v>17</v>
      </c>
      <c r="C38" s="92">
        <v>40255253.049996637</v>
      </c>
      <c r="D38" s="6"/>
      <c r="E38" s="93">
        <f t="shared" si="0"/>
        <v>40255253.049996637</v>
      </c>
      <c r="F38" s="92">
        <v>551063.79000000027</v>
      </c>
      <c r="G38" s="6"/>
      <c r="H38" s="93">
        <f t="shared" si="1"/>
        <v>551063.79000000027</v>
      </c>
      <c r="I38" s="92">
        <v>121279.27</v>
      </c>
      <c r="J38" s="20"/>
      <c r="K38" s="93">
        <f t="shared" si="2"/>
        <v>121279.27</v>
      </c>
      <c r="L38" s="92">
        <v>11616.52</v>
      </c>
      <c r="M38" s="20"/>
      <c r="N38" s="93">
        <f t="shared" si="3"/>
        <v>11616.52</v>
      </c>
      <c r="O38" s="92">
        <v>21528.09</v>
      </c>
      <c r="P38" s="6"/>
      <c r="Q38" s="93">
        <f t="shared" si="4"/>
        <v>21528.09</v>
      </c>
      <c r="R38" s="92">
        <v>39792323.919996634</v>
      </c>
      <c r="S38" s="6"/>
      <c r="T38" s="93">
        <f t="shared" si="5"/>
        <v>39792323.919996634</v>
      </c>
      <c r="U38" s="209">
        <f t="shared" si="6"/>
        <v>0</v>
      </c>
      <c r="W38" s="86" t="s">
        <v>17</v>
      </c>
      <c r="X38" s="121">
        <f t="shared" si="7"/>
        <v>0</v>
      </c>
      <c r="Y38" s="122">
        <f t="shared" si="8"/>
        <v>0</v>
      </c>
      <c r="Z38" s="122">
        <f t="shared" si="9"/>
        <v>0</v>
      </c>
      <c r="AA38" s="122">
        <f t="shared" si="10"/>
        <v>0</v>
      </c>
      <c r="AB38" s="122">
        <f t="shared" si="11"/>
        <v>0</v>
      </c>
      <c r="AC38" s="129">
        <f t="shared" si="12"/>
        <v>0</v>
      </c>
    </row>
    <row r="39" spans="1:29" ht="15.75">
      <c r="A39" s="251"/>
      <c r="B39" s="86" t="s">
        <v>18</v>
      </c>
      <c r="C39" s="92">
        <v>10365645.119999459</v>
      </c>
      <c r="D39" s="6"/>
      <c r="E39" s="93">
        <f t="shared" si="0"/>
        <v>10365645.119999459</v>
      </c>
      <c r="F39" s="92">
        <v>240503.18</v>
      </c>
      <c r="G39" s="6"/>
      <c r="H39" s="93">
        <f t="shared" si="1"/>
        <v>240503.18</v>
      </c>
      <c r="I39" s="92">
        <v>17779.32</v>
      </c>
      <c r="J39" s="20"/>
      <c r="K39" s="93">
        <f t="shared" si="2"/>
        <v>17779.32</v>
      </c>
      <c r="L39" s="92">
        <v>5540.5</v>
      </c>
      <c r="M39" s="20"/>
      <c r="N39" s="93">
        <f t="shared" si="3"/>
        <v>5540.5</v>
      </c>
      <c r="O39" s="92">
        <v>5230.8</v>
      </c>
      <c r="P39" s="6"/>
      <c r="Q39" s="93">
        <f t="shared" si="4"/>
        <v>5230.8</v>
      </c>
      <c r="R39" s="92">
        <v>15692766.289999457</v>
      </c>
      <c r="S39" s="6"/>
      <c r="T39" s="93">
        <f t="shared" si="5"/>
        <v>15692766.289999457</v>
      </c>
      <c r="U39" s="209">
        <f t="shared" si="6"/>
        <v>0</v>
      </c>
      <c r="W39" s="86" t="s">
        <v>18</v>
      </c>
      <c r="X39" s="121">
        <f t="shared" si="7"/>
        <v>0</v>
      </c>
      <c r="Y39" s="122">
        <f t="shared" si="8"/>
        <v>0</v>
      </c>
      <c r="Z39" s="122">
        <f t="shared" si="9"/>
        <v>0</v>
      </c>
      <c r="AA39" s="122">
        <f t="shared" si="10"/>
        <v>0</v>
      </c>
      <c r="AB39" s="122">
        <f t="shared" si="11"/>
        <v>0</v>
      </c>
      <c r="AC39" s="129">
        <f t="shared" si="12"/>
        <v>0</v>
      </c>
    </row>
    <row r="40" spans="1:29" ht="15.75">
      <c r="A40" s="252"/>
      <c r="B40" s="88" t="s">
        <v>19</v>
      </c>
      <c r="C40" s="94">
        <v>62368729.369998932</v>
      </c>
      <c r="D40" s="105"/>
      <c r="E40" s="96">
        <f t="shared" si="0"/>
        <v>62368729.369998932</v>
      </c>
      <c r="F40" s="94">
        <v>1068150.18</v>
      </c>
      <c r="G40" s="105"/>
      <c r="H40" s="96">
        <f t="shared" si="1"/>
        <v>1068150.18</v>
      </c>
      <c r="I40" s="94">
        <v>132705.88</v>
      </c>
      <c r="J40" s="95"/>
      <c r="K40" s="96">
        <f t="shared" si="2"/>
        <v>132705.88</v>
      </c>
      <c r="L40" s="94">
        <v>522.04</v>
      </c>
      <c r="M40" s="95"/>
      <c r="N40" s="96">
        <f t="shared" si="3"/>
        <v>522.04</v>
      </c>
      <c r="O40" s="94">
        <v>52236.41</v>
      </c>
      <c r="P40" s="105"/>
      <c r="Q40" s="96">
        <f t="shared" si="4"/>
        <v>52236.41</v>
      </c>
      <c r="R40" s="94">
        <v>71977916.44999893</v>
      </c>
      <c r="S40" s="105"/>
      <c r="T40" s="96">
        <f t="shared" si="5"/>
        <v>71977916.44999893</v>
      </c>
      <c r="U40" s="210">
        <f t="shared" si="6"/>
        <v>0</v>
      </c>
      <c r="W40" s="88" t="s">
        <v>19</v>
      </c>
      <c r="X40" s="125">
        <f t="shared" si="7"/>
        <v>0</v>
      </c>
      <c r="Y40" s="126">
        <f t="shared" si="8"/>
        <v>0</v>
      </c>
      <c r="Z40" s="126">
        <f t="shared" si="9"/>
        <v>0</v>
      </c>
      <c r="AA40" s="126">
        <f t="shared" si="10"/>
        <v>0</v>
      </c>
      <c r="AB40" s="126">
        <f t="shared" si="11"/>
        <v>0</v>
      </c>
      <c r="AC40" s="132">
        <f t="shared" si="12"/>
        <v>0</v>
      </c>
    </row>
    <row r="41" spans="1:29" ht="15.75" customHeight="1">
      <c r="A41" s="250">
        <v>42652</v>
      </c>
      <c r="B41" s="85" t="s">
        <v>12</v>
      </c>
      <c r="C41" s="89">
        <v>34812949.120000124</v>
      </c>
      <c r="D41" s="90"/>
      <c r="E41" s="97">
        <f t="shared" si="0"/>
        <v>34812949.120000124</v>
      </c>
      <c r="F41" s="89">
        <v>1080471.9900000002</v>
      </c>
      <c r="G41" s="90"/>
      <c r="H41" s="91">
        <f t="shared" si="1"/>
        <v>1080471.9900000002</v>
      </c>
      <c r="I41" s="89">
        <v>131371.54999999999</v>
      </c>
      <c r="J41" s="90"/>
      <c r="K41" s="91">
        <f t="shared" si="2"/>
        <v>131371.54999999999</v>
      </c>
      <c r="L41" s="89">
        <v>75540.98</v>
      </c>
      <c r="M41" s="90"/>
      <c r="N41" s="91">
        <f t="shared" si="3"/>
        <v>75540.98</v>
      </c>
      <c r="O41" s="89">
        <v>213867.75</v>
      </c>
      <c r="P41" s="90"/>
      <c r="Q41" s="91">
        <f t="shared" si="4"/>
        <v>213867.75</v>
      </c>
      <c r="R41" s="89">
        <v>37466158.72000014</v>
      </c>
      <c r="S41" s="90"/>
      <c r="T41" s="91">
        <f t="shared" si="5"/>
        <v>37466158.72000014</v>
      </c>
      <c r="U41" s="208">
        <f t="shared" si="6"/>
        <v>0</v>
      </c>
      <c r="W41" s="85" t="s">
        <v>12</v>
      </c>
      <c r="X41" s="122">
        <f t="shared" si="7"/>
        <v>0</v>
      </c>
      <c r="Y41" s="122">
        <f t="shared" si="8"/>
        <v>0</v>
      </c>
      <c r="Z41" s="122">
        <f t="shared" si="9"/>
        <v>0</v>
      </c>
      <c r="AA41" s="122">
        <f t="shared" si="10"/>
        <v>0</v>
      </c>
      <c r="AB41" s="122">
        <f t="shared" si="11"/>
        <v>0</v>
      </c>
      <c r="AC41" s="129">
        <f t="shared" si="12"/>
        <v>0</v>
      </c>
    </row>
    <row r="42" spans="1:29" ht="15.75">
      <c r="A42" s="251"/>
      <c r="B42" s="86" t="s">
        <v>13</v>
      </c>
      <c r="C42" s="92">
        <v>86180312.459996685</v>
      </c>
      <c r="D42" s="20"/>
      <c r="E42" s="93">
        <f t="shared" si="0"/>
        <v>86180312.459996685</v>
      </c>
      <c r="F42" s="92">
        <v>2462524.330000001</v>
      </c>
      <c r="G42" s="20"/>
      <c r="H42" s="93">
        <f t="shared" si="1"/>
        <v>2462524.330000001</v>
      </c>
      <c r="I42" s="92">
        <v>474459.72999999992</v>
      </c>
      <c r="J42" s="20"/>
      <c r="K42" s="93">
        <f t="shared" si="2"/>
        <v>474459.72999999992</v>
      </c>
      <c r="L42" s="92">
        <v>26465.06</v>
      </c>
      <c r="M42" s="20"/>
      <c r="N42" s="93">
        <f t="shared" si="3"/>
        <v>26465.06</v>
      </c>
      <c r="O42" s="92">
        <v>531351.10000000021</v>
      </c>
      <c r="P42" s="20"/>
      <c r="Q42" s="93">
        <f t="shared" si="4"/>
        <v>531351.10000000021</v>
      </c>
      <c r="R42" s="92">
        <v>83634431.69999668</v>
      </c>
      <c r="S42" s="20"/>
      <c r="T42" s="93">
        <f t="shared" si="5"/>
        <v>83634431.69999668</v>
      </c>
      <c r="U42" s="209">
        <f t="shared" si="6"/>
        <v>0</v>
      </c>
      <c r="W42" s="86" t="s">
        <v>13</v>
      </c>
      <c r="X42" s="122">
        <f t="shared" si="7"/>
        <v>0</v>
      </c>
      <c r="Y42" s="122">
        <f t="shared" si="8"/>
        <v>0</v>
      </c>
      <c r="Z42" s="122">
        <f t="shared" si="9"/>
        <v>0</v>
      </c>
      <c r="AA42" s="122">
        <f t="shared" si="10"/>
        <v>0</v>
      </c>
      <c r="AB42" s="122">
        <f t="shared" si="11"/>
        <v>0</v>
      </c>
      <c r="AC42" s="129">
        <f t="shared" si="12"/>
        <v>0</v>
      </c>
    </row>
    <row r="43" spans="1:29" ht="15.75">
      <c r="A43" s="251"/>
      <c r="B43" s="87" t="s">
        <v>14</v>
      </c>
      <c r="C43" s="92">
        <v>36589307.909999758</v>
      </c>
      <c r="D43" s="20"/>
      <c r="E43" s="93">
        <f t="shared" si="0"/>
        <v>36589307.909999758</v>
      </c>
      <c r="F43" s="92">
        <v>645132.13</v>
      </c>
      <c r="G43" s="20"/>
      <c r="H43" s="93">
        <f t="shared" si="1"/>
        <v>645132.13</v>
      </c>
      <c r="I43" s="92">
        <v>13951.050000000001</v>
      </c>
      <c r="J43" s="20"/>
      <c r="K43" s="93">
        <f t="shared" si="2"/>
        <v>13951.050000000001</v>
      </c>
      <c r="L43" s="92">
        <v>890.28</v>
      </c>
      <c r="M43" s="20"/>
      <c r="N43" s="93">
        <f t="shared" si="3"/>
        <v>890.28</v>
      </c>
      <c r="O43" s="92">
        <v>308476.51000000013</v>
      </c>
      <c r="P43" s="20"/>
      <c r="Q43" s="93">
        <f t="shared" si="4"/>
        <v>308476.51000000013</v>
      </c>
      <c r="R43" s="92">
        <v>35648760.039999761</v>
      </c>
      <c r="S43" s="20"/>
      <c r="T43" s="93">
        <f t="shared" si="5"/>
        <v>35648760.039999761</v>
      </c>
      <c r="U43" s="209">
        <f t="shared" si="6"/>
        <v>0</v>
      </c>
      <c r="W43" s="87" t="s">
        <v>14</v>
      </c>
      <c r="X43" s="122">
        <f t="shared" si="7"/>
        <v>0</v>
      </c>
      <c r="Y43" s="122">
        <f t="shared" si="8"/>
        <v>0</v>
      </c>
      <c r="Z43" s="122">
        <f t="shared" si="9"/>
        <v>0</v>
      </c>
      <c r="AA43" s="122">
        <f t="shared" si="10"/>
        <v>0</v>
      </c>
      <c r="AB43" s="122">
        <f t="shared" si="11"/>
        <v>0</v>
      </c>
      <c r="AC43" s="129">
        <f t="shared" si="12"/>
        <v>0</v>
      </c>
    </row>
    <row r="44" spans="1:29" ht="15.75">
      <c r="A44" s="251"/>
      <c r="B44" s="86" t="s">
        <v>15</v>
      </c>
      <c r="C44" s="92">
        <v>98394765.439999461</v>
      </c>
      <c r="D44" s="20"/>
      <c r="E44" s="93">
        <f t="shared" si="0"/>
        <v>98394765.439999461</v>
      </c>
      <c r="F44" s="92">
        <v>2222661.5800000005</v>
      </c>
      <c r="G44" s="20"/>
      <c r="H44" s="93">
        <f t="shared" si="1"/>
        <v>2222661.5800000005</v>
      </c>
      <c r="I44" s="92">
        <v>495585.33999999973</v>
      </c>
      <c r="J44" s="20"/>
      <c r="K44" s="93">
        <f t="shared" si="2"/>
        <v>495585.33999999973</v>
      </c>
      <c r="L44" s="92">
        <v>13200.380000000001</v>
      </c>
      <c r="M44" s="20"/>
      <c r="N44" s="93">
        <f t="shared" si="3"/>
        <v>13200.380000000001</v>
      </c>
      <c r="O44" s="92">
        <v>676623.20999999985</v>
      </c>
      <c r="P44" s="20"/>
      <c r="Q44" s="93">
        <f t="shared" si="4"/>
        <v>676623.20999999985</v>
      </c>
      <c r="R44" s="92">
        <v>95977865.609999493</v>
      </c>
      <c r="S44" s="20"/>
      <c r="T44" s="93">
        <f t="shared" si="5"/>
        <v>95977865.609999493</v>
      </c>
      <c r="U44" s="209">
        <f t="shared" si="6"/>
        <v>0</v>
      </c>
      <c r="W44" s="86" t="s">
        <v>15</v>
      </c>
      <c r="X44" s="122">
        <f t="shared" si="7"/>
        <v>0</v>
      </c>
      <c r="Y44" s="122">
        <f t="shared" si="8"/>
        <v>0</v>
      </c>
      <c r="Z44" s="122">
        <f t="shared" si="9"/>
        <v>0</v>
      </c>
      <c r="AA44" s="122">
        <f t="shared" si="10"/>
        <v>0</v>
      </c>
      <c r="AB44" s="122">
        <f t="shared" si="11"/>
        <v>0</v>
      </c>
      <c r="AC44" s="129">
        <f t="shared" si="12"/>
        <v>0</v>
      </c>
    </row>
    <row r="45" spans="1:29" ht="15.75">
      <c r="A45" s="251"/>
      <c r="B45" s="86" t="s">
        <v>16</v>
      </c>
      <c r="C45" s="92">
        <v>71068706.719999015</v>
      </c>
      <c r="D45" s="20"/>
      <c r="E45" s="93">
        <f t="shared" si="0"/>
        <v>71068706.719999015</v>
      </c>
      <c r="F45" s="92">
        <v>977375.21999999916</v>
      </c>
      <c r="G45" s="20"/>
      <c r="H45" s="93">
        <f t="shared" si="1"/>
        <v>977375.21999999916</v>
      </c>
      <c r="I45" s="92">
        <v>155862.18999999997</v>
      </c>
      <c r="J45" s="20"/>
      <c r="K45" s="93">
        <f t="shared" si="2"/>
        <v>155862.18999999997</v>
      </c>
      <c r="L45" s="92">
        <v>46491.440000000031</v>
      </c>
      <c r="M45" s="20"/>
      <c r="N45" s="93">
        <f t="shared" si="3"/>
        <v>46491.440000000031</v>
      </c>
      <c r="O45" s="92">
        <v>394957.11000000016</v>
      </c>
      <c r="P45" s="20"/>
      <c r="Q45" s="93">
        <f t="shared" si="4"/>
        <v>394957.11000000016</v>
      </c>
      <c r="R45" s="92">
        <v>69805745.139999002</v>
      </c>
      <c r="S45" s="20"/>
      <c r="T45" s="93">
        <f t="shared" si="5"/>
        <v>69805745.139999002</v>
      </c>
      <c r="U45" s="209">
        <f t="shared" si="6"/>
        <v>0</v>
      </c>
      <c r="W45" s="86" t="s">
        <v>16</v>
      </c>
      <c r="X45" s="122">
        <f t="shared" si="7"/>
        <v>0</v>
      </c>
      <c r="Y45" s="122">
        <f t="shared" si="8"/>
        <v>0</v>
      </c>
      <c r="Z45" s="122">
        <f t="shared" si="9"/>
        <v>0</v>
      </c>
      <c r="AA45" s="122">
        <f t="shared" si="10"/>
        <v>0</v>
      </c>
      <c r="AB45" s="122">
        <f t="shared" si="11"/>
        <v>0</v>
      </c>
      <c r="AC45" s="129">
        <f t="shared" si="12"/>
        <v>0</v>
      </c>
    </row>
    <row r="46" spans="1:29" ht="15.75">
      <c r="A46" s="251"/>
      <c r="B46" s="86" t="s">
        <v>17</v>
      </c>
      <c r="C46" s="92">
        <v>39792323.919996634</v>
      </c>
      <c r="D46" s="20"/>
      <c r="E46" s="93">
        <f t="shared" si="0"/>
        <v>39792323.919996634</v>
      </c>
      <c r="F46" s="92">
        <v>1548741.0400000003</v>
      </c>
      <c r="G46" s="20"/>
      <c r="H46" s="93">
        <f t="shared" si="1"/>
        <v>1548741.0400000003</v>
      </c>
      <c r="I46" s="92">
        <v>107276.28</v>
      </c>
      <c r="J46" s="20"/>
      <c r="K46" s="93">
        <f t="shared" si="2"/>
        <v>107276.28</v>
      </c>
      <c r="L46" s="92">
        <v>2221.37</v>
      </c>
      <c r="M46" s="20"/>
      <c r="N46" s="93">
        <f t="shared" si="3"/>
        <v>2221.37</v>
      </c>
      <c r="O46" s="92">
        <v>139677.79</v>
      </c>
      <c r="P46" s="20"/>
      <c r="Q46" s="93">
        <f t="shared" si="4"/>
        <v>139677.79</v>
      </c>
      <c r="R46" s="92">
        <v>43182876.109996632</v>
      </c>
      <c r="S46" s="20"/>
      <c r="T46" s="93">
        <f t="shared" si="5"/>
        <v>43182876.109996632</v>
      </c>
      <c r="U46" s="209">
        <f t="shared" si="6"/>
        <v>0</v>
      </c>
      <c r="W46" s="86" t="s">
        <v>17</v>
      </c>
      <c r="X46" s="122">
        <f t="shared" si="7"/>
        <v>0</v>
      </c>
      <c r="Y46" s="122">
        <f t="shared" si="8"/>
        <v>0</v>
      </c>
      <c r="Z46" s="122">
        <f t="shared" si="9"/>
        <v>0</v>
      </c>
      <c r="AA46" s="122">
        <f t="shared" si="10"/>
        <v>0</v>
      </c>
      <c r="AB46" s="122">
        <f t="shared" si="11"/>
        <v>0</v>
      </c>
      <c r="AC46" s="129">
        <f t="shared" si="12"/>
        <v>0</v>
      </c>
    </row>
    <row r="47" spans="1:29" ht="15.75">
      <c r="A47" s="251"/>
      <c r="B47" s="86" t="s">
        <v>18</v>
      </c>
      <c r="C47" s="92">
        <v>15692766.289999457</v>
      </c>
      <c r="D47" s="20"/>
      <c r="E47" s="93">
        <f t="shared" si="0"/>
        <v>15692766.289999457</v>
      </c>
      <c r="F47" s="92">
        <v>283722.53999999998</v>
      </c>
      <c r="G47" s="20"/>
      <c r="H47" s="93">
        <f t="shared" si="1"/>
        <v>283722.53999999998</v>
      </c>
      <c r="I47" s="92">
        <v>53323.85</v>
      </c>
      <c r="J47" s="20"/>
      <c r="K47" s="93">
        <f t="shared" si="2"/>
        <v>53323.85</v>
      </c>
      <c r="L47" s="92">
        <v>4551.7999999999993</v>
      </c>
      <c r="M47" s="20"/>
      <c r="N47" s="93">
        <f t="shared" si="3"/>
        <v>4551.7999999999993</v>
      </c>
      <c r="O47" s="92">
        <v>71265.209999999992</v>
      </c>
      <c r="P47" s="20"/>
      <c r="Q47" s="93">
        <f t="shared" si="4"/>
        <v>71265.209999999992</v>
      </c>
      <c r="R47" s="92">
        <v>15386550.589999456</v>
      </c>
      <c r="S47" s="20"/>
      <c r="T47" s="93">
        <f t="shared" si="5"/>
        <v>15386550.589999456</v>
      </c>
      <c r="U47" s="209">
        <f t="shared" si="6"/>
        <v>0</v>
      </c>
      <c r="W47" s="86" t="s">
        <v>18</v>
      </c>
      <c r="X47" s="122">
        <f t="shared" si="7"/>
        <v>0</v>
      </c>
      <c r="Y47" s="122">
        <f t="shared" si="8"/>
        <v>0</v>
      </c>
      <c r="Z47" s="122">
        <f t="shared" si="9"/>
        <v>0</v>
      </c>
      <c r="AA47" s="122">
        <f t="shared" si="10"/>
        <v>0</v>
      </c>
      <c r="AB47" s="122">
        <f t="shared" si="11"/>
        <v>0</v>
      </c>
      <c r="AC47" s="129">
        <f t="shared" si="12"/>
        <v>0</v>
      </c>
    </row>
    <row r="48" spans="1:29" ht="15.75">
      <c r="A48" s="252"/>
      <c r="B48" s="88" t="s">
        <v>19</v>
      </c>
      <c r="C48" s="94">
        <v>71977916.44999893</v>
      </c>
      <c r="D48" s="95"/>
      <c r="E48" s="96">
        <f t="shared" si="0"/>
        <v>71977916.44999893</v>
      </c>
      <c r="F48" s="94">
        <v>2535564.6300000013</v>
      </c>
      <c r="G48" s="95"/>
      <c r="H48" s="96">
        <f t="shared" si="1"/>
        <v>2535564.6300000013</v>
      </c>
      <c r="I48" s="94">
        <v>40888.35</v>
      </c>
      <c r="J48" s="95"/>
      <c r="K48" s="96">
        <f t="shared" si="2"/>
        <v>40888.35</v>
      </c>
      <c r="L48" s="94">
        <v>2954.33</v>
      </c>
      <c r="M48" s="95"/>
      <c r="N48" s="96">
        <f t="shared" si="3"/>
        <v>2954.33</v>
      </c>
      <c r="O48" s="94">
        <v>206364.52999999997</v>
      </c>
      <c r="P48" s="95"/>
      <c r="Q48" s="96">
        <f t="shared" si="4"/>
        <v>206364.52999999997</v>
      </c>
      <c r="R48" s="94">
        <v>69273921.30999893</v>
      </c>
      <c r="S48" s="95"/>
      <c r="T48" s="96">
        <f t="shared" si="5"/>
        <v>69273921.30999893</v>
      </c>
      <c r="U48" s="210">
        <f t="shared" si="6"/>
        <v>0</v>
      </c>
      <c r="W48" s="88" t="s">
        <v>19</v>
      </c>
      <c r="X48" s="122">
        <f t="shared" si="7"/>
        <v>0</v>
      </c>
      <c r="Y48" s="122">
        <f t="shared" si="8"/>
        <v>0</v>
      </c>
      <c r="Z48" s="122">
        <f t="shared" si="9"/>
        <v>0</v>
      </c>
      <c r="AA48" s="122">
        <f t="shared" si="10"/>
        <v>0</v>
      </c>
      <c r="AB48" s="122">
        <f t="shared" si="11"/>
        <v>0</v>
      </c>
      <c r="AC48" s="129">
        <f t="shared" si="12"/>
        <v>0</v>
      </c>
    </row>
    <row r="49" spans="1:29" ht="15.75" customHeight="1">
      <c r="A49" s="250">
        <v>42653</v>
      </c>
      <c r="B49" s="85" t="s">
        <v>12</v>
      </c>
      <c r="C49" s="89">
        <v>37466158.72000014</v>
      </c>
      <c r="D49" s="90"/>
      <c r="E49" s="91">
        <f t="shared" si="0"/>
        <v>37466158.72000014</v>
      </c>
      <c r="F49" s="89">
        <v>513568.77</v>
      </c>
      <c r="G49" s="90"/>
      <c r="H49" s="91">
        <f t="shared" si="1"/>
        <v>513568.77</v>
      </c>
      <c r="I49" s="89">
        <v>43877.440000000002</v>
      </c>
      <c r="J49" s="90"/>
      <c r="K49" s="91">
        <f t="shared" si="2"/>
        <v>43877.440000000002</v>
      </c>
      <c r="L49" s="89">
        <v>14735.9</v>
      </c>
      <c r="M49" s="90"/>
      <c r="N49" s="91">
        <f t="shared" si="3"/>
        <v>14735.9</v>
      </c>
      <c r="O49" s="89">
        <v>86348.41</v>
      </c>
      <c r="P49" s="90"/>
      <c r="Q49" s="91">
        <f t="shared" si="4"/>
        <v>86348.41</v>
      </c>
      <c r="R49" s="89">
        <v>39456423.890000142</v>
      </c>
      <c r="S49" s="90"/>
      <c r="T49" s="91">
        <f t="shared" si="5"/>
        <v>39456423.890000142</v>
      </c>
      <c r="U49" s="208">
        <f t="shared" si="6"/>
        <v>0</v>
      </c>
      <c r="W49" s="85" t="s">
        <v>12</v>
      </c>
      <c r="X49" s="117">
        <f t="shared" si="7"/>
        <v>0</v>
      </c>
      <c r="Y49" s="118">
        <f t="shared" si="8"/>
        <v>0</v>
      </c>
      <c r="Z49" s="118">
        <f t="shared" si="9"/>
        <v>0</v>
      </c>
      <c r="AA49" s="118">
        <f t="shared" si="10"/>
        <v>0</v>
      </c>
      <c r="AB49" s="118">
        <f t="shared" si="11"/>
        <v>0</v>
      </c>
      <c r="AC49" s="131">
        <f t="shared" si="12"/>
        <v>0</v>
      </c>
    </row>
    <row r="50" spans="1:29" ht="15.75">
      <c r="A50" s="251"/>
      <c r="B50" s="86" t="s">
        <v>13</v>
      </c>
      <c r="C50" s="92">
        <v>83634431.69999668</v>
      </c>
      <c r="D50" s="20"/>
      <c r="E50" s="93">
        <f t="shared" si="0"/>
        <v>83634431.69999668</v>
      </c>
      <c r="F50" s="92">
        <v>1997624.59</v>
      </c>
      <c r="G50" s="20"/>
      <c r="H50" s="93">
        <f t="shared" si="1"/>
        <v>1997624.59</v>
      </c>
      <c r="I50" s="92">
        <v>392571.71</v>
      </c>
      <c r="J50" s="20"/>
      <c r="K50" s="93">
        <f t="shared" si="2"/>
        <v>392571.71</v>
      </c>
      <c r="L50" s="92">
        <v>6340.13</v>
      </c>
      <c r="M50" s="20"/>
      <c r="N50" s="93">
        <f t="shared" si="3"/>
        <v>6340.13</v>
      </c>
      <c r="O50" s="92">
        <v>765824.96999999974</v>
      </c>
      <c r="P50" s="20"/>
      <c r="Q50" s="93">
        <f t="shared" si="4"/>
        <v>765824.96999999974</v>
      </c>
      <c r="R50" s="92">
        <v>96803501.009996697</v>
      </c>
      <c r="S50" s="20"/>
      <c r="T50" s="93">
        <f t="shared" si="5"/>
        <v>96803501.009996697</v>
      </c>
      <c r="U50" s="209">
        <f t="shared" si="6"/>
        <v>0</v>
      </c>
      <c r="W50" s="86" t="s">
        <v>13</v>
      </c>
      <c r="X50" s="121">
        <f t="shared" si="7"/>
        <v>0</v>
      </c>
      <c r="Y50" s="122">
        <f t="shared" si="8"/>
        <v>0</v>
      </c>
      <c r="Z50" s="122">
        <f t="shared" si="9"/>
        <v>0</v>
      </c>
      <c r="AA50" s="122">
        <f t="shared" si="10"/>
        <v>0</v>
      </c>
      <c r="AB50" s="122">
        <f t="shared" si="11"/>
        <v>0</v>
      </c>
      <c r="AC50" s="129">
        <f t="shared" si="12"/>
        <v>0</v>
      </c>
    </row>
    <row r="51" spans="1:29" ht="15.75">
      <c r="A51" s="251"/>
      <c r="B51" s="87" t="s">
        <v>14</v>
      </c>
      <c r="C51" s="92"/>
      <c r="D51" s="20"/>
      <c r="E51" s="93">
        <f t="shared" si="0"/>
        <v>0</v>
      </c>
      <c r="F51" s="92"/>
      <c r="G51" s="20"/>
      <c r="H51" s="93">
        <f t="shared" si="1"/>
        <v>0</v>
      </c>
      <c r="I51" s="92"/>
      <c r="J51" s="20"/>
      <c r="K51" s="93">
        <f t="shared" si="2"/>
        <v>0</v>
      </c>
      <c r="L51" s="92"/>
      <c r="M51" s="20"/>
      <c r="N51" s="93">
        <f t="shared" si="3"/>
        <v>0</v>
      </c>
      <c r="O51" s="92"/>
      <c r="P51" s="20"/>
      <c r="Q51" s="93">
        <f t="shared" si="4"/>
        <v>0</v>
      </c>
      <c r="R51" s="92"/>
      <c r="S51" s="20"/>
      <c r="T51" s="93">
        <f t="shared" si="5"/>
        <v>0</v>
      </c>
      <c r="U51" s="209">
        <f t="shared" si="6"/>
        <v>0</v>
      </c>
      <c r="W51" s="87" t="s">
        <v>14</v>
      </c>
      <c r="X51" s="121">
        <f t="shared" si="7"/>
        <v>0</v>
      </c>
      <c r="Y51" s="122">
        <f t="shared" si="8"/>
        <v>0</v>
      </c>
      <c r="Z51" s="122">
        <f t="shared" si="9"/>
        <v>0</v>
      </c>
      <c r="AA51" s="122">
        <f t="shared" si="10"/>
        <v>0</v>
      </c>
      <c r="AB51" s="122">
        <f t="shared" si="11"/>
        <v>0</v>
      </c>
      <c r="AC51" s="129">
        <f t="shared" si="12"/>
        <v>0</v>
      </c>
    </row>
    <row r="52" spans="1:29" ht="15.75">
      <c r="A52" s="251"/>
      <c r="B52" s="86" t="s">
        <v>15</v>
      </c>
      <c r="C52" s="92">
        <v>95977865.609999493</v>
      </c>
      <c r="D52" s="20"/>
      <c r="E52" s="93">
        <f t="shared" si="0"/>
        <v>95977865.609999493</v>
      </c>
      <c r="F52" s="92">
        <v>909775.15</v>
      </c>
      <c r="G52" s="20"/>
      <c r="H52" s="93">
        <f t="shared" si="1"/>
        <v>909775.15</v>
      </c>
      <c r="I52" s="92">
        <v>101776.06</v>
      </c>
      <c r="J52" s="20"/>
      <c r="K52" s="93">
        <f t="shared" si="2"/>
        <v>101776.06</v>
      </c>
      <c r="L52" s="92">
        <v>2932.01</v>
      </c>
      <c r="M52" s="20"/>
      <c r="N52" s="93">
        <f t="shared" si="3"/>
        <v>2932.01</v>
      </c>
      <c r="O52" s="92">
        <v>605489.26</v>
      </c>
      <c r="P52" s="20"/>
      <c r="Q52" s="93">
        <f t="shared" si="4"/>
        <v>605489.26</v>
      </c>
      <c r="R52" s="92">
        <v>94561445.249999464</v>
      </c>
      <c r="S52" s="20"/>
      <c r="T52" s="93">
        <f t="shared" si="5"/>
        <v>94561445.249999464</v>
      </c>
      <c r="U52" s="209">
        <f t="shared" si="6"/>
        <v>0</v>
      </c>
      <c r="W52" s="86" t="s">
        <v>15</v>
      </c>
      <c r="X52" s="121">
        <f t="shared" si="7"/>
        <v>0</v>
      </c>
      <c r="Y52" s="122">
        <f t="shared" si="8"/>
        <v>0</v>
      </c>
      <c r="Z52" s="122">
        <f t="shared" si="9"/>
        <v>0</v>
      </c>
      <c r="AA52" s="122">
        <f t="shared" si="10"/>
        <v>0</v>
      </c>
      <c r="AB52" s="122">
        <f t="shared" si="11"/>
        <v>0</v>
      </c>
      <c r="AC52" s="129">
        <f t="shared" si="12"/>
        <v>0</v>
      </c>
    </row>
    <row r="53" spans="1:29" ht="15.75">
      <c r="A53" s="251"/>
      <c r="B53" s="86" t="s">
        <v>16</v>
      </c>
      <c r="C53" s="92">
        <v>69805745.139999002</v>
      </c>
      <c r="D53" s="20"/>
      <c r="E53" s="93">
        <f t="shared" si="0"/>
        <v>69805745.139999002</v>
      </c>
      <c r="F53" s="92">
        <v>1179445.8300000003</v>
      </c>
      <c r="G53" s="20"/>
      <c r="H53" s="93">
        <f t="shared" si="1"/>
        <v>1179445.8300000003</v>
      </c>
      <c r="I53" s="92">
        <v>99149.34</v>
      </c>
      <c r="J53" s="20"/>
      <c r="K53" s="93">
        <f t="shared" si="2"/>
        <v>99149.34</v>
      </c>
      <c r="L53" s="92">
        <v>11347.98</v>
      </c>
      <c r="M53" s="20"/>
      <c r="N53" s="93">
        <f t="shared" si="3"/>
        <v>11347.98</v>
      </c>
      <c r="O53" s="92">
        <v>380786.56</v>
      </c>
      <c r="P53" s="20"/>
      <c r="Q53" s="93">
        <f t="shared" si="4"/>
        <v>380786.56</v>
      </c>
      <c r="R53" s="92">
        <v>74058515.109999001</v>
      </c>
      <c r="S53" s="20"/>
      <c r="T53" s="93">
        <f t="shared" si="5"/>
        <v>74058515.109999001</v>
      </c>
      <c r="U53" s="209">
        <f t="shared" si="6"/>
        <v>0</v>
      </c>
      <c r="W53" s="86" t="s">
        <v>16</v>
      </c>
      <c r="X53" s="121">
        <f t="shared" si="7"/>
        <v>0</v>
      </c>
      <c r="Y53" s="122">
        <f t="shared" si="8"/>
        <v>0</v>
      </c>
      <c r="Z53" s="122">
        <f t="shared" si="9"/>
        <v>0</v>
      </c>
      <c r="AA53" s="122">
        <f t="shared" si="10"/>
        <v>0</v>
      </c>
      <c r="AB53" s="122">
        <f t="shared" si="11"/>
        <v>0</v>
      </c>
      <c r="AC53" s="129">
        <f t="shared" si="12"/>
        <v>0</v>
      </c>
    </row>
    <row r="54" spans="1:29" ht="15.75">
      <c r="A54" s="251"/>
      <c r="B54" s="86" t="s">
        <v>17</v>
      </c>
      <c r="C54" s="92">
        <v>43182876.109996632</v>
      </c>
      <c r="D54" s="20"/>
      <c r="E54" s="93">
        <f t="shared" si="0"/>
        <v>43182876.109996632</v>
      </c>
      <c r="F54" s="92">
        <v>1130215.49</v>
      </c>
      <c r="G54" s="20"/>
      <c r="H54" s="93">
        <f t="shared" si="1"/>
        <v>1130215.49</v>
      </c>
      <c r="I54" s="92">
        <v>14856.050000000001</v>
      </c>
      <c r="J54" s="20"/>
      <c r="K54" s="93">
        <f t="shared" si="2"/>
        <v>14856.050000000001</v>
      </c>
      <c r="L54" s="92">
        <v>430.55</v>
      </c>
      <c r="M54" s="20"/>
      <c r="N54" s="93">
        <f t="shared" si="3"/>
        <v>430.55</v>
      </c>
      <c r="O54" s="92">
        <v>84033.03</v>
      </c>
      <c r="P54" s="20"/>
      <c r="Q54" s="93">
        <f t="shared" si="4"/>
        <v>84033.03</v>
      </c>
      <c r="R54" s="92">
        <v>45921690.639996625</v>
      </c>
      <c r="S54" s="20"/>
      <c r="T54" s="93">
        <f t="shared" si="5"/>
        <v>45921690.639996625</v>
      </c>
      <c r="U54" s="209">
        <f t="shared" si="6"/>
        <v>0</v>
      </c>
      <c r="W54" s="86" t="s">
        <v>17</v>
      </c>
      <c r="X54" s="121">
        <f t="shared" si="7"/>
        <v>0</v>
      </c>
      <c r="Y54" s="122">
        <f t="shared" si="8"/>
        <v>0</v>
      </c>
      <c r="Z54" s="122">
        <f t="shared" si="9"/>
        <v>0</v>
      </c>
      <c r="AA54" s="122">
        <f t="shared" si="10"/>
        <v>0</v>
      </c>
      <c r="AB54" s="122">
        <f t="shared" si="11"/>
        <v>0</v>
      </c>
      <c r="AC54" s="129">
        <f t="shared" si="12"/>
        <v>0</v>
      </c>
    </row>
    <row r="55" spans="1:29" ht="15.75">
      <c r="A55" s="251"/>
      <c r="B55" s="86" t="s">
        <v>18</v>
      </c>
      <c r="C55" s="92">
        <v>15386550.589999456</v>
      </c>
      <c r="D55" s="20"/>
      <c r="E55" s="93">
        <f t="shared" si="0"/>
        <v>15386550.589999456</v>
      </c>
      <c r="F55" s="92">
        <v>234221.14999999997</v>
      </c>
      <c r="G55" s="20"/>
      <c r="H55" s="93">
        <f t="shared" si="1"/>
        <v>234221.14999999997</v>
      </c>
      <c r="I55" s="92">
        <v>14403.65</v>
      </c>
      <c r="J55" s="20"/>
      <c r="K55" s="93">
        <f t="shared" si="2"/>
        <v>14403.65</v>
      </c>
      <c r="L55" s="92">
        <v>1646.06</v>
      </c>
      <c r="M55" s="20"/>
      <c r="N55" s="93">
        <f t="shared" si="3"/>
        <v>1646.06</v>
      </c>
      <c r="O55" s="92">
        <v>37336.04</v>
      </c>
      <c r="P55" s="20"/>
      <c r="Q55" s="93">
        <f t="shared" si="4"/>
        <v>37336.04</v>
      </c>
      <c r="R55" s="92">
        <v>17964982.729999453</v>
      </c>
      <c r="S55" s="20"/>
      <c r="T55" s="93">
        <f t="shared" si="5"/>
        <v>17964982.729999453</v>
      </c>
      <c r="U55" s="209">
        <f t="shared" si="6"/>
        <v>0</v>
      </c>
      <c r="W55" s="86" t="s">
        <v>18</v>
      </c>
      <c r="X55" s="121">
        <f t="shared" si="7"/>
        <v>0</v>
      </c>
      <c r="Y55" s="122">
        <f t="shared" si="8"/>
        <v>0</v>
      </c>
      <c r="Z55" s="122">
        <f t="shared" si="9"/>
        <v>0</v>
      </c>
      <c r="AA55" s="122">
        <f t="shared" si="10"/>
        <v>0</v>
      </c>
      <c r="AB55" s="122">
        <f t="shared" si="11"/>
        <v>0</v>
      </c>
      <c r="AC55" s="129">
        <f t="shared" si="12"/>
        <v>0</v>
      </c>
    </row>
    <row r="56" spans="1:29" ht="15.75">
      <c r="A56" s="252"/>
      <c r="B56" s="88" t="s">
        <v>19</v>
      </c>
      <c r="C56" s="94">
        <v>69273921.30999893</v>
      </c>
      <c r="D56" s="95"/>
      <c r="E56" s="96">
        <f t="shared" si="0"/>
        <v>69273921.30999893</v>
      </c>
      <c r="F56" s="94">
        <v>1132605.6000000001</v>
      </c>
      <c r="G56" s="95"/>
      <c r="H56" s="96">
        <f t="shared" si="1"/>
        <v>1132605.6000000001</v>
      </c>
      <c r="I56" s="94">
        <v>37633.94</v>
      </c>
      <c r="J56" s="95"/>
      <c r="K56" s="96">
        <f t="shared" si="2"/>
        <v>37633.94</v>
      </c>
      <c r="L56" s="94">
        <v>2424.54</v>
      </c>
      <c r="M56" s="95"/>
      <c r="N56" s="96">
        <f t="shared" si="3"/>
        <v>2424.54</v>
      </c>
      <c r="O56" s="92">
        <v>189567.58000000002</v>
      </c>
      <c r="P56" s="20"/>
      <c r="Q56" s="93">
        <f t="shared" si="4"/>
        <v>189567.58000000002</v>
      </c>
      <c r="R56" s="94">
        <v>67986957.529998928</v>
      </c>
      <c r="S56" s="95"/>
      <c r="T56" s="96">
        <f t="shared" si="5"/>
        <v>67986957.529998928</v>
      </c>
      <c r="U56" s="210">
        <f t="shared" si="6"/>
        <v>0</v>
      </c>
      <c r="W56" s="88" t="s">
        <v>19</v>
      </c>
      <c r="X56" s="125">
        <f t="shared" si="7"/>
        <v>0</v>
      </c>
      <c r="Y56" s="126">
        <f t="shared" si="8"/>
        <v>0</v>
      </c>
      <c r="Z56" s="126">
        <f t="shared" si="9"/>
        <v>0</v>
      </c>
      <c r="AA56" s="126">
        <f t="shared" si="10"/>
        <v>0</v>
      </c>
      <c r="AB56" s="126">
        <f t="shared" si="11"/>
        <v>0</v>
      </c>
      <c r="AC56" s="132">
        <f t="shared" si="12"/>
        <v>0</v>
      </c>
    </row>
    <row r="57" spans="1:29" ht="15.75" customHeight="1">
      <c r="A57" s="250">
        <v>42654</v>
      </c>
      <c r="B57" s="85" t="s">
        <v>12</v>
      </c>
      <c r="C57" s="89">
        <v>39456423.890000142</v>
      </c>
      <c r="D57" s="90"/>
      <c r="E57" s="91">
        <f t="shared" si="0"/>
        <v>39456423.890000142</v>
      </c>
      <c r="F57" s="89">
        <v>703223.5</v>
      </c>
      <c r="G57" s="90"/>
      <c r="H57" s="91">
        <f t="shared" si="1"/>
        <v>703223.5</v>
      </c>
      <c r="I57" s="89">
        <v>37141.840000000004</v>
      </c>
      <c r="J57" s="90"/>
      <c r="K57" s="91">
        <f t="shared" si="2"/>
        <v>37141.840000000004</v>
      </c>
      <c r="L57" s="89">
        <v>13349.41</v>
      </c>
      <c r="M57" s="90"/>
      <c r="N57" s="91">
        <f t="shared" si="3"/>
        <v>13349.41</v>
      </c>
      <c r="O57" s="89">
        <v>190394.31</v>
      </c>
      <c r="P57" s="90"/>
      <c r="Q57" s="91">
        <f t="shared" si="4"/>
        <v>190394.31</v>
      </c>
      <c r="R57" s="89">
        <v>38586598.510000132</v>
      </c>
      <c r="S57" s="90"/>
      <c r="T57" s="91">
        <f t="shared" si="5"/>
        <v>38586598.510000132</v>
      </c>
      <c r="U57" s="208">
        <f t="shared" si="6"/>
        <v>0</v>
      </c>
      <c r="W57" s="85" t="s">
        <v>12</v>
      </c>
      <c r="X57" s="122">
        <f t="shared" si="7"/>
        <v>0</v>
      </c>
      <c r="Y57" s="122">
        <f t="shared" si="8"/>
        <v>0</v>
      </c>
      <c r="Z57" s="122">
        <f t="shared" si="9"/>
        <v>0</v>
      </c>
      <c r="AA57" s="122">
        <f t="shared" si="10"/>
        <v>0</v>
      </c>
      <c r="AB57" s="122">
        <f t="shared" si="11"/>
        <v>0</v>
      </c>
      <c r="AC57" s="129">
        <f t="shared" si="12"/>
        <v>0</v>
      </c>
    </row>
    <row r="58" spans="1:29" ht="15.75">
      <c r="A58" s="251"/>
      <c r="B58" s="86" t="s">
        <v>13</v>
      </c>
      <c r="C58" s="92">
        <v>96803501.009996697</v>
      </c>
      <c r="D58" s="20"/>
      <c r="E58" s="93">
        <f t="shared" si="0"/>
        <v>96803501.009996697</v>
      </c>
      <c r="F58" s="92">
        <v>2028223.0599999989</v>
      </c>
      <c r="G58" s="20"/>
      <c r="H58" s="93">
        <f t="shared" si="1"/>
        <v>2028223.0599999989</v>
      </c>
      <c r="I58" s="92">
        <v>294972.28999999998</v>
      </c>
      <c r="J58" s="20"/>
      <c r="K58" s="93">
        <f t="shared" si="2"/>
        <v>294972.28999999998</v>
      </c>
      <c r="L58" s="92">
        <v>81460.990000000005</v>
      </c>
      <c r="M58" s="20"/>
      <c r="N58" s="93">
        <f t="shared" si="3"/>
        <v>81460.990000000005</v>
      </c>
      <c r="O58" s="92">
        <v>406813.2</v>
      </c>
      <c r="P58" s="20"/>
      <c r="Q58" s="93">
        <f t="shared" si="4"/>
        <v>406813.2</v>
      </c>
      <c r="R58" s="92">
        <v>94581976.049996704</v>
      </c>
      <c r="S58" s="20"/>
      <c r="T58" s="93">
        <f t="shared" si="5"/>
        <v>94581976.049996704</v>
      </c>
      <c r="U58" s="209">
        <f t="shared" si="6"/>
        <v>0</v>
      </c>
      <c r="W58" s="86" t="s">
        <v>13</v>
      </c>
      <c r="X58" s="122">
        <f t="shared" si="7"/>
        <v>0</v>
      </c>
      <c r="Y58" s="122">
        <f t="shared" si="8"/>
        <v>0</v>
      </c>
      <c r="Z58" s="122">
        <f t="shared" si="9"/>
        <v>0</v>
      </c>
      <c r="AA58" s="122">
        <f t="shared" si="10"/>
        <v>0</v>
      </c>
      <c r="AB58" s="122">
        <f t="shared" si="11"/>
        <v>0</v>
      </c>
      <c r="AC58" s="129">
        <f t="shared" si="12"/>
        <v>0</v>
      </c>
    </row>
    <row r="59" spans="1:29" ht="15.75">
      <c r="A59" s="251"/>
      <c r="B59" s="87" t="s">
        <v>14</v>
      </c>
      <c r="C59" s="92">
        <v>35648760.039999761</v>
      </c>
      <c r="D59" s="20"/>
      <c r="E59" s="93">
        <f t="shared" si="0"/>
        <v>35648760.039999761</v>
      </c>
      <c r="F59" s="92">
        <v>1124838.5700000005</v>
      </c>
      <c r="G59" s="20"/>
      <c r="H59" s="93">
        <f t="shared" si="1"/>
        <v>1124838.5700000005</v>
      </c>
      <c r="I59" s="92">
        <v>99847.37</v>
      </c>
      <c r="J59" s="20"/>
      <c r="K59" s="93">
        <f t="shared" si="2"/>
        <v>99847.37</v>
      </c>
      <c r="L59" s="92">
        <v>9998.4699999999993</v>
      </c>
      <c r="M59" s="20"/>
      <c r="N59" s="93">
        <f t="shared" si="3"/>
        <v>9998.4699999999993</v>
      </c>
      <c r="O59" s="92">
        <v>416319.12999999995</v>
      </c>
      <c r="P59" s="20"/>
      <c r="Q59" s="93">
        <f t="shared" si="4"/>
        <v>416319.12999999995</v>
      </c>
      <c r="R59" s="92">
        <v>44024565.749999784</v>
      </c>
      <c r="S59" s="20"/>
      <c r="T59" s="93">
        <f t="shared" si="5"/>
        <v>44024565.749999784</v>
      </c>
      <c r="U59" s="209">
        <f t="shared" si="6"/>
        <v>0</v>
      </c>
      <c r="W59" s="87" t="s">
        <v>14</v>
      </c>
      <c r="X59" s="122">
        <f t="shared" si="7"/>
        <v>0</v>
      </c>
      <c r="Y59" s="122">
        <f t="shared" si="8"/>
        <v>0</v>
      </c>
      <c r="Z59" s="122">
        <f t="shared" si="9"/>
        <v>0</v>
      </c>
      <c r="AA59" s="122">
        <f t="shared" si="10"/>
        <v>0</v>
      </c>
      <c r="AB59" s="122">
        <f t="shared" si="11"/>
        <v>0</v>
      </c>
      <c r="AC59" s="129">
        <f t="shared" si="12"/>
        <v>0</v>
      </c>
    </row>
    <row r="60" spans="1:29" ht="15.75">
      <c r="A60" s="251"/>
      <c r="B60" s="86" t="s">
        <v>15</v>
      </c>
      <c r="C60" s="92">
        <v>94561445.249999464</v>
      </c>
      <c r="D60" s="20"/>
      <c r="E60" s="93">
        <f t="shared" si="0"/>
        <v>94561445.249999464</v>
      </c>
      <c r="F60" s="92">
        <v>1295444.7599999998</v>
      </c>
      <c r="G60" s="20"/>
      <c r="H60" s="93">
        <f t="shared" si="1"/>
        <v>1295444.7599999998</v>
      </c>
      <c r="I60" s="92">
        <v>224315.25</v>
      </c>
      <c r="J60" s="20"/>
      <c r="K60" s="93">
        <f t="shared" si="2"/>
        <v>224315.25</v>
      </c>
      <c r="L60" s="92">
        <v>7990.4399999999987</v>
      </c>
      <c r="M60" s="20"/>
      <c r="N60" s="93">
        <f t="shared" si="3"/>
        <v>7990.4399999999987</v>
      </c>
      <c r="O60" s="92">
        <v>367790.2300000001</v>
      </c>
      <c r="P60" s="20"/>
      <c r="Q60" s="93">
        <f t="shared" si="4"/>
        <v>367790.2300000001</v>
      </c>
      <c r="R60" s="92">
        <v>101584719.94999947</v>
      </c>
      <c r="S60" s="20"/>
      <c r="T60" s="93">
        <f t="shared" si="5"/>
        <v>101584719.94999947</v>
      </c>
      <c r="U60" s="209">
        <f t="shared" si="6"/>
        <v>0</v>
      </c>
      <c r="W60" s="86" t="s">
        <v>15</v>
      </c>
      <c r="X60" s="122">
        <f t="shared" si="7"/>
        <v>0</v>
      </c>
      <c r="Y60" s="122">
        <f t="shared" si="8"/>
        <v>0</v>
      </c>
      <c r="Z60" s="122">
        <f t="shared" si="9"/>
        <v>0</v>
      </c>
      <c r="AA60" s="122">
        <f t="shared" si="10"/>
        <v>0</v>
      </c>
      <c r="AB60" s="122">
        <f t="shared" si="11"/>
        <v>0</v>
      </c>
      <c r="AC60" s="129">
        <f t="shared" si="12"/>
        <v>0</v>
      </c>
    </row>
    <row r="61" spans="1:29" ht="15.75">
      <c r="A61" s="251"/>
      <c r="B61" s="86" t="s">
        <v>16</v>
      </c>
      <c r="C61" s="92">
        <v>74058515.109999001</v>
      </c>
      <c r="D61" s="20"/>
      <c r="E61" s="93">
        <f t="shared" si="0"/>
        <v>74058515.109999001</v>
      </c>
      <c r="F61" s="92">
        <v>1036944.6000000007</v>
      </c>
      <c r="G61" s="20"/>
      <c r="H61" s="93">
        <f t="shared" si="1"/>
        <v>1036944.6000000007</v>
      </c>
      <c r="I61" s="92">
        <v>138663.79999999999</v>
      </c>
      <c r="J61" s="20"/>
      <c r="K61" s="93">
        <f t="shared" si="2"/>
        <v>138663.79999999999</v>
      </c>
      <c r="L61" s="92">
        <v>244964.60000000003</v>
      </c>
      <c r="M61" s="20"/>
      <c r="N61" s="93">
        <f t="shared" si="3"/>
        <v>244964.60000000003</v>
      </c>
      <c r="O61" s="92">
        <v>461943.26</v>
      </c>
      <c r="P61" s="20"/>
      <c r="Q61" s="93">
        <f t="shared" si="4"/>
        <v>461943.26</v>
      </c>
      <c r="R61" s="92">
        <v>72453326.449999005</v>
      </c>
      <c r="S61" s="20"/>
      <c r="T61" s="93">
        <f t="shared" si="5"/>
        <v>72453326.449999005</v>
      </c>
      <c r="U61" s="209">
        <f t="shared" si="6"/>
        <v>0</v>
      </c>
      <c r="W61" s="86" t="s">
        <v>16</v>
      </c>
      <c r="X61" s="122">
        <f t="shared" si="7"/>
        <v>0</v>
      </c>
      <c r="Y61" s="122">
        <f t="shared" si="8"/>
        <v>0</v>
      </c>
      <c r="Z61" s="122">
        <f t="shared" si="9"/>
        <v>0</v>
      </c>
      <c r="AA61" s="122">
        <f t="shared" si="10"/>
        <v>0</v>
      </c>
      <c r="AB61" s="122">
        <f t="shared" si="11"/>
        <v>0</v>
      </c>
      <c r="AC61" s="129">
        <f t="shared" si="12"/>
        <v>0</v>
      </c>
    </row>
    <row r="62" spans="1:29" ht="15.75">
      <c r="A62" s="251"/>
      <c r="B62" s="86" t="s">
        <v>17</v>
      </c>
      <c r="C62" s="92">
        <v>45921690.639996625</v>
      </c>
      <c r="D62" s="20"/>
      <c r="E62" s="93">
        <f t="shared" si="0"/>
        <v>45921690.639996625</v>
      </c>
      <c r="F62" s="92">
        <v>639429.92000000004</v>
      </c>
      <c r="G62" s="20"/>
      <c r="H62" s="93">
        <f t="shared" si="1"/>
        <v>639429.92000000004</v>
      </c>
      <c r="I62" s="92">
        <v>11605.83</v>
      </c>
      <c r="J62" s="20"/>
      <c r="K62" s="93">
        <f t="shared" si="2"/>
        <v>11605.83</v>
      </c>
      <c r="L62" s="92">
        <v>1131.8499999999999</v>
      </c>
      <c r="M62" s="20"/>
      <c r="N62" s="93">
        <f t="shared" si="3"/>
        <v>1131.8499999999999</v>
      </c>
      <c r="O62" s="92">
        <v>62570.71</v>
      </c>
      <c r="P62" s="20"/>
      <c r="Q62" s="93">
        <f t="shared" si="4"/>
        <v>62570.71</v>
      </c>
      <c r="R62" s="92">
        <v>45230163.989996642</v>
      </c>
      <c r="S62" s="20"/>
      <c r="T62" s="93">
        <f t="shared" si="5"/>
        <v>45230163.989996642</v>
      </c>
      <c r="U62" s="209">
        <f t="shared" si="6"/>
        <v>0</v>
      </c>
      <c r="W62" s="86" t="s">
        <v>17</v>
      </c>
      <c r="X62" s="122">
        <f t="shared" si="7"/>
        <v>0</v>
      </c>
      <c r="Y62" s="122">
        <f t="shared" si="8"/>
        <v>0</v>
      </c>
      <c r="Z62" s="122">
        <f t="shared" si="9"/>
        <v>0</v>
      </c>
      <c r="AA62" s="122">
        <f t="shared" si="10"/>
        <v>0</v>
      </c>
      <c r="AB62" s="122">
        <f t="shared" si="11"/>
        <v>0</v>
      </c>
      <c r="AC62" s="129">
        <f t="shared" si="12"/>
        <v>0</v>
      </c>
    </row>
    <row r="63" spans="1:29" ht="15.75">
      <c r="A63" s="251"/>
      <c r="B63" s="86" t="s">
        <v>18</v>
      </c>
      <c r="C63" s="92">
        <v>17964982.729999453</v>
      </c>
      <c r="D63" s="20"/>
      <c r="E63" s="93">
        <f t="shared" si="0"/>
        <v>17964982.729999453</v>
      </c>
      <c r="F63" s="92">
        <v>562995.3899999999</v>
      </c>
      <c r="G63" s="20"/>
      <c r="H63" s="93">
        <f t="shared" si="1"/>
        <v>562995.3899999999</v>
      </c>
      <c r="I63" s="92">
        <v>34721.97</v>
      </c>
      <c r="J63" s="20"/>
      <c r="K63" s="93">
        <f t="shared" si="2"/>
        <v>34721.97</v>
      </c>
      <c r="L63" s="92">
        <v>2243.5099999999998</v>
      </c>
      <c r="M63" s="20"/>
      <c r="N63" s="93">
        <f t="shared" si="3"/>
        <v>2243.5099999999998</v>
      </c>
      <c r="O63" s="92">
        <v>84251.650000000009</v>
      </c>
      <c r="P63" s="20"/>
      <c r="Q63" s="93">
        <f t="shared" si="4"/>
        <v>84251.650000000009</v>
      </c>
      <c r="R63" s="92">
        <v>17350214.149999451</v>
      </c>
      <c r="S63" s="20"/>
      <c r="T63" s="93">
        <f t="shared" si="5"/>
        <v>17350214.149999451</v>
      </c>
      <c r="U63" s="209">
        <f t="shared" si="6"/>
        <v>0</v>
      </c>
      <c r="W63" s="86" t="s">
        <v>18</v>
      </c>
      <c r="X63" s="122">
        <f t="shared" si="7"/>
        <v>0</v>
      </c>
      <c r="Y63" s="122">
        <f t="shared" si="8"/>
        <v>0</v>
      </c>
      <c r="Z63" s="122">
        <f t="shared" si="9"/>
        <v>0</v>
      </c>
      <c r="AA63" s="122">
        <f t="shared" si="10"/>
        <v>0</v>
      </c>
      <c r="AB63" s="122">
        <f t="shared" si="11"/>
        <v>0</v>
      </c>
      <c r="AC63" s="129">
        <f t="shared" si="12"/>
        <v>0</v>
      </c>
    </row>
    <row r="64" spans="1:29" ht="15.75">
      <c r="A64" s="252"/>
      <c r="B64" s="88" t="s">
        <v>19</v>
      </c>
      <c r="C64" s="94">
        <v>67986957.529998928</v>
      </c>
      <c r="D64" s="95"/>
      <c r="E64" s="96">
        <f t="shared" si="0"/>
        <v>67986957.529998928</v>
      </c>
      <c r="F64" s="94">
        <v>1498081.2399999995</v>
      </c>
      <c r="G64" s="95"/>
      <c r="H64" s="96">
        <f t="shared" si="1"/>
        <v>1498081.2399999995</v>
      </c>
      <c r="I64" s="94">
        <v>47723.840000000004</v>
      </c>
      <c r="J64" s="95"/>
      <c r="K64" s="96">
        <f t="shared" si="2"/>
        <v>47723.840000000004</v>
      </c>
      <c r="L64" s="94">
        <v>2048.9</v>
      </c>
      <c r="M64" s="95"/>
      <c r="N64" s="96">
        <f t="shared" si="3"/>
        <v>2048.9</v>
      </c>
      <c r="O64" s="94">
        <v>141622.45000000001</v>
      </c>
      <c r="P64" s="95"/>
      <c r="Q64" s="96">
        <f t="shared" si="4"/>
        <v>141622.45000000001</v>
      </c>
      <c r="R64" s="94">
        <v>77537706.599998936</v>
      </c>
      <c r="S64" s="95"/>
      <c r="T64" s="96">
        <f t="shared" si="5"/>
        <v>77537706.599998936</v>
      </c>
      <c r="U64" s="210">
        <f t="shared" si="6"/>
        <v>0</v>
      </c>
      <c r="W64" s="88" t="s">
        <v>19</v>
      </c>
      <c r="X64" s="122">
        <f t="shared" si="7"/>
        <v>0</v>
      </c>
      <c r="Y64" s="122">
        <f t="shared" si="8"/>
        <v>0</v>
      </c>
      <c r="Z64" s="122">
        <f t="shared" si="9"/>
        <v>0</v>
      </c>
      <c r="AA64" s="122">
        <f t="shared" si="10"/>
        <v>0</v>
      </c>
      <c r="AB64" s="122">
        <f t="shared" si="11"/>
        <v>0</v>
      </c>
      <c r="AC64" s="129">
        <f t="shared" si="12"/>
        <v>0</v>
      </c>
    </row>
    <row r="65" spans="1:29" ht="15.75" customHeight="1">
      <c r="A65" s="250">
        <v>42656</v>
      </c>
      <c r="B65" s="85" t="s">
        <v>12</v>
      </c>
      <c r="C65" s="89">
        <v>38586598.510000132</v>
      </c>
      <c r="D65" s="90"/>
      <c r="E65" s="91">
        <f t="shared" si="0"/>
        <v>38586598.510000132</v>
      </c>
      <c r="F65" s="89">
        <v>564662.44000000006</v>
      </c>
      <c r="G65" s="90"/>
      <c r="H65" s="91">
        <f t="shared" si="1"/>
        <v>564662.44000000006</v>
      </c>
      <c r="I65" s="89">
        <v>18217.080000000002</v>
      </c>
      <c r="J65" s="90"/>
      <c r="K65" s="91">
        <f t="shared" si="2"/>
        <v>18217.080000000002</v>
      </c>
      <c r="L65" s="89">
        <v>471636.37</v>
      </c>
      <c r="M65" s="90"/>
      <c r="N65" s="91">
        <f t="shared" si="3"/>
        <v>471636.37</v>
      </c>
      <c r="O65" s="92">
        <v>68257.89</v>
      </c>
      <c r="P65" s="20"/>
      <c r="Q65" s="93">
        <f t="shared" si="4"/>
        <v>68257.89</v>
      </c>
      <c r="R65" s="89">
        <v>37500258.890000127</v>
      </c>
      <c r="S65" s="90"/>
      <c r="T65" s="91">
        <f t="shared" si="5"/>
        <v>37500258.890000127</v>
      </c>
      <c r="U65" s="208">
        <f t="shared" si="6"/>
        <v>0</v>
      </c>
      <c r="W65" s="85" t="s">
        <v>12</v>
      </c>
      <c r="X65" s="117">
        <f t="shared" si="7"/>
        <v>0</v>
      </c>
      <c r="Y65" s="118">
        <f t="shared" si="8"/>
        <v>0</v>
      </c>
      <c r="Z65" s="118">
        <f t="shared" si="9"/>
        <v>0</v>
      </c>
      <c r="AA65" s="118">
        <f t="shared" si="10"/>
        <v>0</v>
      </c>
      <c r="AB65" s="118">
        <f t="shared" si="11"/>
        <v>0</v>
      </c>
      <c r="AC65" s="131">
        <f t="shared" si="12"/>
        <v>0</v>
      </c>
    </row>
    <row r="66" spans="1:29" ht="15.75">
      <c r="A66" s="251"/>
      <c r="B66" s="86" t="s">
        <v>13</v>
      </c>
      <c r="C66" s="92">
        <v>94581976.049996704</v>
      </c>
      <c r="D66" s="20"/>
      <c r="E66" s="93">
        <f t="shared" si="0"/>
        <v>94581976.049996704</v>
      </c>
      <c r="F66" s="92">
        <v>2485015.1100000008</v>
      </c>
      <c r="G66" s="20"/>
      <c r="H66" s="93">
        <f t="shared" si="1"/>
        <v>2485015.1100000008</v>
      </c>
      <c r="I66" s="92">
        <v>1271908.19</v>
      </c>
      <c r="J66" s="20"/>
      <c r="K66" s="93">
        <f t="shared" si="2"/>
        <v>1271908.19</v>
      </c>
      <c r="L66" s="92">
        <v>404418.84</v>
      </c>
      <c r="M66" s="20"/>
      <c r="N66" s="93">
        <f t="shared" si="3"/>
        <v>404418.84</v>
      </c>
      <c r="O66" s="92">
        <v>542538.36</v>
      </c>
      <c r="P66" s="20"/>
      <c r="Q66" s="93">
        <f t="shared" si="4"/>
        <v>542538.36</v>
      </c>
      <c r="R66" s="92">
        <v>92421911.929996699</v>
      </c>
      <c r="S66" s="20"/>
      <c r="T66" s="93">
        <f t="shared" si="5"/>
        <v>92421911.929996699</v>
      </c>
      <c r="U66" s="209">
        <f t="shared" si="6"/>
        <v>0</v>
      </c>
      <c r="W66" s="86" t="s">
        <v>13</v>
      </c>
      <c r="X66" s="121">
        <f t="shared" si="7"/>
        <v>0</v>
      </c>
      <c r="Y66" s="122">
        <f t="shared" si="8"/>
        <v>0</v>
      </c>
      <c r="Z66" s="122">
        <f t="shared" si="9"/>
        <v>0</v>
      </c>
      <c r="AA66" s="122">
        <f t="shared" si="10"/>
        <v>0</v>
      </c>
      <c r="AB66" s="122">
        <f t="shared" si="11"/>
        <v>0</v>
      </c>
      <c r="AC66" s="129">
        <f t="shared" si="12"/>
        <v>0</v>
      </c>
    </row>
    <row r="67" spans="1:29" ht="15.75">
      <c r="A67" s="251"/>
      <c r="B67" s="87" t="s">
        <v>14</v>
      </c>
      <c r="C67" s="92">
        <v>44024565.749999784</v>
      </c>
      <c r="D67" s="20"/>
      <c r="E67" s="93">
        <f t="shared" si="0"/>
        <v>44024565.749999784</v>
      </c>
      <c r="F67" s="92">
        <v>948443.69000000006</v>
      </c>
      <c r="G67" s="20"/>
      <c r="H67" s="93">
        <f t="shared" si="1"/>
        <v>948443.69000000006</v>
      </c>
      <c r="I67" s="92">
        <v>45573.54</v>
      </c>
      <c r="J67" s="20"/>
      <c r="K67" s="93">
        <f t="shared" si="2"/>
        <v>45573.54</v>
      </c>
      <c r="L67" s="92">
        <v>1305.01</v>
      </c>
      <c r="M67" s="20"/>
      <c r="N67" s="93">
        <f t="shared" si="3"/>
        <v>1305.01</v>
      </c>
      <c r="O67" s="92">
        <v>157108.93</v>
      </c>
      <c r="P67" s="20"/>
      <c r="Q67" s="93">
        <f t="shared" si="4"/>
        <v>157108.93</v>
      </c>
      <c r="R67" s="92">
        <v>42963281.65999978</v>
      </c>
      <c r="S67" s="20"/>
      <c r="T67" s="93">
        <f t="shared" si="5"/>
        <v>42963281.65999978</v>
      </c>
      <c r="U67" s="209">
        <f t="shared" si="6"/>
        <v>0</v>
      </c>
      <c r="W67" s="87" t="s">
        <v>14</v>
      </c>
      <c r="X67" s="121">
        <f t="shared" si="7"/>
        <v>0</v>
      </c>
      <c r="Y67" s="122">
        <f t="shared" si="8"/>
        <v>0</v>
      </c>
      <c r="Z67" s="122">
        <f t="shared" si="9"/>
        <v>0</v>
      </c>
      <c r="AA67" s="122">
        <f t="shared" si="10"/>
        <v>0</v>
      </c>
      <c r="AB67" s="122">
        <f t="shared" si="11"/>
        <v>0</v>
      </c>
      <c r="AC67" s="129">
        <f t="shared" si="12"/>
        <v>0</v>
      </c>
    </row>
    <row r="68" spans="1:29" ht="15.75">
      <c r="A68" s="251"/>
      <c r="B68" s="86" t="s">
        <v>15</v>
      </c>
      <c r="C68" s="92">
        <v>101584719.94999947</v>
      </c>
      <c r="D68" s="20"/>
      <c r="E68" s="93">
        <f t="shared" si="0"/>
        <v>101584719.94999947</v>
      </c>
      <c r="F68" s="92">
        <v>912164.05000000016</v>
      </c>
      <c r="G68" s="20"/>
      <c r="H68" s="93">
        <f t="shared" si="1"/>
        <v>912164.05000000016</v>
      </c>
      <c r="I68" s="92">
        <v>79824.52999999997</v>
      </c>
      <c r="J68" s="20"/>
      <c r="K68" s="93">
        <f t="shared" si="2"/>
        <v>79824.52999999997</v>
      </c>
      <c r="L68" s="92">
        <v>946844.8</v>
      </c>
      <c r="M68" s="20"/>
      <c r="N68" s="93">
        <f t="shared" si="3"/>
        <v>946844.8</v>
      </c>
      <c r="O68" s="92">
        <v>300818.46000000008</v>
      </c>
      <c r="P68" s="20"/>
      <c r="Q68" s="93">
        <f t="shared" si="4"/>
        <v>300818.46000000008</v>
      </c>
      <c r="R68" s="92">
        <v>99504717.169999465</v>
      </c>
      <c r="S68" s="20"/>
      <c r="T68" s="93">
        <f t="shared" si="5"/>
        <v>99504717.169999465</v>
      </c>
      <c r="U68" s="209">
        <f t="shared" si="6"/>
        <v>0</v>
      </c>
      <c r="W68" s="86" t="s">
        <v>15</v>
      </c>
      <c r="X68" s="121">
        <f t="shared" si="7"/>
        <v>0</v>
      </c>
      <c r="Y68" s="122">
        <f t="shared" si="8"/>
        <v>0</v>
      </c>
      <c r="Z68" s="122">
        <f t="shared" si="9"/>
        <v>0</v>
      </c>
      <c r="AA68" s="122">
        <f t="shared" si="10"/>
        <v>0</v>
      </c>
      <c r="AB68" s="122">
        <f t="shared" si="11"/>
        <v>0</v>
      </c>
      <c r="AC68" s="129">
        <f t="shared" si="12"/>
        <v>0</v>
      </c>
    </row>
    <row r="69" spans="1:29" ht="15.75">
      <c r="A69" s="251"/>
      <c r="B69" s="86" t="s">
        <v>16</v>
      </c>
      <c r="C69" s="92">
        <v>72453326.449999005</v>
      </c>
      <c r="D69" s="20"/>
      <c r="E69" s="93">
        <f t="shared" si="0"/>
        <v>72453326.449999005</v>
      </c>
      <c r="F69" s="92">
        <v>1043476.9299999996</v>
      </c>
      <c r="G69" s="20"/>
      <c r="H69" s="93">
        <f t="shared" si="1"/>
        <v>1043476.9299999996</v>
      </c>
      <c r="I69" s="92">
        <v>281782.46999999997</v>
      </c>
      <c r="J69" s="20"/>
      <c r="K69" s="93">
        <f t="shared" si="2"/>
        <v>281782.46999999997</v>
      </c>
      <c r="L69" s="92">
        <v>191437.24</v>
      </c>
      <c r="M69" s="20"/>
      <c r="N69" s="93">
        <f t="shared" si="3"/>
        <v>191437.24</v>
      </c>
      <c r="O69" s="92">
        <v>281598.24</v>
      </c>
      <c r="P69" s="20"/>
      <c r="Q69" s="93">
        <f t="shared" si="4"/>
        <v>281598.24</v>
      </c>
      <c r="R69" s="92">
        <v>71218596.509999007</v>
      </c>
      <c r="S69" s="20"/>
      <c r="T69" s="93">
        <f t="shared" si="5"/>
        <v>71218596.509999007</v>
      </c>
      <c r="U69" s="209">
        <f t="shared" si="6"/>
        <v>0</v>
      </c>
      <c r="W69" s="86" t="s">
        <v>16</v>
      </c>
      <c r="X69" s="121">
        <f t="shared" si="7"/>
        <v>0</v>
      </c>
      <c r="Y69" s="122">
        <f t="shared" si="8"/>
        <v>0</v>
      </c>
      <c r="Z69" s="122">
        <f t="shared" si="9"/>
        <v>0</v>
      </c>
      <c r="AA69" s="122">
        <f t="shared" si="10"/>
        <v>0</v>
      </c>
      <c r="AB69" s="122">
        <f t="shared" si="11"/>
        <v>0</v>
      </c>
      <c r="AC69" s="129">
        <f t="shared" si="12"/>
        <v>0</v>
      </c>
    </row>
    <row r="70" spans="1:29" ht="15.75">
      <c r="A70" s="251"/>
      <c r="B70" s="86" t="s">
        <v>17</v>
      </c>
      <c r="C70" s="92">
        <v>45230163.989996642</v>
      </c>
      <c r="D70" s="20"/>
      <c r="E70" s="93">
        <f t="shared" si="0"/>
        <v>45230163.989996642</v>
      </c>
      <c r="F70" s="92">
        <v>460571.70999999996</v>
      </c>
      <c r="G70" s="20"/>
      <c r="H70" s="93">
        <f t="shared" si="1"/>
        <v>460571.70999999996</v>
      </c>
      <c r="I70" s="92">
        <v>4273.83</v>
      </c>
      <c r="J70" s="20"/>
      <c r="K70" s="93">
        <f t="shared" si="2"/>
        <v>4273.83</v>
      </c>
      <c r="L70" s="92">
        <v>108.56</v>
      </c>
      <c r="M70" s="20"/>
      <c r="N70" s="93">
        <f t="shared" si="3"/>
        <v>108.56</v>
      </c>
      <c r="O70" s="92">
        <v>227850.43000000005</v>
      </c>
      <c r="P70" s="20"/>
      <c r="Q70" s="93">
        <f t="shared" si="4"/>
        <v>227850.43000000005</v>
      </c>
      <c r="R70" s="92">
        <v>44545907.119996645</v>
      </c>
      <c r="S70" s="20"/>
      <c r="T70" s="93">
        <f t="shared" si="5"/>
        <v>44545907.119996645</v>
      </c>
      <c r="U70" s="209">
        <f t="shared" si="6"/>
        <v>0</v>
      </c>
      <c r="W70" s="86" t="s">
        <v>17</v>
      </c>
      <c r="X70" s="121">
        <f t="shared" si="7"/>
        <v>0</v>
      </c>
      <c r="Y70" s="122">
        <f t="shared" si="8"/>
        <v>0</v>
      </c>
      <c r="Z70" s="122">
        <f t="shared" si="9"/>
        <v>0</v>
      </c>
      <c r="AA70" s="122">
        <f t="shared" si="10"/>
        <v>0</v>
      </c>
      <c r="AB70" s="122">
        <f t="shared" si="11"/>
        <v>0</v>
      </c>
      <c r="AC70" s="129">
        <f t="shared" si="12"/>
        <v>0</v>
      </c>
    </row>
    <row r="71" spans="1:29" ht="15.75">
      <c r="A71" s="251"/>
      <c r="B71" s="86" t="s">
        <v>18</v>
      </c>
      <c r="C71" s="92">
        <v>17350214.149999451</v>
      </c>
      <c r="D71" s="20"/>
      <c r="E71" s="93">
        <f t="shared" si="0"/>
        <v>17350214.149999451</v>
      </c>
      <c r="F71" s="92">
        <v>636433.91</v>
      </c>
      <c r="G71" s="20"/>
      <c r="H71" s="93">
        <f t="shared" si="1"/>
        <v>636433.91</v>
      </c>
      <c r="I71" s="92">
        <v>31017.690000000002</v>
      </c>
      <c r="J71" s="20"/>
      <c r="K71" s="93">
        <f t="shared" si="2"/>
        <v>31017.690000000002</v>
      </c>
      <c r="L71" s="92">
        <v>3726.12</v>
      </c>
      <c r="M71" s="20"/>
      <c r="N71" s="93">
        <f t="shared" si="3"/>
        <v>3726.12</v>
      </c>
      <c r="O71" s="92">
        <v>96446.22</v>
      </c>
      <c r="P71" s="20"/>
      <c r="Q71" s="93">
        <f t="shared" si="4"/>
        <v>96446.22</v>
      </c>
      <c r="R71" s="92">
        <v>16644625.589999452</v>
      </c>
      <c r="S71" s="20"/>
      <c r="T71" s="93">
        <f t="shared" si="5"/>
        <v>16644625.589999452</v>
      </c>
      <c r="U71" s="209">
        <f t="shared" si="6"/>
        <v>0</v>
      </c>
      <c r="W71" s="86" t="s">
        <v>18</v>
      </c>
      <c r="X71" s="121">
        <f t="shared" si="7"/>
        <v>0</v>
      </c>
      <c r="Y71" s="122">
        <f t="shared" si="8"/>
        <v>0</v>
      </c>
      <c r="Z71" s="122">
        <f t="shared" si="9"/>
        <v>0</v>
      </c>
      <c r="AA71" s="122">
        <f t="shared" si="10"/>
        <v>0</v>
      </c>
      <c r="AB71" s="122">
        <f t="shared" si="11"/>
        <v>0</v>
      </c>
      <c r="AC71" s="129">
        <f t="shared" si="12"/>
        <v>0</v>
      </c>
    </row>
    <row r="72" spans="1:29" ht="15.75">
      <c r="A72" s="252"/>
      <c r="B72" s="88" t="s">
        <v>19</v>
      </c>
      <c r="C72" s="94">
        <v>77537706.599998936</v>
      </c>
      <c r="D72" s="95"/>
      <c r="E72" s="96">
        <f t="shared" si="0"/>
        <v>77537706.599998936</v>
      </c>
      <c r="F72" s="94">
        <v>1793755.61</v>
      </c>
      <c r="G72" s="95"/>
      <c r="H72" s="96">
        <f t="shared" si="1"/>
        <v>1793755.61</v>
      </c>
      <c r="I72" s="94">
        <v>390272.16000000003</v>
      </c>
      <c r="J72" s="95"/>
      <c r="K72" s="96">
        <f t="shared" si="2"/>
        <v>390272.16000000003</v>
      </c>
      <c r="L72" s="94">
        <v>27594.13</v>
      </c>
      <c r="M72" s="95"/>
      <c r="N72" s="96">
        <f t="shared" si="3"/>
        <v>27594.13</v>
      </c>
      <c r="O72" s="94">
        <v>164077.48000000001</v>
      </c>
      <c r="P72" s="95"/>
      <c r="Q72" s="96">
        <f t="shared" si="4"/>
        <v>164077.48000000001</v>
      </c>
      <c r="R72" s="94">
        <v>75942551.539998949</v>
      </c>
      <c r="S72" s="95"/>
      <c r="T72" s="96">
        <f t="shared" si="5"/>
        <v>75942551.539998949</v>
      </c>
      <c r="U72" s="210">
        <f t="shared" si="6"/>
        <v>0</v>
      </c>
      <c r="W72" s="88" t="s">
        <v>19</v>
      </c>
      <c r="X72" s="125">
        <f t="shared" si="7"/>
        <v>0</v>
      </c>
      <c r="Y72" s="126">
        <f t="shared" si="8"/>
        <v>0</v>
      </c>
      <c r="Z72" s="126">
        <f t="shared" si="9"/>
        <v>0</v>
      </c>
      <c r="AA72" s="126">
        <f t="shared" si="10"/>
        <v>0</v>
      </c>
      <c r="AB72" s="126">
        <f t="shared" si="11"/>
        <v>0</v>
      </c>
      <c r="AC72" s="132">
        <f t="shared" si="12"/>
        <v>0</v>
      </c>
    </row>
    <row r="73" spans="1:29" ht="15.75" customHeight="1">
      <c r="A73" s="250">
        <v>42659</v>
      </c>
      <c r="B73" s="85" t="s">
        <v>12</v>
      </c>
      <c r="C73" s="89">
        <v>37500258.890000127</v>
      </c>
      <c r="D73" s="133"/>
      <c r="E73" s="91">
        <f t="shared" ref="E73:E136" si="13">C73-D73</f>
        <v>37500258.890000127</v>
      </c>
      <c r="F73" s="89">
        <v>1556323.9400000011</v>
      </c>
      <c r="G73" s="90"/>
      <c r="H73" s="91">
        <f t="shared" ref="H73:H136" si="14">F73-G73</f>
        <v>1556323.9400000011</v>
      </c>
      <c r="I73" s="89">
        <v>104306.18999999999</v>
      </c>
      <c r="J73" s="90"/>
      <c r="K73" s="91">
        <f t="shared" ref="K73:K136" si="15">I73-J73</f>
        <v>104306.18999999999</v>
      </c>
      <c r="L73" s="89">
        <v>14460.470000000001</v>
      </c>
      <c r="M73" s="90"/>
      <c r="N73" s="91">
        <f t="shared" ref="N73:N136" si="16">L73-M73</f>
        <v>14460.470000000001</v>
      </c>
      <c r="O73" s="89">
        <v>290229.3</v>
      </c>
      <c r="P73" s="102"/>
      <c r="Q73" s="91">
        <f t="shared" ref="Q73:Q136" si="17">O73-P73</f>
        <v>290229.3</v>
      </c>
      <c r="R73" s="89">
        <v>35743551.370000131</v>
      </c>
      <c r="S73" s="90"/>
      <c r="T73" s="91">
        <f t="shared" ref="T73:T136" si="18">R73-S73</f>
        <v>35743551.370000131</v>
      </c>
      <c r="U73" s="208">
        <f t="shared" si="6"/>
        <v>0</v>
      </c>
      <c r="W73" s="85" t="s">
        <v>12</v>
      </c>
      <c r="X73" s="117">
        <f t="shared" si="7"/>
        <v>0</v>
      </c>
      <c r="Y73" s="118">
        <f t="shared" si="8"/>
        <v>0</v>
      </c>
      <c r="Z73" s="118">
        <f t="shared" si="9"/>
        <v>0</v>
      </c>
      <c r="AA73" s="118">
        <f t="shared" si="10"/>
        <v>0</v>
      </c>
      <c r="AB73" s="118">
        <f t="shared" si="11"/>
        <v>0</v>
      </c>
      <c r="AC73" s="131">
        <f t="shared" si="12"/>
        <v>0</v>
      </c>
    </row>
    <row r="74" spans="1:29" ht="15.75">
      <c r="A74" s="251"/>
      <c r="B74" s="86" t="s">
        <v>13</v>
      </c>
      <c r="C74" s="92">
        <v>92421911.929996699</v>
      </c>
      <c r="D74" s="134"/>
      <c r="E74" s="93">
        <f t="shared" si="13"/>
        <v>92421911.929996699</v>
      </c>
      <c r="F74" s="92">
        <v>2912910.7800000007</v>
      </c>
      <c r="G74" s="20"/>
      <c r="H74" s="93">
        <f t="shared" si="14"/>
        <v>2912910.7800000007</v>
      </c>
      <c r="I74" s="92">
        <v>865956.16999999993</v>
      </c>
      <c r="J74" s="20"/>
      <c r="K74" s="93">
        <f t="shared" si="15"/>
        <v>865956.16999999993</v>
      </c>
      <c r="L74" s="92">
        <v>1349071.0299999998</v>
      </c>
      <c r="M74" s="20"/>
      <c r="N74" s="93">
        <f t="shared" si="16"/>
        <v>1349071.0299999998</v>
      </c>
      <c r="O74" s="92">
        <v>995290.87000000046</v>
      </c>
      <c r="P74" s="6"/>
      <c r="Q74" s="93">
        <f t="shared" si="17"/>
        <v>995290.87000000046</v>
      </c>
      <c r="R74" s="92">
        <v>88030595.419996724</v>
      </c>
      <c r="S74" s="20"/>
      <c r="T74" s="93">
        <f t="shared" si="18"/>
        <v>88030595.419996724</v>
      </c>
      <c r="U74" s="209">
        <f t="shared" ref="U74:U137" si="19">IF(D74=0,0,1)</f>
        <v>0</v>
      </c>
      <c r="W74" s="86" t="s">
        <v>13</v>
      </c>
      <c r="X74" s="121">
        <f t="shared" ref="X74:X137" si="20">+IF(AND(C74&lt;&gt;0,D74&lt;&gt;0,OR(E74&gt;100,E74&lt;-100)),1,0)</f>
        <v>0</v>
      </c>
      <c r="Y74" s="122">
        <f t="shared" ref="Y74:Y137" si="21">+IF(AND(F74&lt;&gt;0,G74&lt;&gt;0,OR(H74&gt;100,H74&lt;-100)),1,0)</f>
        <v>0</v>
      </c>
      <c r="Z74" s="122">
        <f t="shared" ref="Z74:Z137" si="22">+IF(AND(I74&lt;&gt;0,J74&lt;&gt;0,OR(K74&gt;100,K74&lt;-100)),1,0)</f>
        <v>0</v>
      </c>
      <c r="AA74" s="122">
        <f t="shared" ref="AA74:AA137" si="23">+IF(AND(L74&lt;&gt;0,M74&lt;&gt;0,OR(N74&gt;100,N74&lt;-100)),1,0)</f>
        <v>0</v>
      </c>
      <c r="AB74" s="122">
        <f t="shared" ref="AB74:AB137" si="24">+IF(AND(O74&lt;&gt;0,P74&lt;&gt;0,OR(Q74&gt;100,Q74&lt;-100)),1,0)</f>
        <v>0</v>
      </c>
      <c r="AC74" s="129">
        <f t="shared" ref="AC74:AC137" si="25">+IF(AND(R74&lt;&gt;0,S74&lt;&gt;0,OR(T74&gt;100,T74&lt;-100)),1,0)</f>
        <v>0</v>
      </c>
    </row>
    <row r="75" spans="1:29" ht="15.75">
      <c r="A75" s="251"/>
      <c r="B75" s="87" t="s">
        <v>14</v>
      </c>
      <c r="C75" s="92">
        <v>42963281.65999978</v>
      </c>
      <c r="D75" s="134"/>
      <c r="E75" s="93">
        <f t="shared" si="13"/>
        <v>42963281.65999978</v>
      </c>
      <c r="F75" s="92">
        <v>1519948.81</v>
      </c>
      <c r="G75" s="20"/>
      <c r="H75" s="93">
        <f t="shared" si="14"/>
        <v>1519948.81</v>
      </c>
      <c r="I75" s="92">
        <v>126519.58</v>
      </c>
      <c r="J75" s="20"/>
      <c r="K75" s="93">
        <f t="shared" si="15"/>
        <v>126519.58</v>
      </c>
      <c r="L75" s="92">
        <v>43789.08</v>
      </c>
      <c r="M75" s="20"/>
      <c r="N75" s="93">
        <f t="shared" si="16"/>
        <v>43789.08</v>
      </c>
      <c r="O75" s="92">
        <v>216007.11000000002</v>
      </c>
      <c r="P75" s="6"/>
      <c r="Q75" s="93">
        <f t="shared" si="17"/>
        <v>216007.11000000002</v>
      </c>
      <c r="R75" s="92">
        <v>41310056.239999779</v>
      </c>
      <c r="S75" s="20"/>
      <c r="T75" s="93">
        <f t="shared" si="18"/>
        <v>41310056.239999779</v>
      </c>
      <c r="U75" s="209">
        <f t="shared" si="19"/>
        <v>0</v>
      </c>
      <c r="W75" s="87" t="s">
        <v>14</v>
      </c>
      <c r="X75" s="121">
        <f t="shared" si="20"/>
        <v>0</v>
      </c>
      <c r="Y75" s="122">
        <f t="shared" si="21"/>
        <v>0</v>
      </c>
      <c r="Z75" s="122">
        <f t="shared" si="22"/>
        <v>0</v>
      </c>
      <c r="AA75" s="122">
        <f t="shared" si="23"/>
        <v>0</v>
      </c>
      <c r="AB75" s="122">
        <f t="shared" si="24"/>
        <v>0</v>
      </c>
      <c r="AC75" s="129">
        <f t="shared" si="25"/>
        <v>0</v>
      </c>
    </row>
    <row r="76" spans="1:29" ht="15.75">
      <c r="A76" s="251"/>
      <c r="B76" s="86" t="s">
        <v>15</v>
      </c>
      <c r="C76" s="92">
        <v>99504717.169999465</v>
      </c>
      <c r="D76" s="134"/>
      <c r="E76" s="93">
        <f t="shared" si="13"/>
        <v>99504717.169999465</v>
      </c>
      <c r="F76" s="92">
        <v>2529279.0999999987</v>
      </c>
      <c r="G76" s="20"/>
      <c r="H76" s="93">
        <f t="shared" si="14"/>
        <v>2529279.0999999987</v>
      </c>
      <c r="I76" s="92">
        <v>284834.06</v>
      </c>
      <c r="J76" s="20"/>
      <c r="K76" s="93">
        <f t="shared" si="15"/>
        <v>284834.06</v>
      </c>
      <c r="L76" s="92">
        <v>12582.16</v>
      </c>
      <c r="M76" s="20"/>
      <c r="N76" s="93">
        <f t="shared" si="16"/>
        <v>12582.16</v>
      </c>
      <c r="O76" s="92">
        <v>773936.78</v>
      </c>
      <c r="P76" s="6"/>
      <c r="Q76" s="93">
        <f t="shared" si="17"/>
        <v>773936.78</v>
      </c>
      <c r="R76" s="92">
        <v>96473753.189999491</v>
      </c>
      <c r="S76" s="20"/>
      <c r="T76" s="93">
        <f t="shared" si="18"/>
        <v>96473753.189999491</v>
      </c>
      <c r="U76" s="209">
        <f t="shared" si="19"/>
        <v>0</v>
      </c>
      <c r="W76" s="86" t="s">
        <v>15</v>
      </c>
      <c r="X76" s="121">
        <f t="shared" si="20"/>
        <v>0</v>
      </c>
      <c r="Y76" s="122">
        <f t="shared" si="21"/>
        <v>0</v>
      </c>
      <c r="Z76" s="122">
        <f t="shared" si="22"/>
        <v>0</v>
      </c>
      <c r="AA76" s="122">
        <f t="shared" si="23"/>
        <v>0</v>
      </c>
      <c r="AB76" s="122">
        <f t="shared" si="24"/>
        <v>0</v>
      </c>
      <c r="AC76" s="129">
        <f t="shared" si="25"/>
        <v>0</v>
      </c>
    </row>
    <row r="77" spans="1:29" ht="15.75">
      <c r="A77" s="251"/>
      <c r="B77" s="86" t="s">
        <v>16</v>
      </c>
      <c r="C77" s="92">
        <v>71218596.509999007</v>
      </c>
      <c r="D77" s="134"/>
      <c r="E77" s="93">
        <f t="shared" si="13"/>
        <v>71218596.509999007</v>
      </c>
      <c r="F77" s="92">
        <v>1600061.2100000004</v>
      </c>
      <c r="G77" s="20"/>
      <c r="H77" s="93">
        <f t="shared" si="14"/>
        <v>1600061.2100000004</v>
      </c>
      <c r="I77" s="92">
        <v>69530.880000000034</v>
      </c>
      <c r="J77" s="20"/>
      <c r="K77" s="93">
        <f t="shared" si="15"/>
        <v>69530.880000000034</v>
      </c>
      <c r="L77" s="92">
        <v>7344.1100000000006</v>
      </c>
      <c r="M77" s="20"/>
      <c r="N77" s="93">
        <f t="shared" si="16"/>
        <v>7344.1100000000006</v>
      </c>
      <c r="O77" s="92">
        <v>617767.04</v>
      </c>
      <c r="P77" s="6"/>
      <c r="Q77" s="93">
        <f t="shared" si="17"/>
        <v>617767.04</v>
      </c>
      <c r="R77" s="92">
        <v>69062955.029999003</v>
      </c>
      <c r="S77" s="20"/>
      <c r="T77" s="93">
        <f t="shared" si="18"/>
        <v>69062955.029999003</v>
      </c>
      <c r="U77" s="209">
        <f t="shared" si="19"/>
        <v>0</v>
      </c>
      <c r="W77" s="86" t="s">
        <v>16</v>
      </c>
      <c r="X77" s="121">
        <f t="shared" si="20"/>
        <v>0</v>
      </c>
      <c r="Y77" s="122">
        <f t="shared" si="21"/>
        <v>0</v>
      </c>
      <c r="Z77" s="122">
        <f t="shared" si="22"/>
        <v>0</v>
      </c>
      <c r="AA77" s="122">
        <f t="shared" si="23"/>
        <v>0</v>
      </c>
      <c r="AB77" s="122">
        <f t="shared" si="24"/>
        <v>0</v>
      </c>
      <c r="AC77" s="129">
        <f t="shared" si="25"/>
        <v>0</v>
      </c>
    </row>
    <row r="78" spans="1:29" ht="15.75">
      <c r="A78" s="251"/>
      <c r="B78" s="86" t="s">
        <v>17</v>
      </c>
      <c r="C78" s="92">
        <v>44545907.119996645</v>
      </c>
      <c r="D78" s="134"/>
      <c r="E78" s="93">
        <f t="shared" si="13"/>
        <v>44545907.119996645</v>
      </c>
      <c r="F78" s="92">
        <v>1387525.6200000003</v>
      </c>
      <c r="G78" s="20"/>
      <c r="H78" s="93">
        <f t="shared" si="14"/>
        <v>1387525.6200000003</v>
      </c>
      <c r="I78" s="92">
        <v>57370.840000000004</v>
      </c>
      <c r="J78" s="20"/>
      <c r="K78" s="93">
        <f t="shared" si="15"/>
        <v>57370.840000000004</v>
      </c>
      <c r="L78" s="92">
        <v>1371.88</v>
      </c>
      <c r="M78" s="20"/>
      <c r="N78" s="93">
        <f t="shared" si="16"/>
        <v>1371.88</v>
      </c>
      <c r="O78" s="92">
        <v>478258.68</v>
      </c>
      <c r="P78" s="6"/>
      <c r="Q78" s="93">
        <f t="shared" si="17"/>
        <v>478258.68</v>
      </c>
      <c r="R78" s="92">
        <v>42736121.779996641</v>
      </c>
      <c r="S78" s="20"/>
      <c r="T78" s="93">
        <f t="shared" si="18"/>
        <v>42736121.779996641</v>
      </c>
      <c r="U78" s="209">
        <f t="shared" si="19"/>
        <v>0</v>
      </c>
      <c r="W78" s="86" t="s">
        <v>17</v>
      </c>
      <c r="X78" s="121">
        <f t="shared" si="20"/>
        <v>0</v>
      </c>
      <c r="Y78" s="122">
        <f t="shared" si="21"/>
        <v>0</v>
      </c>
      <c r="Z78" s="122">
        <f t="shared" si="22"/>
        <v>0</v>
      </c>
      <c r="AA78" s="122">
        <f t="shared" si="23"/>
        <v>0</v>
      </c>
      <c r="AB78" s="122">
        <f t="shared" si="24"/>
        <v>0</v>
      </c>
      <c r="AC78" s="129">
        <f t="shared" si="25"/>
        <v>0</v>
      </c>
    </row>
    <row r="79" spans="1:29" ht="15.75">
      <c r="A79" s="251"/>
      <c r="B79" s="86" t="s">
        <v>18</v>
      </c>
      <c r="C79" s="92">
        <v>16644625.589999452</v>
      </c>
      <c r="D79" s="134"/>
      <c r="E79" s="93">
        <f t="shared" si="13"/>
        <v>16644625.589999452</v>
      </c>
      <c r="F79" s="92">
        <v>1120267.29</v>
      </c>
      <c r="G79" s="20"/>
      <c r="H79" s="93">
        <f t="shared" si="14"/>
        <v>1120267.29</v>
      </c>
      <c r="I79" s="92">
        <v>242746.07</v>
      </c>
      <c r="J79" s="20"/>
      <c r="K79" s="93">
        <f t="shared" si="15"/>
        <v>242746.07</v>
      </c>
      <c r="L79" s="92">
        <v>105683.64</v>
      </c>
      <c r="M79" s="20"/>
      <c r="N79" s="93">
        <f t="shared" si="16"/>
        <v>105683.64</v>
      </c>
      <c r="O79" s="92">
        <v>145041.9</v>
      </c>
      <c r="P79" s="6"/>
      <c r="Q79" s="93">
        <f t="shared" si="17"/>
        <v>145041.9</v>
      </c>
      <c r="R79" s="92">
        <v>15516378.829999452</v>
      </c>
      <c r="S79" s="20"/>
      <c r="T79" s="93">
        <f t="shared" si="18"/>
        <v>15516378.829999452</v>
      </c>
      <c r="U79" s="209">
        <f t="shared" si="19"/>
        <v>0</v>
      </c>
      <c r="W79" s="86" t="s">
        <v>18</v>
      </c>
      <c r="X79" s="121">
        <f t="shared" si="20"/>
        <v>0</v>
      </c>
      <c r="Y79" s="122">
        <f t="shared" si="21"/>
        <v>0</v>
      </c>
      <c r="Z79" s="122">
        <f t="shared" si="22"/>
        <v>0</v>
      </c>
      <c r="AA79" s="122">
        <f t="shared" si="23"/>
        <v>0</v>
      </c>
      <c r="AB79" s="122">
        <f t="shared" si="24"/>
        <v>0</v>
      </c>
      <c r="AC79" s="129">
        <f t="shared" si="25"/>
        <v>0</v>
      </c>
    </row>
    <row r="80" spans="1:29" ht="15.75">
      <c r="A80" s="252"/>
      <c r="B80" s="88" t="s">
        <v>19</v>
      </c>
      <c r="C80" s="94">
        <v>75942551.539998949</v>
      </c>
      <c r="D80" s="135"/>
      <c r="E80" s="96">
        <f t="shared" si="13"/>
        <v>75942551.539998949</v>
      </c>
      <c r="F80" s="94">
        <v>2647199.7900000014</v>
      </c>
      <c r="G80" s="95"/>
      <c r="H80" s="96">
        <f t="shared" si="14"/>
        <v>2647199.7900000014</v>
      </c>
      <c r="I80" s="94">
        <v>82104.59</v>
      </c>
      <c r="J80" s="95"/>
      <c r="K80" s="96">
        <f t="shared" si="15"/>
        <v>82104.59</v>
      </c>
      <c r="L80" s="94">
        <v>1709.92</v>
      </c>
      <c r="M80" s="95"/>
      <c r="N80" s="96">
        <f t="shared" si="16"/>
        <v>1709.92</v>
      </c>
      <c r="O80" s="94">
        <v>188533.2</v>
      </c>
      <c r="P80" s="105"/>
      <c r="Q80" s="96">
        <f t="shared" si="17"/>
        <v>188533.2</v>
      </c>
      <c r="R80" s="94">
        <v>73187213.219998956</v>
      </c>
      <c r="S80" s="95"/>
      <c r="T80" s="96">
        <f t="shared" si="18"/>
        <v>73187213.219998956</v>
      </c>
      <c r="U80" s="210">
        <f t="shared" si="19"/>
        <v>0</v>
      </c>
      <c r="W80" s="88" t="s">
        <v>19</v>
      </c>
      <c r="X80" s="125">
        <f t="shared" si="20"/>
        <v>0</v>
      </c>
      <c r="Y80" s="126">
        <f t="shared" si="21"/>
        <v>0</v>
      </c>
      <c r="Z80" s="126">
        <f t="shared" si="22"/>
        <v>0</v>
      </c>
      <c r="AA80" s="126">
        <f t="shared" si="23"/>
        <v>0</v>
      </c>
      <c r="AB80" s="126">
        <f t="shared" si="24"/>
        <v>0</v>
      </c>
      <c r="AC80" s="132">
        <f t="shared" si="25"/>
        <v>0</v>
      </c>
    </row>
    <row r="81" spans="1:29" ht="15.75" customHeight="1">
      <c r="A81" s="250">
        <v>42660</v>
      </c>
      <c r="B81" s="85" t="s">
        <v>12</v>
      </c>
      <c r="C81" s="89">
        <v>35743551.370000131</v>
      </c>
      <c r="D81" s="90"/>
      <c r="E81" s="91">
        <f t="shared" si="13"/>
        <v>35743551.370000131</v>
      </c>
      <c r="F81" s="89">
        <v>981195.16999999969</v>
      </c>
      <c r="G81" s="102"/>
      <c r="H81" s="91">
        <f t="shared" si="14"/>
        <v>981195.16999999969</v>
      </c>
      <c r="I81" s="89">
        <v>51772.91</v>
      </c>
      <c r="J81" s="90"/>
      <c r="K81" s="91">
        <f t="shared" si="15"/>
        <v>51772.91</v>
      </c>
      <c r="L81" s="89">
        <v>9475.89</v>
      </c>
      <c r="M81" s="90"/>
      <c r="N81" s="91">
        <f t="shared" si="16"/>
        <v>9475.89</v>
      </c>
      <c r="O81" s="89">
        <v>181566.67</v>
      </c>
      <c r="P81" s="90"/>
      <c r="Q81" s="91">
        <f t="shared" si="17"/>
        <v>181566.67</v>
      </c>
      <c r="R81" s="89">
        <v>38316824.260000132</v>
      </c>
      <c r="S81" s="102"/>
      <c r="T81" s="91">
        <f t="shared" si="18"/>
        <v>38316824.260000132</v>
      </c>
      <c r="U81" s="208">
        <f t="shared" si="19"/>
        <v>0</v>
      </c>
      <c r="W81" s="85" t="s">
        <v>12</v>
      </c>
      <c r="X81" s="121">
        <f t="shared" si="20"/>
        <v>0</v>
      </c>
      <c r="Y81" s="122">
        <f t="shared" si="21"/>
        <v>0</v>
      </c>
      <c r="Z81" s="122">
        <f t="shared" si="22"/>
        <v>0</v>
      </c>
      <c r="AA81" s="122">
        <f t="shared" si="23"/>
        <v>0</v>
      </c>
      <c r="AB81" s="122">
        <f t="shared" si="24"/>
        <v>0</v>
      </c>
      <c r="AC81" s="129">
        <f t="shared" si="25"/>
        <v>0</v>
      </c>
    </row>
    <row r="82" spans="1:29" ht="15.75">
      <c r="A82" s="251"/>
      <c r="B82" s="86" t="s">
        <v>13</v>
      </c>
      <c r="C82" s="92">
        <v>88030595.419996724</v>
      </c>
      <c r="D82" s="20"/>
      <c r="E82" s="93">
        <f t="shared" si="13"/>
        <v>88030595.419996724</v>
      </c>
      <c r="F82" s="92">
        <v>1722079.9799999997</v>
      </c>
      <c r="G82" s="6"/>
      <c r="H82" s="93">
        <f t="shared" si="14"/>
        <v>1722079.9799999997</v>
      </c>
      <c r="I82" s="92">
        <v>109598.46999999999</v>
      </c>
      <c r="J82" s="20"/>
      <c r="K82" s="93">
        <f t="shared" si="15"/>
        <v>109598.46999999999</v>
      </c>
      <c r="L82" s="92">
        <v>39242.94</v>
      </c>
      <c r="M82" s="20"/>
      <c r="N82" s="93">
        <f t="shared" si="16"/>
        <v>39242.94</v>
      </c>
      <c r="O82" s="92">
        <v>813708.04000000027</v>
      </c>
      <c r="P82" s="20"/>
      <c r="Q82" s="93">
        <f t="shared" si="17"/>
        <v>813708.04000000027</v>
      </c>
      <c r="R82" s="92">
        <v>85565162.929996699</v>
      </c>
      <c r="S82" s="6"/>
      <c r="T82" s="93">
        <f t="shared" si="18"/>
        <v>85565162.929996699</v>
      </c>
      <c r="U82" s="209">
        <f t="shared" si="19"/>
        <v>0</v>
      </c>
      <c r="W82" s="86" t="s">
        <v>13</v>
      </c>
      <c r="X82" s="121">
        <f t="shared" si="20"/>
        <v>0</v>
      </c>
      <c r="Y82" s="122">
        <f t="shared" si="21"/>
        <v>0</v>
      </c>
      <c r="Z82" s="122">
        <f t="shared" si="22"/>
        <v>0</v>
      </c>
      <c r="AA82" s="122">
        <f t="shared" si="23"/>
        <v>0</v>
      </c>
      <c r="AB82" s="122">
        <f t="shared" si="24"/>
        <v>0</v>
      </c>
      <c r="AC82" s="129">
        <f t="shared" si="25"/>
        <v>0</v>
      </c>
    </row>
    <row r="83" spans="1:29" ht="15.75">
      <c r="A83" s="251"/>
      <c r="B83" s="87" t="s">
        <v>14</v>
      </c>
      <c r="C83" s="92">
        <v>41310056.239999779</v>
      </c>
      <c r="D83" s="20"/>
      <c r="E83" s="93">
        <f t="shared" si="13"/>
        <v>41310056.239999779</v>
      </c>
      <c r="F83" s="92">
        <v>1230647.5200000012</v>
      </c>
      <c r="G83" s="6"/>
      <c r="H83" s="93">
        <f t="shared" si="14"/>
        <v>1230647.5200000012</v>
      </c>
      <c r="I83" s="92">
        <v>33869.599999999999</v>
      </c>
      <c r="J83" s="20"/>
      <c r="K83" s="93">
        <f t="shared" si="15"/>
        <v>33869.599999999999</v>
      </c>
      <c r="L83" s="92">
        <v>16735.63</v>
      </c>
      <c r="M83" s="20"/>
      <c r="N83" s="93">
        <f t="shared" si="16"/>
        <v>16735.63</v>
      </c>
      <c r="O83" s="92">
        <v>205678.49</v>
      </c>
      <c r="P83" s="20"/>
      <c r="Q83" s="93">
        <f t="shared" si="17"/>
        <v>205678.49</v>
      </c>
      <c r="R83" s="92">
        <v>43317269.799999774</v>
      </c>
      <c r="S83" s="6"/>
      <c r="T83" s="93">
        <f t="shared" si="18"/>
        <v>43317269.799999774</v>
      </c>
      <c r="U83" s="209">
        <f t="shared" si="19"/>
        <v>0</v>
      </c>
      <c r="W83" s="87" t="s">
        <v>14</v>
      </c>
      <c r="X83" s="121">
        <f t="shared" si="20"/>
        <v>0</v>
      </c>
      <c r="Y83" s="122">
        <f t="shared" si="21"/>
        <v>0</v>
      </c>
      <c r="Z83" s="122">
        <f t="shared" si="22"/>
        <v>0</v>
      </c>
      <c r="AA83" s="122">
        <f t="shared" si="23"/>
        <v>0</v>
      </c>
      <c r="AB83" s="122">
        <f t="shared" si="24"/>
        <v>0</v>
      </c>
      <c r="AC83" s="129">
        <f t="shared" si="25"/>
        <v>0</v>
      </c>
    </row>
    <row r="84" spans="1:29" ht="15.75">
      <c r="A84" s="251"/>
      <c r="B84" s="86" t="s">
        <v>15</v>
      </c>
      <c r="C84" s="92">
        <v>96473753.189999491</v>
      </c>
      <c r="D84" s="20"/>
      <c r="E84" s="93">
        <f t="shared" si="13"/>
        <v>96473753.189999491</v>
      </c>
      <c r="F84" s="92">
        <v>2033764.43</v>
      </c>
      <c r="G84" s="6"/>
      <c r="H84" s="93">
        <f t="shared" si="14"/>
        <v>2033764.43</v>
      </c>
      <c r="I84" s="92">
        <v>121399.89</v>
      </c>
      <c r="J84" s="20"/>
      <c r="K84" s="93">
        <f t="shared" si="15"/>
        <v>121399.89</v>
      </c>
      <c r="L84" s="92">
        <v>8248</v>
      </c>
      <c r="M84" s="20"/>
      <c r="N84" s="93">
        <f t="shared" si="16"/>
        <v>8248</v>
      </c>
      <c r="O84" s="92">
        <v>621383.44000000006</v>
      </c>
      <c r="P84" s="20"/>
      <c r="Q84" s="93">
        <f t="shared" si="17"/>
        <v>621383.44000000006</v>
      </c>
      <c r="R84" s="92">
        <v>97494809.829999492</v>
      </c>
      <c r="S84" s="6"/>
      <c r="T84" s="93">
        <f t="shared" si="18"/>
        <v>97494809.829999492</v>
      </c>
      <c r="U84" s="209">
        <f t="shared" si="19"/>
        <v>0</v>
      </c>
      <c r="W84" s="86" t="s">
        <v>15</v>
      </c>
      <c r="X84" s="121">
        <f t="shared" si="20"/>
        <v>0</v>
      </c>
      <c r="Y84" s="122">
        <f t="shared" si="21"/>
        <v>0</v>
      </c>
      <c r="Z84" s="122">
        <f t="shared" si="22"/>
        <v>0</v>
      </c>
      <c r="AA84" s="122">
        <f t="shared" si="23"/>
        <v>0</v>
      </c>
      <c r="AB84" s="122">
        <f t="shared" si="24"/>
        <v>0</v>
      </c>
      <c r="AC84" s="129">
        <f t="shared" si="25"/>
        <v>0</v>
      </c>
    </row>
    <row r="85" spans="1:29" ht="15.75">
      <c r="A85" s="251"/>
      <c r="B85" s="86" t="s">
        <v>16</v>
      </c>
      <c r="C85" s="92">
        <v>69062955.029999003</v>
      </c>
      <c r="D85" s="20"/>
      <c r="E85" s="93">
        <f t="shared" si="13"/>
        <v>69062955.029999003</v>
      </c>
      <c r="F85" s="92">
        <v>961064.0499999997</v>
      </c>
      <c r="G85" s="6"/>
      <c r="H85" s="93">
        <f t="shared" si="14"/>
        <v>961064.0499999997</v>
      </c>
      <c r="I85" s="92">
        <v>127100.05</v>
      </c>
      <c r="J85" s="20"/>
      <c r="K85" s="93">
        <f t="shared" si="15"/>
        <v>127100.05</v>
      </c>
      <c r="L85" s="92">
        <v>5955.4800000000005</v>
      </c>
      <c r="M85" s="20"/>
      <c r="N85" s="93">
        <f t="shared" si="16"/>
        <v>5955.4800000000005</v>
      </c>
      <c r="O85" s="92">
        <v>553284.86999999965</v>
      </c>
      <c r="P85" s="20"/>
      <c r="Q85" s="93">
        <f t="shared" si="17"/>
        <v>553284.86999999965</v>
      </c>
      <c r="R85" s="92">
        <v>74555187.649999008</v>
      </c>
      <c r="S85" s="6"/>
      <c r="T85" s="93">
        <f t="shared" si="18"/>
        <v>74555187.649999008</v>
      </c>
      <c r="U85" s="209">
        <f t="shared" si="19"/>
        <v>0</v>
      </c>
      <c r="W85" s="86" t="s">
        <v>16</v>
      </c>
      <c r="X85" s="121">
        <f t="shared" si="20"/>
        <v>0</v>
      </c>
      <c r="Y85" s="122">
        <f t="shared" si="21"/>
        <v>0</v>
      </c>
      <c r="Z85" s="122">
        <f t="shared" si="22"/>
        <v>0</v>
      </c>
      <c r="AA85" s="122">
        <f t="shared" si="23"/>
        <v>0</v>
      </c>
      <c r="AB85" s="122">
        <f t="shared" si="24"/>
        <v>0</v>
      </c>
      <c r="AC85" s="129">
        <f t="shared" si="25"/>
        <v>0</v>
      </c>
    </row>
    <row r="86" spans="1:29" ht="15.75">
      <c r="A86" s="251"/>
      <c r="B86" s="86" t="s">
        <v>17</v>
      </c>
      <c r="C86" s="92">
        <v>42736121.779996641</v>
      </c>
      <c r="D86" s="20"/>
      <c r="E86" s="93">
        <f t="shared" si="13"/>
        <v>42736121.779996641</v>
      </c>
      <c r="F86" s="92">
        <v>924162.08000000031</v>
      </c>
      <c r="G86" s="6"/>
      <c r="H86" s="93">
        <f t="shared" si="14"/>
        <v>924162.08000000031</v>
      </c>
      <c r="I86" s="92">
        <v>23507.96</v>
      </c>
      <c r="J86" s="20"/>
      <c r="K86" s="93">
        <f t="shared" si="15"/>
        <v>23507.96</v>
      </c>
      <c r="L86" s="92">
        <v>1395.25</v>
      </c>
      <c r="M86" s="20"/>
      <c r="N86" s="93">
        <f t="shared" si="16"/>
        <v>1395.25</v>
      </c>
      <c r="O86" s="92">
        <v>377824.97000000003</v>
      </c>
      <c r="P86" s="20"/>
      <c r="Q86" s="93">
        <f t="shared" si="17"/>
        <v>377824.97000000003</v>
      </c>
      <c r="R86" s="92">
        <v>41456247.439996637</v>
      </c>
      <c r="S86" s="6"/>
      <c r="T86" s="93">
        <f t="shared" si="18"/>
        <v>41456247.439996637</v>
      </c>
      <c r="U86" s="209">
        <f t="shared" si="19"/>
        <v>0</v>
      </c>
      <c r="W86" s="86" t="s">
        <v>17</v>
      </c>
      <c r="X86" s="121">
        <f t="shared" si="20"/>
        <v>0</v>
      </c>
      <c r="Y86" s="122">
        <f t="shared" si="21"/>
        <v>0</v>
      </c>
      <c r="Z86" s="122">
        <f t="shared" si="22"/>
        <v>0</v>
      </c>
      <c r="AA86" s="122">
        <f t="shared" si="23"/>
        <v>0</v>
      </c>
      <c r="AB86" s="122">
        <f t="shared" si="24"/>
        <v>0</v>
      </c>
      <c r="AC86" s="129">
        <f t="shared" si="25"/>
        <v>0</v>
      </c>
    </row>
    <row r="87" spans="1:29" ht="15.75">
      <c r="A87" s="251"/>
      <c r="B87" s="86" t="s">
        <v>18</v>
      </c>
      <c r="C87" s="92">
        <v>15516378.829999452</v>
      </c>
      <c r="D87" s="20"/>
      <c r="E87" s="93">
        <f t="shared" si="13"/>
        <v>15516378.829999452</v>
      </c>
      <c r="F87" s="92">
        <v>572675.86</v>
      </c>
      <c r="G87" s="6"/>
      <c r="H87" s="93">
        <f t="shared" si="14"/>
        <v>572675.86</v>
      </c>
      <c r="I87" s="92">
        <v>133657.04</v>
      </c>
      <c r="J87" s="20"/>
      <c r="K87" s="93">
        <f t="shared" si="15"/>
        <v>133657.04</v>
      </c>
      <c r="L87" s="92">
        <v>11631.18</v>
      </c>
      <c r="M87" s="20"/>
      <c r="N87" s="93">
        <f t="shared" si="16"/>
        <v>11631.18</v>
      </c>
      <c r="O87" s="92">
        <v>114010.78</v>
      </c>
      <c r="P87" s="20"/>
      <c r="Q87" s="93">
        <f t="shared" si="17"/>
        <v>114010.78</v>
      </c>
      <c r="R87" s="92">
        <v>17964490.819999453</v>
      </c>
      <c r="S87" s="6"/>
      <c r="T87" s="93">
        <f t="shared" si="18"/>
        <v>17964490.819999453</v>
      </c>
      <c r="U87" s="209">
        <f t="shared" si="19"/>
        <v>0</v>
      </c>
      <c r="W87" s="86" t="s">
        <v>18</v>
      </c>
      <c r="X87" s="121">
        <f t="shared" si="20"/>
        <v>0</v>
      </c>
      <c r="Y87" s="122">
        <f t="shared" si="21"/>
        <v>0</v>
      </c>
      <c r="Z87" s="122">
        <f t="shared" si="22"/>
        <v>0</v>
      </c>
      <c r="AA87" s="122">
        <f t="shared" si="23"/>
        <v>0</v>
      </c>
      <c r="AB87" s="122">
        <f t="shared" si="24"/>
        <v>0</v>
      </c>
      <c r="AC87" s="129">
        <f t="shared" si="25"/>
        <v>0</v>
      </c>
    </row>
    <row r="88" spans="1:29" ht="15.75">
      <c r="A88" s="252"/>
      <c r="B88" s="88" t="s">
        <v>19</v>
      </c>
      <c r="C88" s="94">
        <v>73187213.219998956</v>
      </c>
      <c r="D88" s="95"/>
      <c r="E88" s="96">
        <f t="shared" si="13"/>
        <v>73187213.219998956</v>
      </c>
      <c r="F88" s="94">
        <v>1452827.86</v>
      </c>
      <c r="G88" s="105"/>
      <c r="H88" s="96">
        <f t="shared" si="14"/>
        <v>1452827.86</v>
      </c>
      <c r="I88" s="94">
        <v>80783.91</v>
      </c>
      <c r="J88" s="95"/>
      <c r="K88" s="96">
        <f t="shared" si="15"/>
        <v>80783.91</v>
      </c>
      <c r="L88" s="94">
        <v>3829.4300000000003</v>
      </c>
      <c r="M88" s="95"/>
      <c r="N88" s="96">
        <f t="shared" si="16"/>
        <v>3829.4300000000003</v>
      </c>
      <c r="O88" s="94">
        <v>384621.76</v>
      </c>
      <c r="P88" s="95"/>
      <c r="Q88" s="96">
        <f t="shared" si="17"/>
        <v>384621.76</v>
      </c>
      <c r="R88" s="94">
        <v>85646051.739998937</v>
      </c>
      <c r="S88" s="105"/>
      <c r="T88" s="96">
        <f t="shared" si="18"/>
        <v>85646051.739998937</v>
      </c>
      <c r="U88" s="210">
        <f t="shared" si="19"/>
        <v>0</v>
      </c>
      <c r="W88" s="88" t="s">
        <v>19</v>
      </c>
      <c r="X88" s="125">
        <f t="shared" si="20"/>
        <v>0</v>
      </c>
      <c r="Y88" s="126">
        <f t="shared" si="21"/>
        <v>0</v>
      </c>
      <c r="Z88" s="126">
        <f t="shared" si="22"/>
        <v>0</v>
      </c>
      <c r="AA88" s="126">
        <f t="shared" si="23"/>
        <v>0</v>
      </c>
      <c r="AB88" s="126">
        <f t="shared" si="24"/>
        <v>0</v>
      </c>
      <c r="AC88" s="132">
        <f t="shared" si="25"/>
        <v>0</v>
      </c>
    </row>
    <row r="89" spans="1:29" ht="15.75" customHeight="1">
      <c r="A89" s="250">
        <v>42661</v>
      </c>
      <c r="B89" s="85" t="s">
        <v>12</v>
      </c>
      <c r="C89" s="89">
        <v>38316824.260000132</v>
      </c>
      <c r="D89" s="90"/>
      <c r="E89" s="91">
        <f t="shared" si="13"/>
        <v>38316824.260000132</v>
      </c>
      <c r="F89" s="89">
        <v>798527.01999999967</v>
      </c>
      <c r="G89" s="90"/>
      <c r="H89" s="91">
        <f t="shared" si="14"/>
        <v>798527.01999999967</v>
      </c>
      <c r="I89" s="89">
        <v>53466.62</v>
      </c>
      <c r="J89" s="90"/>
      <c r="K89" s="91">
        <f t="shared" si="15"/>
        <v>53466.62</v>
      </c>
      <c r="L89" s="89">
        <v>27929.84</v>
      </c>
      <c r="M89" s="90"/>
      <c r="N89" s="91">
        <f t="shared" si="16"/>
        <v>27929.84</v>
      </c>
      <c r="O89" s="89">
        <v>0</v>
      </c>
      <c r="P89" s="90"/>
      <c r="Q89" s="91">
        <f t="shared" si="17"/>
        <v>0</v>
      </c>
      <c r="R89" s="89">
        <v>37543834.020000137</v>
      </c>
      <c r="S89" s="90"/>
      <c r="T89" s="91">
        <f t="shared" si="18"/>
        <v>37543834.020000137</v>
      </c>
      <c r="U89" s="208">
        <f t="shared" si="19"/>
        <v>0</v>
      </c>
      <c r="W89" s="85" t="s">
        <v>12</v>
      </c>
      <c r="X89" s="122">
        <f t="shared" si="20"/>
        <v>0</v>
      </c>
      <c r="Y89" s="122">
        <f t="shared" si="21"/>
        <v>0</v>
      </c>
      <c r="Z89" s="122">
        <f t="shared" si="22"/>
        <v>0</v>
      </c>
      <c r="AA89" s="122">
        <f t="shared" si="23"/>
        <v>0</v>
      </c>
      <c r="AB89" s="122">
        <f t="shared" si="24"/>
        <v>0</v>
      </c>
      <c r="AC89" s="129">
        <f t="shared" si="25"/>
        <v>0</v>
      </c>
    </row>
    <row r="90" spans="1:29" ht="15.75">
      <c r="A90" s="251"/>
      <c r="B90" s="86" t="s">
        <v>13</v>
      </c>
      <c r="C90" s="92">
        <v>85565162.929996699</v>
      </c>
      <c r="D90" s="20"/>
      <c r="E90" s="93">
        <f t="shared" si="13"/>
        <v>85565162.929996699</v>
      </c>
      <c r="F90" s="92">
        <v>1641614.78</v>
      </c>
      <c r="G90" s="6"/>
      <c r="H90" s="93">
        <f t="shared" si="14"/>
        <v>1641614.78</v>
      </c>
      <c r="I90" s="92">
        <v>292356.65000000014</v>
      </c>
      <c r="J90" s="20"/>
      <c r="K90" s="93">
        <f t="shared" si="15"/>
        <v>292356.65000000014</v>
      </c>
      <c r="L90" s="92">
        <v>10579.87</v>
      </c>
      <c r="M90" s="20"/>
      <c r="N90" s="93">
        <f t="shared" si="16"/>
        <v>10579.87</v>
      </c>
      <c r="O90" s="92">
        <v>0</v>
      </c>
      <c r="P90" s="20"/>
      <c r="Q90" s="93">
        <f t="shared" si="17"/>
        <v>0</v>
      </c>
      <c r="R90" s="92">
        <v>84205324.929996699</v>
      </c>
      <c r="S90" s="20"/>
      <c r="T90" s="93">
        <f t="shared" si="18"/>
        <v>84205324.929996699</v>
      </c>
      <c r="U90" s="209">
        <f t="shared" si="19"/>
        <v>0</v>
      </c>
      <c r="W90" s="86" t="s">
        <v>13</v>
      </c>
      <c r="X90" s="122">
        <f t="shared" si="20"/>
        <v>0</v>
      </c>
      <c r="Y90" s="122">
        <f t="shared" si="21"/>
        <v>0</v>
      </c>
      <c r="Z90" s="122">
        <f t="shared" si="22"/>
        <v>0</v>
      </c>
      <c r="AA90" s="122">
        <f t="shared" si="23"/>
        <v>0</v>
      </c>
      <c r="AB90" s="122">
        <f t="shared" si="24"/>
        <v>0</v>
      </c>
      <c r="AC90" s="129">
        <f t="shared" si="25"/>
        <v>0</v>
      </c>
    </row>
    <row r="91" spans="1:29" ht="15.75">
      <c r="A91" s="251"/>
      <c r="B91" s="87" t="s">
        <v>14</v>
      </c>
      <c r="C91" s="92">
        <v>43317269.799999774</v>
      </c>
      <c r="D91" s="20"/>
      <c r="E91" s="93">
        <f t="shared" si="13"/>
        <v>43317269.799999774</v>
      </c>
      <c r="F91" s="92">
        <v>1800496.2599999995</v>
      </c>
      <c r="G91" s="6"/>
      <c r="H91" s="93">
        <f t="shared" si="14"/>
        <v>1800496.2599999995</v>
      </c>
      <c r="I91" s="92">
        <v>42610.18</v>
      </c>
      <c r="J91" s="20"/>
      <c r="K91" s="93">
        <f t="shared" si="15"/>
        <v>42610.18</v>
      </c>
      <c r="L91" s="92">
        <v>3478.94</v>
      </c>
      <c r="M91" s="20"/>
      <c r="N91" s="93">
        <f t="shared" si="16"/>
        <v>3478.94</v>
      </c>
      <c r="O91" s="92">
        <v>0</v>
      </c>
      <c r="P91" s="20"/>
      <c r="Q91" s="93">
        <f t="shared" si="17"/>
        <v>0</v>
      </c>
      <c r="R91" s="92">
        <v>41555904.77999977</v>
      </c>
      <c r="S91" s="20"/>
      <c r="T91" s="93">
        <f t="shared" si="18"/>
        <v>41555904.77999977</v>
      </c>
      <c r="U91" s="209">
        <f t="shared" si="19"/>
        <v>0</v>
      </c>
      <c r="W91" s="87" t="s">
        <v>14</v>
      </c>
      <c r="X91" s="122">
        <f t="shared" si="20"/>
        <v>0</v>
      </c>
      <c r="Y91" s="122">
        <f t="shared" si="21"/>
        <v>0</v>
      </c>
      <c r="Z91" s="122">
        <f t="shared" si="22"/>
        <v>0</v>
      </c>
      <c r="AA91" s="122">
        <f t="shared" si="23"/>
        <v>0</v>
      </c>
      <c r="AB91" s="122">
        <f t="shared" si="24"/>
        <v>0</v>
      </c>
      <c r="AC91" s="129">
        <f t="shared" si="25"/>
        <v>0</v>
      </c>
    </row>
    <row r="92" spans="1:29" ht="15.75">
      <c r="A92" s="251"/>
      <c r="B92" s="86" t="s">
        <v>15</v>
      </c>
      <c r="C92" s="92">
        <v>97494809.829999492</v>
      </c>
      <c r="D92" s="20"/>
      <c r="E92" s="93">
        <f t="shared" si="13"/>
        <v>97494809.829999492</v>
      </c>
      <c r="F92" s="92">
        <v>1661779.82</v>
      </c>
      <c r="G92" s="6"/>
      <c r="H92" s="93">
        <f t="shared" si="14"/>
        <v>1661779.82</v>
      </c>
      <c r="I92" s="92">
        <v>292110.38</v>
      </c>
      <c r="J92" s="20"/>
      <c r="K92" s="93">
        <f t="shared" si="15"/>
        <v>292110.38</v>
      </c>
      <c r="L92" s="92">
        <v>35096.25999999998</v>
      </c>
      <c r="M92" s="20"/>
      <c r="N92" s="93">
        <f t="shared" si="16"/>
        <v>35096.25999999998</v>
      </c>
      <c r="O92" s="92">
        <v>0</v>
      </c>
      <c r="P92" s="20"/>
      <c r="Q92" s="93">
        <f t="shared" si="17"/>
        <v>0</v>
      </c>
      <c r="R92" s="92">
        <v>96090044.129999489</v>
      </c>
      <c r="S92" s="20"/>
      <c r="T92" s="93">
        <f t="shared" si="18"/>
        <v>96090044.129999489</v>
      </c>
      <c r="U92" s="209">
        <f t="shared" si="19"/>
        <v>0</v>
      </c>
      <c r="W92" s="86" t="s">
        <v>15</v>
      </c>
      <c r="X92" s="122">
        <f t="shared" si="20"/>
        <v>0</v>
      </c>
      <c r="Y92" s="122">
        <f t="shared" si="21"/>
        <v>0</v>
      </c>
      <c r="Z92" s="122">
        <f t="shared" si="22"/>
        <v>0</v>
      </c>
      <c r="AA92" s="122">
        <f t="shared" si="23"/>
        <v>0</v>
      </c>
      <c r="AB92" s="122">
        <f t="shared" si="24"/>
        <v>0</v>
      </c>
      <c r="AC92" s="129">
        <f t="shared" si="25"/>
        <v>0</v>
      </c>
    </row>
    <row r="93" spans="1:29" ht="15.75">
      <c r="A93" s="251"/>
      <c r="B93" s="86" t="s">
        <v>16</v>
      </c>
      <c r="C93" s="92">
        <v>74555187.649999008</v>
      </c>
      <c r="D93" s="20"/>
      <c r="E93" s="93">
        <f t="shared" si="13"/>
        <v>74555187.649999008</v>
      </c>
      <c r="F93" s="92">
        <v>1106049.8999999999</v>
      </c>
      <c r="G93" s="6"/>
      <c r="H93" s="93">
        <f t="shared" si="14"/>
        <v>1106049.8999999999</v>
      </c>
      <c r="I93" s="92">
        <v>168796.18999999997</v>
      </c>
      <c r="J93" s="20"/>
      <c r="K93" s="93">
        <f t="shared" si="15"/>
        <v>168796.18999999997</v>
      </c>
      <c r="L93" s="92">
        <v>120600.89</v>
      </c>
      <c r="M93" s="20"/>
      <c r="N93" s="93">
        <f t="shared" si="16"/>
        <v>120600.89</v>
      </c>
      <c r="O93" s="92">
        <v>0</v>
      </c>
      <c r="P93" s="20"/>
      <c r="Q93" s="93">
        <f t="shared" si="17"/>
        <v>0</v>
      </c>
      <c r="R93" s="92">
        <v>73497333.049999014</v>
      </c>
      <c r="S93" s="20"/>
      <c r="T93" s="93">
        <f t="shared" si="18"/>
        <v>73497333.049999014</v>
      </c>
      <c r="U93" s="209">
        <f t="shared" si="19"/>
        <v>0</v>
      </c>
      <c r="W93" s="86" t="s">
        <v>16</v>
      </c>
      <c r="X93" s="122">
        <f t="shared" si="20"/>
        <v>0</v>
      </c>
      <c r="Y93" s="122">
        <f t="shared" si="21"/>
        <v>0</v>
      </c>
      <c r="Z93" s="122">
        <f t="shared" si="22"/>
        <v>0</v>
      </c>
      <c r="AA93" s="122">
        <f t="shared" si="23"/>
        <v>0</v>
      </c>
      <c r="AB93" s="122">
        <f t="shared" si="24"/>
        <v>0</v>
      </c>
      <c r="AC93" s="129">
        <f t="shared" si="25"/>
        <v>0</v>
      </c>
    </row>
    <row r="94" spans="1:29" ht="15.75">
      <c r="A94" s="251"/>
      <c r="B94" s="86" t="s">
        <v>17</v>
      </c>
      <c r="C94" s="92">
        <v>41456247.439996637</v>
      </c>
      <c r="D94" s="20"/>
      <c r="E94" s="93">
        <f t="shared" si="13"/>
        <v>41456247.439996637</v>
      </c>
      <c r="F94" s="92">
        <v>1078210.3899999999</v>
      </c>
      <c r="G94" s="6"/>
      <c r="H94" s="93">
        <f t="shared" si="14"/>
        <v>1078210.3899999999</v>
      </c>
      <c r="I94" s="92">
        <v>20667.27</v>
      </c>
      <c r="J94" s="20"/>
      <c r="K94" s="93">
        <f t="shared" si="15"/>
        <v>20667.27</v>
      </c>
      <c r="L94" s="92">
        <v>0</v>
      </c>
      <c r="M94" s="20"/>
      <c r="N94" s="93">
        <f t="shared" si="16"/>
        <v>0</v>
      </c>
      <c r="O94" s="92">
        <v>0</v>
      </c>
      <c r="P94" s="20"/>
      <c r="Q94" s="93">
        <f t="shared" si="17"/>
        <v>0</v>
      </c>
      <c r="R94" s="92">
        <v>45613790.419996642</v>
      </c>
      <c r="S94" s="20"/>
      <c r="T94" s="93">
        <f t="shared" si="18"/>
        <v>45613790.419996642</v>
      </c>
      <c r="U94" s="209">
        <f t="shared" si="19"/>
        <v>0</v>
      </c>
      <c r="W94" s="86" t="s">
        <v>17</v>
      </c>
      <c r="X94" s="122">
        <f t="shared" si="20"/>
        <v>0</v>
      </c>
      <c r="Y94" s="122">
        <f t="shared" si="21"/>
        <v>0</v>
      </c>
      <c r="Z94" s="122">
        <f t="shared" si="22"/>
        <v>0</v>
      </c>
      <c r="AA94" s="122">
        <f t="shared" si="23"/>
        <v>0</v>
      </c>
      <c r="AB94" s="122">
        <f t="shared" si="24"/>
        <v>0</v>
      </c>
      <c r="AC94" s="129">
        <f t="shared" si="25"/>
        <v>0</v>
      </c>
    </row>
    <row r="95" spans="1:29" ht="15.75">
      <c r="A95" s="251"/>
      <c r="B95" s="86" t="s">
        <v>18</v>
      </c>
      <c r="C95" s="92">
        <v>17964490.819999453</v>
      </c>
      <c r="D95" s="20"/>
      <c r="E95" s="93">
        <f t="shared" si="13"/>
        <v>17964490.819999453</v>
      </c>
      <c r="F95" s="92">
        <v>779206.92</v>
      </c>
      <c r="G95" s="6"/>
      <c r="H95" s="93">
        <f t="shared" si="14"/>
        <v>779206.92</v>
      </c>
      <c r="I95" s="92">
        <v>103006.68000000001</v>
      </c>
      <c r="J95" s="20"/>
      <c r="K95" s="93">
        <f t="shared" si="15"/>
        <v>103006.68000000001</v>
      </c>
      <c r="L95" s="92">
        <v>17281.840000000007</v>
      </c>
      <c r="M95" s="20"/>
      <c r="N95" s="93">
        <f t="shared" si="16"/>
        <v>17281.840000000007</v>
      </c>
      <c r="O95" s="92">
        <v>0</v>
      </c>
      <c r="P95" s="20"/>
      <c r="Q95" s="93">
        <f t="shared" si="17"/>
        <v>0</v>
      </c>
      <c r="R95" s="92">
        <v>17271008.739999451</v>
      </c>
      <c r="S95" s="20"/>
      <c r="T95" s="93">
        <f t="shared" si="18"/>
        <v>17271008.739999451</v>
      </c>
      <c r="U95" s="209">
        <f t="shared" si="19"/>
        <v>0</v>
      </c>
      <c r="W95" s="86" t="s">
        <v>18</v>
      </c>
      <c r="X95" s="122">
        <f t="shared" si="20"/>
        <v>0</v>
      </c>
      <c r="Y95" s="122">
        <f t="shared" si="21"/>
        <v>0</v>
      </c>
      <c r="Z95" s="122">
        <f t="shared" si="22"/>
        <v>0</v>
      </c>
      <c r="AA95" s="122">
        <f t="shared" si="23"/>
        <v>0</v>
      </c>
      <c r="AB95" s="122">
        <f t="shared" si="24"/>
        <v>0</v>
      </c>
      <c r="AC95" s="129">
        <f t="shared" si="25"/>
        <v>0</v>
      </c>
    </row>
    <row r="96" spans="1:29" ht="15.75">
      <c r="A96" s="252"/>
      <c r="B96" s="88" t="s">
        <v>19</v>
      </c>
      <c r="C96" s="94">
        <v>85646051.739998937</v>
      </c>
      <c r="D96" s="95"/>
      <c r="E96" s="96">
        <f t="shared" si="13"/>
        <v>85646051.739998937</v>
      </c>
      <c r="F96" s="94">
        <v>1524336.44</v>
      </c>
      <c r="G96" s="105"/>
      <c r="H96" s="96">
        <f t="shared" si="14"/>
        <v>1524336.44</v>
      </c>
      <c r="I96" s="94">
        <v>60216.840000000004</v>
      </c>
      <c r="J96" s="95"/>
      <c r="K96" s="96">
        <f t="shared" si="15"/>
        <v>60216.840000000004</v>
      </c>
      <c r="L96" s="94">
        <v>1093.99</v>
      </c>
      <c r="M96" s="95"/>
      <c r="N96" s="96">
        <f t="shared" si="16"/>
        <v>1093.99</v>
      </c>
      <c r="O96" s="94">
        <v>0</v>
      </c>
      <c r="P96" s="95"/>
      <c r="Q96" s="96">
        <f t="shared" si="17"/>
        <v>0</v>
      </c>
      <c r="R96" s="94">
        <v>84180838.149998948</v>
      </c>
      <c r="S96" s="95"/>
      <c r="T96" s="96">
        <f t="shared" si="18"/>
        <v>84180838.149998948</v>
      </c>
      <c r="U96" s="210">
        <f t="shared" si="19"/>
        <v>0</v>
      </c>
      <c r="W96" s="88" t="s">
        <v>19</v>
      </c>
      <c r="X96" s="122">
        <f t="shared" si="20"/>
        <v>0</v>
      </c>
      <c r="Y96" s="122">
        <f t="shared" si="21"/>
        <v>0</v>
      </c>
      <c r="Z96" s="122">
        <f t="shared" si="22"/>
        <v>0</v>
      </c>
      <c r="AA96" s="122">
        <f t="shared" si="23"/>
        <v>0</v>
      </c>
      <c r="AB96" s="122">
        <f t="shared" si="24"/>
        <v>0</v>
      </c>
      <c r="AC96" s="129">
        <f t="shared" si="25"/>
        <v>0</v>
      </c>
    </row>
    <row r="97" spans="1:29" ht="15.75" customHeight="1">
      <c r="A97" s="250">
        <v>42662</v>
      </c>
      <c r="B97" s="85" t="s">
        <v>12</v>
      </c>
      <c r="C97" s="98">
        <v>37543834.020000137</v>
      </c>
      <c r="D97" s="90"/>
      <c r="E97" s="91">
        <f t="shared" si="13"/>
        <v>37543834.020000137</v>
      </c>
      <c r="F97" s="98">
        <v>1014811.9500000001</v>
      </c>
      <c r="G97" s="90"/>
      <c r="H97" s="91">
        <f t="shared" si="14"/>
        <v>1014811.9500000001</v>
      </c>
      <c r="I97" s="98">
        <v>21367.19</v>
      </c>
      <c r="J97" s="99"/>
      <c r="K97" s="91">
        <f t="shared" si="15"/>
        <v>21367.19</v>
      </c>
      <c r="L97" s="98">
        <v>432084.85000000003</v>
      </c>
      <c r="M97" s="99"/>
      <c r="N97" s="91">
        <f t="shared" si="16"/>
        <v>432084.85000000003</v>
      </c>
      <c r="O97" s="98">
        <v>540387.50999999989</v>
      </c>
      <c r="P97" s="90"/>
      <c r="Q97" s="91">
        <f t="shared" si="17"/>
        <v>540387.50999999989</v>
      </c>
      <c r="R97" s="98">
        <v>42842405.280000135</v>
      </c>
      <c r="S97" s="90"/>
      <c r="T97" s="91">
        <f t="shared" si="18"/>
        <v>42842405.280000135</v>
      </c>
      <c r="U97" s="208">
        <f t="shared" si="19"/>
        <v>0</v>
      </c>
      <c r="W97" s="85" t="s">
        <v>12</v>
      </c>
      <c r="X97" s="117">
        <f t="shared" si="20"/>
        <v>0</v>
      </c>
      <c r="Y97" s="118">
        <f t="shared" si="21"/>
        <v>0</v>
      </c>
      <c r="Z97" s="118">
        <f t="shared" si="22"/>
        <v>0</v>
      </c>
      <c r="AA97" s="118">
        <f t="shared" si="23"/>
        <v>0</v>
      </c>
      <c r="AB97" s="118">
        <f t="shared" si="24"/>
        <v>0</v>
      </c>
      <c r="AC97" s="131">
        <f t="shared" si="25"/>
        <v>0</v>
      </c>
    </row>
    <row r="98" spans="1:29" ht="15.75">
      <c r="A98" s="251"/>
      <c r="B98" s="86" t="s">
        <v>13</v>
      </c>
      <c r="C98" s="92">
        <v>84205324.929996699</v>
      </c>
      <c r="D98" s="20"/>
      <c r="E98" s="93">
        <f t="shared" si="13"/>
        <v>84205324.929996699</v>
      </c>
      <c r="F98" s="92">
        <v>2834406.7600000002</v>
      </c>
      <c r="G98" s="20"/>
      <c r="H98" s="93">
        <f t="shared" si="14"/>
        <v>2834406.7600000002</v>
      </c>
      <c r="I98" s="92">
        <v>231188.74</v>
      </c>
      <c r="J98" s="20"/>
      <c r="K98" s="93">
        <f t="shared" si="15"/>
        <v>231188.74</v>
      </c>
      <c r="L98" s="92">
        <v>19947.12</v>
      </c>
      <c r="M98" s="20"/>
      <c r="N98" s="93">
        <f t="shared" si="16"/>
        <v>19947.12</v>
      </c>
      <c r="O98" s="92">
        <v>1822851.8699999996</v>
      </c>
      <c r="P98" s="20"/>
      <c r="Q98" s="93">
        <f t="shared" si="17"/>
        <v>1822851.8699999996</v>
      </c>
      <c r="R98" s="92">
        <v>92495816.969996721</v>
      </c>
      <c r="S98" s="20"/>
      <c r="T98" s="93">
        <f t="shared" si="18"/>
        <v>92495816.969996721</v>
      </c>
      <c r="U98" s="209">
        <f t="shared" si="19"/>
        <v>0</v>
      </c>
      <c r="W98" s="86" t="s">
        <v>13</v>
      </c>
      <c r="X98" s="121">
        <f t="shared" si="20"/>
        <v>0</v>
      </c>
      <c r="Y98" s="122">
        <f t="shared" si="21"/>
        <v>0</v>
      </c>
      <c r="Z98" s="122">
        <f t="shared" si="22"/>
        <v>0</v>
      </c>
      <c r="AA98" s="122">
        <f t="shared" si="23"/>
        <v>0</v>
      </c>
      <c r="AB98" s="122">
        <f t="shared" si="24"/>
        <v>0</v>
      </c>
      <c r="AC98" s="129">
        <f t="shared" si="25"/>
        <v>0</v>
      </c>
    </row>
    <row r="99" spans="1:29" ht="15.75">
      <c r="A99" s="251"/>
      <c r="B99" s="87" t="s">
        <v>14</v>
      </c>
      <c r="C99" s="92">
        <v>41555904.77999977</v>
      </c>
      <c r="D99" s="20"/>
      <c r="E99" s="93">
        <f t="shared" si="13"/>
        <v>41555904.77999977</v>
      </c>
      <c r="F99" s="92">
        <v>1526812.3</v>
      </c>
      <c r="G99" s="20"/>
      <c r="H99" s="93">
        <f t="shared" si="14"/>
        <v>1526812.3</v>
      </c>
      <c r="I99" s="92">
        <v>65790.289999999994</v>
      </c>
      <c r="J99" s="20"/>
      <c r="K99" s="93">
        <f t="shared" si="15"/>
        <v>65790.289999999994</v>
      </c>
      <c r="L99" s="92">
        <v>48625.88</v>
      </c>
      <c r="M99" s="20"/>
      <c r="N99" s="93">
        <f t="shared" si="16"/>
        <v>48625.88</v>
      </c>
      <c r="O99" s="92">
        <v>557701.17000000004</v>
      </c>
      <c r="P99" s="20"/>
      <c r="Q99" s="93">
        <f t="shared" si="17"/>
        <v>557701.17000000004</v>
      </c>
      <c r="R99" s="92">
        <v>43271271.139999785</v>
      </c>
      <c r="S99" s="20"/>
      <c r="T99" s="93">
        <f t="shared" si="18"/>
        <v>43271271.139999785</v>
      </c>
      <c r="U99" s="209">
        <f t="shared" si="19"/>
        <v>0</v>
      </c>
      <c r="W99" s="87" t="s">
        <v>14</v>
      </c>
      <c r="X99" s="121">
        <f t="shared" si="20"/>
        <v>0</v>
      </c>
      <c r="Y99" s="122">
        <f t="shared" si="21"/>
        <v>0</v>
      </c>
      <c r="Z99" s="122">
        <f t="shared" si="22"/>
        <v>0</v>
      </c>
      <c r="AA99" s="122">
        <f t="shared" si="23"/>
        <v>0</v>
      </c>
      <c r="AB99" s="122">
        <f t="shared" si="24"/>
        <v>0</v>
      </c>
      <c r="AC99" s="129">
        <f t="shared" si="25"/>
        <v>0</v>
      </c>
    </row>
    <row r="100" spans="1:29" ht="15.75">
      <c r="A100" s="251"/>
      <c r="B100" s="86" t="s">
        <v>15</v>
      </c>
      <c r="C100" s="92">
        <v>96090044.129999489</v>
      </c>
      <c r="D100" s="20"/>
      <c r="E100" s="93">
        <f t="shared" si="13"/>
        <v>96090044.129999489</v>
      </c>
      <c r="F100" s="92">
        <v>1599614.2500000023</v>
      </c>
      <c r="G100" s="20"/>
      <c r="H100" s="93">
        <f t="shared" si="14"/>
        <v>1599614.2500000023</v>
      </c>
      <c r="I100" s="92">
        <v>146347.76</v>
      </c>
      <c r="J100" s="20"/>
      <c r="K100" s="93">
        <f t="shared" si="15"/>
        <v>146347.76</v>
      </c>
      <c r="L100" s="92">
        <v>7779.6599999999989</v>
      </c>
      <c r="M100" s="20"/>
      <c r="N100" s="93">
        <f t="shared" si="16"/>
        <v>7779.6599999999989</v>
      </c>
      <c r="O100" s="92">
        <v>1007287.1499999999</v>
      </c>
      <c r="P100" s="20"/>
      <c r="Q100" s="93">
        <f t="shared" si="17"/>
        <v>1007287.1499999999</v>
      </c>
      <c r="R100" s="92">
        <v>95461014.129999489</v>
      </c>
      <c r="S100" s="20"/>
      <c r="T100" s="93">
        <f t="shared" si="18"/>
        <v>95461014.129999489</v>
      </c>
      <c r="U100" s="209">
        <f t="shared" si="19"/>
        <v>0</v>
      </c>
      <c r="W100" s="86" t="s">
        <v>15</v>
      </c>
      <c r="X100" s="121">
        <f t="shared" si="20"/>
        <v>0</v>
      </c>
      <c r="Y100" s="122">
        <f t="shared" si="21"/>
        <v>0</v>
      </c>
      <c r="Z100" s="122">
        <f t="shared" si="22"/>
        <v>0</v>
      </c>
      <c r="AA100" s="122">
        <f t="shared" si="23"/>
        <v>0</v>
      </c>
      <c r="AB100" s="122">
        <f t="shared" si="24"/>
        <v>0</v>
      </c>
      <c r="AC100" s="129">
        <f t="shared" si="25"/>
        <v>0</v>
      </c>
    </row>
    <row r="101" spans="1:29" ht="15.75">
      <c r="A101" s="251"/>
      <c r="B101" s="86" t="s">
        <v>16</v>
      </c>
      <c r="C101" s="92">
        <v>73497333.049999014</v>
      </c>
      <c r="D101" s="20"/>
      <c r="E101" s="93">
        <f t="shared" si="13"/>
        <v>73497333.049999014</v>
      </c>
      <c r="F101" s="92">
        <v>1028379.4600000001</v>
      </c>
      <c r="G101" s="20"/>
      <c r="H101" s="93">
        <f t="shared" si="14"/>
        <v>1028379.4600000001</v>
      </c>
      <c r="I101" s="92">
        <v>57770.450000000004</v>
      </c>
      <c r="J101" s="20"/>
      <c r="K101" s="93">
        <f t="shared" si="15"/>
        <v>57770.450000000004</v>
      </c>
      <c r="L101" s="92">
        <v>4220.53</v>
      </c>
      <c r="M101" s="20"/>
      <c r="N101" s="93">
        <f t="shared" si="16"/>
        <v>4220.53</v>
      </c>
      <c r="O101" s="92">
        <v>1018052.0100000005</v>
      </c>
      <c r="P101" s="20"/>
      <c r="Q101" s="93">
        <f t="shared" si="17"/>
        <v>1018052.0100000005</v>
      </c>
      <c r="R101" s="92">
        <v>80779947.629999027</v>
      </c>
      <c r="S101" s="20"/>
      <c r="T101" s="93">
        <f t="shared" si="18"/>
        <v>80779947.629999027</v>
      </c>
      <c r="U101" s="209">
        <f t="shared" si="19"/>
        <v>0</v>
      </c>
      <c r="W101" s="86" t="s">
        <v>16</v>
      </c>
      <c r="X101" s="121">
        <f t="shared" si="20"/>
        <v>0</v>
      </c>
      <c r="Y101" s="122">
        <f t="shared" si="21"/>
        <v>0</v>
      </c>
      <c r="Z101" s="122">
        <f t="shared" si="22"/>
        <v>0</v>
      </c>
      <c r="AA101" s="122">
        <f t="shared" si="23"/>
        <v>0</v>
      </c>
      <c r="AB101" s="122">
        <f t="shared" si="24"/>
        <v>0</v>
      </c>
      <c r="AC101" s="129">
        <f t="shared" si="25"/>
        <v>0</v>
      </c>
    </row>
    <row r="102" spans="1:29" ht="15.75">
      <c r="A102" s="251"/>
      <c r="B102" s="86" t="s">
        <v>17</v>
      </c>
      <c r="C102" s="92">
        <v>45613790.419996642</v>
      </c>
      <c r="D102" s="20"/>
      <c r="E102" s="93">
        <f t="shared" si="13"/>
        <v>45613790.419996642</v>
      </c>
      <c r="F102" s="92">
        <v>1471923.2899999998</v>
      </c>
      <c r="G102" s="20"/>
      <c r="H102" s="93">
        <f t="shared" si="14"/>
        <v>1471923.2899999998</v>
      </c>
      <c r="I102" s="92">
        <v>35312.89</v>
      </c>
      <c r="J102" s="20"/>
      <c r="K102" s="93">
        <f t="shared" si="15"/>
        <v>35312.89</v>
      </c>
      <c r="L102" s="92">
        <v>0</v>
      </c>
      <c r="M102" s="20"/>
      <c r="N102" s="93">
        <f t="shared" si="16"/>
        <v>0</v>
      </c>
      <c r="O102" s="92">
        <v>683831.92000000062</v>
      </c>
      <c r="P102" s="20"/>
      <c r="Q102" s="93">
        <f t="shared" si="17"/>
        <v>683831.92000000062</v>
      </c>
      <c r="R102" s="92">
        <v>43493348.099996626</v>
      </c>
      <c r="S102" s="20"/>
      <c r="T102" s="93">
        <f t="shared" si="18"/>
        <v>43493348.099996626</v>
      </c>
      <c r="U102" s="209">
        <f t="shared" si="19"/>
        <v>0</v>
      </c>
      <c r="W102" s="86" t="s">
        <v>17</v>
      </c>
      <c r="X102" s="121">
        <f t="shared" si="20"/>
        <v>0</v>
      </c>
      <c r="Y102" s="122">
        <f t="shared" si="21"/>
        <v>0</v>
      </c>
      <c r="Z102" s="122">
        <f t="shared" si="22"/>
        <v>0</v>
      </c>
      <c r="AA102" s="122">
        <f t="shared" si="23"/>
        <v>0</v>
      </c>
      <c r="AB102" s="122">
        <f t="shared" si="24"/>
        <v>0</v>
      </c>
      <c r="AC102" s="129">
        <f t="shared" si="25"/>
        <v>0</v>
      </c>
    </row>
    <row r="103" spans="1:29" ht="15.75">
      <c r="A103" s="251"/>
      <c r="B103" s="86" t="s">
        <v>18</v>
      </c>
      <c r="C103" s="92">
        <v>17271008.739999451</v>
      </c>
      <c r="D103" s="20"/>
      <c r="E103" s="93">
        <f t="shared" si="13"/>
        <v>17271008.739999451</v>
      </c>
      <c r="F103" s="92">
        <v>617185.93000000028</v>
      </c>
      <c r="G103" s="20"/>
      <c r="H103" s="93">
        <f t="shared" si="14"/>
        <v>617185.93000000028</v>
      </c>
      <c r="I103" s="92">
        <v>61146.86</v>
      </c>
      <c r="J103" s="20"/>
      <c r="K103" s="93">
        <f t="shared" si="15"/>
        <v>61146.86</v>
      </c>
      <c r="L103" s="92">
        <v>3435.79</v>
      </c>
      <c r="M103" s="20"/>
      <c r="N103" s="93">
        <f t="shared" si="16"/>
        <v>3435.79</v>
      </c>
      <c r="O103" s="92">
        <v>250301.98999999996</v>
      </c>
      <c r="P103" s="20"/>
      <c r="Q103" s="93">
        <f t="shared" si="17"/>
        <v>250301.98999999996</v>
      </c>
      <c r="R103" s="92">
        <v>16461231.889999451</v>
      </c>
      <c r="S103" s="20"/>
      <c r="T103" s="93">
        <f t="shared" si="18"/>
        <v>16461231.889999451</v>
      </c>
      <c r="U103" s="209">
        <f t="shared" si="19"/>
        <v>0</v>
      </c>
      <c r="W103" s="86" t="s">
        <v>18</v>
      </c>
      <c r="X103" s="121">
        <f t="shared" si="20"/>
        <v>0</v>
      </c>
      <c r="Y103" s="122">
        <f t="shared" si="21"/>
        <v>0</v>
      </c>
      <c r="Z103" s="122">
        <f t="shared" si="22"/>
        <v>0</v>
      </c>
      <c r="AA103" s="122">
        <f t="shared" si="23"/>
        <v>0</v>
      </c>
      <c r="AB103" s="122">
        <f t="shared" si="24"/>
        <v>0</v>
      </c>
      <c r="AC103" s="129">
        <f t="shared" si="25"/>
        <v>0</v>
      </c>
    </row>
    <row r="104" spans="1:29" ht="15.75">
      <c r="A104" s="252"/>
      <c r="B104" s="88" t="s">
        <v>19</v>
      </c>
      <c r="C104" s="94">
        <v>84180838.149998948</v>
      </c>
      <c r="D104" s="95"/>
      <c r="E104" s="96">
        <f t="shared" si="13"/>
        <v>84180838.149998948</v>
      </c>
      <c r="F104" s="94">
        <v>1506320.1600000006</v>
      </c>
      <c r="G104" s="95"/>
      <c r="H104" s="96">
        <f t="shared" si="14"/>
        <v>1506320.1600000006</v>
      </c>
      <c r="I104" s="94">
        <v>127251.88</v>
      </c>
      <c r="J104" s="95"/>
      <c r="K104" s="96">
        <f t="shared" si="15"/>
        <v>127251.88</v>
      </c>
      <c r="L104" s="94">
        <v>979.80000000000007</v>
      </c>
      <c r="M104" s="95"/>
      <c r="N104" s="96">
        <f t="shared" si="16"/>
        <v>979.80000000000007</v>
      </c>
      <c r="O104" s="94">
        <v>573124.26</v>
      </c>
      <c r="P104" s="95"/>
      <c r="Q104" s="96">
        <f t="shared" si="17"/>
        <v>573124.26</v>
      </c>
      <c r="R104" s="94">
        <v>92638338.479998931</v>
      </c>
      <c r="S104" s="95"/>
      <c r="T104" s="96">
        <f t="shared" si="18"/>
        <v>92638338.479998931</v>
      </c>
      <c r="U104" s="210">
        <f t="shared" si="19"/>
        <v>0</v>
      </c>
      <c r="W104" s="88" t="s">
        <v>19</v>
      </c>
      <c r="X104" s="125">
        <f t="shared" si="20"/>
        <v>0</v>
      </c>
      <c r="Y104" s="126">
        <f t="shared" si="21"/>
        <v>0</v>
      </c>
      <c r="Z104" s="126">
        <f t="shared" si="22"/>
        <v>0</v>
      </c>
      <c r="AA104" s="126">
        <f t="shared" si="23"/>
        <v>0</v>
      </c>
      <c r="AB104" s="126">
        <f t="shared" si="24"/>
        <v>0</v>
      </c>
      <c r="AC104" s="132">
        <f t="shared" si="25"/>
        <v>0</v>
      </c>
    </row>
    <row r="105" spans="1:29" ht="15.75" customHeight="1">
      <c r="A105" s="250">
        <v>42663</v>
      </c>
      <c r="B105" s="85" t="s">
        <v>12</v>
      </c>
      <c r="C105" s="89">
        <v>42842405.280000135</v>
      </c>
      <c r="D105" s="99"/>
      <c r="E105" s="91">
        <f t="shared" si="13"/>
        <v>42842405.280000135</v>
      </c>
      <c r="F105" s="89">
        <v>385033.49999999994</v>
      </c>
      <c r="G105" s="90"/>
      <c r="H105" s="91">
        <f t="shared" si="14"/>
        <v>385033.49999999994</v>
      </c>
      <c r="I105" s="89">
        <v>101785.09</v>
      </c>
      <c r="J105" s="90"/>
      <c r="K105" s="91">
        <f t="shared" si="15"/>
        <v>101785.09</v>
      </c>
      <c r="L105" s="89">
        <v>7688.18</v>
      </c>
      <c r="M105" s="90"/>
      <c r="N105" s="91">
        <f t="shared" si="16"/>
        <v>7688.18</v>
      </c>
      <c r="O105" s="89">
        <v>296900.82</v>
      </c>
      <c r="P105" s="99"/>
      <c r="Q105" s="91">
        <f t="shared" si="17"/>
        <v>296900.82</v>
      </c>
      <c r="R105" s="89">
        <v>42999906.890000135</v>
      </c>
      <c r="S105" s="90"/>
      <c r="T105" s="91">
        <f t="shared" si="18"/>
        <v>42999906.890000135</v>
      </c>
      <c r="U105" s="208">
        <f t="shared" si="19"/>
        <v>0</v>
      </c>
      <c r="W105" s="85" t="s">
        <v>12</v>
      </c>
      <c r="X105" s="117">
        <f t="shared" si="20"/>
        <v>0</v>
      </c>
      <c r="Y105" s="118">
        <f t="shared" si="21"/>
        <v>0</v>
      </c>
      <c r="Z105" s="118">
        <f t="shared" si="22"/>
        <v>0</v>
      </c>
      <c r="AA105" s="118">
        <f t="shared" si="23"/>
        <v>0</v>
      </c>
      <c r="AB105" s="118">
        <f t="shared" si="24"/>
        <v>0</v>
      </c>
      <c r="AC105" s="131">
        <f t="shared" si="25"/>
        <v>0</v>
      </c>
    </row>
    <row r="106" spans="1:29" ht="15.75">
      <c r="A106" s="251"/>
      <c r="B106" s="86" t="s">
        <v>13</v>
      </c>
      <c r="C106" s="92">
        <v>92495816.969996721</v>
      </c>
      <c r="D106" s="20"/>
      <c r="E106" s="93">
        <f t="shared" si="13"/>
        <v>92495816.969996721</v>
      </c>
      <c r="F106" s="92">
        <v>2141299.4900000007</v>
      </c>
      <c r="G106" s="20"/>
      <c r="H106" s="93">
        <f t="shared" si="14"/>
        <v>2141299.4900000007</v>
      </c>
      <c r="I106" s="92">
        <v>373620.12999999995</v>
      </c>
      <c r="J106" s="20"/>
      <c r="K106" s="93">
        <f t="shared" si="15"/>
        <v>373620.12999999995</v>
      </c>
      <c r="L106" s="92">
        <v>5344.56</v>
      </c>
      <c r="M106" s="20"/>
      <c r="N106" s="93">
        <f t="shared" si="16"/>
        <v>5344.56</v>
      </c>
      <c r="O106" s="92">
        <v>1064663.2</v>
      </c>
      <c r="P106" s="20"/>
      <c r="Q106" s="93">
        <f t="shared" si="17"/>
        <v>1064663.2</v>
      </c>
      <c r="R106" s="92">
        <v>89658129.849996716</v>
      </c>
      <c r="S106" s="20"/>
      <c r="T106" s="93">
        <f t="shared" si="18"/>
        <v>89658129.849996716</v>
      </c>
      <c r="U106" s="209">
        <f t="shared" si="19"/>
        <v>0</v>
      </c>
      <c r="W106" s="86" t="s">
        <v>13</v>
      </c>
      <c r="X106" s="121">
        <f t="shared" si="20"/>
        <v>0</v>
      </c>
      <c r="Y106" s="122">
        <f t="shared" si="21"/>
        <v>0</v>
      </c>
      <c r="Z106" s="122">
        <f t="shared" si="22"/>
        <v>0</v>
      </c>
      <c r="AA106" s="122">
        <f t="shared" si="23"/>
        <v>0</v>
      </c>
      <c r="AB106" s="122">
        <f t="shared" si="24"/>
        <v>0</v>
      </c>
      <c r="AC106" s="129">
        <f t="shared" si="25"/>
        <v>0</v>
      </c>
    </row>
    <row r="107" spans="1:29" ht="15.75">
      <c r="A107" s="251"/>
      <c r="B107" s="87" t="s">
        <v>14</v>
      </c>
      <c r="C107" s="92">
        <v>43271271.139999785</v>
      </c>
      <c r="D107" s="20"/>
      <c r="E107" s="93">
        <f t="shared" si="13"/>
        <v>43271271.139999785</v>
      </c>
      <c r="F107" s="92">
        <v>1101031.1300000006</v>
      </c>
      <c r="G107" s="20"/>
      <c r="H107" s="93">
        <f t="shared" si="14"/>
        <v>1101031.1300000006</v>
      </c>
      <c r="I107" s="92">
        <v>60556.880000000005</v>
      </c>
      <c r="J107" s="20"/>
      <c r="K107" s="93">
        <f t="shared" si="15"/>
        <v>60556.880000000005</v>
      </c>
      <c r="L107" s="92">
        <v>985.7</v>
      </c>
      <c r="M107" s="20"/>
      <c r="N107" s="93">
        <f t="shared" si="16"/>
        <v>985.7</v>
      </c>
      <c r="O107" s="92">
        <v>209426.96</v>
      </c>
      <c r="P107" s="20"/>
      <c r="Q107" s="93">
        <f t="shared" si="17"/>
        <v>209426.96</v>
      </c>
      <c r="R107" s="92">
        <v>43754346.279999785</v>
      </c>
      <c r="S107" s="20"/>
      <c r="T107" s="93">
        <f t="shared" si="18"/>
        <v>43754346.279999785</v>
      </c>
      <c r="U107" s="209">
        <f t="shared" si="19"/>
        <v>0</v>
      </c>
      <c r="W107" s="87" t="s">
        <v>14</v>
      </c>
      <c r="X107" s="121">
        <f t="shared" si="20"/>
        <v>0</v>
      </c>
      <c r="Y107" s="122">
        <f t="shared" si="21"/>
        <v>0</v>
      </c>
      <c r="Z107" s="122">
        <f t="shared" si="22"/>
        <v>0</v>
      </c>
      <c r="AA107" s="122">
        <f t="shared" si="23"/>
        <v>0</v>
      </c>
      <c r="AB107" s="122">
        <f t="shared" si="24"/>
        <v>0</v>
      </c>
      <c r="AC107" s="129">
        <f t="shared" si="25"/>
        <v>0</v>
      </c>
    </row>
    <row r="108" spans="1:29" ht="15.75">
      <c r="A108" s="251"/>
      <c r="B108" s="86" t="s">
        <v>15</v>
      </c>
      <c r="C108" s="92">
        <v>95461014.129999489</v>
      </c>
      <c r="D108" s="20"/>
      <c r="E108" s="93">
        <f t="shared" si="13"/>
        <v>95461014.129999489</v>
      </c>
      <c r="F108" s="92">
        <v>1762397.170000002</v>
      </c>
      <c r="G108" s="20"/>
      <c r="H108" s="93">
        <f t="shared" si="14"/>
        <v>1762397.170000002</v>
      </c>
      <c r="I108" s="92">
        <v>78290.14</v>
      </c>
      <c r="J108" s="20"/>
      <c r="K108" s="93">
        <f t="shared" si="15"/>
        <v>78290.14</v>
      </c>
      <c r="L108" s="92">
        <v>4351.68</v>
      </c>
      <c r="M108" s="20"/>
      <c r="N108" s="93">
        <f t="shared" si="16"/>
        <v>4351.68</v>
      </c>
      <c r="O108" s="92">
        <v>472555.85000000003</v>
      </c>
      <c r="P108" s="20"/>
      <c r="Q108" s="93">
        <f t="shared" si="17"/>
        <v>472555.85000000003</v>
      </c>
      <c r="R108" s="92">
        <v>93299999.569999501</v>
      </c>
      <c r="S108" s="20"/>
      <c r="T108" s="93">
        <f t="shared" si="18"/>
        <v>93299999.569999501</v>
      </c>
      <c r="U108" s="209">
        <f t="shared" si="19"/>
        <v>0</v>
      </c>
      <c r="W108" s="86" t="s">
        <v>15</v>
      </c>
      <c r="X108" s="121">
        <f t="shared" si="20"/>
        <v>0</v>
      </c>
      <c r="Y108" s="122">
        <f t="shared" si="21"/>
        <v>0</v>
      </c>
      <c r="Z108" s="122">
        <f t="shared" si="22"/>
        <v>0</v>
      </c>
      <c r="AA108" s="122">
        <f t="shared" si="23"/>
        <v>0</v>
      </c>
      <c r="AB108" s="122">
        <f t="shared" si="24"/>
        <v>0</v>
      </c>
      <c r="AC108" s="129">
        <f t="shared" si="25"/>
        <v>0</v>
      </c>
    </row>
    <row r="109" spans="1:29" ht="15.75">
      <c r="A109" s="251"/>
      <c r="B109" s="86" t="s">
        <v>16</v>
      </c>
      <c r="C109" s="92">
        <v>80779947.629999027</v>
      </c>
      <c r="D109" s="20"/>
      <c r="E109" s="93">
        <f t="shared" si="13"/>
        <v>80779947.629999027</v>
      </c>
      <c r="F109" s="92">
        <v>1451641.8600000006</v>
      </c>
      <c r="G109" s="20"/>
      <c r="H109" s="93">
        <f t="shared" si="14"/>
        <v>1451641.8600000006</v>
      </c>
      <c r="I109" s="92">
        <v>118585.28999999998</v>
      </c>
      <c r="J109" s="20"/>
      <c r="K109" s="93">
        <f t="shared" si="15"/>
        <v>118585.28999999998</v>
      </c>
      <c r="L109" s="92">
        <v>5516.77</v>
      </c>
      <c r="M109" s="20"/>
      <c r="N109" s="93">
        <f t="shared" si="16"/>
        <v>5516.77</v>
      </c>
      <c r="O109" s="92">
        <v>528158.07999999996</v>
      </c>
      <c r="P109" s="20"/>
      <c r="Q109" s="93">
        <f t="shared" si="17"/>
        <v>528158.07999999996</v>
      </c>
      <c r="R109" s="92">
        <v>84803617.529999003</v>
      </c>
      <c r="S109" s="20"/>
      <c r="T109" s="93">
        <f t="shared" si="18"/>
        <v>84803617.529999003</v>
      </c>
      <c r="U109" s="209">
        <f t="shared" si="19"/>
        <v>0</v>
      </c>
      <c r="W109" s="86" t="s">
        <v>16</v>
      </c>
      <c r="X109" s="121">
        <f t="shared" si="20"/>
        <v>0</v>
      </c>
      <c r="Y109" s="122">
        <f t="shared" si="21"/>
        <v>0</v>
      </c>
      <c r="Z109" s="122">
        <f t="shared" si="22"/>
        <v>0</v>
      </c>
      <c r="AA109" s="122">
        <f t="shared" si="23"/>
        <v>0</v>
      </c>
      <c r="AB109" s="122">
        <f t="shared" si="24"/>
        <v>0</v>
      </c>
      <c r="AC109" s="129">
        <f t="shared" si="25"/>
        <v>0</v>
      </c>
    </row>
    <row r="110" spans="1:29" ht="15.75">
      <c r="A110" s="251"/>
      <c r="B110" s="86" t="s">
        <v>17</v>
      </c>
      <c r="C110" s="92">
        <v>43493348.099996626</v>
      </c>
      <c r="D110" s="20"/>
      <c r="E110" s="93">
        <f t="shared" si="13"/>
        <v>43493348.099996626</v>
      </c>
      <c r="F110" s="92">
        <v>708265.68999999971</v>
      </c>
      <c r="G110" s="20"/>
      <c r="H110" s="93">
        <f t="shared" si="14"/>
        <v>708265.68999999971</v>
      </c>
      <c r="I110" s="92">
        <v>54536.41</v>
      </c>
      <c r="J110" s="20"/>
      <c r="K110" s="93">
        <f t="shared" si="15"/>
        <v>54536.41</v>
      </c>
      <c r="L110" s="92">
        <v>1063.54</v>
      </c>
      <c r="M110" s="20"/>
      <c r="N110" s="93">
        <f t="shared" si="16"/>
        <v>1063.54</v>
      </c>
      <c r="O110" s="92">
        <v>437914.66999999993</v>
      </c>
      <c r="P110" s="20"/>
      <c r="Q110" s="93">
        <f t="shared" si="17"/>
        <v>437914.66999999993</v>
      </c>
      <c r="R110" s="92">
        <v>42400640.609996624</v>
      </c>
      <c r="S110" s="20"/>
      <c r="T110" s="93">
        <f t="shared" si="18"/>
        <v>42400640.609996624</v>
      </c>
      <c r="U110" s="209">
        <f t="shared" si="19"/>
        <v>0</v>
      </c>
      <c r="W110" s="86" t="s">
        <v>17</v>
      </c>
      <c r="X110" s="121">
        <f t="shared" si="20"/>
        <v>0</v>
      </c>
      <c r="Y110" s="122">
        <f t="shared" si="21"/>
        <v>0</v>
      </c>
      <c r="Z110" s="122">
        <f t="shared" si="22"/>
        <v>0</v>
      </c>
      <c r="AA110" s="122">
        <f t="shared" si="23"/>
        <v>0</v>
      </c>
      <c r="AB110" s="122">
        <f t="shared" si="24"/>
        <v>0</v>
      </c>
      <c r="AC110" s="129">
        <f t="shared" si="25"/>
        <v>0</v>
      </c>
    </row>
    <row r="111" spans="1:29" ht="15.75">
      <c r="A111" s="251"/>
      <c r="B111" s="86" t="s">
        <v>18</v>
      </c>
      <c r="C111" s="92">
        <v>16461231.889999451</v>
      </c>
      <c r="D111" s="20"/>
      <c r="E111" s="93">
        <f t="shared" si="13"/>
        <v>16461231.889999451</v>
      </c>
      <c r="F111" s="92">
        <v>605333.06000000006</v>
      </c>
      <c r="G111" s="20"/>
      <c r="H111" s="93">
        <f t="shared" si="14"/>
        <v>605333.06000000006</v>
      </c>
      <c r="I111" s="92">
        <v>31256.5</v>
      </c>
      <c r="J111" s="20"/>
      <c r="K111" s="93">
        <f t="shared" si="15"/>
        <v>31256.5</v>
      </c>
      <c r="L111" s="92">
        <v>4454.51</v>
      </c>
      <c r="M111" s="20"/>
      <c r="N111" s="93">
        <f t="shared" si="16"/>
        <v>4454.51</v>
      </c>
      <c r="O111" s="92">
        <v>156338.19999999998</v>
      </c>
      <c r="P111" s="20"/>
      <c r="Q111" s="93">
        <f t="shared" si="17"/>
        <v>156338.19999999998</v>
      </c>
      <c r="R111" s="92">
        <v>15726362.619999457</v>
      </c>
      <c r="S111" s="20"/>
      <c r="T111" s="93">
        <f t="shared" si="18"/>
        <v>15726362.619999457</v>
      </c>
      <c r="U111" s="209">
        <f t="shared" si="19"/>
        <v>0</v>
      </c>
      <c r="W111" s="86" t="s">
        <v>18</v>
      </c>
      <c r="X111" s="121">
        <f t="shared" si="20"/>
        <v>0</v>
      </c>
      <c r="Y111" s="122">
        <f t="shared" si="21"/>
        <v>0</v>
      </c>
      <c r="Z111" s="122">
        <f t="shared" si="22"/>
        <v>0</v>
      </c>
      <c r="AA111" s="122">
        <f t="shared" si="23"/>
        <v>0</v>
      </c>
      <c r="AB111" s="122">
        <f t="shared" si="24"/>
        <v>0</v>
      </c>
      <c r="AC111" s="129">
        <f t="shared" si="25"/>
        <v>0</v>
      </c>
    </row>
    <row r="112" spans="1:29" ht="15.75">
      <c r="A112" s="252"/>
      <c r="B112" s="88" t="s">
        <v>19</v>
      </c>
      <c r="C112" s="94">
        <v>92638338.479998931</v>
      </c>
      <c r="D112" s="95"/>
      <c r="E112" s="96">
        <f t="shared" si="13"/>
        <v>92638338.479998931</v>
      </c>
      <c r="F112" s="94">
        <v>2971002.6600000006</v>
      </c>
      <c r="G112" s="95"/>
      <c r="H112" s="96">
        <f t="shared" si="14"/>
        <v>2971002.6600000006</v>
      </c>
      <c r="I112" s="94">
        <v>76835.25</v>
      </c>
      <c r="J112" s="95"/>
      <c r="K112" s="96">
        <f t="shared" si="15"/>
        <v>76835.25</v>
      </c>
      <c r="L112" s="94">
        <v>35022.770000000004</v>
      </c>
      <c r="M112" s="95"/>
      <c r="N112" s="96">
        <f t="shared" si="16"/>
        <v>35022.770000000004</v>
      </c>
      <c r="O112" s="94">
        <v>690062.17</v>
      </c>
      <c r="P112" s="95"/>
      <c r="Q112" s="96">
        <f t="shared" si="17"/>
        <v>690062.17</v>
      </c>
      <c r="R112" s="94">
        <v>89019086.129998937</v>
      </c>
      <c r="S112" s="95"/>
      <c r="T112" s="96">
        <f t="shared" si="18"/>
        <v>89019086.129998937</v>
      </c>
      <c r="U112" s="210">
        <f t="shared" si="19"/>
        <v>0</v>
      </c>
      <c r="W112" s="88" t="s">
        <v>19</v>
      </c>
      <c r="X112" s="125">
        <f t="shared" si="20"/>
        <v>0</v>
      </c>
      <c r="Y112" s="126">
        <f t="shared" si="21"/>
        <v>0</v>
      </c>
      <c r="Z112" s="126">
        <f t="shared" si="22"/>
        <v>0</v>
      </c>
      <c r="AA112" s="126">
        <f t="shared" si="23"/>
        <v>0</v>
      </c>
      <c r="AB112" s="126">
        <f t="shared" si="24"/>
        <v>0</v>
      </c>
      <c r="AC112" s="132">
        <f t="shared" si="25"/>
        <v>0</v>
      </c>
    </row>
    <row r="113" spans="1:29" ht="15.75" customHeight="1">
      <c r="A113" s="250">
        <v>42667</v>
      </c>
      <c r="B113" s="85" t="s">
        <v>12</v>
      </c>
      <c r="C113" s="89">
        <v>42999906.890000135</v>
      </c>
      <c r="D113" s="90"/>
      <c r="E113" s="91">
        <f t="shared" si="13"/>
        <v>42999906.890000135</v>
      </c>
      <c r="F113" s="89">
        <v>1898735.3800000008</v>
      </c>
      <c r="G113" s="90"/>
      <c r="H113" s="91">
        <f t="shared" si="14"/>
        <v>1898735.3800000008</v>
      </c>
      <c r="I113" s="89">
        <v>117192.09999999998</v>
      </c>
      <c r="J113" s="90"/>
      <c r="K113" s="91">
        <f t="shared" si="15"/>
        <v>117192.09999999998</v>
      </c>
      <c r="L113" s="89">
        <v>94366.260000000024</v>
      </c>
      <c r="M113" s="90"/>
      <c r="N113" s="91">
        <f t="shared" si="16"/>
        <v>94366.260000000024</v>
      </c>
      <c r="O113" s="89">
        <v>1006587.16</v>
      </c>
      <c r="P113" s="90"/>
      <c r="Q113" s="91">
        <f t="shared" si="17"/>
        <v>1006587.16</v>
      </c>
      <c r="R113" s="89">
        <v>40761474.360000148</v>
      </c>
      <c r="S113" s="99"/>
      <c r="T113" s="91">
        <f t="shared" si="18"/>
        <v>40761474.360000148</v>
      </c>
      <c r="U113" s="208">
        <f t="shared" si="19"/>
        <v>0</v>
      </c>
      <c r="W113" s="85" t="s">
        <v>12</v>
      </c>
      <c r="X113" s="117">
        <f t="shared" si="20"/>
        <v>0</v>
      </c>
      <c r="Y113" s="118">
        <f t="shared" si="21"/>
        <v>0</v>
      </c>
      <c r="Z113" s="118">
        <f t="shared" si="22"/>
        <v>0</v>
      </c>
      <c r="AA113" s="118">
        <f t="shared" si="23"/>
        <v>0</v>
      </c>
      <c r="AB113" s="118">
        <f t="shared" si="24"/>
        <v>0</v>
      </c>
      <c r="AC113" s="131">
        <f t="shared" si="25"/>
        <v>0</v>
      </c>
    </row>
    <row r="114" spans="1:29" ht="15.75">
      <c r="A114" s="251"/>
      <c r="B114" s="86" t="s">
        <v>13</v>
      </c>
      <c r="C114" s="92">
        <v>89658129.849996716</v>
      </c>
      <c r="D114" s="20"/>
      <c r="E114" s="93">
        <f t="shared" si="13"/>
        <v>89658129.849996716</v>
      </c>
      <c r="F114" s="92">
        <v>3777811.9200000013</v>
      </c>
      <c r="G114" s="20"/>
      <c r="H114" s="93">
        <f t="shared" si="14"/>
        <v>3777811.9200000013</v>
      </c>
      <c r="I114" s="92">
        <v>44807.950000000004</v>
      </c>
      <c r="J114" s="20"/>
      <c r="K114" s="93">
        <f t="shared" si="15"/>
        <v>44807.950000000004</v>
      </c>
      <c r="L114" s="92">
        <v>29625.5</v>
      </c>
      <c r="M114" s="20"/>
      <c r="N114" s="93">
        <f t="shared" si="16"/>
        <v>29625.5</v>
      </c>
      <c r="O114" s="92">
        <v>1983676.18</v>
      </c>
      <c r="P114" s="20"/>
      <c r="Q114" s="93">
        <f t="shared" si="17"/>
        <v>1983676.18</v>
      </c>
      <c r="R114" s="92">
        <v>87163620.819996715</v>
      </c>
      <c r="S114" s="20"/>
      <c r="T114" s="93">
        <f t="shared" si="18"/>
        <v>87163620.819996715</v>
      </c>
      <c r="U114" s="209">
        <f t="shared" si="19"/>
        <v>0</v>
      </c>
      <c r="W114" s="86" t="s">
        <v>13</v>
      </c>
      <c r="X114" s="121">
        <f t="shared" si="20"/>
        <v>0</v>
      </c>
      <c r="Y114" s="122">
        <f t="shared" si="21"/>
        <v>0</v>
      </c>
      <c r="Z114" s="122">
        <f t="shared" si="22"/>
        <v>0</v>
      </c>
      <c r="AA114" s="122">
        <f t="shared" si="23"/>
        <v>0</v>
      </c>
      <c r="AB114" s="122">
        <f t="shared" si="24"/>
        <v>0</v>
      </c>
      <c r="AC114" s="129">
        <f t="shared" si="25"/>
        <v>0</v>
      </c>
    </row>
    <row r="115" spans="1:29" ht="15.75">
      <c r="A115" s="251"/>
      <c r="B115" s="87" t="s">
        <v>14</v>
      </c>
      <c r="C115" s="92"/>
      <c r="D115" s="20"/>
      <c r="E115" s="93">
        <f t="shared" si="13"/>
        <v>0</v>
      </c>
      <c r="F115" s="92"/>
      <c r="G115" s="20"/>
      <c r="H115" s="93">
        <f t="shared" si="14"/>
        <v>0</v>
      </c>
      <c r="I115" s="92"/>
      <c r="J115" s="20"/>
      <c r="K115" s="93">
        <f t="shared" si="15"/>
        <v>0</v>
      </c>
      <c r="L115" s="92"/>
      <c r="M115" s="20"/>
      <c r="N115" s="93">
        <f t="shared" si="16"/>
        <v>0</v>
      </c>
      <c r="O115" s="92"/>
      <c r="P115" s="20"/>
      <c r="Q115" s="93">
        <f t="shared" si="17"/>
        <v>0</v>
      </c>
      <c r="R115" s="92"/>
      <c r="S115" s="20"/>
      <c r="T115" s="93">
        <f t="shared" si="18"/>
        <v>0</v>
      </c>
      <c r="U115" s="209">
        <f t="shared" si="19"/>
        <v>0</v>
      </c>
      <c r="W115" s="87" t="s">
        <v>14</v>
      </c>
      <c r="X115" s="121">
        <f t="shared" si="20"/>
        <v>0</v>
      </c>
      <c r="Y115" s="122">
        <f t="shared" si="21"/>
        <v>0</v>
      </c>
      <c r="Z115" s="122">
        <f t="shared" si="22"/>
        <v>0</v>
      </c>
      <c r="AA115" s="122">
        <f t="shared" si="23"/>
        <v>0</v>
      </c>
      <c r="AB115" s="122">
        <f t="shared" si="24"/>
        <v>0</v>
      </c>
      <c r="AC115" s="129">
        <f t="shared" si="25"/>
        <v>0</v>
      </c>
    </row>
    <row r="116" spans="1:29" ht="15.75">
      <c r="A116" s="251"/>
      <c r="B116" s="86" t="s">
        <v>15</v>
      </c>
      <c r="C116" s="92">
        <v>93299999.569999501</v>
      </c>
      <c r="D116" s="20"/>
      <c r="E116" s="93">
        <f t="shared" si="13"/>
        <v>93299999.569999501</v>
      </c>
      <c r="F116" s="92">
        <v>895118.24000000034</v>
      </c>
      <c r="G116" s="20"/>
      <c r="H116" s="93">
        <f t="shared" si="14"/>
        <v>895118.24000000034</v>
      </c>
      <c r="I116" s="92">
        <v>83337.77999999997</v>
      </c>
      <c r="J116" s="20"/>
      <c r="K116" s="93">
        <f t="shared" si="15"/>
        <v>83337.77999999997</v>
      </c>
      <c r="L116" s="92">
        <v>2731.61</v>
      </c>
      <c r="M116" s="20"/>
      <c r="N116" s="93">
        <f t="shared" si="16"/>
        <v>2731.61</v>
      </c>
      <c r="O116" s="92">
        <v>1681165.0900000005</v>
      </c>
      <c r="P116" s="20"/>
      <c r="Q116" s="93">
        <f t="shared" si="17"/>
        <v>1681165.0900000005</v>
      </c>
      <c r="R116" s="92">
        <v>100996184.29999951</v>
      </c>
      <c r="S116" s="20"/>
      <c r="T116" s="93">
        <f t="shared" si="18"/>
        <v>100996184.29999951</v>
      </c>
      <c r="U116" s="209">
        <f t="shared" si="19"/>
        <v>0</v>
      </c>
      <c r="W116" s="86" t="s">
        <v>15</v>
      </c>
      <c r="X116" s="121">
        <f t="shared" si="20"/>
        <v>0</v>
      </c>
      <c r="Y116" s="122">
        <f t="shared" si="21"/>
        <v>0</v>
      </c>
      <c r="Z116" s="122">
        <f t="shared" si="22"/>
        <v>0</v>
      </c>
      <c r="AA116" s="122">
        <f t="shared" si="23"/>
        <v>0</v>
      </c>
      <c r="AB116" s="122">
        <f t="shared" si="24"/>
        <v>0</v>
      </c>
      <c r="AC116" s="129">
        <f t="shared" si="25"/>
        <v>0</v>
      </c>
    </row>
    <row r="117" spans="1:29" ht="15.75">
      <c r="A117" s="251"/>
      <c r="B117" s="86" t="s">
        <v>16</v>
      </c>
      <c r="C117" s="92">
        <v>84803617.529999003</v>
      </c>
      <c r="D117" s="20"/>
      <c r="E117" s="93">
        <f t="shared" si="13"/>
        <v>84803617.529999003</v>
      </c>
      <c r="F117" s="92">
        <v>3430731.1000000024</v>
      </c>
      <c r="G117" s="20"/>
      <c r="H117" s="93">
        <f t="shared" si="14"/>
        <v>3430731.1000000024</v>
      </c>
      <c r="I117" s="92">
        <v>1706.33</v>
      </c>
      <c r="J117" s="20"/>
      <c r="K117" s="93">
        <f t="shared" si="15"/>
        <v>1706.33</v>
      </c>
      <c r="L117" s="92">
        <v>325.66000000000003</v>
      </c>
      <c r="M117" s="20"/>
      <c r="N117" s="93">
        <f t="shared" si="16"/>
        <v>325.66000000000003</v>
      </c>
      <c r="O117" s="92">
        <v>1608467.2499999998</v>
      </c>
      <c r="P117" s="20"/>
      <c r="Q117" s="93">
        <f t="shared" si="17"/>
        <v>1608467.2499999998</v>
      </c>
      <c r="R117" s="92">
        <v>86421385.439999014</v>
      </c>
      <c r="S117" s="20"/>
      <c r="T117" s="93">
        <f t="shared" si="18"/>
        <v>86421385.439999014</v>
      </c>
      <c r="U117" s="209">
        <f t="shared" si="19"/>
        <v>0</v>
      </c>
      <c r="W117" s="86" t="s">
        <v>16</v>
      </c>
      <c r="X117" s="121">
        <f t="shared" si="20"/>
        <v>0</v>
      </c>
      <c r="Y117" s="122">
        <f t="shared" si="21"/>
        <v>0</v>
      </c>
      <c r="Z117" s="122">
        <f t="shared" si="22"/>
        <v>0</v>
      </c>
      <c r="AA117" s="122">
        <f t="shared" si="23"/>
        <v>0</v>
      </c>
      <c r="AB117" s="122">
        <f t="shared" si="24"/>
        <v>0</v>
      </c>
      <c r="AC117" s="129">
        <f t="shared" si="25"/>
        <v>0</v>
      </c>
    </row>
    <row r="118" spans="1:29" ht="15.75">
      <c r="A118" s="251"/>
      <c r="B118" s="86" t="s">
        <v>17</v>
      </c>
      <c r="C118" s="92">
        <v>42400640.609996624</v>
      </c>
      <c r="D118" s="20"/>
      <c r="E118" s="93">
        <f t="shared" si="13"/>
        <v>42400640.609996624</v>
      </c>
      <c r="F118" s="92">
        <v>1745563.6000000006</v>
      </c>
      <c r="G118" s="20"/>
      <c r="H118" s="93">
        <f t="shared" si="14"/>
        <v>1745563.6000000006</v>
      </c>
      <c r="I118" s="92">
        <v>7391.27</v>
      </c>
      <c r="J118" s="20"/>
      <c r="K118" s="93">
        <f t="shared" si="15"/>
        <v>7391.27</v>
      </c>
      <c r="L118" s="92">
        <v>463.29</v>
      </c>
      <c r="M118" s="20"/>
      <c r="N118" s="93">
        <f t="shared" si="16"/>
        <v>463.29</v>
      </c>
      <c r="O118" s="92">
        <v>970792.20000000007</v>
      </c>
      <c r="P118" s="20"/>
      <c r="Q118" s="93">
        <f t="shared" si="17"/>
        <v>970792.20000000007</v>
      </c>
      <c r="R118" s="92">
        <v>47882125.239996642</v>
      </c>
      <c r="S118" s="20"/>
      <c r="T118" s="93">
        <f t="shared" si="18"/>
        <v>47882125.239996642</v>
      </c>
      <c r="U118" s="209">
        <f t="shared" si="19"/>
        <v>0</v>
      </c>
      <c r="W118" s="86" t="s">
        <v>17</v>
      </c>
      <c r="X118" s="121">
        <f t="shared" si="20"/>
        <v>0</v>
      </c>
      <c r="Y118" s="122">
        <f t="shared" si="21"/>
        <v>0</v>
      </c>
      <c r="Z118" s="122">
        <f t="shared" si="22"/>
        <v>0</v>
      </c>
      <c r="AA118" s="122">
        <f t="shared" si="23"/>
        <v>0</v>
      </c>
      <c r="AB118" s="122">
        <f t="shared" si="24"/>
        <v>0</v>
      </c>
      <c r="AC118" s="129">
        <f t="shared" si="25"/>
        <v>0</v>
      </c>
    </row>
    <row r="119" spans="1:29" ht="15.75">
      <c r="A119" s="251"/>
      <c r="B119" s="86" t="s">
        <v>18</v>
      </c>
      <c r="C119" s="92">
        <v>15726362.619999457</v>
      </c>
      <c r="D119" s="20"/>
      <c r="E119" s="93">
        <f t="shared" si="13"/>
        <v>15726362.619999457</v>
      </c>
      <c r="F119" s="92">
        <v>2263899.9500000002</v>
      </c>
      <c r="G119" s="20"/>
      <c r="H119" s="93">
        <f t="shared" si="14"/>
        <v>2263899.9500000002</v>
      </c>
      <c r="I119" s="92">
        <v>0</v>
      </c>
      <c r="J119" s="20"/>
      <c r="K119" s="93">
        <f t="shared" si="15"/>
        <v>0</v>
      </c>
      <c r="L119" s="92">
        <v>0</v>
      </c>
      <c r="M119" s="20"/>
      <c r="N119" s="93">
        <f t="shared" si="16"/>
        <v>0</v>
      </c>
      <c r="O119" s="92">
        <v>451300.44</v>
      </c>
      <c r="P119" s="20"/>
      <c r="Q119" s="93">
        <f t="shared" si="17"/>
        <v>451300.44</v>
      </c>
      <c r="R119" s="92">
        <v>16957835.199999455</v>
      </c>
      <c r="S119" s="20"/>
      <c r="T119" s="93">
        <f t="shared" si="18"/>
        <v>16957835.199999455</v>
      </c>
      <c r="U119" s="209">
        <f t="shared" si="19"/>
        <v>0</v>
      </c>
      <c r="W119" s="86" t="s">
        <v>18</v>
      </c>
      <c r="X119" s="121">
        <f t="shared" si="20"/>
        <v>0</v>
      </c>
      <c r="Y119" s="122">
        <f t="shared" si="21"/>
        <v>0</v>
      </c>
      <c r="Z119" s="122">
        <f t="shared" si="22"/>
        <v>0</v>
      </c>
      <c r="AA119" s="122">
        <f t="shared" si="23"/>
        <v>0</v>
      </c>
      <c r="AB119" s="122">
        <f t="shared" si="24"/>
        <v>0</v>
      </c>
      <c r="AC119" s="129">
        <f t="shared" si="25"/>
        <v>0</v>
      </c>
    </row>
    <row r="120" spans="1:29" ht="15.75">
      <c r="A120" s="252"/>
      <c r="B120" s="88" t="s">
        <v>19</v>
      </c>
      <c r="C120" s="94"/>
      <c r="D120" s="95"/>
      <c r="E120" s="96">
        <f t="shared" si="13"/>
        <v>0</v>
      </c>
      <c r="F120" s="94"/>
      <c r="G120" s="95"/>
      <c r="H120" s="96">
        <f t="shared" si="14"/>
        <v>0</v>
      </c>
      <c r="I120" s="94"/>
      <c r="J120" s="95"/>
      <c r="K120" s="96">
        <f t="shared" si="15"/>
        <v>0</v>
      </c>
      <c r="L120" s="94"/>
      <c r="M120" s="95"/>
      <c r="N120" s="96">
        <f t="shared" si="16"/>
        <v>0</v>
      </c>
      <c r="O120" s="94"/>
      <c r="P120" s="95"/>
      <c r="Q120" s="96">
        <f t="shared" si="17"/>
        <v>0</v>
      </c>
      <c r="R120" s="94"/>
      <c r="S120" s="95"/>
      <c r="T120" s="96">
        <f t="shared" si="18"/>
        <v>0</v>
      </c>
      <c r="U120" s="210">
        <f t="shared" si="19"/>
        <v>0</v>
      </c>
      <c r="W120" s="88" t="s">
        <v>19</v>
      </c>
      <c r="X120" s="125">
        <f t="shared" si="20"/>
        <v>0</v>
      </c>
      <c r="Y120" s="126">
        <f t="shared" si="21"/>
        <v>0</v>
      </c>
      <c r="Z120" s="126">
        <f t="shared" si="22"/>
        <v>0</v>
      </c>
      <c r="AA120" s="126">
        <f t="shared" si="23"/>
        <v>0</v>
      </c>
      <c r="AB120" s="126">
        <f t="shared" si="24"/>
        <v>0</v>
      </c>
      <c r="AC120" s="132">
        <f t="shared" si="25"/>
        <v>0</v>
      </c>
    </row>
    <row r="121" spans="1:29" ht="15.75" customHeight="1">
      <c r="A121" s="250">
        <v>42668</v>
      </c>
      <c r="B121" s="85" t="s">
        <v>12</v>
      </c>
      <c r="C121" s="89">
        <v>40761474.360000148</v>
      </c>
      <c r="D121" s="90"/>
      <c r="E121" s="91">
        <f t="shared" si="13"/>
        <v>40761474.360000148</v>
      </c>
      <c r="F121" s="89">
        <v>813060.78999999992</v>
      </c>
      <c r="G121" s="90"/>
      <c r="H121" s="91">
        <f t="shared" si="14"/>
        <v>813060.78999999992</v>
      </c>
      <c r="I121" s="89">
        <v>177895.16000000012</v>
      </c>
      <c r="J121" s="90"/>
      <c r="K121" s="91">
        <f t="shared" si="15"/>
        <v>177895.16000000012</v>
      </c>
      <c r="L121" s="89">
        <v>106248.06</v>
      </c>
      <c r="M121" s="90"/>
      <c r="N121" s="91">
        <f t="shared" si="16"/>
        <v>106248.06</v>
      </c>
      <c r="O121" s="89">
        <v>500316.09000000008</v>
      </c>
      <c r="P121" s="90"/>
      <c r="Q121" s="91">
        <f t="shared" si="17"/>
        <v>500316.09000000008</v>
      </c>
      <c r="R121" s="89">
        <v>39519744.580000147</v>
      </c>
      <c r="S121" s="90"/>
      <c r="T121" s="91">
        <f t="shared" si="18"/>
        <v>39519744.580000147</v>
      </c>
      <c r="U121" s="208">
        <f t="shared" si="19"/>
        <v>0</v>
      </c>
      <c r="W121" s="85" t="s">
        <v>12</v>
      </c>
      <c r="X121" s="117">
        <f t="shared" si="20"/>
        <v>0</v>
      </c>
      <c r="Y121" s="118">
        <f t="shared" si="21"/>
        <v>0</v>
      </c>
      <c r="Z121" s="118">
        <f t="shared" si="22"/>
        <v>0</v>
      </c>
      <c r="AA121" s="118">
        <f t="shared" si="23"/>
        <v>0</v>
      </c>
      <c r="AB121" s="118">
        <f t="shared" si="24"/>
        <v>0</v>
      </c>
      <c r="AC121" s="131">
        <f t="shared" si="25"/>
        <v>0</v>
      </c>
    </row>
    <row r="122" spans="1:29" ht="15.75">
      <c r="A122" s="251"/>
      <c r="B122" s="86" t="s">
        <v>13</v>
      </c>
      <c r="C122" s="92">
        <v>87163620.819996715</v>
      </c>
      <c r="D122" s="20"/>
      <c r="E122" s="93">
        <f t="shared" si="13"/>
        <v>87163620.819996715</v>
      </c>
      <c r="F122" s="92">
        <v>2931296.930000002</v>
      </c>
      <c r="G122" s="20"/>
      <c r="H122" s="93">
        <f t="shared" si="14"/>
        <v>2931296.930000002</v>
      </c>
      <c r="I122" s="92">
        <v>293348</v>
      </c>
      <c r="J122" s="20"/>
      <c r="K122" s="93">
        <f t="shared" si="15"/>
        <v>293348</v>
      </c>
      <c r="L122" s="92">
        <v>25976.260000000002</v>
      </c>
      <c r="M122" s="20"/>
      <c r="N122" s="93">
        <f t="shared" si="16"/>
        <v>25976.260000000002</v>
      </c>
      <c r="O122" s="92">
        <v>646198.57999999996</v>
      </c>
      <c r="P122" s="20"/>
      <c r="Q122" s="93">
        <f t="shared" si="17"/>
        <v>646198.57999999996</v>
      </c>
      <c r="R122" s="92">
        <v>83853497.049996719</v>
      </c>
      <c r="S122" s="20"/>
      <c r="T122" s="93">
        <f t="shared" si="18"/>
        <v>83853497.049996719</v>
      </c>
      <c r="U122" s="209">
        <f t="shared" si="19"/>
        <v>0</v>
      </c>
      <c r="W122" s="86" t="s">
        <v>13</v>
      </c>
      <c r="X122" s="121">
        <f t="shared" si="20"/>
        <v>0</v>
      </c>
      <c r="Y122" s="122">
        <f t="shared" si="21"/>
        <v>0</v>
      </c>
      <c r="Z122" s="122">
        <f t="shared" si="22"/>
        <v>0</v>
      </c>
      <c r="AA122" s="122">
        <f t="shared" si="23"/>
        <v>0</v>
      </c>
      <c r="AB122" s="122">
        <f t="shared" si="24"/>
        <v>0</v>
      </c>
      <c r="AC122" s="129">
        <f t="shared" si="25"/>
        <v>0</v>
      </c>
    </row>
    <row r="123" spans="1:29" ht="15.75">
      <c r="A123" s="251"/>
      <c r="B123" s="87" t="s">
        <v>14</v>
      </c>
      <c r="C123" s="92">
        <v>43754346.279999785</v>
      </c>
      <c r="D123" s="20"/>
      <c r="E123" s="93">
        <f t="shared" si="13"/>
        <v>43754346.279999785</v>
      </c>
      <c r="F123" s="92">
        <v>4412740.1399999987</v>
      </c>
      <c r="G123" s="20"/>
      <c r="H123" s="93">
        <f t="shared" si="14"/>
        <v>4412740.1399999987</v>
      </c>
      <c r="I123" s="92">
        <v>169708.5</v>
      </c>
      <c r="J123" s="20"/>
      <c r="K123" s="93">
        <f t="shared" si="15"/>
        <v>169708.5</v>
      </c>
      <c r="L123" s="92">
        <v>275383.46999999997</v>
      </c>
      <c r="M123" s="20"/>
      <c r="N123" s="93">
        <f t="shared" si="16"/>
        <v>275383.46999999997</v>
      </c>
      <c r="O123" s="92">
        <v>887619.76</v>
      </c>
      <c r="P123" s="20"/>
      <c r="Q123" s="93">
        <f t="shared" si="17"/>
        <v>887619.76</v>
      </c>
      <c r="R123" s="92">
        <v>40543055.449999794</v>
      </c>
      <c r="S123" s="20"/>
      <c r="T123" s="93">
        <f t="shared" si="18"/>
        <v>40543055.449999794</v>
      </c>
      <c r="U123" s="209">
        <f t="shared" si="19"/>
        <v>0</v>
      </c>
      <c r="W123" s="87" t="s">
        <v>14</v>
      </c>
      <c r="X123" s="121">
        <f t="shared" si="20"/>
        <v>0</v>
      </c>
      <c r="Y123" s="122">
        <f t="shared" si="21"/>
        <v>0</v>
      </c>
      <c r="Z123" s="122">
        <f t="shared" si="22"/>
        <v>0</v>
      </c>
      <c r="AA123" s="122">
        <f t="shared" si="23"/>
        <v>0</v>
      </c>
      <c r="AB123" s="122">
        <f t="shared" si="24"/>
        <v>0</v>
      </c>
      <c r="AC123" s="129">
        <f t="shared" si="25"/>
        <v>0</v>
      </c>
    </row>
    <row r="124" spans="1:29" ht="15.75">
      <c r="A124" s="251"/>
      <c r="B124" s="86" t="s">
        <v>15</v>
      </c>
      <c r="C124" s="92">
        <v>100996184.29999951</v>
      </c>
      <c r="D124" s="20"/>
      <c r="E124" s="93">
        <f t="shared" si="13"/>
        <v>100996184.29999951</v>
      </c>
      <c r="F124" s="92">
        <v>3174431.0799999987</v>
      </c>
      <c r="G124" s="20"/>
      <c r="H124" s="93">
        <f t="shared" si="14"/>
        <v>3174431.0799999987</v>
      </c>
      <c r="I124" s="92">
        <v>402539.41000000003</v>
      </c>
      <c r="J124" s="20"/>
      <c r="K124" s="93">
        <f t="shared" si="15"/>
        <v>402539.41000000003</v>
      </c>
      <c r="L124" s="92">
        <v>124883.65000000001</v>
      </c>
      <c r="M124" s="20"/>
      <c r="N124" s="93">
        <f t="shared" si="16"/>
        <v>124883.65000000001</v>
      </c>
      <c r="O124" s="92">
        <v>873906.58999999973</v>
      </c>
      <c r="P124" s="20"/>
      <c r="Q124" s="93">
        <f t="shared" si="17"/>
        <v>873906.58999999973</v>
      </c>
      <c r="R124" s="92">
        <v>97225502.389999509</v>
      </c>
      <c r="S124" s="20"/>
      <c r="T124" s="93">
        <f t="shared" si="18"/>
        <v>97225502.389999509</v>
      </c>
      <c r="U124" s="209">
        <f t="shared" si="19"/>
        <v>0</v>
      </c>
      <c r="W124" s="86" t="s">
        <v>15</v>
      </c>
      <c r="X124" s="121">
        <f t="shared" si="20"/>
        <v>0</v>
      </c>
      <c r="Y124" s="122">
        <f t="shared" si="21"/>
        <v>0</v>
      </c>
      <c r="Z124" s="122">
        <f t="shared" si="22"/>
        <v>0</v>
      </c>
      <c r="AA124" s="122">
        <f t="shared" si="23"/>
        <v>0</v>
      </c>
      <c r="AB124" s="122">
        <f t="shared" si="24"/>
        <v>0</v>
      </c>
      <c r="AC124" s="129">
        <f t="shared" si="25"/>
        <v>0</v>
      </c>
    </row>
    <row r="125" spans="1:29" ht="15.75">
      <c r="A125" s="251"/>
      <c r="B125" s="86" t="s">
        <v>16</v>
      </c>
      <c r="C125" s="92">
        <v>86421385.439999014</v>
      </c>
      <c r="D125" s="20"/>
      <c r="E125" s="93">
        <f t="shared" si="13"/>
        <v>86421385.439999014</v>
      </c>
      <c r="F125" s="92">
        <v>1551733.0300000003</v>
      </c>
      <c r="G125" s="20"/>
      <c r="H125" s="93">
        <f t="shared" si="14"/>
        <v>1551733.0300000003</v>
      </c>
      <c r="I125" s="92">
        <v>140989.45000000007</v>
      </c>
      <c r="J125" s="20"/>
      <c r="K125" s="93">
        <f t="shared" si="15"/>
        <v>140989.45000000007</v>
      </c>
      <c r="L125" s="92">
        <v>16887.04</v>
      </c>
      <c r="M125" s="20"/>
      <c r="N125" s="93">
        <f t="shared" si="16"/>
        <v>16887.04</v>
      </c>
      <c r="O125" s="92">
        <v>672228.93999999971</v>
      </c>
      <c r="P125" s="20"/>
      <c r="Q125" s="93">
        <f t="shared" si="17"/>
        <v>672228.93999999971</v>
      </c>
      <c r="R125" s="92">
        <v>84321525.879998997</v>
      </c>
      <c r="S125" s="20"/>
      <c r="T125" s="93">
        <f t="shared" si="18"/>
        <v>84321525.879998997</v>
      </c>
      <c r="U125" s="209">
        <f t="shared" si="19"/>
        <v>0</v>
      </c>
      <c r="W125" s="86" t="s">
        <v>16</v>
      </c>
      <c r="X125" s="121">
        <f t="shared" si="20"/>
        <v>0</v>
      </c>
      <c r="Y125" s="122">
        <f t="shared" si="21"/>
        <v>0</v>
      </c>
      <c r="Z125" s="122">
        <f t="shared" si="22"/>
        <v>0</v>
      </c>
      <c r="AA125" s="122">
        <f t="shared" si="23"/>
        <v>0</v>
      </c>
      <c r="AB125" s="122">
        <f t="shared" si="24"/>
        <v>0</v>
      </c>
      <c r="AC125" s="129">
        <f t="shared" si="25"/>
        <v>0</v>
      </c>
    </row>
    <row r="126" spans="1:29" ht="15.75">
      <c r="A126" s="251"/>
      <c r="B126" s="86" t="s">
        <v>17</v>
      </c>
      <c r="C126" s="92">
        <v>47882125.239996642</v>
      </c>
      <c r="D126" s="20"/>
      <c r="E126" s="93">
        <f t="shared" si="13"/>
        <v>47882125.239996642</v>
      </c>
      <c r="F126" s="92">
        <v>1333428.9999999998</v>
      </c>
      <c r="G126" s="20"/>
      <c r="H126" s="93">
        <f t="shared" si="14"/>
        <v>1333428.9999999998</v>
      </c>
      <c r="I126" s="92">
        <v>157218.13</v>
      </c>
      <c r="J126" s="20"/>
      <c r="K126" s="93">
        <f t="shared" si="15"/>
        <v>157218.13</v>
      </c>
      <c r="L126" s="92">
        <v>132328.18</v>
      </c>
      <c r="M126" s="20"/>
      <c r="N126" s="93">
        <f t="shared" si="16"/>
        <v>132328.18</v>
      </c>
      <c r="O126" s="92">
        <v>292702.47000000003</v>
      </c>
      <c r="P126" s="20"/>
      <c r="Q126" s="93">
        <f t="shared" si="17"/>
        <v>292702.47000000003</v>
      </c>
      <c r="R126" s="92">
        <v>46280883.719996624</v>
      </c>
      <c r="S126" s="20"/>
      <c r="T126" s="93">
        <f t="shared" si="18"/>
        <v>46280883.719996624</v>
      </c>
      <c r="U126" s="209">
        <f t="shared" si="19"/>
        <v>0</v>
      </c>
      <c r="W126" s="86" t="s">
        <v>17</v>
      </c>
      <c r="X126" s="121">
        <f t="shared" si="20"/>
        <v>0</v>
      </c>
      <c r="Y126" s="122">
        <f t="shared" si="21"/>
        <v>0</v>
      </c>
      <c r="Z126" s="122">
        <f t="shared" si="22"/>
        <v>0</v>
      </c>
      <c r="AA126" s="122">
        <f t="shared" si="23"/>
        <v>0</v>
      </c>
      <c r="AB126" s="122">
        <f t="shared" si="24"/>
        <v>0</v>
      </c>
      <c r="AC126" s="129">
        <f t="shared" si="25"/>
        <v>0</v>
      </c>
    </row>
    <row r="127" spans="1:29" ht="15.75">
      <c r="A127" s="251"/>
      <c r="B127" s="86" t="s">
        <v>18</v>
      </c>
      <c r="C127" s="92">
        <v>16957835.199999455</v>
      </c>
      <c r="D127" s="20"/>
      <c r="E127" s="93">
        <f t="shared" si="13"/>
        <v>16957835.199999455</v>
      </c>
      <c r="F127" s="92">
        <v>757502.57999999973</v>
      </c>
      <c r="G127" s="20"/>
      <c r="H127" s="93">
        <f t="shared" si="14"/>
        <v>757502.57999999973</v>
      </c>
      <c r="I127" s="92">
        <v>222121.94</v>
      </c>
      <c r="J127" s="20"/>
      <c r="K127" s="93">
        <f t="shared" si="15"/>
        <v>222121.94</v>
      </c>
      <c r="L127" s="92">
        <v>15464.28</v>
      </c>
      <c r="M127" s="20"/>
      <c r="N127" s="93">
        <f t="shared" si="16"/>
        <v>15464.28</v>
      </c>
      <c r="O127" s="92">
        <v>222752.12</v>
      </c>
      <c r="P127" s="20"/>
      <c r="Q127" s="93">
        <f t="shared" si="17"/>
        <v>222752.12</v>
      </c>
      <c r="R127" s="92">
        <v>16184238.159999454</v>
      </c>
      <c r="S127" s="20"/>
      <c r="T127" s="93">
        <f t="shared" si="18"/>
        <v>16184238.159999454</v>
      </c>
      <c r="U127" s="209">
        <f t="shared" si="19"/>
        <v>0</v>
      </c>
      <c r="W127" s="86" t="s">
        <v>18</v>
      </c>
      <c r="X127" s="121">
        <f t="shared" si="20"/>
        <v>0</v>
      </c>
      <c r="Y127" s="122">
        <f t="shared" si="21"/>
        <v>0</v>
      </c>
      <c r="Z127" s="122">
        <f t="shared" si="22"/>
        <v>0</v>
      </c>
      <c r="AA127" s="122">
        <f t="shared" si="23"/>
        <v>0</v>
      </c>
      <c r="AB127" s="122">
        <f t="shared" si="24"/>
        <v>0</v>
      </c>
      <c r="AC127" s="129">
        <f t="shared" si="25"/>
        <v>0</v>
      </c>
    </row>
    <row r="128" spans="1:29" ht="15.75">
      <c r="A128" s="252"/>
      <c r="B128" s="88" t="s">
        <v>19</v>
      </c>
      <c r="C128" s="94"/>
      <c r="D128" s="95"/>
      <c r="E128" s="96">
        <f t="shared" si="13"/>
        <v>0</v>
      </c>
      <c r="F128" s="94"/>
      <c r="G128" s="95"/>
      <c r="H128" s="96">
        <f t="shared" si="14"/>
        <v>0</v>
      </c>
      <c r="I128" s="94"/>
      <c r="J128" s="95"/>
      <c r="K128" s="96">
        <f t="shared" si="15"/>
        <v>0</v>
      </c>
      <c r="L128" s="94"/>
      <c r="M128" s="95"/>
      <c r="N128" s="96">
        <f t="shared" si="16"/>
        <v>0</v>
      </c>
      <c r="O128" s="94"/>
      <c r="P128" s="95"/>
      <c r="Q128" s="96">
        <f t="shared" si="17"/>
        <v>0</v>
      </c>
      <c r="R128" s="94"/>
      <c r="S128" s="95"/>
      <c r="T128" s="96">
        <f t="shared" si="18"/>
        <v>0</v>
      </c>
      <c r="U128" s="210">
        <f t="shared" si="19"/>
        <v>0</v>
      </c>
      <c r="W128" s="88" t="s">
        <v>19</v>
      </c>
      <c r="X128" s="125">
        <f t="shared" si="20"/>
        <v>0</v>
      </c>
      <c r="Y128" s="126">
        <f t="shared" si="21"/>
        <v>0</v>
      </c>
      <c r="Z128" s="126">
        <f t="shared" si="22"/>
        <v>0</v>
      </c>
      <c r="AA128" s="126">
        <f t="shared" si="23"/>
        <v>0</v>
      </c>
      <c r="AB128" s="126">
        <f t="shared" si="24"/>
        <v>0</v>
      </c>
      <c r="AC128" s="132">
        <f t="shared" si="25"/>
        <v>0</v>
      </c>
    </row>
    <row r="129" spans="1:29" ht="15.75" customHeight="1">
      <c r="A129" s="250">
        <v>42669</v>
      </c>
      <c r="B129" s="85" t="s">
        <v>12</v>
      </c>
      <c r="C129" s="89">
        <v>39519744.580000147</v>
      </c>
      <c r="D129" s="90"/>
      <c r="E129" s="91">
        <f t="shared" si="13"/>
        <v>39519744.580000147</v>
      </c>
      <c r="F129" s="89">
        <v>1036657.1399999999</v>
      </c>
      <c r="G129" s="90"/>
      <c r="H129" s="91">
        <f t="shared" si="14"/>
        <v>1036657.1399999999</v>
      </c>
      <c r="I129" s="89">
        <v>107813.15999999999</v>
      </c>
      <c r="J129" s="90"/>
      <c r="K129" s="91">
        <f t="shared" si="15"/>
        <v>107813.15999999999</v>
      </c>
      <c r="L129" s="89">
        <v>4323.66</v>
      </c>
      <c r="M129" s="90"/>
      <c r="N129" s="91">
        <f t="shared" si="16"/>
        <v>4323.66</v>
      </c>
      <c r="O129" s="89">
        <v>277399.11</v>
      </c>
      <c r="P129" s="90"/>
      <c r="Q129" s="91">
        <f t="shared" si="17"/>
        <v>277399.11</v>
      </c>
      <c r="R129" s="89">
        <v>38309177.830000147</v>
      </c>
      <c r="S129" s="90"/>
      <c r="T129" s="91">
        <f t="shared" si="18"/>
        <v>38309177.830000147</v>
      </c>
      <c r="U129" s="208">
        <f t="shared" si="19"/>
        <v>0</v>
      </c>
      <c r="W129" s="85" t="s">
        <v>12</v>
      </c>
      <c r="X129" s="117">
        <f t="shared" si="20"/>
        <v>0</v>
      </c>
      <c r="Y129" s="118">
        <f t="shared" si="21"/>
        <v>0</v>
      </c>
      <c r="Z129" s="118">
        <f t="shared" si="22"/>
        <v>0</v>
      </c>
      <c r="AA129" s="118">
        <f t="shared" si="23"/>
        <v>0</v>
      </c>
      <c r="AB129" s="118">
        <f t="shared" si="24"/>
        <v>0</v>
      </c>
      <c r="AC129" s="131">
        <f t="shared" si="25"/>
        <v>0</v>
      </c>
    </row>
    <row r="130" spans="1:29" ht="15.75">
      <c r="A130" s="251"/>
      <c r="B130" s="86" t="s">
        <v>13</v>
      </c>
      <c r="C130" s="92">
        <v>83853497.049996719</v>
      </c>
      <c r="D130" s="20"/>
      <c r="E130" s="93">
        <f t="shared" si="13"/>
        <v>83853497.049996719</v>
      </c>
      <c r="F130" s="92">
        <v>5382926.3799999999</v>
      </c>
      <c r="G130" s="20"/>
      <c r="H130" s="93">
        <f t="shared" si="14"/>
        <v>5382926.3799999999</v>
      </c>
      <c r="I130" s="92">
        <v>313800.02999999997</v>
      </c>
      <c r="J130" s="20"/>
      <c r="K130" s="93">
        <f t="shared" si="15"/>
        <v>313800.02999999997</v>
      </c>
      <c r="L130" s="92">
        <v>29716.909999999996</v>
      </c>
      <c r="M130" s="20"/>
      <c r="N130" s="93">
        <f t="shared" si="16"/>
        <v>29716.909999999996</v>
      </c>
      <c r="O130" s="92">
        <v>505502.05</v>
      </c>
      <c r="P130" s="20"/>
      <c r="Q130" s="93">
        <f t="shared" si="17"/>
        <v>505502.05</v>
      </c>
      <c r="R130" s="92">
        <v>78249151.739996701</v>
      </c>
      <c r="S130" s="20"/>
      <c r="T130" s="93">
        <f t="shared" si="18"/>
        <v>78249151.739996701</v>
      </c>
      <c r="U130" s="209">
        <f t="shared" si="19"/>
        <v>0</v>
      </c>
      <c r="W130" s="86" t="s">
        <v>13</v>
      </c>
      <c r="X130" s="121">
        <f t="shared" si="20"/>
        <v>0</v>
      </c>
      <c r="Y130" s="122">
        <f t="shared" si="21"/>
        <v>0</v>
      </c>
      <c r="Z130" s="122">
        <f t="shared" si="22"/>
        <v>0</v>
      </c>
      <c r="AA130" s="122">
        <f t="shared" si="23"/>
        <v>0</v>
      </c>
      <c r="AB130" s="122">
        <f t="shared" si="24"/>
        <v>0</v>
      </c>
      <c r="AC130" s="129">
        <f t="shared" si="25"/>
        <v>0</v>
      </c>
    </row>
    <row r="131" spans="1:29" ht="15.75">
      <c r="A131" s="251"/>
      <c r="B131" s="87" t="s">
        <v>14</v>
      </c>
      <c r="C131" s="92">
        <v>40543055.449999794</v>
      </c>
      <c r="D131" s="20"/>
      <c r="E131" s="93">
        <f t="shared" si="13"/>
        <v>40543055.449999794</v>
      </c>
      <c r="F131" s="92">
        <v>1858912.1100000003</v>
      </c>
      <c r="G131" s="20"/>
      <c r="H131" s="93">
        <f t="shared" si="14"/>
        <v>1858912.1100000003</v>
      </c>
      <c r="I131" s="92">
        <v>35780.660000000003</v>
      </c>
      <c r="J131" s="20"/>
      <c r="K131" s="93">
        <f t="shared" si="15"/>
        <v>35780.660000000003</v>
      </c>
      <c r="L131" s="92">
        <v>31622.849999999995</v>
      </c>
      <c r="M131" s="20"/>
      <c r="N131" s="93">
        <f t="shared" si="16"/>
        <v>31622.849999999995</v>
      </c>
      <c r="O131" s="92">
        <v>398933.99</v>
      </c>
      <c r="P131" s="20"/>
      <c r="Q131" s="93">
        <f t="shared" si="17"/>
        <v>398933.99</v>
      </c>
      <c r="R131" s="92">
        <v>38289367.159999788</v>
      </c>
      <c r="S131" s="20"/>
      <c r="T131" s="93">
        <f t="shared" si="18"/>
        <v>38289367.159999788</v>
      </c>
      <c r="U131" s="209">
        <f t="shared" si="19"/>
        <v>0</v>
      </c>
      <c r="W131" s="87" t="s">
        <v>14</v>
      </c>
      <c r="X131" s="121">
        <f t="shared" si="20"/>
        <v>0</v>
      </c>
      <c r="Y131" s="122">
        <f t="shared" si="21"/>
        <v>0</v>
      </c>
      <c r="Z131" s="122">
        <f t="shared" si="22"/>
        <v>0</v>
      </c>
      <c r="AA131" s="122">
        <f t="shared" si="23"/>
        <v>0</v>
      </c>
      <c r="AB131" s="122">
        <f t="shared" si="24"/>
        <v>0</v>
      </c>
      <c r="AC131" s="129">
        <f t="shared" si="25"/>
        <v>0</v>
      </c>
    </row>
    <row r="132" spans="1:29" ht="15.75">
      <c r="A132" s="251"/>
      <c r="B132" s="86" t="s">
        <v>15</v>
      </c>
      <c r="C132" s="92">
        <v>97225502.389999509</v>
      </c>
      <c r="D132" s="20"/>
      <c r="E132" s="93">
        <f t="shared" si="13"/>
        <v>97225502.389999509</v>
      </c>
      <c r="F132" s="92">
        <v>2434380.0500000017</v>
      </c>
      <c r="G132" s="20"/>
      <c r="H132" s="93">
        <f t="shared" si="14"/>
        <v>2434380.0500000017</v>
      </c>
      <c r="I132" s="92">
        <v>121006.8</v>
      </c>
      <c r="J132" s="20"/>
      <c r="K132" s="93">
        <f t="shared" si="15"/>
        <v>121006.8</v>
      </c>
      <c r="L132" s="92">
        <v>7884.9899999999989</v>
      </c>
      <c r="M132" s="20"/>
      <c r="N132" s="93">
        <f t="shared" si="16"/>
        <v>7884.9899999999989</v>
      </c>
      <c r="O132" s="92">
        <v>770714.49999999977</v>
      </c>
      <c r="P132" s="20"/>
      <c r="Q132" s="93">
        <f t="shared" si="17"/>
        <v>770714.49999999977</v>
      </c>
      <c r="R132" s="92">
        <v>94133529.649999499</v>
      </c>
      <c r="S132" s="20"/>
      <c r="T132" s="93">
        <f t="shared" si="18"/>
        <v>94133529.649999499</v>
      </c>
      <c r="U132" s="209">
        <f t="shared" si="19"/>
        <v>0</v>
      </c>
      <c r="W132" s="86" t="s">
        <v>15</v>
      </c>
      <c r="X132" s="121">
        <f t="shared" si="20"/>
        <v>0</v>
      </c>
      <c r="Y132" s="122">
        <f t="shared" si="21"/>
        <v>0</v>
      </c>
      <c r="Z132" s="122">
        <f t="shared" si="22"/>
        <v>0</v>
      </c>
      <c r="AA132" s="122">
        <f t="shared" si="23"/>
        <v>0</v>
      </c>
      <c r="AB132" s="122">
        <f t="shared" si="24"/>
        <v>0</v>
      </c>
      <c r="AC132" s="129">
        <f t="shared" si="25"/>
        <v>0</v>
      </c>
    </row>
    <row r="133" spans="1:29" ht="15.75">
      <c r="A133" s="251"/>
      <c r="B133" s="86" t="s">
        <v>16</v>
      </c>
      <c r="C133" s="92">
        <v>84321525.879998997</v>
      </c>
      <c r="D133" s="20"/>
      <c r="E133" s="93">
        <f t="shared" si="13"/>
        <v>84321525.879998997</v>
      </c>
      <c r="F133" s="92">
        <v>2019221.2599999998</v>
      </c>
      <c r="G133" s="20"/>
      <c r="H133" s="93">
        <f t="shared" si="14"/>
        <v>2019221.2599999998</v>
      </c>
      <c r="I133" s="92">
        <v>273807.68000000011</v>
      </c>
      <c r="J133" s="20"/>
      <c r="K133" s="93">
        <f t="shared" si="15"/>
        <v>273807.68000000011</v>
      </c>
      <c r="L133" s="92">
        <v>847565.39</v>
      </c>
      <c r="M133" s="20"/>
      <c r="N133" s="93">
        <f t="shared" si="16"/>
        <v>847565.39</v>
      </c>
      <c r="O133" s="92">
        <v>1308601.6300000001</v>
      </c>
      <c r="P133" s="20"/>
      <c r="Q133" s="93">
        <f t="shared" si="17"/>
        <v>1308601.6300000001</v>
      </c>
      <c r="R133" s="92">
        <v>80419945.279998988</v>
      </c>
      <c r="S133" s="20"/>
      <c r="T133" s="93">
        <f t="shared" si="18"/>
        <v>80419945.279998988</v>
      </c>
      <c r="U133" s="209">
        <f t="shared" si="19"/>
        <v>0</v>
      </c>
      <c r="W133" s="86" t="s">
        <v>16</v>
      </c>
      <c r="X133" s="121">
        <f t="shared" si="20"/>
        <v>0</v>
      </c>
      <c r="Y133" s="122">
        <f t="shared" si="21"/>
        <v>0</v>
      </c>
      <c r="Z133" s="122">
        <f t="shared" si="22"/>
        <v>0</v>
      </c>
      <c r="AA133" s="122">
        <f t="shared" si="23"/>
        <v>0</v>
      </c>
      <c r="AB133" s="122">
        <f t="shared" si="24"/>
        <v>0</v>
      </c>
      <c r="AC133" s="129">
        <f t="shared" si="25"/>
        <v>0</v>
      </c>
    </row>
    <row r="134" spans="1:29" ht="15.75">
      <c r="A134" s="251"/>
      <c r="B134" s="86" t="s">
        <v>17</v>
      </c>
      <c r="C134" s="92">
        <v>46280883.719996624</v>
      </c>
      <c r="D134" s="20"/>
      <c r="E134" s="93">
        <f t="shared" si="13"/>
        <v>46280883.719996624</v>
      </c>
      <c r="F134" s="92">
        <v>1099021.0099999993</v>
      </c>
      <c r="G134" s="20"/>
      <c r="H134" s="93">
        <f t="shared" si="14"/>
        <v>1099021.0099999993</v>
      </c>
      <c r="I134" s="92">
        <v>46100.19</v>
      </c>
      <c r="J134" s="20"/>
      <c r="K134" s="93">
        <f t="shared" si="15"/>
        <v>46100.19</v>
      </c>
      <c r="L134" s="92">
        <v>3282.05</v>
      </c>
      <c r="M134" s="20"/>
      <c r="N134" s="93">
        <f t="shared" si="16"/>
        <v>3282.05</v>
      </c>
      <c r="O134" s="92">
        <v>498494.91000000003</v>
      </c>
      <c r="P134" s="20"/>
      <c r="Q134" s="93">
        <f t="shared" si="17"/>
        <v>498494.91000000003</v>
      </c>
      <c r="R134" s="92">
        <v>44726185.939996637</v>
      </c>
      <c r="S134" s="20"/>
      <c r="T134" s="93">
        <f t="shared" si="18"/>
        <v>44726185.939996637</v>
      </c>
      <c r="U134" s="209">
        <f t="shared" si="19"/>
        <v>0</v>
      </c>
      <c r="W134" s="86" t="s">
        <v>17</v>
      </c>
      <c r="X134" s="121">
        <f t="shared" si="20"/>
        <v>0</v>
      </c>
      <c r="Y134" s="122">
        <f t="shared" si="21"/>
        <v>0</v>
      </c>
      <c r="Z134" s="122">
        <f t="shared" si="22"/>
        <v>0</v>
      </c>
      <c r="AA134" s="122">
        <f t="shared" si="23"/>
        <v>0</v>
      </c>
      <c r="AB134" s="122">
        <f t="shared" si="24"/>
        <v>0</v>
      </c>
      <c r="AC134" s="129">
        <f t="shared" si="25"/>
        <v>0</v>
      </c>
    </row>
    <row r="135" spans="1:29" ht="15.75">
      <c r="A135" s="251"/>
      <c r="B135" s="86" t="s">
        <v>18</v>
      </c>
      <c r="C135" s="92">
        <v>16184238.159999454</v>
      </c>
      <c r="D135" s="20"/>
      <c r="E135" s="93">
        <f t="shared" si="13"/>
        <v>16184238.159999454</v>
      </c>
      <c r="F135" s="92">
        <v>804223.85</v>
      </c>
      <c r="G135" s="20"/>
      <c r="H135" s="93">
        <f t="shared" si="14"/>
        <v>804223.85</v>
      </c>
      <c r="I135" s="92">
        <v>64523.479999999989</v>
      </c>
      <c r="J135" s="20"/>
      <c r="K135" s="93">
        <f t="shared" si="15"/>
        <v>64523.479999999989</v>
      </c>
      <c r="L135" s="92">
        <v>3615.21</v>
      </c>
      <c r="M135" s="20"/>
      <c r="N135" s="93">
        <f t="shared" si="16"/>
        <v>3615.21</v>
      </c>
      <c r="O135" s="92">
        <v>178049.33000000002</v>
      </c>
      <c r="P135" s="20"/>
      <c r="Q135" s="93">
        <f t="shared" si="17"/>
        <v>178049.33000000002</v>
      </c>
      <c r="R135" s="92">
        <v>15262873.249999454</v>
      </c>
      <c r="S135" s="20"/>
      <c r="T135" s="93">
        <f t="shared" si="18"/>
        <v>15262873.249999454</v>
      </c>
      <c r="U135" s="209">
        <f t="shared" si="19"/>
        <v>0</v>
      </c>
      <c r="W135" s="86" t="s">
        <v>18</v>
      </c>
      <c r="X135" s="121">
        <f t="shared" si="20"/>
        <v>0</v>
      </c>
      <c r="Y135" s="122">
        <f t="shared" si="21"/>
        <v>0</v>
      </c>
      <c r="Z135" s="122">
        <f t="shared" si="22"/>
        <v>0</v>
      </c>
      <c r="AA135" s="122">
        <f t="shared" si="23"/>
        <v>0</v>
      </c>
      <c r="AB135" s="122">
        <f t="shared" si="24"/>
        <v>0</v>
      </c>
      <c r="AC135" s="129">
        <f t="shared" si="25"/>
        <v>0</v>
      </c>
    </row>
    <row r="136" spans="1:29" ht="15.75">
      <c r="A136" s="252"/>
      <c r="B136" s="88" t="s">
        <v>19</v>
      </c>
      <c r="C136" s="94">
        <v>89019086.129998937</v>
      </c>
      <c r="D136" s="95"/>
      <c r="E136" s="96">
        <f t="shared" si="13"/>
        <v>89019086.129998937</v>
      </c>
      <c r="F136" s="94">
        <v>11230820.970000003</v>
      </c>
      <c r="G136" s="95"/>
      <c r="H136" s="96">
        <f t="shared" si="14"/>
        <v>11230820.970000003</v>
      </c>
      <c r="I136" s="94">
        <v>608713.87999999989</v>
      </c>
      <c r="J136" s="95"/>
      <c r="K136" s="96">
        <f t="shared" si="15"/>
        <v>608713.87999999989</v>
      </c>
      <c r="L136" s="94">
        <v>75969.42</v>
      </c>
      <c r="M136" s="95"/>
      <c r="N136" s="96">
        <f t="shared" si="16"/>
        <v>75969.42</v>
      </c>
      <c r="O136" s="94">
        <v>1729139.45</v>
      </c>
      <c r="P136" s="95"/>
      <c r="Q136" s="96">
        <f t="shared" si="17"/>
        <v>1729139.45</v>
      </c>
      <c r="R136" s="94">
        <v>87757042.179998949</v>
      </c>
      <c r="S136" s="95"/>
      <c r="T136" s="96">
        <f t="shared" si="18"/>
        <v>87757042.179998949</v>
      </c>
      <c r="U136" s="210">
        <f t="shared" si="19"/>
        <v>0</v>
      </c>
      <c r="W136" s="88" t="s">
        <v>19</v>
      </c>
      <c r="X136" s="125">
        <f t="shared" si="20"/>
        <v>0</v>
      </c>
      <c r="Y136" s="126">
        <f t="shared" si="21"/>
        <v>0</v>
      </c>
      <c r="Z136" s="126">
        <f t="shared" si="22"/>
        <v>0</v>
      </c>
      <c r="AA136" s="126">
        <f t="shared" si="23"/>
        <v>0</v>
      </c>
      <c r="AB136" s="126">
        <f t="shared" si="24"/>
        <v>0</v>
      </c>
      <c r="AC136" s="132">
        <f t="shared" si="25"/>
        <v>0</v>
      </c>
    </row>
    <row r="137" spans="1:29" ht="15.75" customHeight="1">
      <c r="A137" s="250">
        <v>42670</v>
      </c>
      <c r="B137" s="85" t="s">
        <v>12</v>
      </c>
      <c r="C137" s="89">
        <v>38309177.830000147</v>
      </c>
      <c r="D137" s="90"/>
      <c r="E137" s="91">
        <f t="shared" ref="E137:E168" si="26">C137-D137</f>
        <v>38309177.830000147</v>
      </c>
      <c r="F137" s="89">
        <v>637878.78000000014</v>
      </c>
      <c r="G137" s="102"/>
      <c r="H137" s="91">
        <f t="shared" ref="H137:H168" si="27">F137-G137</f>
        <v>637878.78000000014</v>
      </c>
      <c r="I137" s="89">
        <v>48134.819999999992</v>
      </c>
      <c r="J137" s="90"/>
      <c r="K137" s="91">
        <f t="shared" ref="K137:K168" si="28">I137-J137</f>
        <v>48134.819999999992</v>
      </c>
      <c r="L137" s="89">
        <v>6834.7300000000005</v>
      </c>
      <c r="M137" s="90"/>
      <c r="N137" s="91">
        <f t="shared" ref="N137:N168" si="29">L137-M137</f>
        <v>6834.7300000000005</v>
      </c>
      <c r="O137" s="89">
        <v>510525.26</v>
      </c>
      <c r="P137" s="90"/>
      <c r="Q137" s="91">
        <f t="shared" ref="Q137:Q168" si="30">O137-P137</f>
        <v>510525.26</v>
      </c>
      <c r="R137" s="89">
        <v>38570328.300000146</v>
      </c>
      <c r="S137" s="90"/>
      <c r="T137" s="91">
        <f t="shared" ref="T137:T160" si="31">R137-S137</f>
        <v>38570328.300000146</v>
      </c>
      <c r="U137" s="208">
        <f t="shared" si="19"/>
        <v>0</v>
      </c>
      <c r="W137" s="85" t="s">
        <v>12</v>
      </c>
      <c r="X137" s="121">
        <f t="shared" si="20"/>
        <v>0</v>
      </c>
      <c r="Y137" s="122">
        <f t="shared" si="21"/>
        <v>0</v>
      </c>
      <c r="Z137" s="122">
        <f t="shared" si="22"/>
        <v>0</v>
      </c>
      <c r="AA137" s="122">
        <f t="shared" si="23"/>
        <v>0</v>
      </c>
      <c r="AB137" s="122">
        <f t="shared" si="24"/>
        <v>0</v>
      </c>
      <c r="AC137" s="129">
        <f t="shared" si="25"/>
        <v>0</v>
      </c>
    </row>
    <row r="138" spans="1:29" ht="15.75">
      <c r="A138" s="251"/>
      <c r="B138" s="86" t="s">
        <v>13</v>
      </c>
      <c r="C138" s="92">
        <v>78249151.739996701</v>
      </c>
      <c r="D138" s="20"/>
      <c r="E138" s="93">
        <f t="shared" si="26"/>
        <v>78249151.739996701</v>
      </c>
      <c r="F138" s="92">
        <v>3134682.4200000013</v>
      </c>
      <c r="G138" s="6"/>
      <c r="H138" s="93">
        <f t="shared" si="27"/>
        <v>3134682.4200000013</v>
      </c>
      <c r="I138" s="92">
        <v>196467.58999999997</v>
      </c>
      <c r="J138" s="20"/>
      <c r="K138" s="93">
        <f t="shared" si="28"/>
        <v>196467.58999999997</v>
      </c>
      <c r="L138" s="92">
        <v>21303.850000000002</v>
      </c>
      <c r="M138" s="20"/>
      <c r="N138" s="93">
        <f t="shared" si="29"/>
        <v>21303.850000000002</v>
      </c>
      <c r="O138" s="92">
        <v>925109.18999999983</v>
      </c>
      <c r="P138" s="20"/>
      <c r="Q138" s="93">
        <f t="shared" si="30"/>
        <v>925109.18999999983</v>
      </c>
      <c r="R138" s="92">
        <v>80201004.649996698</v>
      </c>
      <c r="S138" s="20"/>
      <c r="T138" s="93">
        <f t="shared" si="31"/>
        <v>80201004.649996698</v>
      </c>
      <c r="U138" s="209">
        <f t="shared" ref="U138:U160" si="32">IF(D138=0,0,1)</f>
        <v>0</v>
      </c>
      <c r="W138" s="86" t="s">
        <v>13</v>
      </c>
      <c r="X138" s="121">
        <f t="shared" ref="X138:X160" si="33">+IF(AND(C138&lt;&gt;0,D138&lt;&gt;0,OR(E138&gt;100,E138&lt;-100)),1,0)</f>
        <v>0</v>
      </c>
      <c r="Y138" s="122">
        <f t="shared" ref="Y138:Y160" si="34">+IF(AND(F138&lt;&gt;0,G138&lt;&gt;0,OR(H138&gt;100,H138&lt;-100)),1,0)</f>
        <v>0</v>
      </c>
      <c r="Z138" s="122">
        <f t="shared" ref="Z138:Z160" si="35">+IF(AND(I138&lt;&gt;0,J138&lt;&gt;0,OR(K138&gt;100,K138&lt;-100)),1,0)</f>
        <v>0</v>
      </c>
      <c r="AA138" s="122">
        <f t="shared" ref="AA138:AA160" si="36">+IF(AND(L138&lt;&gt;0,M138&lt;&gt;0,OR(N138&gt;100,N138&lt;-100)),1,0)</f>
        <v>0</v>
      </c>
      <c r="AB138" s="122">
        <f t="shared" ref="AB138:AB160" si="37">+IF(AND(O138&lt;&gt;0,P138&lt;&gt;0,OR(Q138&gt;100,Q138&lt;-100)),1,0)</f>
        <v>0</v>
      </c>
      <c r="AC138" s="129">
        <f t="shared" ref="AC138:AC160" si="38">+IF(AND(R138&lt;&gt;0,S138&lt;&gt;0,OR(T138&gt;100,T138&lt;-100)),1,0)</f>
        <v>0</v>
      </c>
    </row>
    <row r="139" spans="1:29" ht="15.75">
      <c r="A139" s="251"/>
      <c r="B139" s="87" t="s">
        <v>14</v>
      </c>
      <c r="C139" s="92">
        <v>38289367.159999788</v>
      </c>
      <c r="D139" s="20"/>
      <c r="E139" s="93">
        <f t="shared" si="26"/>
        <v>38289367.159999788</v>
      </c>
      <c r="F139" s="92">
        <v>1733543.1</v>
      </c>
      <c r="G139" s="6"/>
      <c r="H139" s="93">
        <f t="shared" si="27"/>
        <v>1733543.1</v>
      </c>
      <c r="I139" s="92">
        <v>112641.40000000001</v>
      </c>
      <c r="J139" s="20"/>
      <c r="K139" s="93">
        <f t="shared" si="28"/>
        <v>112641.40000000001</v>
      </c>
      <c r="L139" s="92">
        <v>28630.999999999996</v>
      </c>
      <c r="M139" s="20"/>
      <c r="N139" s="93">
        <f t="shared" si="29"/>
        <v>28630.999999999996</v>
      </c>
      <c r="O139" s="92">
        <v>669088.40999999992</v>
      </c>
      <c r="P139" s="20"/>
      <c r="Q139" s="93">
        <f t="shared" si="30"/>
        <v>669088.40999999992</v>
      </c>
      <c r="R139" s="92">
        <v>38896349.619999781</v>
      </c>
      <c r="S139" s="20"/>
      <c r="T139" s="93">
        <f t="shared" si="31"/>
        <v>38896349.619999781</v>
      </c>
      <c r="U139" s="209">
        <f t="shared" si="32"/>
        <v>0</v>
      </c>
      <c r="W139" s="87" t="s">
        <v>14</v>
      </c>
      <c r="X139" s="121">
        <f t="shared" si="33"/>
        <v>0</v>
      </c>
      <c r="Y139" s="122">
        <f t="shared" si="34"/>
        <v>0</v>
      </c>
      <c r="Z139" s="122">
        <f t="shared" si="35"/>
        <v>0</v>
      </c>
      <c r="AA139" s="122">
        <f t="shared" si="36"/>
        <v>0</v>
      </c>
      <c r="AB139" s="122">
        <f t="shared" si="37"/>
        <v>0</v>
      </c>
      <c r="AC139" s="129">
        <f t="shared" si="38"/>
        <v>0</v>
      </c>
    </row>
    <row r="140" spans="1:29" ht="15.75">
      <c r="A140" s="251"/>
      <c r="B140" s="86" t="s">
        <v>15</v>
      </c>
      <c r="C140" s="92">
        <v>94133529.649999499</v>
      </c>
      <c r="D140" s="20"/>
      <c r="E140" s="93">
        <f t="shared" si="26"/>
        <v>94133529.649999499</v>
      </c>
      <c r="F140" s="92">
        <v>2424310.4899999984</v>
      </c>
      <c r="G140" s="6"/>
      <c r="H140" s="93">
        <f t="shared" si="27"/>
        <v>2424310.4899999984</v>
      </c>
      <c r="I140" s="92">
        <v>168267.38</v>
      </c>
      <c r="J140" s="20"/>
      <c r="K140" s="93">
        <f t="shared" si="28"/>
        <v>168267.38</v>
      </c>
      <c r="L140" s="92">
        <v>1485622.57</v>
      </c>
      <c r="M140" s="20"/>
      <c r="N140" s="93">
        <f t="shared" si="29"/>
        <v>1485622.57</v>
      </c>
      <c r="O140" s="92">
        <v>792151.10999999987</v>
      </c>
      <c r="P140" s="20"/>
      <c r="Q140" s="93">
        <f t="shared" si="30"/>
        <v>792151.10999999987</v>
      </c>
      <c r="R140" s="92">
        <v>92873614.209999502</v>
      </c>
      <c r="S140" s="20"/>
      <c r="T140" s="93">
        <f t="shared" si="31"/>
        <v>92873614.209999502</v>
      </c>
      <c r="U140" s="209">
        <f t="shared" si="32"/>
        <v>0</v>
      </c>
      <c r="W140" s="86" t="s">
        <v>15</v>
      </c>
      <c r="X140" s="121">
        <f t="shared" si="33"/>
        <v>0</v>
      </c>
      <c r="Y140" s="122">
        <f t="shared" si="34"/>
        <v>0</v>
      </c>
      <c r="Z140" s="122">
        <f t="shared" si="35"/>
        <v>0</v>
      </c>
      <c r="AA140" s="122">
        <f t="shared" si="36"/>
        <v>0</v>
      </c>
      <c r="AB140" s="122">
        <f t="shared" si="37"/>
        <v>0</v>
      </c>
      <c r="AC140" s="129">
        <f t="shared" si="38"/>
        <v>0</v>
      </c>
    </row>
    <row r="141" spans="1:29" ht="15.75">
      <c r="A141" s="251"/>
      <c r="B141" s="86" t="s">
        <v>16</v>
      </c>
      <c r="C141" s="92">
        <v>80419945.279998988</v>
      </c>
      <c r="D141" s="20"/>
      <c r="E141" s="93">
        <f t="shared" si="26"/>
        <v>80419945.279998988</v>
      </c>
      <c r="F141" s="92">
        <v>1720061.7599999998</v>
      </c>
      <c r="G141" s="6"/>
      <c r="H141" s="93">
        <f t="shared" si="27"/>
        <v>1720061.7599999998</v>
      </c>
      <c r="I141" s="92">
        <v>217883.9</v>
      </c>
      <c r="J141" s="20"/>
      <c r="K141" s="93">
        <f t="shared" si="28"/>
        <v>217883.9</v>
      </c>
      <c r="L141" s="92">
        <v>832748</v>
      </c>
      <c r="M141" s="20"/>
      <c r="N141" s="93">
        <f t="shared" si="29"/>
        <v>832748</v>
      </c>
      <c r="O141" s="92">
        <v>754805.75999999989</v>
      </c>
      <c r="P141" s="20"/>
      <c r="Q141" s="93">
        <f t="shared" si="30"/>
        <v>754805.75999999989</v>
      </c>
      <c r="R141" s="92">
        <v>84395665.679998994</v>
      </c>
      <c r="S141" s="20"/>
      <c r="T141" s="93">
        <f t="shared" si="31"/>
        <v>84395665.679998994</v>
      </c>
      <c r="U141" s="209">
        <f t="shared" si="32"/>
        <v>0</v>
      </c>
      <c r="W141" s="86" t="s">
        <v>16</v>
      </c>
      <c r="X141" s="121">
        <f t="shared" si="33"/>
        <v>0</v>
      </c>
      <c r="Y141" s="122">
        <f t="shared" si="34"/>
        <v>0</v>
      </c>
      <c r="Z141" s="122">
        <f t="shared" si="35"/>
        <v>0</v>
      </c>
      <c r="AA141" s="122">
        <f t="shared" si="36"/>
        <v>0</v>
      </c>
      <c r="AB141" s="122">
        <f t="shared" si="37"/>
        <v>0</v>
      </c>
      <c r="AC141" s="129">
        <f t="shared" si="38"/>
        <v>0</v>
      </c>
    </row>
    <row r="142" spans="1:29" ht="15.75">
      <c r="A142" s="251"/>
      <c r="B142" s="86" t="s">
        <v>17</v>
      </c>
      <c r="C142" s="92">
        <v>44726185.939996637</v>
      </c>
      <c r="D142" s="20"/>
      <c r="E142" s="93">
        <f t="shared" si="26"/>
        <v>44726185.939996637</v>
      </c>
      <c r="F142" s="92">
        <v>804434.29</v>
      </c>
      <c r="G142" s="6"/>
      <c r="H142" s="93">
        <f t="shared" si="27"/>
        <v>804434.29</v>
      </c>
      <c r="I142" s="92">
        <v>44800.17</v>
      </c>
      <c r="J142" s="20"/>
      <c r="K142" s="93">
        <f t="shared" si="28"/>
        <v>44800.17</v>
      </c>
      <c r="L142" s="92">
        <v>3614.89</v>
      </c>
      <c r="M142" s="20"/>
      <c r="N142" s="93">
        <f t="shared" si="29"/>
        <v>3614.89</v>
      </c>
      <c r="O142" s="92">
        <v>249634.13</v>
      </c>
      <c r="P142" s="20"/>
      <c r="Q142" s="93">
        <f t="shared" si="30"/>
        <v>249634.13</v>
      </c>
      <c r="R142" s="92">
        <v>54672094.999996625</v>
      </c>
      <c r="S142" s="20"/>
      <c r="T142" s="93">
        <f t="shared" si="31"/>
        <v>54672094.999996625</v>
      </c>
      <c r="U142" s="209">
        <f t="shared" si="32"/>
        <v>0</v>
      </c>
      <c r="W142" s="86" t="s">
        <v>17</v>
      </c>
      <c r="X142" s="121">
        <f t="shared" si="33"/>
        <v>0</v>
      </c>
      <c r="Y142" s="122">
        <f t="shared" si="34"/>
        <v>0</v>
      </c>
      <c r="Z142" s="122">
        <f t="shared" si="35"/>
        <v>0</v>
      </c>
      <c r="AA142" s="122">
        <f t="shared" si="36"/>
        <v>0</v>
      </c>
      <c r="AB142" s="122">
        <f t="shared" si="37"/>
        <v>0</v>
      </c>
      <c r="AC142" s="129">
        <f t="shared" si="38"/>
        <v>0</v>
      </c>
    </row>
    <row r="143" spans="1:29" ht="15.75">
      <c r="A143" s="251"/>
      <c r="B143" s="86" t="s">
        <v>18</v>
      </c>
      <c r="C143" s="92">
        <v>15262873.249999454</v>
      </c>
      <c r="D143" s="20"/>
      <c r="E143" s="93">
        <f t="shared" si="26"/>
        <v>15262873.249999454</v>
      </c>
      <c r="F143" s="92">
        <v>579614.77999999991</v>
      </c>
      <c r="G143" s="6"/>
      <c r="H143" s="93">
        <f t="shared" si="27"/>
        <v>579614.77999999991</v>
      </c>
      <c r="I143" s="92">
        <v>19638.099999999999</v>
      </c>
      <c r="J143" s="20"/>
      <c r="K143" s="93">
        <f t="shared" si="28"/>
        <v>19638.099999999999</v>
      </c>
      <c r="L143" s="92">
        <v>1601.78</v>
      </c>
      <c r="M143" s="20"/>
      <c r="N143" s="93">
        <f t="shared" si="29"/>
        <v>1601.78</v>
      </c>
      <c r="O143" s="92">
        <v>108744.55</v>
      </c>
      <c r="P143" s="20"/>
      <c r="Q143" s="93">
        <f t="shared" si="30"/>
        <v>108744.55</v>
      </c>
      <c r="R143" s="92">
        <v>17927184.939999457</v>
      </c>
      <c r="S143" s="20"/>
      <c r="T143" s="93">
        <f t="shared" si="31"/>
        <v>17927184.939999457</v>
      </c>
      <c r="U143" s="209">
        <f t="shared" si="32"/>
        <v>0</v>
      </c>
      <c r="W143" s="86" t="s">
        <v>18</v>
      </c>
      <c r="X143" s="121">
        <f t="shared" si="33"/>
        <v>0</v>
      </c>
      <c r="Y143" s="122">
        <f t="shared" si="34"/>
        <v>0</v>
      </c>
      <c r="Z143" s="122">
        <f t="shared" si="35"/>
        <v>0</v>
      </c>
      <c r="AA143" s="122">
        <f t="shared" si="36"/>
        <v>0</v>
      </c>
      <c r="AB143" s="122">
        <f t="shared" si="37"/>
        <v>0</v>
      </c>
      <c r="AC143" s="129">
        <f t="shared" si="38"/>
        <v>0</v>
      </c>
    </row>
    <row r="144" spans="1:29" ht="15.75">
      <c r="A144" s="252"/>
      <c r="B144" s="88" t="s">
        <v>19</v>
      </c>
      <c r="C144" s="94">
        <v>87757042.179998949</v>
      </c>
      <c r="D144" s="95"/>
      <c r="E144" s="96">
        <f t="shared" si="26"/>
        <v>87757042.179998949</v>
      </c>
      <c r="F144" s="94">
        <v>3065493.879999999</v>
      </c>
      <c r="G144" s="105"/>
      <c r="H144" s="96">
        <f t="shared" si="27"/>
        <v>3065493.879999999</v>
      </c>
      <c r="I144" s="94">
        <v>156305.25999999998</v>
      </c>
      <c r="J144" s="95"/>
      <c r="K144" s="96">
        <f t="shared" si="28"/>
        <v>156305.25999999998</v>
      </c>
      <c r="L144" s="94">
        <v>9672.23</v>
      </c>
      <c r="M144" s="95"/>
      <c r="N144" s="96">
        <f t="shared" si="29"/>
        <v>9672.23</v>
      </c>
      <c r="O144" s="94">
        <v>623479.29999999993</v>
      </c>
      <c r="P144" s="95"/>
      <c r="Q144" s="96">
        <f t="shared" si="30"/>
        <v>623479.29999999993</v>
      </c>
      <c r="R144" s="94">
        <v>93129030.82999897</v>
      </c>
      <c r="S144" s="95"/>
      <c r="T144" s="96">
        <f t="shared" si="31"/>
        <v>93129030.82999897</v>
      </c>
      <c r="U144" s="210">
        <f t="shared" si="32"/>
        <v>0</v>
      </c>
      <c r="W144" s="88" t="s">
        <v>19</v>
      </c>
      <c r="X144" s="125">
        <f t="shared" si="33"/>
        <v>0</v>
      </c>
      <c r="Y144" s="126">
        <f t="shared" si="34"/>
        <v>0</v>
      </c>
      <c r="Z144" s="126">
        <f t="shared" si="35"/>
        <v>0</v>
      </c>
      <c r="AA144" s="126">
        <f t="shared" si="36"/>
        <v>0</v>
      </c>
      <c r="AB144" s="126">
        <f t="shared" si="37"/>
        <v>0</v>
      </c>
      <c r="AC144" s="132">
        <f t="shared" si="38"/>
        <v>0</v>
      </c>
    </row>
    <row r="145" spans="1:29" ht="15.75" customHeight="1">
      <c r="A145" s="250">
        <v>42672</v>
      </c>
      <c r="B145" s="85" t="s">
        <v>12</v>
      </c>
      <c r="C145" s="89">
        <v>38570328.300000146</v>
      </c>
      <c r="D145" s="90"/>
      <c r="E145" s="91">
        <f t="shared" si="26"/>
        <v>38570328.300000146</v>
      </c>
      <c r="F145" s="89">
        <v>379249.84</v>
      </c>
      <c r="G145" s="90"/>
      <c r="H145" s="91">
        <f t="shared" si="27"/>
        <v>379249.84</v>
      </c>
      <c r="I145" s="89">
        <v>19767.810000000009</v>
      </c>
      <c r="J145" s="90"/>
      <c r="K145" s="91">
        <f t="shared" si="28"/>
        <v>19767.810000000009</v>
      </c>
      <c r="L145" s="89">
        <v>23927.34</v>
      </c>
      <c r="M145" s="90"/>
      <c r="N145" s="91">
        <f t="shared" si="29"/>
        <v>23927.34</v>
      </c>
      <c r="O145" s="89">
        <v>0</v>
      </c>
      <c r="P145" s="90"/>
      <c r="Q145" s="91">
        <f t="shared" si="30"/>
        <v>0</v>
      </c>
      <c r="R145" s="89">
        <v>38186918.930000141</v>
      </c>
      <c r="S145" s="90"/>
      <c r="T145" s="91">
        <f t="shared" si="31"/>
        <v>38186918.930000141</v>
      </c>
      <c r="U145" s="208">
        <f t="shared" si="32"/>
        <v>0</v>
      </c>
      <c r="W145" s="85" t="s">
        <v>12</v>
      </c>
      <c r="X145" s="117">
        <f t="shared" si="33"/>
        <v>0</v>
      </c>
      <c r="Y145" s="118">
        <f t="shared" si="34"/>
        <v>0</v>
      </c>
      <c r="Z145" s="118">
        <f t="shared" si="35"/>
        <v>0</v>
      </c>
      <c r="AA145" s="118">
        <f t="shared" si="36"/>
        <v>0</v>
      </c>
      <c r="AB145" s="118">
        <f t="shared" si="37"/>
        <v>0</v>
      </c>
      <c r="AC145" s="131">
        <f t="shared" si="38"/>
        <v>0</v>
      </c>
    </row>
    <row r="146" spans="1:29" ht="15.75">
      <c r="A146" s="251"/>
      <c r="B146" s="86" t="s">
        <v>13</v>
      </c>
      <c r="C146" s="92">
        <v>80201004.649996698</v>
      </c>
      <c r="D146" s="20"/>
      <c r="E146" s="93">
        <f t="shared" si="26"/>
        <v>80201004.649996698</v>
      </c>
      <c r="F146" s="92">
        <v>1232766.6000000008</v>
      </c>
      <c r="G146" s="20"/>
      <c r="H146" s="93">
        <f t="shared" si="27"/>
        <v>1232766.6000000008</v>
      </c>
      <c r="I146" s="92">
        <v>144273.18</v>
      </c>
      <c r="J146" s="20"/>
      <c r="K146" s="93">
        <f t="shared" si="28"/>
        <v>144273.18</v>
      </c>
      <c r="L146" s="92">
        <v>7440.32</v>
      </c>
      <c r="M146" s="20"/>
      <c r="N146" s="93">
        <f t="shared" si="29"/>
        <v>7440.32</v>
      </c>
      <c r="O146" s="92">
        <v>0</v>
      </c>
      <c r="P146" s="20"/>
      <c r="Q146" s="93">
        <f t="shared" si="30"/>
        <v>0</v>
      </c>
      <c r="R146" s="92">
        <v>79105070.909996703</v>
      </c>
      <c r="S146" s="20"/>
      <c r="T146" s="93">
        <f t="shared" si="31"/>
        <v>79105070.909996703</v>
      </c>
      <c r="U146" s="209">
        <f t="shared" si="32"/>
        <v>0</v>
      </c>
      <c r="W146" s="86" t="s">
        <v>13</v>
      </c>
      <c r="X146" s="121">
        <f t="shared" si="33"/>
        <v>0</v>
      </c>
      <c r="Y146" s="122">
        <f t="shared" si="34"/>
        <v>0</v>
      </c>
      <c r="Z146" s="122">
        <f t="shared" si="35"/>
        <v>0</v>
      </c>
      <c r="AA146" s="122">
        <f t="shared" si="36"/>
        <v>0</v>
      </c>
      <c r="AB146" s="122">
        <f t="shared" si="37"/>
        <v>0</v>
      </c>
      <c r="AC146" s="129">
        <f t="shared" si="38"/>
        <v>0</v>
      </c>
    </row>
    <row r="147" spans="1:29" ht="15.75">
      <c r="A147" s="251"/>
      <c r="B147" s="87" t="s">
        <v>14</v>
      </c>
      <c r="C147" s="92">
        <v>38896349.619999781</v>
      </c>
      <c r="D147" s="20"/>
      <c r="E147" s="93">
        <f t="shared" si="26"/>
        <v>38896349.619999781</v>
      </c>
      <c r="F147" s="92">
        <v>1024919.7700000004</v>
      </c>
      <c r="G147" s="20"/>
      <c r="H147" s="93">
        <f t="shared" si="27"/>
        <v>1024919.7700000004</v>
      </c>
      <c r="I147" s="92">
        <v>0</v>
      </c>
      <c r="J147" s="20"/>
      <c r="K147" s="93">
        <f t="shared" si="28"/>
        <v>0</v>
      </c>
      <c r="L147" s="92">
        <v>0</v>
      </c>
      <c r="M147" s="20"/>
      <c r="N147" s="93">
        <f t="shared" si="29"/>
        <v>0</v>
      </c>
      <c r="O147" s="92">
        <v>0</v>
      </c>
      <c r="P147" s="20"/>
      <c r="Q147" s="93">
        <f t="shared" si="30"/>
        <v>0</v>
      </c>
      <c r="R147" s="92">
        <v>37871429.849999778</v>
      </c>
      <c r="S147" s="20"/>
      <c r="T147" s="93">
        <f t="shared" si="31"/>
        <v>37871429.849999778</v>
      </c>
      <c r="U147" s="209">
        <f t="shared" si="32"/>
        <v>0</v>
      </c>
      <c r="W147" s="87" t="s">
        <v>14</v>
      </c>
      <c r="X147" s="121">
        <f t="shared" si="33"/>
        <v>0</v>
      </c>
      <c r="Y147" s="122">
        <f t="shared" si="34"/>
        <v>0</v>
      </c>
      <c r="Z147" s="122">
        <f t="shared" si="35"/>
        <v>0</v>
      </c>
      <c r="AA147" s="122">
        <f t="shared" si="36"/>
        <v>0</v>
      </c>
      <c r="AB147" s="122">
        <f t="shared" si="37"/>
        <v>0</v>
      </c>
      <c r="AC147" s="129">
        <f t="shared" si="38"/>
        <v>0</v>
      </c>
    </row>
    <row r="148" spans="1:29" ht="15.75">
      <c r="A148" s="251"/>
      <c r="B148" s="86" t="s">
        <v>15</v>
      </c>
      <c r="C148" s="92">
        <v>92873614.209999502</v>
      </c>
      <c r="D148" s="20"/>
      <c r="E148" s="93">
        <f t="shared" si="26"/>
        <v>92873614.209999502</v>
      </c>
      <c r="F148" s="92">
        <v>1032954.1099999998</v>
      </c>
      <c r="G148" s="20"/>
      <c r="H148" s="93">
        <f t="shared" si="27"/>
        <v>1032954.1099999998</v>
      </c>
      <c r="I148" s="92">
        <v>126359.48</v>
      </c>
      <c r="J148" s="20"/>
      <c r="K148" s="93">
        <f t="shared" si="28"/>
        <v>126359.48</v>
      </c>
      <c r="L148" s="92">
        <v>10356.4</v>
      </c>
      <c r="M148" s="20"/>
      <c r="N148" s="93">
        <f t="shared" si="29"/>
        <v>10356.4</v>
      </c>
      <c r="O148" s="92">
        <v>0</v>
      </c>
      <c r="P148" s="20"/>
      <c r="Q148" s="93">
        <f t="shared" si="30"/>
        <v>0</v>
      </c>
      <c r="R148" s="92">
        <v>91956663.17999953</v>
      </c>
      <c r="S148" s="20"/>
      <c r="T148" s="93">
        <f t="shared" si="31"/>
        <v>91956663.17999953</v>
      </c>
      <c r="U148" s="209">
        <f t="shared" si="32"/>
        <v>0</v>
      </c>
      <c r="W148" s="86" t="s">
        <v>15</v>
      </c>
      <c r="X148" s="121">
        <f t="shared" si="33"/>
        <v>0</v>
      </c>
      <c r="Y148" s="122">
        <f t="shared" si="34"/>
        <v>0</v>
      </c>
      <c r="Z148" s="122">
        <f t="shared" si="35"/>
        <v>0</v>
      </c>
      <c r="AA148" s="122">
        <f t="shared" si="36"/>
        <v>0</v>
      </c>
      <c r="AB148" s="122">
        <f t="shared" si="37"/>
        <v>0</v>
      </c>
      <c r="AC148" s="129">
        <f t="shared" si="38"/>
        <v>0</v>
      </c>
    </row>
    <row r="149" spans="1:29" ht="15.75">
      <c r="A149" s="251"/>
      <c r="B149" s="86" t="s">
        <v>16</v>
      </c>
      <c r="C149" s="92">
        <v>84395665.679998994</v>
      </c>
      <c r="D149" s="20"/>
      <c r="E149" s="93">
        <f t="shared" si="26"/>
        <v>84395665.679998994</v>
      </c>
      <c r="F149" s="92">
        <v>979395.73999999941</v>
      </c>
      <c r="G149" s="20"/>
      <c r="H149" s="93">
        <f t="shared" si="27"/>
        <v>979395.73999999941</v>
      </c>
      <c r="I149" s="92">
        <v>135512.65999999997</v>
      </c>
      <c r="J149" s="20"/>
      <c r="K149" s="93">
        <f t="shared" si="28"/>
        <v>135512.65999999997</v>
      </c>
      <c r="L149" s="92">
        <v>17752.48</v>
      </c>
      <c r="M149" s="20"/>
      <c r="N149" s="93">
        <f t="shared" si="29"/>
        <v>17752.48</v>
      </c>
      <c r="O149" s="92">
        <v>0</v>
      </c>
      <c r="P149" s="20"/>
      <c r="Q149" s="93">
        <f t="shared" si="30"/>
        <v>0</v>
      </c>
      <c r="R149" s="92">
        <v>83534030.119998991</v>
      </c>
      <c r="S149" s="20"/>
      <c r="T149" s="93">
        <f t="shared" si="31"/>
        <v>83534030.119998991</v>
      </c>
      <c r="U149" s="209">
        <f t="shared" si="32"/>
        <v>0</v>
      </c>
      <c r="W149" s="86" t="s">
        <v>16</v>
      </c>
      <c r="X149" s="121">
        <f t="shared" si="33"/>
        <v>0</v>
      </c>
      <c r="Y149" s="122">
        <f t="shared" si="34"/>
        <v>0</v>
      </c>
      <c r="Z149" s="122">
        <f t="shared" si="35"/>
        <v>0</v>
      </c>
      <c r="AA149" s="122">
        <f t="shared" si="36"/>
        <v>0</v>
      </c>
      <c r="AB149" s="122">
        <f t="shared" si="37"/>
        <v>0</v>
      </c>
      <c r="AC149" s="129">
        <f t="shared" si="38"/>
        <v>0</v>
      </c>
    </row>
    <row r="150" spans="1:29" ht="15.75">
      <c r="A150" s="251"/>
      <c r="B150" s="86" t="s">
        <v>17</v>
      </c>
      <c r="C150" s="92">
        <v>54672094.999996625</v>
      </c>
      <c r="D150" s="20"/>
      <c r="E150" s="93">
        <f t="shared" si="26"/>
        <v>54672094.999996625</v>
      </c>
      <c r="F150" s="92">
        <v>521288.01</v>
      </c>
      <c r="G150" s="20"/>
      <c r="H150" s="93">
        <f t="shared" si="27"/>
        <v>521288.01</v>
      </c>
      <c r="I150" s="92">
        <v>9764.56</v>
      </c>
      <c r="J150" s="20"/>
      <c r="K150" s="93">
        <f t="shared" si="28"/>
        <v>9764.56</v>
      </c>
      <c r="L150" s="92">
        <v>451.27</v>
      </c>
      <c r="M150" s="20"/>
      <c r="N150" s="93">
        <f t="shared" si="29"/>
        <v>451.27</v>
      </c>
      <c r="O150" s="92">
        <v>0</v>
      </c>
      <c r="P150" s="20"/>
      <c r="Q150" s="93">
        <f t="shared" si="30"/>
        <v>0</v>
      </c>
      <c r="R150" s="92">
        <v>54160120.279996626</v>
      </c>
      <c r="S150" s="20"/>
      <c r="T150" s="93">
        <f t="shared" si="31"/>
        <v>54160120.279996626</v>
      </c>
      <c r="U150" s="209">
        <f t="shared" si="32"/>
        <v>0</v>
      </c>
      <c r="W150" s="86" t="s">
        <v>17</v>
      </c>
      <c r="X150" s="121">
        <f t="shared" si="33"/>
        <v>0</v>
      </c>
      <c r="Y150" s="122">
        <f t="shared" si="34"/>
        <v>0</v>
      </c>
      <c r="Z150" s="122">
        <f t="shared" si="35"/>
        <v>0</v>
      </c>
      <c r="AA150" s="122">
        <f t="shared" si="36"/>
        <v>0</v>
      </c>
      <c r="AB150" s="122">
        <f t="shared" si="37"/>
        <v>0</v>
      </c>
      <c r="AC150" s="129">
        <f t="shared" si="38"/>
        <v>0</v>
      </c>
    </row>
    <row r="151" spans="1:29" ht="15.75">
      <c r="A151" s="251"/>
      <c r="B151" s="86" t="s">
        <v>18</v>
      </c>
      <c r="C151" s="92">
        <v>17927184.939999457</v>
      </c>
      <c r="D151" s="20"/>
      <c r="E151" s="93">
        <f t="shared" si="26"/>
        <v>17927184.939999457</v>
      </c>
      <c r="F151" s="92">
        <v>474651.29000000004</v>
      </c>
      <c r="G151" s="20"/>
      <c r="H151" s="93">
        <f t="shared" si="27"/>
        <v>474651.29000000004</v>
      </c>
      <c r="I151" s="92">
        <v>55710.18</v>
      </c>
      <c r="J151" s="20"/>
      <c r="K151" s="93">
        <f t="shared" si="28"/>
        <v>55710.18</v>
      </c>
      <c r="L151" s="92">
        <v>4527.07</v>
      </c>
      <c r="M151" s="20"/>
      <c r="N151" s="93">
        <f t="shared" si="29"/>
        <v>4527.07</v>
      </c>
      <c r="O151" s="92">
        <v>0</v>
      </c>
      <c r="P151" s="20"/>
      <c r="Q151" s="93">
        <f t="shared" si="30"/>
        <v>0</v>
      </c>
      <c r="R151" s="92">
        <v>17503716.759999458</v>
      </c>
      <c r="S151" s="20"/>
      <c r="T151" s="93">
        <f t="shared" si="31"/>
        <v>17503716.759999458</v>
      </c>
      <c r="U151" s="209">
        <f t="shared" si="32"/>
        <v>0</v>
      </c>
      <c r="W151" s="86" t="s">
        <v>18</v>
      </c>
      <c r="X151" s="121">
        <f t="shared" si="33"/>
        <v>0</v>
      </c>
      <c r="Y151" s="122">
        <f t="shared" si="34"/>
        <v>0</v>
      </c>
      <c r="Z151" s="122">
        <f t="shared" si="35"/>
        <v>0</v>
      </c>
      <c r="AA151" s="122">
        <f t="shared" si="36"/>
        <v>0</v>
      </c>
      <c r="AB151" s="122">
        <f t="shared" si="37"/>
        <v>0</v>
      </c>
      <c r="AC151" s="129">
        <f t="shared" si="38"/>
        <v>0</v>
      </c>
    </row>
    <row r="152" spans="1:29" ht="15.75">
      <c r="A152" s="252"/>
      <c r="B152" s="88" t="s">
        <v>19</v>
      </c>
      <c r="C152" s="94">
        <v>93129030.82999897</v>
      </c>
      <c r="D152" s="95"/>
      <c r="E152" s="96">
        <f t="shared" si="26"/>
        <v>93129030.82999897</v>
      </c>
      <c r="F152" s="94">
        <v>1155396.2700000005</v>
      </c>
      <c r="G152" s="95"/>
      <c r="H152" s="96">
        <f t="shared" si="27"/>
        <v>1155396.2700000005</v>
      </c>
      <c r="I152" s="94">
        <v>0</v>
      </c>
      <c r="J152" s="95"/>
      <c r="K152" s="96">
        <f t="shared" si="28"/>
        <v>0</v>
      </c>
      <c r="L152" s="94">
        <v>0</v>
      </c>
      <c r="M152" s="95"/>
      <c r="N152" s="96">
        <f t="shared" si="29"/>
        <v>0</v>
      </c>
      <c r="O152" s="94">
        <v>0</v>
      </c>
      <c r="P152" s="95"/>
      <c r="Q152" s="96">
        <f t="shared" si="30"/>
        <v>0</v>
      </c>
      <c r="R152" s="94">
        <v>91973634.559998974</v>
      </c>
      <c r="S152" s="95"/>
      <c r="T152" s="96">
        <f t="shared" si="31"/>
        <v>91973634.559998974</v>
      </c>
      <c r="U152" s="210">
        <f t="shared" si="32"/>
        <v>0</v>
      </c>
      <c r="W152" s="88" t="s">
        <v>19</v>
      </c>
      <c r="X152" s="125">
        <f t="shared" si="33"/>
        <v>0</v>
      </c>
      <c r="Y152" s="126">
        <f t="shared" si="34"/>
        <v>0</v>
      </c>
      <c r="Z152" s="126">
        <f t="shared" si="35"/>
        <v>0</v>
      </c>
      <c r="AA152" s="126">
        <f t="shared" si="36"/>
        <v>0</v>
      </c>
      <c r="AB152" s="126">
        <f t="shared" si="37"/>
        <v>0</v>
      </c>
      <c r="AC152" s="132">
        <f t="shared" si="38"/>
        <v>0</v>
      </c>
    </row>
    <row r="153" spans="1:29" ht="15.75" customHeight="1">
      <c r="A153" s="250">
        <v>42673</v>
      </c>
      <c r="B153" s="85" t="s">
        <v>12</v>
      </c>
      <c r="C153" s="89"/>
      <c r="D153" s="90"/>
      <c r="E153" s="91">
        <f t="shared" si="26"/>
        <v>0</v>
      </c>
      <c r="F153" s="89"/>
      <c r="G153" s="90"/>
      <c r="H153" s="91">
        <f t="shared" si="27"/>
        <v>0</v>
      </c>
      <c r="I153" s="89"/>
      <c r="J153" s="90"/>
      <c r="K153" s="91">
        <f t="shared" si="28"/>
        <v>0</v>
      </c>
      <c r="L153" s="89"/>
      <c r="M153" s="90"/>
      <c r="N153" s="91">
        <f t="shared" si="29"/>
        <v>0</v>
      </c>
      <c r="O153" s="89"/>
      <c r="P153" s="90"/>
      <c r="Q153" s="91">
        <f t="shared" si="30"/>
        <v>0</v>
      </c>
      <c r="R153" s="89"/>
      <c r="S153" s="90"/>
      <c r="T153" s="91">
        <f t="shared" si="31"/>
        <v>0</v>
      </c>
      <c r="U153" s="208">
        <f t="shared" si="32"/>
        <v>0</v>
      </c>
      <c r="W153" s="85" t="s">
        <v>12</v>
      </c>
      <c r="X153" s="117">
        <f t="shared" si="33"/>
        <v>0</v>
      </c>
      <c r="Y153" s="118">
        <f t="shared" si="34"/>
        <v>0</v>
      </c>
      <c r="Z153" s="118">
        <f t="shared" si="35"/>
        <v>0</v>
      </c>
      <c r="AA153" s="118">
        <f t="shared" si="36"/>
        <v>0</v>
      </c>
      <c r="AB153" s="118">
        <f t="shared" si="37"/>
        <v>0</v>
      </c>
      <c r="AC153" s="131">
        <f t="shared" si="38"/>
        <v>0</v>
      </c>
    </row>
    <row r="154" spans="1:29" ht="15.75">
      <c r="A154" s="251"/>
      <c r="B154" s="86" t="s">
        <v>13</v>
      </c>
      <c r="C154" s="92">
        <v>79105070.909996703</v>
      </c>
      <c r="D154" s="20"/>
      <c r="E154" s="93">
        <f t="shared" si="26"/>
        <v>79105070.909996703</v>
      </c>
      <c r="F154" s="92">
        <v>2002029.9200000009</v>
      </c>
      <c r="G154" s="20"/>
      <c r="H154" s="93">
        <f t="shared" si="27"/>
        <v>2002029.9200000009</v>
      </c>
      <c r="I154" s="92">
        <v>214557.53</v>
      </c>
      <c r="J154" s="20"/>
      <c r="K154" s="93">
        <f t="shared" si="28"/>
        <v>214557.53</v>
      </c>
      <c r="L154" s="92">
        <v>10677.61</v>
      </c>
      <c r="M154" s="20"/>
      <c r="N154" s="93">
        <f t="shared" si="29"/>
        <v>10677.61</v>
      </c>
      <c r="O154" s="92">
        <v>1007883.5799999997</v>
      </c>
      <c r="P154" s="20"/>
      <c r="Q154" s="93">
        <f t="shared" si="30"/>
        <v>1007883.5799999997</v>
      </c>
      <c r="R154" s="92">
        <v>76299037.329996705</v>
      </c>
      <c r="S154" s="20"/>
      <c r="T154" s="93">
        <f t="shared" si="31"/>
        <v>76299037.329996705</v>
      </c>
      <c r="U154" s="209">
        <f t="shared" si="32"/>
        <v>0</v>
      </c>
      <c r="W154" s="86" t="s">
        <v>13</v>
      </c>
      <c r="X154" s="121">
        <f t="shared" si="33"/>
        <v>0</v>
      </c>
      <c r="Y154" s="122">
        <f t="shared" si="34"/>
        <v>0</v>
      </c>
      <c r="Z154" s="122">
        <f t="shared" si="35"/>
        <v>0</v>
      </c>
      <c r="AA154" s="122">
        <f t="shared" si="36"/>
        <v>0</v>
      </c>
      <c r="AB154" s="122">
        <f t="shared" si="37"/>
        <v>0</v>
      </c>
      <c r="AC154" s="129">
        <f t="shared" si="38"/>
        <v>0</v>
      </c>
    </row>
    <row r="155" spans="1:29" ht="15.75">
      <c r="A155" s="251"/>
      <c r="B155" s="87" t="s">
        <v>14</v>
      </c>
      <c r="C155" s="92">
        <v>37871429.849999778</v>
      </c>
      <c r="D155" s="20"/>
      <c r="E155" s="93">
        <f t="shared" si="26"/>
        <v>37871429.849999778</v>
      </c>
      <c r="F155" s="92">
        <v>1208366.5</v>
      </c>
      <c r="G155" s="20"/>
      <c r="H155" s="93">
        <f t="shared" si="27"/>
        <v>1208366.5</v>
      </c>
      <c r="I155" s="92">
        <v>56132.800000000003</v>
      </c>
      <c r="J155" s="20"/>
      <c r="K155" s="93">
        <f t="shared" si="28"/>
        <v>56132.800000000003</v>
      </c>
      <c r="L155" s="92">
        <v>40786.31</v>
      </c>
      <c r="M155" s="20"/>
      <c r="N155" s="93">
        <f t="shared" si="29"/>
        <v>40786.31</v>
      </c>
      <c r="O155" s="92">
        <v>331231.34000000003</v>
      </c>
      <c r="P155" s="20"/>
      <c r="Q155" s="93">
        <f t="shared" si="30"/>
        <v>331231.34000000003</v>
      </c>
      <c r="R155" s="92">
        <v>36347178.499999776</v>
      </c>
      <c r="S155" s="20"/>
      <c r="T155" s="93">
        <f t="shared" si="31"/>
        <v>36347178.499999776</v>
      </c>
      <c r="U155" s="209">
        <f t="shared" si="32"/>
        <v>0</v>
      </c>
      <c r="W155" s="87" t="s">
        <v>14</v>
      </c>
      <c r="X155" s="121">
        <f t="shared" si="33"/>
        <v>0</v>
      </c>
      <c r="Y155" s="122">
        <f t="shared" si="34"/>
        <v>0</v>
      </c>
      <c r="Z155" s="122">
        <f t="shared" si="35"/>
        <v>0</v>
      </c>
      <c r="AA155" s="122">
        <f t="shared" si="36"/>
        <v>0</v>
      </c>
      <c r="AB155" s="122">
        <f t="shared" si="37"/>
        <v>0</v>
      </c>
      <c r="AC155" s="129">
        <f t="shared" si="38"/>
        <v>0</v>
      </c>
    </row>
    <row r="156" spans="1:29" ht="15.75">
      <c r="A156" s="251"/>
      <c r="B156" s="86" t="s">
        <v>15</v>
      </c>
      <c r="C156" s="92">
        <v>91956663.17999953</v>
      </c>
      <c r="D156" s="20"/>
      <c r="E156" s="93">
        <f t="shared" si="26"/>
        <v>91956663.17999953</v>
      </c>
      <c r="F156" s="92">
        <v>1714435.9100000006</v>
      </c>
      <c r="G156" s="20"/>
      <c r="H156" s="93">
        <f t="shared" si="27"/>
        <v>1714435.9100000006</v>
      </c>
      <c r="I156" s="92">
        <v>123761.87000000005</v>
      </c>
      <c r="J156" s="20"/>
      <c r="K156" s="93">
        <f t="shared" si="28"/>
        <v>123761.87000000005</v>
      </c>
      <c r="L156" s="92">
        <v>21436.739999999994</v>
      </c>
      <c r="M156" s="20"/>
      <c r="N156" s="93">
        <f t="shared" si="29"/>
        <v>21436.739999999994</v>
      </c>
      <c r="O156" s="92">
        <v>1076580.9900000005</v>
      </c>
      <c r="P156" s="20"/>
      <c r="Q156" s="93">
        <f t="shared" si="30"/>
        <v>1076580.9900000005</v>
      </c>
      <c r="R156" s="92">
        <v>89267971.409999505</v>
      </c>
      <c r="S156" s="20"/>
      <c r="T156" s="93">
        <f t="shared" si="31"/>
        <v>89267971.409999505</v>
      </c>
      <c r="U156" s="209">
        <f t="shared" si="32"/>
        <v>0</v>
      </c>
      <c r="W156" s="86" t="s">
        <v>15</v>
      </c>
      <c r="X156" s="121">
        <f t="shared" si="33"/>
        <v>0</v>
      </c>
      <c r="Y156" s="122">
        <f t="shared" si="34"/>
        <v>0</v>
      </c>
      <c r="Z156" s="122">
        <f t="shared" si="35"/>
        <v>0</v>
      </c>
      <c r="AA156" s="122">
        <f t="shared" si="36"/>
        <v>0</v>
      </c>
      <c r="AB156" s="122">
        <f t="shared" si="37"/>
        <v>0</v>
      </c>
      <c r="AC156" s="129">
        <f t="shared" si="38"/>
        <v>0</v>
      </c>
    </row>
    <row r="157" spans="1:29" ht="15.75">
      <c r="A157" s="251"/>
      <c r="B157" s="86" t="s">
        <v>16</v>
      </c>
      <c r="C157" s="92">
        <v>83534030.119998991</v>
      </c>
      <c r="D157" s="20"/>
      <c r="E157" s="93">
        <f t="shared" si="26"/>
        <v>83534030.119998991</v>
      </c>
      <c r="F157" s="92">
        <v>2787975.46</v>
      </c>
      <c r="G157" s="20"/>
      <c r="H157" s="93">
        <f t="shared" si="27"/>
        <v>2787975.46</v>
      </c>
      <c r="I157" s="92">
        <v>216234.68</v>
      </c>
      <c r="J157" s="20"/>
      <c r="K157" s="93">
        <f t="shared" si="28"/>
        <v>216234.68</v>
      </c>
      <c r="L157" s="92">
        <v>920175.15</v>
      </c>
      <c r="M157" s="20"/>
      <c r="N157" s="93">
        <f t="shared" si="29"/>
        <v>920175.15</v>
      </c>
      <c r="O157" s="92">
        <v>893870.97999999952</v>
      </c>
      <c r="P157" s="20"/>
      <c r="Q157" s="93">
        <f t="shared" si="30"/>
        <v>893870.97999999952</v>
      </c>
      <c r="R157" s="92">
        <v>79148243.209998995</v>
      </c>
      <c r="S157" s="20"/>
      <c r="T157" s="93">
        <f t="shared" si="31"/>
        <v>79148243.209998995</v>
      </c>
      <c r="U157" s="209">
        <f t="shared" si="32"/>
        <v>0</v>
      </c>
      <c r="W157" s="86" t="s">
        <v>16</v>
      </c>
      <c r="X157" s="121">
        <f t="shared" si="33"/>
        <v>0</v>
      </c>
      <c r="Y157" s="122">
        <f t="shared" si="34"/>
        <v>0</v>
      </c>
      <c r="Z157" s="122">
        <f t="shared" si="35"/>
        <v>0</v>
      </c>
      <c r="AA157" s="122">
        <f t="shared" si="36"/>
        <v>0</v>
      </c>
      <c r="AB157" s="122">
        <f t="shared" si="37"/>
        <v>0</v>
      </c>
      <c r="AC157" s="129">
        <f t="shared" si="38"/>
        <v>0</v>
      </c>
    </row>
    <row r="158" spans="1:29" ht="15.75">
      <c r="A158" s="251"/>
      <c r="B158" s="86" t="s">
        <v>17</v>
      </c>
      <c r="C158" s="92">
        <v>54160120.279996626</v>
      </c>
      <c r="D158" s="20"/>
      <c r="E158" s="93">
        <f t="shared" si="26"/>
        <v>54160120.279996626</v>
      </c>
      <c r="F158" s="92">
        <v>1181337.56</v>
      </c>
      <c r="G158" s="20"/>
      <c r="H158" s="93">
        <f t="shared" si="27"/>
        <v>1181337.56</v>
      </c>
      <c r="I158" s="92">
        <v>29698.75</v>
      </c>
      <c r="J158" s="20"/>
      <c r="K158" s="93">
        <f t="shared" si="28"/>
        <v>29698.75</v>
      </c>
      <c r="L158" s="92">
        <v>2744.29</v>
      </c>
      <c r="M158" s="20"/>
      <c r="N158" s="93">
        <f t="shared" si="29"/>
        <v>2744.29</v>
      </c>
      <c r="O158" s="92">
        <v>370910.03000000009</v>
      </c>
      <c r="P158" s="20"/>
      <c r="Q158" s="93">
        <f t="shared" si="30"/>
        <v>370910.03000000009</v>
      </c>
      <c r="R158" s="92">
        <v>52634827.149996623</v>
      </c>
      <c r="S158" s="20"/>
      <c r="T158" s="93">
        <f t="shared" si="31"/>
        <v>52634827.149996623</v>
      </c>
      <c r="U158" s="209">
        <f t="shared" si="32"/>
        <v>0</v>
      </c>
      <c r="W158" s="86" t="s">
        <v>17</v>
      </c>
      <c r="X158" s="121">
        <f t="shared" si="33"/>
        <v>0</v>
      </c>
      <c r="Y158" s="122">
        <f t="shared" si="34"/>
        <v>0</v>
      </c>
      <c r="Z158" s="122">
        <f t="shared" si="35"/>
        <v>0</v>
      </c>
      <c r="AA158" s="122">
        <f t="shared" si="36"/>
        <v>0</v>
      </c>
      <c r="AB158" s="122">
        <f t="shared" si="37"/>
        <v>0</v>
      </c>
      <c r="AC158" s="129">
        <f t="shared" si="38"/>
        <v>0</v>
      </c>
    </row>
    <row r="159" spans="1:29" ht="15.75">
      <c r="A159" s="251"/>
      <c r="B159" s="86" t="s">
        <v>18</v>
      </c>
      <c r="C159" s="92">
        <v>17503716.759999458</v>
      </c>
      <c r="D159" s="20"/>
      <c r="E159" s="93">
        <f t="shared" si="26"/>
        <v>17503716.759999458</v>
      </c>
      <c r="F159" s="92">
        <v>1330124.92</v>
      </c>
      <c r="G159" s="20"/>
      <c r="H159" s="93">
        <f t="shared" si="27"/>
        <v>1330124.92</v>
      </c>
      <c r="I159" s="92">
        <v>44559.92</v>
      </c>
      <c r="J159" s="20"/>
      <c r="K159" s="93">
        <f t="shared" si="28"/>
        <v>44559.92</v>
      </c>
      <c r="L159" s="92">
        <v>4994.34</v>
      </c>
      <c r="M159" s="20"/>
      <c r="N159" s="93">
        <f t="shared" si="29"/>
        <v>4994.34</v>
      </c>
      <c r="O159" s="92">
        <v>145455.81</v>
      </c>
      <c r="P159" s="20"/>
      <c r="Q159" s="93">
        <f t="shared" si="30"/>
        <v>145455.81</v>
      </c>
      <c r="R159" s="92">
        <v>16067701.609999454</v>
      </c>
      <c r="S159" s="20"/>
      <c r="T159" s="93">
        <f t="shared" si="31"/>
        <v>16067701.609999454</v>
      </c>
      <c r="U159" s="209">
        <f t="shared" si="32"/>
        <v>0</v>
      </c>
      <c r="W159" s="86" t="s">
        <v>18</v>
      </c>
      <c r="X159" s="121">
        <f t="shared" si="33"/>
        <v>0</v>
      </c>
      <c r="Y159" s="122">
        <f t="shared" si="34"/>
        <v>0</v>
      </c>
      <c r="Z159" s="122">
        <f t="shared" si="35"/>
        <v>0</v>
      </c>
      <c r="AA159" s="122">
        <f t="shared" si="36"/>
        <v>0</v>
      </c>
      <c r="AB159" s="122">
        <f t="shared" si="37"/>
        <v>0</v>
      </c>
      <c r="AC159" s="129">
        <f t="shared" si="38"/>
        <v>0</v>
      </c>
    </row>
    <row r="160" spans="1:29" ht="15.75">
      <c r="A160" s="252"/>
      <c r="B160" s="88" t="s">
        <v>19</v>
      </c>
      <c r="C160" s="94">
        <v>91973634.559998974</v>
      </c>
      <c r="D160" s="95"/>
      <c r="E160" s="96">
        <f t="shared" si="26"/>
        <v>91973634.559998974</v>
      </c>
      <c r="F160" s="94">
        <v>2770251.63</v>
      </c>
      <c r="G160" s="95"/>
      <c r="H160" s="96">
        <f t="shared" si="27"/>
        <v>2770251.63</v>
      </c>
      <c r="I160" s="94">
        <v>260654.78999999998</v>
      </c>
      <c r="J160" s="95"/>
      <c r="K160" s="96">
        <f t="shared" si="28"/>
        <v>260654.78999999998</v>
      </c>
      <c r="L160" s="94">
        <v>94540.84</v>
      </c>
      <c r="M160" s="95"/>
      <c r="N160" s="96">
        <f t="shared" si="29"/>
        <v>94540.84</v>
      </c>
      <c r="O160" s="94">
        <v>888587.77</v>
      </c>
      <c r="P160" s="95"/>
      <c r="Q160" s="96">
        <f t="shared" si="30"/>
        <v>888587.77</v>
      </c>
      <c r="R160" s="94">
        <v>88480909.109998971</v>
      </c>
      <c r="S160" s="95"/>
      <c r="T160" s="96">
        <f t="shared" si="31"/>
        <v>88480909.109998971</v>
      </c>
      <c r="U160" s="210">
        <f t="shared" si="32"/>
        <v>0</v>
      </c>
      <c r="W160" s="88" t="s">
        <v>19</v>
      </c>
      <c r="X160" s="125">
        <f t="shared" si="33"/>
        <v>0</v>
      </c>
      <c r="Y160" s="126">
        <f t="shared" si="34"/>
        <v>0</v>
      </c>
      <c r="Z160" s="126">
        <f t="shared" si="35"/>
        <v>0</v>
      </c>
      <c r="AA160" s="126">
        <f t="shared" si="36"/>
        <v>0</v>
      </c>
      <c r="AB160" s="126">
        <f t="shared" si="37"/>
        <v>0</v>
      </c>
      <c r="AC160" s="132">
        <f t="shared" si="38"/>
        <v>0</v>
      </c>
    </row>
    <row r="161" spans="1:29" ht="15.75">
      <c r="A161" s="250">
        <v>42674</v>
      </c>
      <c r="B161" s="85" t="s">
        <v>12</v>
      </c>
      <c r="C161" s="89">
        <v>38186918.930000141</v>
      </c>
      <c r="D161" s="90"/>
      <c r="E161" s="91">
        <f t="shared" si="26"/>
        <v>38186918.930000141</v>
      </c>
      <c r="F161" s="89">
        <v>1652783.1600000006</v>
      </c>
      <c r="G161" s="90"/>
      <c r="H161" s="91">
        <f t="shared" si="27"/>
        <v>1652783.1600000006</v>
      </c>
      <c r="I161" s="89">
        <v>129912.53000000006</v>
      </c>
      <c r="J161" s="90"/>
      <c r="K161" s="91">
        <f t="shared" si="28"/>
        <v>129912.53000000006</v>
      </c>
      <c r="L161" s="89">
        <v>42691.33</v>
      </c>
      <c r="M161" s="90"/>
      <c r="N161" s="91">
        <f t="shared" si="29"/>
        <v>42691.33</v>
      </c>
      <c r="O161" s="89">
        <v>1250702.28</v>
      </c>
      <c r="P161" s="90"/>
      <c r="Q161" s="91">
        <f t="shared" si="30"/>
        <v>1250702.28</v>
      </c>
      <c r="R161" s="89">
        <v>36543412.740000151</v>
      </c>
      <c r="S161" s="90"/>
      <c r="T161" s="91">
        <f t="shared" ref="T161:T168" si="39">R161-S161</f>
        <v>36543412.740000151</v>
      </c>
      <c r="U161" s="208">
        <f t="shared" ref="U161:U168" si="40">IF(D161=0,0,1)</f>
        <v>0</v>
      </c>
      <c r="W161" s="85" t="s">
        <v>12</v>
      </c>
      <c r="X161" s="117">
        <f t="shared" ref="X161:X168" si="41">+IF(AND(C161&lt;&gt;0,D161&lt;&gt;0,OR(E161&gt;100,E161&lt;-100)),1,0)</f>
        <v>0</v>
      </c>
      <c r="Y161" s="118">
        <f t="shared" ref="Y161:Y168" si="42">+IF(AND(F161&lt;&gt;0,G161&lt;&gt;0,OR(H161&gt;100,H161&lt;-100)),1,0)</f>
        <v>0</v>
      </c>
      <c r="Z161" s="118">
        <f t="shared" ref="Z161:Z168" si="43">+IF(AND(I161&lt;&gt;0,J161&lt;&gt;0,OR(K161&gt;100,K161&lt;-100)),1,0)</f>
        <v>0</v>
      </c>
      <c r="AA161" s="118">
        <f t="shared" ref="AA161:AA168" si="44">+IF(AND(L161&lt;&gt;0,M161&lt;&gt;0,OR(N161&gt;100,N161&lt;-100)),1,0)</f>
        <v>0</v>
      </c>
      <c r="AB161" s="118">
        <f t="shared" ref="AB161:AB168" si="45">+IF(AND(O161&lt;&gt;0,P161&lt;&gt;0,OR(Q161&gt;100,Q161&lt;-100)),1,0)</f>
        <v>0</v>
      </c>
      <c r="AC161" s="131">
        <f t="shared" ref="AC161:AC168" si="46">+IF(AND(R161&lt;&gt;0,S161&lt;&gt;0,OR(T161&gt;100,T161&lt;-100)),1,0)</f>
        <v>0</v>
      </c>
    </row>
    <row r="162" spans="1:29" ht="15.75">
      <c r="A162" s="251"/>
      <c r="B162" s="86" t="s">
        <v>13</v>
      </c>
      <c r="C162" s="92">
        <v>76299037.329996705</v>
      </c>
      <c r="D162" s="20"/>
      <c r="E162" s="93">
        <f t="shared" si="26"/>
        <v>76299037.329996705</v>
      </c>
      <c r="F162" s="92">
        <v>3379310</v>
      </c>
      <c r="G162" s="20"/>
      <c r="H162" s="93">
        <f t="shared" si="27"/>
        <v>3379310</v>
      </c>
      <c r="I162" s="92">
        <v>98757.83</v>
      </c>
      <c r="J162" s="20"/>
      <c r="K162" s="93">
        <f t="shared" si="28"/>
        <v>98757.83</v>
      </c>
      <c r="L162" s="92">
        <v>5111.18</v>
      </c>
      <c r="M162" s="20"/>
      <c r="N162" s="93">
        <f t="shared" si="29"/>
        <v>5111.18</v>
      </c>
      <c r="O162" s="92">
        <v>514170.76000000018</v>
      </c>
      <c r="P162" s="20"/>
      <c r="Q162" s="93">
        <f t="shared" si="30"/>
        <v>514170.76000000018</v>
      </c>
      <c r="R162" s="92">
        <v>87116083.929996699</v>
      </c>
      <c r="S162" s="20"/>
      <c r="T162" s="93">
        <f t="shared" si="39"/>
        <v>87116083.929996699</v>
      </c>
      <c r="U162" s="209">
        <f t="shared" si="40"/>
        <v>0</v>
      </c>
      <c r="W162" s="86" t="s">
        <v>13</v>
      </c>
      <c r="X162" s="121">
        <f t="shared" si="41"/>
        <v>0</v>
      </c>
      <c r="Y162" s="122">
        <f t="shared" si="42"/>
        <v>0</v>
      </c>
      <c r="Z162" s="122">
        <f t="shared" si="43"/>
        <v>0</v>
      </c>
      <c r="AA162" s="122">
        <f t="shared" si="44"/>
        <v>0</v>
      </c>
      <c r="AB162" s="122">
        <f t="shared" si="45"/>
        <v>0</v>
      </c>
      <c r="AC162" s="129">
        <f t="shared" si="46"/>
        <v>0</v>
      </c>
    </row>
    <row r="163" spans="1:29" ht="15.75">
      <c r="A163" s="251"/>
      <c r="B163" s="87" t="s">
        <v>14</v>
      </c>
      <c r="C163" s="92">
        <v>36347178.499999776</v>
      </c>
      <c r="D163" s="20"/>
      <c r="E163" s="93">
        <f t="shared" si="26"/>
        <v>36347178.499999776</v>
      </c>
      <c r="F163" s="92">
        <v>1731565.030000001</v>
      </c>
      <c r="G163" s="20"/>
      <c r="H163" s="93">
        <f t="shared" si="27"/>
        <v>1731565.030000001</v>
      </c>
      <c r="I163" s="92">
        <v>139298.49</v>
      </c>
      <c r="J163" s="20"/>
      <c r="K163" s="93">
        <f t="shared" si="28"/>
        <v>139298.49</v>
      </c>
      <c r="L163" s="92">
        <v>70812.58</v>
      </c>
      <c r="M163" s="20"/>
      <c r="N163" s="93">
        <f t="shared" si="29"/>
        <v>70812.58</v>
      </c>
      <c r="O163" s="92">
        <v>254043.41</v>
      </c>
      <c r="P163" s="20"/>
      <c r="Q163" s="93">
        <f t="shared" si="30"/>
        <v>254043.41</v>
      </c>
      <c r="R163" s="92">
        <v>36401977.269999772</v>
      </c>
      <c r="S163" s="20"/>
      <c r="T163" s="93">
        <f t="shared" si="39"/>
        <v>36401977.269999772</v>
      </c>
      <c r="U163" s="209">
        <f t="shared" si="40"/>
        <v>0</v>
      </c>
      <c r="W163" s="87" t="s">
        <v>14</v>
      </c>
      <c r="X163" s="121">
        <f t="shared" si="41"/>
        <v>0</v>
      </c>
      <c r="Y163" s="122">
        <f t="shared" si="42"/>
        <v>0</v>
      </c>
      <c r="Z163" s="122">
        <f t="shared" si="43"/>
        <v>0</v>
      </c>
      <c r="AA163" s="122">
        <f t="shared" si="44"/>
        <v>0</v>
      </c>
      <c r="AB163" s="122">
        <f t="shared" si="45"/>
        <v>0</v>
      </c>
      <c r="AC163" s="129">
        <f t="shared" si="46"/>
        <v>0</v>
      </c>
    </row>
    <row r="164" spans="1:29" ht="15.75">
      <c r="A164" s="251"/>
      <c r="B164" s="86" t="s">
        <v>15</v>
      </c>
      <c r="C164" s="92">
        <v>89267971.409999505</v>
      </c>
      <c r="D164" s="20"/>
      <c r="E164" s="93">
        <f t="shared" si="26"/>
        <v>89267971.409999505</v>
      </c>
      <c r="F164" s="92">
        <v>1409935.949999999</v>
      </c>
      <c r="G164" s="20"/>
      <c r="H164" s="93">
        <f t="shared" si="27"/>
        <v>1409935.949999999</v>
      </c>
      <c r="I164" s="92">
        <v>135254.50999999998</v>
      </c>
      <c r="J164" s="20"/>
      <c r="K164" s="93">
        <f t="shared" si="28"/>
        <v>135254.50999999998</v>
      </c>
      <c r="L164" s="92">
        <v>23277.91</v>
      </c>
      <c r="M164" s="20"/>
      <c r="N164" s="93">
        <f t="shared" si="29"/>
        <v>23277.91</v>
      </c>
      <c r="O164" s="92">
        <v>531779.9</v>
      </c>
      <c r="P164" s="20"/>
      <c r="Q164" s="93">
        <f t="shared" si="30"/>
        <v>531779.9</v>
      </c>
      <c r="R164" s="92">
        <v>90501205.159999505</v>
      </c>
      <c r="S164" s="20"/>
      <c r="T164" s="93">
        <f t="shared" si="39"/>
        <v>90501205.159999505</v>
      </c>
      <c r="U164" s="209">
        <f t="shared" si="40"/>
        <v>0</v>
      </c>
      <c r="W164" s="86" t="s">
        <v>15</v>
      </c>
      <c r="X164" s="121">
        <f t="shared" si="41"/>
        <v>0</v>
      </c>
      <c r="Y164" s="122">
        <f t="shared" si="42"/>
        <v>0</v>
      </c>
      <c r="Z164" s="122">
        <f t="shared" si="43"/>
        <v>0</v>
      </c>
      <c r="AA164" s="122">
        <f t="shared" si="44"/>
        <v>0</v>
      </c>
      <c r="AB164" s="122">
        <f t="shared" si="45"/>
        <v>0</v>
      </c>
      <c r="AC164" s="129">
        <f t="shared" si="46"/>
        <v>0</v>
      </c>
    </row>
    <row r="165" spans="1:29" ht="15.75">
      <c r="A165" s="251"/>
      <c r="B165" s="86" t="s">
        <v>16</v>
      </c>
      <c r="C165" s="92">
        <v>79148243.209998995</v>
      </c>
      <c r="D165" s="20"/>
      <c r="E165" s="93">
        <f t="shared" si="26"/>
        <v>79148243.209998995</v>
      </c>
      <c r="F165" s="92">
        <v>1706504.2999999993</v>
      </c>
      <c r="G165" s="20"/>
      <c r="H165" s="93">
        <f t="shared" si="27"/>
        <v>1706504.2999999993</v>
      </c>
      <c r="I165" s="92">
        <v>286469.08999999997</v>
      </c>
      <c r="J165" s="20"/>
      <c r="K165" s="93">
        <f t="shared" si="28"/>
        <v>286469.08999999997</v>
      </c>
      <c r="L165" s="92">
        <v>549231.6</v>
      </c>
      <c r="M165" s="20"/>
      <c r="N165" s="93">
        <f t="shared" si="29"/>
        <v>549231.6</v>
      </c>
      <c r="O165" s="92">
        <v>551952.9299999997</v>
      </c>
      <c r="P165" s="20"/>
      <c r="Q165" s="93">
        <f t="shared" si="30"/>
        <v>551952.9299999997</v>
      </c>
      <c r="R165" s="92">
        <v>82591687.029998988</v>
      </c>
      <c r="S165" s="20"/>
      <c r="T165" s="93">
        <f t="shared" si="39"/>
        <v>82591687.029998988</v>
      </c>
      <c r="U165" s="209">
        <f t="shared" si="40"/>
        <v>0</v>
      </c>
      <c r="W165" s="86" t="s">
        <v>16</v>
      </c>
      <c r="X165" s="121">
        <f t="shared" si="41"/>
        <v>0</v>
      </c>
      <c r="Y165" s="122">
        <f t="shared" si="42"/>
        <v>0</v>
      </c>
      <c r="Z165" s="122">
        <f t="shared" si="43"/>
        <v>0</v>
      </c>
      <c r="AA165" s="122">
        <f t="shared" si="44"/>
        <v>0</v>
      </c>
      <c r="AB165" s="122">
        <f t="shared" si="45"/>
        <v>0</v>
      </c>
      <c r="AC165" s="129">
        <f t="shared" si="46"/>
        <v>0</v>
      </c>
    </row>
    <row r="166" spans="1:29" ht="15.75">
      <c r="A166" s="251"/>
      <c r="B166" s="86" t="s">
        <v>17</v>
      </c>
      <c r="C166" s="92">
        <v>52634827.149996623</v>
      </c>
      <c r="D166" s="20"/>
      <c r="E166" s="93">
        <f t="shared" si="26"/>
        <v>52634827.149996623</v>
      </c>
      <c r="F166" s="92">
        <v>1521770.28</v>
      </c>
      <c r="G166" s="20"/>
      <c r="H166" s="93">
        <f t="shared" si="27"/>
        <v>1521770.28</v>
      </c>
      <c r="I166" s="92">
        <v>44592.9</v>
      </c>
      <c r="J166" s="20"/>
      <c r="K166" s="93">
        <f t="shared" si="28"/>
        <v>44592.9</v>
      </c>
      <c r="L166" s="92">
        <v>2660.67</v>
      </c>
      <c r="M166" s="20"/>
      <c r="N166" s="93">
        <f t="shared" si="29"/>
        <v>2660.67</v>
      </c>
      <c r="O166" s="92">
        <v>283691.56</v>
      </c>
      <c r="P166" s="20"/>
      <c r="Q166" s="93">
        <f t="shared" si="30"/>
        <v>283691.56</v>
      </c>
      <c r="R166" s="92">
        <v>50871297.539996624</v>
      </c>
      <c r="S166" s="20"/>
      <c r="T166" s="93">
        <f t="shared" si="39"/>
        <v>50871297.539996624</v>
      </c>
      <c r="U166" s="209">
        <f t="shared" si="40"/>
        <v>0</v>
      </c>
      <c r="W166" s="86" t="s">
        <v>17</v>
      </c>
      <c r="X166" s="121">
        <f t="shared" si="41"/>
        <v>0</v>
      </c>
      <c r="Y166" s="122">
        <f t="shared" si="42"/>
        <v>0</v>
      </c>
      <c r="Z166" s="122">
        <f t="shared" si="43"/>
        <v>0</v>
      </c>
      <c r="AA166" s="122">
        <f t="shared" si="44"/>
        <v>0</v>
      </c>
      <c r="AB166" s="122">
        <f t="shared" si="45"/>
        <v>0</v>
      </c>
      <c r="AC166" s="129">
        <f t="shared" si="46"/>
        <v>0</v>
      </c>
    </row>
    <row r="167" spans="1:29" ht="15.75">
      <c r="A167" s="251"/>
      <c r="B167" s="86" t="s">
        <v>18</v>
      </c>
      <c r="C167" s="92">
        <v>16067701.609999454</v>
      </c>
      <c r="D167" s="20"/>
      <c r="E167" s="93">
        <f t="shared" si="26"/>
        <v>16067701.609999454</v>
      </c>
      <c r="F167" s="92">
        <v>846078.49000000046</v>
      </c>
      <c r="G167" s="20"/>
      <c r="H167" s="93">
        <f t="shared" si="27"/>
        <v>846078.49000000046</v>
      </c>
      <c r="I167" s="92">
        <v>47173.85</v>
      </c>
      <c r="J167" s="20"/>
      <c r="K167" s="93">
        <f t="shared" si="28"/>
        <v>47173.85</v>
      </c>
      <c r="L167" s="92">
        <v>3538.2000000000003</v>
      </c>
      <c r="M167" s="20"/>
      <c r="N167" s="93">
        <f t="shared" si="29"/>
        <v>3538.2000000000003</v>
      </c>
      <c r="O167" s="92">
        <v>106456.28</v>
      </c>
      <c r="P167" s="20"/>
      <c r="Q167" s="93">
        <f t="shared" si="30"/>
        <v>106456.28</v>
      </c>
      <c r="R167" s="92">
        <v>15158802.489999454</v>
      </c>
      <c r="S167" s="20"/>
      <c r="T167" s="93">
        <f t="shared" si="39"/>
        <v>15158802.489999454</v>
      </c>
      <c r="U167" s="209">
        <f t="shared" si="40"/>
        <v>0</v>
      </c>
      <c r="W167" s="86" t="s">
        <v>18</v>
      </c>
      <c r="X167" s="121">
        <f t="shared" si="41"/>
        <v>0</v>
      </c>
      <c r="Y167" s="122">
        <f t="shared" si="42"/>
        <v>0</v>
      </c>
      <c r="Z167" s="122">
        <f t="shared" si="43"/>
        <v>0</v>
      </c>
      <c r="AA167" s="122">
        <f t="shared" si="44"/>
        <v>0</v>
      </c>
      <c r="AB167" s="122">
        <f t="shared" si="45"/>
        <v>0</v>
      </c>
      <c r="AC167" s="129">
        <f t="shared" si="46"/>
        <v>0</v>
      </c>
    </row>
    <row r="168" spans="1:29" ht="15.75">
      <c r="A168" s="252"/>
      <c r="B168" s="88" t="s">
        <v>19</v>
      </c>
      <c r="C168" s="94">
        <v>88480909.109998971</v>
      </c>
      <c r="D168" s="95"/>
      <c r="E168" s="96">
        <f t="shared" si="26"/>
        <v>88480909.109998971</v>
      </c>
      <c r="F168" s="94">
        <v>3512985.7699999991</v>
      </c>
      <c r="G168" s="95"/>
      <c r="H168" s="96">
        <f t="shared" si="27"/>
        <v>3512985.7699999991</v>
      </c>
      <c r="I168" s="94">
        <v>157882.16999999998</v>
      </c>
      <c r="J168" s="95"/>
      <c r="K168" s="96">
        <f t="shared" si="28"/>
        <v>157882.16999999998</v>
      </c>
      <c r="L168" s="94">
        <v>165980.21999999997</v>
      </c>
      <c r="M168" s="95"/>
      <c r="N168" s="96">
        <f t="shared" si="29"/>
        <v>165980.21999999997</v>
      </c>
      <c r="O168" s="94">
        <v>507770.03000000026</v>
      </c>
      <c r="P168" s="95"/>
      <c r="Q168" s="96">
        <f t="shared" si="30"/>
        <v>507770.03000000026</v>
      </c>
      <c r="R168" s="94">
        <v>84452055.259998977</v>
      </c>
      <c r="S168" s="95"/>
      <c r="T168" s="96">
        <f t="shared" si="39"/>
        <v>84452055.259998977</v>
      </c>
      <c r="U168" s="210">
        <f t="shared" si="40"/>
        <v>0</v>
      </c>
      <c r="W168" s="88" t="s">
        <v>19</v>
      </c>
      <c r="X168" s="125">
        <f t="shared" si="41"/>
        <v>0</v>
      </c>
      <c r="Y168" s="126">
        <f t="shared" si="42"/>
        <v>0</v>
      </c>
      <c r="Z168" s="126">
        <f t="shared" si="43"/>
        <v>0</v>
      </c>
      <c r="AA168" s="126">
        <f t="shared" si="44"/>
        <v>0</v>
      </c>
      <c r="AB168" s="126">
        <f t="shared" si="45"/>
        <v>0</v>
      </c>
      <c r="AC168" s="132">
        <f t="shared" si="46"/>
        <v>0</v>
      </c>
    </row>
    <row r="169" spans="1:29">
      <c r="G169" s="90"/>
      <c r="P169" s="90"/>
    </row>
    <row r="170" spans="1:29">
      <c r="G170" s="20"/>
      <c r="P170" s="20"/>
      <c r="U170" s="199" t="s">
        <v>1573</v>
      </c>
      <c r="X170" s="85" t="s">
        <v>22</v>
      </c>
      <c r="Y170" s="85" t="s">
        <v>23</v>
      </c>
      <c r="Z170" s="111" t="s">
        <v>24</v>
      </c>
      <c r="AA170" s="85" t="s">
        <v>25</v>
      </c>
      <c r="AB170" s="85" t="s">
        <v>26</v>
      </c>
      <c r="AC170" s="85" t="s">
        <v>27</v>
      </c>
    </row>
    <row r="171" spans="1:29">
      <c r="G171" s="20"/>
      <c r="P171" s="20"/>
      <c r="U171" s="211">
        <f>U9+U17+U25+U33+U41+U49+U57+U65+U73+U81+U89+U97+U105+U113+U121+U129+U137+U145+U153</f>
        <v>0</v>
      </c>
      <c r="W171" s="85" t="s">
        <v>12</v>
      </c>
      <c r="X171" s="117">
        <f>X9+X17+X25+X33+X41+X49+X57+X65+X73+X81+X89+X97+X105+X113+X121+X129+X137+X145+X153</f>
        <v>0</v>
      </c>
      <c r="Y171" s="118">
        <f t="shared" ref="Y171:AC171" si="47">Y9+Y17+Y25+Y33+Y41+Y49+Y57+Y65+Y73+Y81+Y89+Y97+Y105+Y113+Y121+Y129+Y137+Y145+Y153</f>
        <v>0</v>
      </c>
      <c r="Z171" s="118">
        <f t="shared" si="47"/>
        <v>0</v>
      </c>
      <c r="AA171" s="119">
        <f t="shared" si="47"/>
        <v>0</v>
      </c>
      <c r="AB171" s="119">
        <f t="shared" si="47"/>
        <v>0</v>
      </c>
      <c r="AC171" s="120">
        <f t="shared" si="47"/>
        <v>0</v>
      </c>
    </row>
    <row r="172" spans="1:29">
      <c r="G172" s="20"/>
      <c r="P172" s="20"/>
      <c r="U172" s="212">
        <f t="shared" ref="U172:U178" si="48">U10+U18+U26+U34+U42+U50+U58+U66+U74+U82+U90+U98+U106+U114+U122+U130+U138+U146+U154</f>
        <v>0</v>
      </c>
      <c r="W172" s="86" t="s">
        <v>13</v>
      </c>
      <c r="X172" s="121">
        <f t="shared" ref="X172:AC178" si="49">X10+X18+X26+X34+X42+X50+X58+X66+X74+X82+X90+X98+X106+X114+X122+X130+X138+X146+X154</f>
        <v>0</v>
      </c>
      <c r="Y172" s="122">
        <f t="shared" si="49"/>
        <v>0</v>
      </c>
      <c r="Z172" s="122">
        <f t="shared" si="49"/>
        <v>0</v>
      </c>
      <c r="AA172" s="123">
        <f t="shared" si="49"/>
        <v>0</v>
      </c>
      <c r="AB172" s="123">
        <f t="shared" si="49"/>
        <v>0</v>
      </c>
      <c r="AC172" s="124">
        <f t="shared" si="49"/>
        <v>0</v>
      </c>
    </row>
    <row r="173" spans="1:29">
      <c r="G173" s="20"/>
      <c r="P173" s="20"/>
      <c r="U173" s="212">
        <f t="shared" si="48"/>
        <v>0</v>
      </c>
      <c r="W173" s="87" t="s">
        <v>14</v>
      </c>
      <c r="X173" s="121">
        <f t="shared" si="49"/>
        <v>0</v>
      </c>
      <c r="Y173" s="122">
        <f t="shared" si="49"/>
        <v>0</v>
      </c>
      <c r="Z173" s="122">
        <f t="shared" si="49"/>
        <v>0</v>
      </c>
      <c r="AA173" s="123">
        <f t="shared" si="49"/>
        <v>0</v>
      </c>
      <c r="AB173" s="123">
        <f t="shared" si="49"/>
        <v>0</v>
      </c>
      <c r="AC173" s="124">
        <f t="shared" si="49"/>
        <v>0</v>
      </c>
    </row>
    <row r="174" spans="1:29">
      <c r="U174" s="212">
        <f t="shared" si="48"/>
        <v>0</v>
      </c>
      <c r="W174" s="86" t="s">
        <v>15</v>
      </c>
      <c r="X174" s="121">
        <f t="shared" si="49"/>
        <v>0</v>
      </c>
      <c r="Y174" s="122">
        <f t="shared" si="49"/>
        <v>0</v>
      </c>
      <c r="Z174" s="122">
        <f t="shared" si="49"/>
        <v>0</v>
      </c>
      <c r="AA174" s="123">
        <f t="shared" si="49"/>
        <v>0</v>
      </c>
      <c r="AB174" s="123">
        <f t="shared" si="49"/>
        <v>0</v>
      </c>
      <c r="AC174" s="124">
        <f t="shared" si="49"/>
        <v>0</v>
      </c>
    </row>
    <row r="175" spans="1:29">
      <c r="U175" s="212">
        <f t="shared" si="48"/>
        <v>0</v>
      </c>
      <c r="W175" s="86" t="s">
        <v>16</v>
      </c>
      <c r="X175" s="121">
        <f t="shared" si="49"/>
        <v>0</v>
      </c>
      <c r="Y175" s="122">
        <f t="shared" si="49"/>
        <v>0</v>
      </c>
      <c r="Z175" s="122">
        <f t="shared" si="49"/>
        <v>0</v>
      </c>
      <c r="AA175" s="123">
        <f t="shared" si="49"/>
        <v>0</v>
      </c>
      <c r="AB175" s="123">
        <f t="shared" si="49"/>
        <v>0</v>
      </c>
      <c r="AC175" s="124">
        <f t="shared" si="49"/>
        <v>0</v>
      </c>
    </row>
    <row r="176" spans="1:29">
      <c r="U176" s="212">
        <f t="shared" si="48"/>
        <v>0</v>
      </c>
      <c r="W176" s="86" t="s">
        <v>17</v>
      </c>
      <c r="X176" s="121">
        <f t="shared" si="49"/>
        <v>0</v>
      </c>
      <c r="Y176" s="122">
        <f t="shared" si="49"/>
        <v>0</v>
      </c>
      <c r="Z176" s="122">
        <f t="shared" si="49"/>
        <v>0</v>
      </c>
      <c r="AA176" s="123">
        <f t="shared" si="49"/>
        <v>0</v>
      </c>
      <c r="AB176" s="123">
        <f t="shared" si="49"/>
        <v>0</v>
      </c>
      <c r="AC176" s="124">
        <f t="shared" si="49"/>
        <v>0</v>
      </c>
    </row>
    <row r="177" spans="11:29">
      <c r="K177"/>
      <c r="N177"/>
      <c r="U177" s="212">
        <f t="shared" si="48"/>
        <v>0</v>
      </c>
      <c r="W177" s="86" t="s">
        <v>18</v>
      </c>
      <c r="X177" s="121">
        <f t="shared" si="49"/>
        <v>0</v>
      </c>
      <c r="Y177" s="122">
        <f t="shared" si="49"/>
        <v>0</v>
      </c>
      <c r="Z177" s="122">
        <f t="shared" si="49"/>
        <v>0</v>
      </c>
      <c r="AA177" s="123">
        <f t="shared" si="49"/>
        <v>0</v>
      </c>
      <c r="AB177" s="123">
        <f t="shared" si="49"/>
        <v>0</v>
      </c>
      <c r="AC177" s="124">
        <f t="shared" si="49"/>
        <v>0</v>
      </c>
    </row>
    <row r="178" spans="11:29">
      <c r="K178"/>
      <c r="N178"/>
      <c r="U178" s="213">
        <f t="shared" si="48"/>
        <v>0</v>
      </c>
      <c r="W178" s="88" t="s">
        <v>19</v>
      </c>
      <c r="X178" s="125">
        <f t="shared" si="49"/>
        <v>0</v>
      </c>
      <c r="Y178" s="126">
        <f t="shared" si="49"/>
        <v>0</v>
      </c>
      <c r="Z178" s="126">
        <f t="shared" si="49"/>
        <v>0</v>
      </c>
      <c r="AA178" s="127">
        <f t="shared" si="49"/>
        <v>0</v>
      </c>
      <c r="AB178" s="127">
        <f t="shared" si="49"/>
        <v>0</v>
      </c>
      <c r="AC178" s="128">
        <f t="shared" si="49"/>
        <v>0</v>
      </c>
    </row>
  </sheetData>
  <mergeCells count="28">
    <mergeCell ref="A41:A48"/>
    <mergeCell ref="A49:A56"/>
    <mergeCell ref="A57:A64"/>
    <mergeCell ref="A33:A40"/>
    <mergeCell ref="B7:B8"/>
    <mergeCell ref="A9:A16"/>
    <mergeCell ref="A17:A24"/>
    <mergeCell ref="A25:A32"/>
    <mergeCell ref="C7:E7"/>
    <mergeCell ref="F7:H7"/>
    <mergeCell ref="I7:K7"/>
    <mergeCell ref="R7:T7"/>
    <mergeCell ref="U7:U8"/>
    <mergeCell ref="L7:N7"/>
    <mergeCell ref="O7:Q7"/>
    <mergeCell ref="A65:A72"/>
    <mergeCell ref="A73:A80"/>
    <mergeCell ref="A137:A144"/>
    <mergeCell ref="A145:A152"/>
    <mergeCell ref="A153:A160"/>
    <mergeCell ref="A81:A88"/>
    <mergeCell ref="A161:A168"/>
    <mergeCell ref="A89:A96"/>
    <mergeCell ref="A97:A104"/>
    <mergeCell ref="A105:A112"/>
    <mergeCell ref="A113:A120"/>
    <mergeCell ref="A121:A128"/>
    <mergeCell ref="A129:A13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7"/>
  <sheetViews>
    <sheetView topLeftCell="A145" zoomScale="70" zoomScaleNormal="70" workbookViewId="0">
      <selection activeCell="Q9" activeCellId="4" sqref="E10:E208 H9:H208 K9:K208 N9:N208 Q9:Q208"/>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20" width="13.425781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42676</v>
      </c>
      <c r="B9" s="86" t="s">
        <v>12</v>
      </c>
      <c r="C9" s="92">
        <v>36543412.740000151</v>
      </c>
      <c r="D9" s="20"/>
      <c r="E9" s="93">
        <f>+C9-D9</f>
        <v>36543412.740000151</v>
      </c>
      <c r="F9" s="92">
        <v>672700.32999999961</v>
      </c>
      <c r="G9" s="20"/>
      <c r="H9" s="93">
        <f t="shared" ref="H9:H72" si="0">+F9-G9</f>
        <v>672700.32999999961</v>
      </c>
      <c r="I9" s="92">
        <v>77252.3</v>
      </c>
      <c r="J9" s="20"/>
      <c r="K9" s="93">
        <f t="shared" ref="K9:K72" si="1">+I9-J9</f>
        <v>77252.3</v>
      </c>
      <c r="L9" s="92">
        <v>70418.86</v>
      </c>
      <c r="M9" s="20"/>
      <c r="N9" s="93">
        <f t="shared" ref="N9:N72" si="2">+L9-M9</f>
        <v>70418.86</v>
      </c>
      <c r="O9" s="92">
        <v>402358.41000000003</v>
      </c>
      <c r="P9" s="20"/>
      <c r="Q9" s="93">
        <f t="shared" ref="Q9:Q72" si="3">+O9-P9</f>
        <v>402358.41000000003</v>
      </c>
      <c r="R9" s="89">
        <v>36958822.080000155</v>
      </c>
      <c r="S9" s="90"/>
      <c r="T9" s="91">
        <f t="shared" ref="T9:T72" si="4">R9-S9</f>
        <v>36958822.080000155</v>
      </c>
      <c r="U9" s="208">
        <f>IF(D9=0,0,1)</f>
        <v>0</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86" t="s">
        <v>13</v>
      </c>
      <c r="C10" s="92">
        <v>87116083.929996699</v>
      </c>
      <c r="D10" s="20"/>
      <c r="E10" s="93">
        <f t="shared" ref="E10:E73" si="5">+C10-D10</f>
        <v>87116083.929996699</v>
      </c>
      <c r="F10" s="92">
        <v>2674598.7300000014</v>
      </c>
      <c r="G10" s="20"/>
      <c r="H10" s="93">
        <f t="shared" si="0"/>
        <v>2674598.7300000014</v>
      </c>
      <c r="I10" s="92">
        <v>293245.32</v>
      </c>
      <c r="J10" s="20"/>
      <c r="K10" s="93">
        <f t="shared" si="1"/>
        <v>293245.32</v>
      </c>
      <c r="L10" s="92">
        <v>77617.67</v>
      </c>
      <c r="M10" s="20"/>
      <c r="N10" s="93">
        <f t="shared" si="2"/>
        <v>77617.67</v>
      </c>
      <c r="O10" s="92">
        <v>698604.69000000006</v>
      </c>
      <c r="P10" s="20"/>
      <c r="Q10" s="93">
        <f t="shared" si="3"/>
        <v>698604.69000000006</v>
      </c>
      <c r="R10" s="92">
        <v>83958508.159996703</v>
      </c>
      <c r="S10" s="20"/>
      <c r="T10" s="93">
        <f t="shared" si="4"/>
        <v>83958508.159996703</v>
      </c>
      <c r="U10" s="209">
        <f t="shared" ref="U10:U73" si="6">IF(D10=0,0,1)</f>
        <v>0</v>
      </c>
      <c r="W10" s="86" t="s">
        <v>13</v>
      </c>
      <c r="X10" s="121">
        <f t="shared" ref="X10:X73" si="7">+IF(AND(C10&lt;&gt;0,D10&lt;&gt;0,OR(E10&gt;100,E10&lt;-100)),1,0)</f>
        <v>0</v>
      </c>
      <c r="Y10" s="122">
        <f t="shared" ref="Y10:Y73" si="8">+IF(AND(F10&lt;&gt;0,G10&lt;&gt;0,OR(H10&gt;100,H10&lt;-100)),1,0)</f>
        <v>0</v>
      </c>
      <c r="Z10" s="122">
        <f t="shared" ref="Z10:Z73" si="9">+IF(AND(I10&lt;&gt;0,J10&lt;&gt;0,OR(K10&gt;100,K10&lt;-100)),1,0)</f>
        <v>0</v>
      </c>
      <c r="AA10" s="123">
        <f t="shared" ref="AA10:AA73" si="10">+IF(AND(L10&lt;&gt;0,M10&lt;&gt;0,OR(N10&gt;100,N10&lt;-100)),1,0)</f>
        <v>0</v>
      </c>
      <c r="AB10" s="123">
        <f t="shared" ref="AB10:AB73" si="11">+IF(AND(O10&lt;&gt;0,P10&lt;&gt;0,OR(Q10&gt;100,Q10&lt;-100)),1,0)</f>
        <v>0</v>
      </c>
      <c r="AC10" s="124">
        <f t="shared" ref="AC10:AC73" si="12">+IF(AND(R10&lt;&gt;0,S10&lt;&gt;0,OR(T10&gt;100,T10&lt;-100)),1,0)</f>
        <v>0</v>
      </c>
    </row>
    <row r="11" spans="1:29" ht="15.75">
      <c r="A11" s="251"/>
      <c r="B11" s="87" t="s">
        <v>14</v>
      </c>
      <c r="C11" s="92">
        <v>36401977.269999772</v>
      </c>
      <c r="D11" s="20"/>
      <c r="E11" s="93">
        <f t="shared" si="5"/>
        <v>36401977.269999772</v>
      </c>
      <c r="F11" s="92">
        <v>1192740.3400000003</v>
      </c>
      <c r="G11" s="20"/>
      <c r="H11" s="93">
        <f t="shared" si="0"/>
        <v>1192740.3400000003</v>
      </c>
      <c r="I11" s="92">
        <v>62837.520000000004</v>
      </c>
      <c r="J11" s="20"/>
      <c r="K11" s="93">
        <f t="shared" si="1"/>
        <v>62837.520000000004</v>
      </c>
      <c r="L11" s="92">
        <v>16631.11</v>
      </c>
      <c r="M11" s="20"/>
      <c r="N11" s="93">
        <f t="shared" si="2"/>
        <v>16631.11</v>
      </c>
      <c r="O11" s="92">
        <v>241439.50999999998</v>
      </c>
      <c r="P11" s="20"/>
      <c r="Q11" s="93">
        <f t="shared" si="3"/>
        <v>241439.50999999998</v>
      </c>
      <c r="R11" s="92">
        <v>38237343.289999783</v>
      </c>
      <c r="S11" s="20"/>
      <c r="T11" s="93">
        <f t="shared" si="4"/>
        <v>38237343.289999783</v>
      </c>
      <c r="U11" s="209">
        <f t="shared" si="6"/>
        <v>0</v>
      </c>
      <c r="W11" s="87" t="s">
        <v>14</v>
      </c>
      <c r="X11" s="121">
        <f t="shared" si="7"/>
        <v>0</v>
      </c>
      <c r="Y11" s="122">
        <f t="shared" si="8"/>
        <v>0</v>
      </c>
      <c r="Z11" s="122">
        <f t="shared" si="9"/>
        <v>0</v>
      </c>
      <c r="AA11" s="123">
        <f t="shared" si="10"/>
        <v>0</v>
      </c>
      <c r="AB11" s="123">
        <f t="shared" si="11"/>
        <v>0</v>
      </c>
      <c r="AC11" s="124">
        <f t="shared" si="12"/>
        <v>0</v>
      </c>
    </row>
    <row r="12" spans="1:29" ht="15.75">
      <c r="A12" s="251"/>
      <c r="B12" s="86" t="s">
        <v>15</v>
      </c>
      <c r="C12" s="92">
        <v>90501205.159999505</v>
      </c>
      <c r="D12" s="20"/>
      <c r="E12" s="93">
        <f t="shared" si="5"/>
        <v>90501205.159999505</v>
      </c>
      <c r="F12" s="92">
        <v>2134593.9799999995</v>
      </c>
      <c r="G12" s="20"/>
      <c r="H12" s="93">
        <f t="shared" si="0"/>
        <v>2134593.9799999995</v>
      </c>
      <c r="I12" s="92">
        <v>171676.96</v>
      </c>
      <c r="J12" s="20"/>
      <c r="K12" s="93">
        <f t="shared" si="1"/>
        <v>171676.96</v>
      </c>
      <c r="L12" s="92">
        <v>9475.33</v>
      </c>
      <c r="M12" s="20"/>
      <c r="N12" s="93">
        <f t="shared" si="2"/>
        <v>9475.33</v>
      </c>
      <c r="O12" s="92">
        <v>521478.97000000009</v>
      </c>
      <c r="P12" s="20"/>
      <c r="Q12" s="93">
        <f t="shared" si="3"/>
        <v>521478.97000000009</v>
      </c>
      <c r="R12" s="92">
        <v>92264123.599999502</v>
      </c>
      <c r="S12" s="20"/>
      <c r="T12" s="93">
        <f t="shared" si="4"/>
        <v>92264123.599999502</v>
      </c>
      <c r="U12" s="209">
        <f t="shared" si="6"/>
        <v>0</v>
      </c>
      <c r="W12" s="86" t="s">
        <v>15</v>
      </c>
      <c r="X12" s="121">
        <f t="shared" si="7"/>
        <v>0</v>
      </c>
      <c r="Y12" s="122">
        <f t="shared" si="8"/>
        <v>0</v>
      </c>
      <c r="Z12" s="122">
        <f t="shared" si="9"/>
        <v>0</v>
      </c>
      <c r="AA12" s="123">
        <f t="shared" si="10"/>
        <v>0</v>
      </c>
      <c r="AB12" s="123">
        <f t="shared" si="11"/>
        <v>0</v>
      </c>
      <c r="AC12" s="124">
        <f t="shared" si="12"/>
        <v>0</v>
      </c>
    </row>
    <row r="13" spans="1:29" ht="15.75">
      <c r="A13" s="251"/>
      <c r="B13" s="86" t="s">
        <v>16</v>
      </c>
      <c r="C13" s="92">
        <v>82591687.029998988</v>
      </c>
      <c r="D13" s="20"/>
      <c r="E13" s="93">
        <f t="shared" si="5"/>
        <v>82591687.029998988</v>
      </c>
      <c r="F13" s="92">
        <v>2046904.28</v>
      </c>
      <c r="G13" s="20"/>
      <c r="H13" s="93">
        <f t="shared" si="0"/>
        <v>2046904.28</v>
      </c>
      <c r="I13" s="92">
        <v>274274.65000000002</v>
      </c>
      <c r="J13" s="20"/>
      <c r="K13" s="93">
        <f t="shared" si="1"/>
        <v>274274.65000000002</v>
      </c>
      <c r="L13" s="92">
        <v>29886.959999999995</v>
      </c>
      <c r="M13" s="20"/>
      <c r="N13" s="93">
        <f t="shared" si="2"/>
        <v>29886.959999999995</v>
      </c>
      <c r="O13" s="92">
        <v>837289.70000000019</v>
      </c>
      <c r="P13" s="20"/>
      <c r="Q13" s="93">
        <f t="shared" si="3"/>
        <v>837289.70000000019</v>
      </c>
      <c r="R13" s="92">
        <v>84401989.559999004</v>
      </c>
      <c r="S13" s="20"/>
      <c r="T13" s="93">
        <f t="shared" si="4"/>
        <v>84401989.559999004</v>
      </c>
      <c r="U13" s="209">
        <f t="shared" si="6"/>
        <v>0</v>
      </c>
      <c r="W13" s="86" t="s">
        <v>16</v>
      </c>
      <c r="X13" s="121">
        <f t="shared" si="7"/>
        <v>0</v>
      </c>
      <c r="Y13" s="122">
        <f t="shared" si="8"/>
        <v>0</v>
      </c>
      <c r="Z13" s="122">
        <f t="shared" si="9"/>
        <v>0</v>
      </c>
      <c r="AA13" s="123">
        <f t="shared" si="10"/>
        <v>0</v>
      </c>
      <c r="AB13" s="123">
        <f t="shared" si="11"/>
        <v>0</v>
      </c>
      <c r="AC13" s="124">
        <f t="shared" si="12"/>
        <v>0</v>
      </c>
    </row>
    <row r="14" spans="1:29" ht="15.75">
      <c r="A14" s="251"/>
      <c r="B14" s="86" t="s">
        <v>17</v>
      </c>
      <c r="C14" s="92">
        <v>50871297.539996624</v>
      </c>
      <c r="D14" s="20"/>
      <c r="E14" s="93">
        <f t="shared" si="5"/>
        <v>50871297.539996624</v>
      </c>
      <c r="F14" s="92">
        <v>1506226.8700000003</v>
      </c>
      <c r="G14" s="20"/>
      <c r="H14" s="93">
        <f t="shared" si="0"/>
        <v>1506226.8700000003</v>
      </c>
      <c r="I14" s="92">
        <v>317610.23999999999</v>
      </c>
      <c r="J14" s="20"/>
      <c r="K14" s="93">
        <f t="shared" si="1"/>
        <v>317610.23999999999</v>
      </c>
      <c r="L14" s="92">
        <v>3831.0799999999995</v>
      </c>
      <c r="M14" s="20"/>
      <c r="N14" s="93">
        <f t="shared" si="2"/>
        <v>3831.0799999999995</v>
      </c>
      <c r="O14" s="92">
        <v>240499.97999999998</v>
      </c>
      <c r="P14" s="20"/>
      <c r="Q14" s="93">
        <f t="shared" si="3"/>
        <v>240499.97999999998</v>
      </c>
      <c r="R14" s="92">
        <v>65809660.099996626</v>
      </c>
      <c r="S14" s="20"/>
      <c r="T14" s="93">
        <f t="shared" si="4"/>
        <v>65809660.099996626</v>
      </c>
      <c r="U14" s="209">
        <f t="shared" si="6"/>
        <v>0</v>
      </c>
      <c r="W14" s="86" t="s">
        <v>17</v>
      </c>
      <c r="X14" s="121">
        <f t="shared" si="7"/>
        <v>0</v>
      </c>
      <c r="Y14" s="122">
        <f t="shared" si="8"/>
        <v>0</v>
      </c>
      <c r="Z14" s="122">
        <f t="shared" si="9"/>
        <v>0</v>
      </c>
      <c r="AA14" s="123">
        <f t="shared" si="10"/>
        <v>0</v>
      </c>
      <c r="AB14" s="123">
        <f t="shared" si="11"/>
        <v>0</v>
      </c>
      <c r="AC14" s="124">
        <f t="shared" si="12"/>
        <v>0</v>
      </c>
    </row>
    <row r="15" spans="1:29" ht="15.75">
      <c r="A15" s="251"/>
      <c r="B15" s="86" t="s">
        <v>18</v>
      </c>
      <c r="C15" s="92">
        <v>15158802.489999454</v>
      </c>
      <c r="D15" s="20"/>
      <c r="E15" s="93">
        <f t="shared" si="5"/>
        <v>15158802.489999454</v>
      </c>
      <c r="F15" s="92">
        <v>1032558.1</v>
      </c>
      <c r="G15" s="20"/>
      <c r="H15" s="93">
        <f t="shared" si="0"/>
        <v>1032558.1</v>
      </c>
      <c r="I15" s="92">
        <v>13718.37</v>
      </c>
      <c r="J15" s="20"/>
      <c r="K15" s="93">
        <f t="shared" si="1"/>
        <v>13718.37</v>
      </c>
      <c r="L15" s="92">
        <v>1334.63</v>
      </c>
      <c r="M15" s="20"/>
      <c r="N15" s="93">
        <f t="shared" si="2"/>
        <v>1334.63</v>
      </c>
      <c r="O15" s="92">
        <v>122788.64</v>
      </c>
      <c r="P15" s="20"/>
      <c r="Q15" s="93">
        <f t="shared" si="3"/>
        <v>122788.64</v>
      </c>
      <c r="R15" s="92">
        <v>14015839.489999453</v>
      </c>
      <c r="S15" s="20"/>
      <c r="T15" s="93">
        <f t="shared" si="4"/>
        <v>14015839.489999453</v>
      </c>
      <c r="U15" s="209">
        <f t="shared" si="6"/>
        <v>0</v>
      </c>
      <c r="W15" s="86" t="s">
        <v>18</v>
      </c>
      <c r="X15" s="121">
        <f t="shared" si="7"/>
        <v>0</v>
      </c>
      <c r="Y15" s="122">
        <f t="shared" si="8"/>
        <v>0</v>
      </c>
      <c r="Z15" s="122">
        <f t="shared" si="9"/>
        <v>0</v>
      </c>
      <c r="AA15" s="123">
        <f t="shared" si="10"/>
        <v>0</v>
      </c>
      <c r="AB15" s="123">
        <f t="shared" si="11"/>
        <v>0</v>
      </c>
      <c r="AC15" s="124">
        <f t="shared" si="12"/>
        <v>0</v>
      </c>
    </row>
    <row r="16" spans="1:29" ht="15.75">
      <c r="A16" s="252"/>
      <c r="B16" s="88" t="s">
        <v>19</v>
      </c>
      <c r="C16" s="94">
        <v>84452055.259998977</v>
      </c>
      <c r="D16" s="95"/>
      <c r="E16" s="96">
        <f t="shared" si="5"/>
        <v>84452055.259998977</v>
      </c>
      <c r="F16" s="94">
        <v>3245728.0699999994</v>
      </c>
      <c r="G16" s="95"/>
      <c r="H16" s="96">
        <f t="shared" si="0"/>
        <v>3245728.0699999994</v>
      </c>
      <c r="I16" s="94">
        <v>103936.28999999998</v>
      </c>
      <c r="J16" s="95"/>
      <c r="K16" s="96">
        <f t="shared" si="1"/>
        <v>103936.28999999998</v>
      </c>
      <c r="L16" s="94">
        <v>135595.82</v>
      </c>
      <c r="M16" s="95"/>
      <c r="N16" s="96">
        <f t="shared" si="2"/>
        <v>135595.82</v>
      </c>
      <c r="O16" s="94">
        <v>440702.28000000014</v>
      </c>
      <c r="P16" s="95"/>
      <c r="Q16" s="96">
        <f t="shared" si="3"/>
        <v>440702.28000000014</v>
      </c>
      <c r="R16" s="94">
        <v>86037088.259998947</v>
      </c>
      <c r="S16" s="95"/>
      <c r="T16" s="96">
        <f t="shared" si="4"/>
        <v>86037088.259998947</v>
      </c>
      <c r="U16" s="210">
        <f t="shared" si="6"/>
        <v>0</v>
      </c>
      <c r="W16" s="88" t="s">
        <v>19</v>
      </c>
      <c r="X16" s="125">
        <f t="shared" si="7"/>
        <v>0</v>
      </c>
      <c r="Y16" s="126">
        <f t="shared" si="8"/>
        <v>0</v>
      </c>
      <c r="Z16" s="126">
        <f t="shared" si="9"/>
        <v>0</v>
      </c>
      <c r="AA16" s="127">
        <f t="shared" si="10"/>
        <v>0</v>
      </c>
      <c r="AB16" s="127">
        <f t="shared" si="11"/>
        <v>0</v>
      </c>
      <c r="AC16" s="128">
        <f t="shared" si="12"/>
        <v>0</v>
      </c>
    </row>
    <row r="17" spans="1:29" ht="15.75" customHeight="1">
      <c r="A17" s="250">
        <v>42677</v>
      </c>
      <c r="B17" s="85" t="s">
        <v>12</v>
      </c>
      <c r="C17" s="89">
        <v>36958822.080000155</v>
      </c>
      <c r="D17" s="90"/>
      <c r="E17" s="91">
        <f t="shared" si="5"/>
        <v>36958822.080000155</v>
      </c>
      <c r="F17" s="89">
        <v>765169.52000000037</v>
      </c>
      <c r="G17" s="90"/>
      <c r="H17" s="91">
        <f t="shared" si="0"/>
        <v>765169.52000000037</v>
      </c>
      <c r="I17" s="89">
        <v>123734.68999999999</v>
      </c>
      <c r="J17" s="90"/>
      <c r="K17" s="91">
        <f t="shared" si="1"/>
        <v>123734.68999999999</v>
      </c>
      <c r="L17" s="89">
        <v>67941.710000000006</v>
      </c>
      <c r="M17" s="90"/>
      <c r="N17" s="91">
        <f t="shared" si="2"/>
        <v>67941.710000000006</v>
      </c>
      <c r="O17" s="89">
        <v>441731.35000000015</v>
      </c>
      <c r="P17" s="90"/>
      <c r="Q17" s="91">
        <f t="shared" si="3"/>
        <v>441731.35000000015</v>
      </c>
      <c r="R17" s="89">
        <v>38115412.760000147</v>
      </c>
      <c r="S17" s="90"/>
      <c r="T17" s="91">
        <f t="shared" si="4"/>
        <v>38115412.760000147</v>
      </c>
      <c r="U17" s="208">
        <f t="shared" si="6"/>
        <v>0</v>
      </c>
      <c r="W17" s="85" t="s">
        <v>12</v>
      </c>
      <c r="X17" s="122">
        <f t="shared" si="7"/>
        <v>0</v>
      </c>
      <c r="Y17" s="122">
        <f t="shared" si="8"/>
        <v>0</v>
      </c>
      <c r="Z17" s="122">
        <f t="shared" si="9"/>
        <v>0</v>
      </c>
      <c r="AA17" s="122">
        <f t="shared" si="10"/>
        <v>0</v>
      </c>
      <c r="AB17" s="123">
        <f t="shared" si="11"/>
        <v>0</v>
      </c>
      <c r="AC17" s="129">
        <f t="shared" si="12"/>
        <v>0</v>
      </c>
    </row>
    <row r="18" spans="1:29" ht="15.75">
      <c r="A18" s="251"/>
      <c r="B18" s="86" t="s">
        <v>13</v>
      </c>
      <c r="C18" s="92">
        <v>83958508.159996703</v>
      </c>
      <c r="D18" s="20"/>
      <c r="E18" s="93">
        <f t="shared" si="5"/>
        <v>83958508.159996703</v>
      </c>
      <c r="F18" s="92">
        <v>1671644.7600000012</v>
      </c>
      <c r="G18" s="20"/>
      <c r="H18" s="93">
        <f t="shared" si="0"/>
        <v>1671644.7600000012</v>
      </c>
      <c r="I18" s="92">
        <v>272442.70999999996</v>
      </c>
      <c r="J18" s="20"/>
      <c r="K18" s="93">
        <f t="shared" si="1"/>
        <v>272442.70999999996</v>
      </c>
      <c r="L18" s="92">
        <v>50606.44</v>
      </c>
      <c r="M18" s="20"/>
      <c r="N18" s="93">
        <f t="shared" si="2"/>
        <v>50606.44</v>
      </c>
      <c r="O18" s="92">
        <v>386359.2900000001</v>
      </c>
      <c r="P18" s="20"/>
      <c r="Q18" s="93">
        <f t="shared" si="3"/>
        <v>386359.2900000001</v>
      </c>
      <c r="R18" s="92">
        <v>98736089.419996724</v>
      </c>
      <c r="S18" s="20"/>
      <c r="T18" s="93">
        <f t="shared" si="4"/>
        <v>98736089.419996724</v>
      </c>
      <c r="U18" s="209">
        <f t="shared" si="6"/>
        <v>0</v>
      </c>
      <c r="W18" s="86" t="s">
        <v>13</v>
      </c>
      <c r="X18" s="122">
        <f t="shared" si="7"/>
        <v>0</v>
      </c>
      <c r="Y18" s="122">
        <f t="shared" si="8"/>
        <v>0</v>
      </c>
      <c r="Z18" s="122">
        <f t="shared" si="9"/>
        <v>0</v>
      </c>
      <c r="AA18" s="122">
        <f t="shared" si="10"/>
        <v>0</v>
      </c>
      <c r="AB18" s="123">
        <f t="shared" si="11"/>
        <v>0</v>
      </c>
      <c r="AC18" s="129">
        <f t="shared" si="12"/>
        <v>0</v>
      </c>
    </row>
    <row r="19" spans="1:29" ht="15.75">
      <c r="A19" s="251"/>
      <c r="B19" s="87" t="s">
        <v>14</v>
      </c>
      <c r="C19" s="92">
        <v>38237343.289999783</v>
      </c>
      <c r="D19" s="20"/>
      <c r="E19" s="93">
        <f t="shared" si="5"/>
        <v>38237343.289999783</v>
      </c>
      <c r="F19" s="92">
        <v>1476741.59</v>
      </c>
      <c r="G19" s="20"/>
      <c r="H19" s="93">
        <f t="shared" si="0"/>
        <v>1476741.59</v>
      </c>
      <c r="I19" s="92">
        <v>18068.78</v>
      </c>
      <c r="J19" s="20"/>
      <c r="K19" s="93">
        <f t="shared" si="1"/>
        <v>18068.78</v>
      </c>
      <c r="L19" s="92">
        <v>16751.47</v>
      </c>
      <c r="M19" s="20"/>
      <c r="N19" s="93">
        <f t="shared" si="2"/>
        <v>16751.47</v>
      </c>
      <c r="O19" s="92">
        <v>309512.3</v>
      </c>
      <c r="P19" s="20"/>
      <c r="Q19" s="93">
        <f t="shared" si="3"/>
        <v>309512.3</v>
      </c>
      <c r="R19" s="92">
        <v>39386410.129999779</v>
      </c>
      <c r="S19" s="20"/>
      <c r="T19" s="93">
        <f t="shared" si="4"/>
        <v>39386410.129999779</v>
      </c>
      <c r="U19" s="209">
        <f t="shared" si="6"/>
        <v>0</v>
      </c>
      <c r="W19" s="87" t="s">
        <v>14</v>
      </c>
      <c r="X19" s="122">
        <f t="shared" si="7"/>
        <v>0</v>
      </c>
      <c r="Y19" s="122">
        <f t="shared" si="8"/>
        <v>0</v>
      </c>
      <c r="Z19" s="122">
        <f t="shared" si="9"/>
        <v>0</v>
      </c>
      <c r="AA19" s="122">
        <f t="shared" si="10"/>
        <v>0</v>
      </c>
      <c r="AB19" s="123">
        <f t="shared" si="11"/>
        <v>0</v>
      </c>
      <c r="AC19" s="129">
        <f t="shared" si="12"/>
        <v>0</v>
      </c>
    </row>
    <row r="20" spans="1:29" ht="15.75">
      <c r="A20" s="251"/>
      <c r="B20" s="86" t="s">
        <v>15</v>
      </c>
      <c r="C20" s="92">
        <v>92264123.599999502</v>
      </c>
      <c r="D20" s="20"/>
      <c r="E20" s="93">
        <f t="shared" si="5"/>
        <v>92264123.599999502</v>
      </c>
      <c r="F20" s="92">
        <v>1400819.1699999997</v>
      </c>
      <c r="G20" s="20"/>
      <c r="H20" s="93">
        <f t="shared" si="0"/>
        <v>1400819.1699999997</v>
      </c>
      <c r="I20" s="92">
        <v>202714.92</v>
      </c>
      <c r="J20" s="20"/>
      <c r="K20" s="93">
        <f t="shared" si="1"/>
        <v>202714.92</v>
      </c>
      <c r="L20" s="92">
        <v>86334.02</v>
      </c>
      <c r="M20" s="20"/>
      <c r="N20" s="93">
        <f t="shared" si="2"/>
        <v>86334.02</v>
      </c>
      <c r="O20" s="92">
        <v>543004.30000000005</v>
      </c>
      <c r="P20" s="20"/>
      <c r="Q20" s="93">
        <f t="shared" si="3"/>
        <v>543004.30000000005</v>
      </c>
      <c r="R20" s="92">
        <v>95534945.349999532</v>
      </c>
      <c r="S20" s="20"/>
      <c r="T20" s="93">
        <f t="shared" si="4"/>
        <v>95534945.349999532</v>
      </c>
      <c r="U20" s="209">
        <f t="shared" si="6"/>
        <v>0</v>
      </c>
      <c r="W20" s="86" t="s">
        <v>15</v>
      </c>
      <c r="X20" s="122">
        <f t="shared" si="7"/>
        <v>0</v>
      </c>
      <c r="Y20" s="4">
        <f t="shared" si="8"/>
        <v>0</v>
      </c>
      <c r="Z20" s="130">
        <f t="shared" si="9"/>
        <v>0</v>
      </c>
      <c r="AA20" s="4">
        <f t="shared" si="10"/>
        <v>0</v>
      </c>
      <c r="AB20" s="123">
        <f t="shared" si="11"/>
        <v>0</v>
      </c>
      <c r="AC20" s="129">
        <f t="shared" si="12"/>
        <v>0</v>
      </c>
    </row>
    <row r="21" spans="1:29" ht="15.75">
      <c r="A21" s="251"/>
      <c r="B21" s="86" t="s">
        <v>16</v>
      </c>
      <c r="C21" s="92">
        <v>84401989.559999004</v>
      </c>
      <c r="D21" s="20"/>
      <c r="E21" s="93">
        <f t="shared" si="5"/>
        <v>84401989.559999004</v>
      </c>
      <c r="F21" s="92">
        <v>2913324.9200000009</v>
      </c>
      <c r="G21" s="20"/>
      <c r="H21" s="93">
        <f t="shared" si="0"/>
        <v>2913324.9200000009</v>
      </c>
      <c r="I21" s="92">
        <v>191932.50999999998</v>
      </c>
      <c r="J21" s="20"/>
      <c r="K21" s="93">
        <f t="shared" si="1"/>
        <v>191932.50999999998</v>
      </c>
      <c r="L21" s="92">
        <v>110628.36000000004</v>
      </c>
      <c r="M21" s="20"/>
      <c r="N21" s="93">
        <f t="shared" si="2"/>
        <v>110628.36000000004</v>
      </c>
      <c r="O21" s="92">
        <v>651672.97</v>
      </c>
      <c r="P21" s="20"/>
      <c r="Q21" s="93">
        <f t="shared" si="3"/>
        <v>651672.97</v>
      </c>
      <c r="R21" s="92">
        <v>84827189.349999011</v>
      </c>
      <c r="S21" s="20"/>
      <c r="T21" s="93">
        <f t="shared" si="4"/>
        <v>84827189.349999011</v>
      </c>
      <c r="U21" s="209">
        <f t="shared" si="6"/>
        <v>0</v>
      </c>
      <c r="W21" s="86" t="s">
        <v>16</v>
      </c>
      <c r="X21" s="122">
        <f t="shared" si="7"/>
        <v>0</v>
      </c>
      <c r="Y21" s="4">
        <f t="shared" si="8"/>
        <v>0</v>
      </c>
      <c r="Z21" s="130">
        <f t="shared" si="9"/>
        <v>0</v>
      </c>
      <c r="AA21" s="4">
        <f t="shared" si="10"/>
        <v>0</v>
      </c>
      <c r="AB21" s="4">
        <f t="shared" si="11"/>
        <v>0</v>
      </c>
      <c r="AC21" s="129">
        <f t="shared" si="12"/>
        <v>0</v>
      </c>
    </row>
    <row r="22" spans="1:29" ht="15.75">
      <c r="A22" s="251"/>
      <c r="B22" s="86" t="s">
        <v>17</v>
      </c>
      <c r="C22" s="92">
        <v>65809660.099996626</v>
      </c>
      <c r="D22" s="20"/>
      <c r="E22" s="93">
        <f t="shared" si="5"/>
        <v>65809660.099996626</v>
      </c>
      <c r="F22" s="92">
        <v>1401037.27</v>
      </c>
      <c r="G22" s="20"/>
      <c r="H22" s="93">
        <f t="shared" si="0"/>
        <v>1401037.27</v>
      </c>
      <c r="I22" s="92">
        <v>221887.75</v>
      </c>
      <c r="J22" s="20"/>
      <c r="K22" s="93">
        <f t="shared" si="1"/>
        <v>221887.75</v>
      </c>
      <c r="L22" s="92">
        <v>441415.12</v>
      </c>
      <c r="M22" s="20"/>
      <c r="N22" s="93">
        <f t="shared" si="2"/>
        <v>441415.12</v>
      </c>
      <c r="O22" s="92">
        <v>246747.69999999995</v>
      </c>
      <c r="P22" s="20"/>
      <c r="Q22" s="93">
        <f t="shared" si="3"/>
        <v>246747.69999999995</v>
      </c>
      <c r="R22" s="92">
        <v>63942347.759996623</v>
      </c>
      <c r="S22" s="20"/>
      <c r="T22" s="93">
        <f t="shared" si="4"/>
        <v>63942347.759996623</v>
      </c>
      <c r="U22" s="209">
        <f t="shared" si="6"/>
        <v>0</v>
      </c>
      <c r="W22" s="86" t="s">
        <v>17</v>
      </c>
      <c r="X22" s="122">
        <f t="shared" si="7"/>
        <v>0</v>
      </c>
      <c r="Y22" s="4">
        <f t="shared" si="8"/>
        <v>0</v>
      </c>
      <c r="Z22" s="130">
        <f t="shared" si="9"/>
        <v>0</v>
      </c>
      <c r="AA22" s="4">
        <f t="shared" si="10"/>
        <v>0</v>
      </c>
      <c r="AB22" s="4">
        <f t="shared" si="11"/>
        <v>0</v>
      </c>
      <c r="AC22" s="129">
        <f t="shared" si="12"/>
        <v>0</v>
      </c>
    </row>
    <row r="23" spans="1:29" ht="15.75">
      <c r="A23" s="251"/>
      <c r="B23" s="86" t="s">
        <v>18</v>
      </c>
      <c r="C23" s="92">
        <v>14015839.489999453</v>
      </c>
      <c r="D23" s="20"/>
      <c r="E23" s="93">
        <f t="shared" si="5"/>
        <v>14015839.489999453</v>
      </c>
      <c r="F23" s="92">
        <v>885041.9500000003</v>
      </c>
      <c r="G23" s="20"/>
      <c r="H23" s="93">
        <f t="shared" si="0"/>
        <v>885041.9500000003</v>
      </c>
      <c r="I23" s="92">
        <v>82863.17</v>
      </c>
      <c r="J23" s="20"/>
      <c r="K23" s="93">
        <f t="shared" si="1"/>
        <v>82863.17</v>
      </c>
      <c r="L23" s="92">
        <v>108965.77999999998</v>
      </c>
      <c r="M23" s="20"/>
      <c r="N23" s="93">
        <f t="shared" si="2"/>
        <v>108965.77999999998</v>
      </c>
      <c r="O23" s="92">
        <v>137234.27999999997</v>
      </c>
      <c r="P23" s="20"/>
      <c r="Q23" s="93">
        <f t="shared" si="3"/>
        <v>137234.27999999997</v>
      </c>
      <c r="R23" s="92">
        <v>19024022.95999945</v>
      </c>
      <c r="S23" s="20"/>
      <c r="T23" s="93">
        <f t="shared" si="4"/>
        <v>19024022.95999945</v>
      </c>
      <c r="U23" s="209">
        <f t="shared" si="6"/>
        <v>0</v>
      </c>
      <c r="W23" s="86" t="s">
        <v>18</v>
      </c>
      <c r="X23" s="122">
        <f t="shared" si="7"/>
        <v>0</v>
      </c>
      <c r="Y23" s="4">
        <f t="shared" si="8"/>
        <v>0</v>
      </c>
      <c r="Z23" s="130">
        <f t="shared" si="9"/>
        <v>0</v>
      </c>
      <c r="AA23" s="4">
        <f t="shared" si="10"/>
        <v>0</v>
      </c>
      <c r="AB23" s="4">
        <f t="shared" si="11"/>
        <v>0</v>
      </c>
      <c r="AC23" s="129">
        <f t="shared" si="12"/>
        <v>0</v>
      </c>
    </row>
    <row r="24" spans="1:29" ht="15.75">
      <c r="A24" s="252"/>
      <c r="B24" s="88" t="s">
        <v>19</v>
      </c>
      <c r="C24" s="94">
        <v>86037088.259998947</v>
      </c>
      <c r="D24" s="95"/>
      <c r="E24" s="96">
        <f t="shared" si="5"/>
        <v>86037088.259998947</v>
      </c>
      <c r="F24" s="94">
        <v>2751989.9000000013</v>
      </c>
      <c r="G24" s="95"/>
      <c r="H24" s="96">
        <f t="shared" si="0"/>
        <v>2751989.9000000013</v>
      </c>
      <c r="I24" s="94">
        <v>522926.92</v>
      </c>
      <c r="J24" s="95"/>
      <c r="K24" s="96">
        <f t="shared" si="1"/>
        <v>522926.92</v>
      </c>
      <c r="L24" s="94">
        <v>250479.54</v>
      </c>
      <c r="M24" s="95"/>
      <c r="N24" s="96">
        <f t="shared" si="2"/>
        <v>250479.54</v>
      </c>
      <c r="O24" s="94">
        <v>492949.06</v>
      </c>
      <c r="P24" s="95"/>
      <c r="Q24" s="96">
        <f t="shared" si="3"/>
        <v>492949.06</v>
      </c>
      <c r="R24" s="94">
        <v>85775392.879998952</v>
      </c>
      <c r="S24" s="95"/>
      <c r="T24" s="96">
        <f t="shared" si="4"/>
        <v>85775392.879998952</v>
      </c>
      <c r="U24" s="210">
        <f t="shared" si="6"/>
        <v>0</v>
      </c>
      <c r="W24" s="88" t="s">
        <v>19</v>
      </c>
      <c r="X24" s="122">
        <f t="shared" si="7"/>
        <v>0</v>
      </c>
      <c r="Y24" s="4">
        <f t="shared" si="8"/>
        <v>0</v>
      </c>
      <c r="Z24" s="130">
        <f t="shared" si="9"/>
        <v>0</v>
      </c>
      <c r="AA24" s="4">
        <f t="shared" si="10"/>
        <v>0</v>
      </c>
      <c r="AB24" s="4">
        <f t="shared" si="11"/>
        <v>0</v>
      </c>
      <c r="AC24" s="129">
        <f t="shared" si="12"/>
        <v>0</v>
      </c>
    </row>
    <row r="25" spans="1:29" ht="15.75" customHeight="1">
      <c r="A25" s="250">
        <v>42679</v>
      </c>
      <c r="B25" s="85" t="s">
        <v>12</v>
      </c>
      <c r="C25" s="89">
        <v>38115412.760000147</v>
      </c>
      <c r="D25" s="90"/>
      <c r="E25" s="91">
        <f t="shared" si="5"/>
        <v>38115412.760000147</v>
      </c>
      <c r="F25" s="89">
        <v>543139.47000000009</v>
      </c>
      <c r="G25" s="90"/>
      <c r="H25" s="91">
        <f t="shared" si="0"/>
        <v>543139.47000000009</v>
      </c>
      <c r="I25" s="89">
        <v>147469.03999999992</v>
      </c>
      <c r="J25" s="90"/>
      <c r="K25" s="91">
        <f t="shared" si="1"/>
        <v>147469.03999999992</v>
      </c>
      <c r="L25" s="89">
        <v>146544.30999999997</v>
      </c>
      <c r="M25" s="90"/>
      <c r="N25" s="91">
        <f t="shared" si="2"/>
        <v>146544.30999999997</v>
      </c>
      <c r="O25" s="89">
        <v>0</v>
      </c>
      <c r="P25" s="90"/>
      <c r="Q25" s="91">
        <f t="shared" si="3"/>
        <v>0</v>
      </c>
      <c r="R25" s="89">
        <v>37573198.020000152</v>
      </c>
      <c r="S25" s="90"/>
      <c r="T25" s="91">
        <f t="shared" si="4"/>
        <v>37573198.020000152</v>
      </c>
      <c r="U25" s="208">
        <f t="shared" si="6"/>
        <v>0</v>
      </c>
      <c r="W25" s="85" t="s">
        <v>12</v>
      </c>
      <c r="X25" s="117">
        <f t="shared" si="7"/>
        <v>0</v>
      </c>
      <c r="Y25" s="118">
        <f t="shared" si="8"/>
        <v>0</v>
      </c>
      <c r="Z25" s="118">
        <f t="shared" si="9"/>
        <v>0</v>
      </c>
      <c r="AA25" s="118">
        <f t="shared" si="10"/>
        <v>0</v>
      </c>
      <c r="AB25" s="118">
        <f t="shared" si="11"/>
        <v>0</v>
      </c>
      <c r="AC25" s="131">
        <f t="shared" si="12"/>
        <v>0</v>
      </c>
    </row>
    <row r="26" spans="1:29" ht="15.75">
      <c r="A26" s="251"/>
      <c r="B26" s="86" t="s">
        <v>13</v>
      </c>
      <c r="C26" s="92">
        <v>98736089.419996724</v>
      </c>
      <c r="D26" s="20"/>
      <c r="E26" s="93">
        <f t="shared" si="5"/>
        <v>98736089.419996724</v>
      </c>
      <c r="F26" s="92">
        <v>884059.61999999988</v>
      </c>
      <c r="G26" s="20"/>
      <c r="H26" s="93">
        <f t="shared" si="0"/>
        <v>884059.61999999988</v>
      </c>
      <c r="I26" s="92">
        <v>132050.54999999999</v>
      </c>
      <c r="J26" s="20"/>
      <c r="K26" s="93">
        <f t="shared" si="1"/>
        <v>132050.54999999999</v>
      </c>
      <c r="L26" s="92">
        <v>1794.25</v>
      </c>
      <c r="M26" s="20"/>
      <c r="N26" s="93">
        <f t="shared" si="2"/>
        <v>1794.25</v>
      </c>
      <c r="O26" s="92">
        <v>0</v>
      </c>
      <c r="P26" s="20"/>
      <c r="Q26" s="93">
        <f t="shared" si="3"/>
        <v>0</v>
      </c>
      <c r="R26" s="92">
        <v>97982286.099996716</v>
      </c>
      <c r="S26" s="20"/>
      <c r="T26" s="93">
        <f t="shared" si="4"/>
        <v>97982286.099996716</v>
      </c>
      <c r="U26" s="209">
        <f t="shared" si="6"/>
        <v>0</v>
      </c>
      <c r="W26" s="86" t="s">
        <v>13</v>
      </c>
      <c r="X26" s="121">
        <f t="shared" si="7"/>
        <v>0</v>
      </c>
      <c r="Y26" s="122">
        <f t="shared" si="8"/>
        <v>0</v>
      </c>
      <c r="Z26" s="122">
        <f t="shared" si="9"/>
        <v>0</v>
      </c>
      <c r="AA26" s="122">
        <f t="shared" si="10"/>
        <v>0</v>
      </c>
      <c r="AB26" s="122">
        <f t="shared" si="11"/>
        <v>0</v>
      </c>
      <c r="AC26" s="129">
        <f t="shared" si="12"/>
        <v>0</v>
      </c>
    </row>
    <row r="27" spans="1:29" ht="15.75">
      <c r="A27" s="251"/>
      <c r="B27" s="87" t="s">
        <v>14</v>
      </c>
      <c r="C27" s="92">
        <v>39386410.129999779</v>
      </c>
      <c r="D27" s="20"/>
      <c r="E27" s="93">
        <f t="shared" si="5"/>
        <v>39386410.129999779</v>
      </c>
      <c r="F27" s="92">
        <v>645391.94000000029</v>
      </c>
      <c r="G27" s="20"/>
      <c r="H27" s="93">
        <f t="shared" si="0"/>
        <v>645391.94000000029</v>
      </c>
      <c r="I27" s="92">
        <v>0</v>
      </c>
      <c r="J27" s="20"/>
      <c r="K27" s="93">
        <f t="shared" si="1"/>
        <v>0</v>
      </c>
      <c r="L27" s="92">
        <v>0</v>
      </c>
      <c r="M27" s="20"/>
      <c r="N27" s="93">
        <f t="shared" si="2"/>
        <v>0</v>
      </c>
      <c r="O27" s="92">
        <v>0</v>
      </c>
      <c r="P27" s="20"/>
      <c r="Q27" s="93">
        <f t="shared" si="3"/>
        <v>0</v>
      </c>
      <c r="R27" s="92">
        <v>38741018.189999782</v>
      </c>
      <c r="S27" s="20"/>
      <c r="T27" s="93">
        <f t="shared" si="4"/>
        <v>38741018.189999782</v>
      </c>
      <c r="U27" s="209">
        <f t="shared" si="6"/>
        <v>0</v>
      </c>
      <c r="W27" s="87" t="s">
        <v>14</v>
      </c>
      <c r="X27" s="121">
        <f t="shared" si="7"/>
        <v>0</v>
      </c>
      <c r="Y27" s="122">
        <f t="shared" si="8"/>
        <v>0</v>
      </c>
      <c r="Z27" s="122">
        <f t="shared" si="9"/>
        <v>0</v>
      </c>
      <c r="AA27" s="122">
        <f t="shared" si="10"/>
        <v>0</v>
      </c>
      <c r="AB27" s="122">
        <f t="shared" si="11"/>
        <v>0</v>
      </c>
      <c r="AC27" s="129">
        <f t="shared" si="12"/>
        <v>0</v>
      </c>
    </row>
    <row r="28" spans="1:29" ht="15.75">
      <c r="A28" s="251"/>
      <c r="B28" s="86" t="s">
        <v>15</v>
      </c>
      <c r="C28" s="92">
        <v>95534945.349999532</v>
      </c>
      <c r="D28" s="20"/>
      <c r="E28" s="93">
        <f t="shared" si="5"/>
        <v>95534945.349999532</v>
      </c>
      <c r="F28" s="92">
        <v>1171651.6899999995</v>
      </c>
      <c r="G28" s="20"/>
      <c r="H28" s="93">
        <f t="shared" si="0"/>
        <v>1171651.6899999995</v>
      </c>
      <c r="I28" s="92">
        <v>111037.50999999998</v>
      </c>
      <c r="J28" s="20"/>
      <c r="K28" s="93">
        <f t="shared" si="1"/>
        <v>111037.50999999998</v>
      </c>
      <c r="L28" s="92">
        <v>9474.9999999999982</v>
      </c>
      <c r="M28" s="20"/>
      <c r="N28" s="93">
        <f t="shared" si="2"/>
        <v>9474.9999999999982</v>
      </c>
      <c r="O28" s="92">
        <v>0</v>
      </c>
      <c r="P28" s="20"/>
      <c r="Q28" s="93">
        <f t="shared" si="3"/>
        <v>0</v>
      </c>
      <c r="R28" s="92">
        <v>94464856.169999525</v>
      </c>
      <c r="S28" s="20"/>
      <c r="T28" s="93">
        <f t="shared" si="4"/>
        <v>94464856.169999525</v>
      </c>
      <c r="U28" s="209">
        <f t="shared" si="6"/>
        <v>0</v>
      </c>
      <c r="W28" s="86" t="s">
        <v>15</v>
      </c>
      <c r="X28" s="121">
        <f t="shared" si="7"/>
        <v>0</v>
      </c>
      <c r="Y28" s="122">
        <f t="shared" si="8"/>
        <v>0</v>
      </c>
      <c r="Z28" s="122">
        <f t="shared" si="9"/>
        <v>0</v>
      </c>
      <c r="AA28" s="122">
        <f t="shared" si="10"/>
        <v>0</v>
      </c>
      <c r="AB28" s="122">
        <f t="shared" si="11"/>
        <v>0</v>
      </c>
      <c r="AC28" s="129">
        <f t="shared" si="12"/>
        <v>0</v>
      </c>
    </row>
    <row r="29" spans="1:29" ht="15.75">
      <c r="A29" s="251"/>
      <c r="B29" s="86" t="s">
        <v>16</v>
      </c>
      <c r="C29" s="92">
        <v>84827189.349999011</v>
      </c>
      <c r="D29" s="20"/>
      <c r="E29" s="93">
        <f t="shared" si="5"/>
        <v>84827189.349999011</v>
      </c>
      <c r="F29" s="92">
        <v>787631.64999999967</v>
      </c>
      <c r="G29" s="20"/>
      <c r="H29" s="93">
        <f t="shared" si="0"/>
        <v>787631.64999999967</v>
      </c>
      <c r="I29" s="92">
        <v>126569.44</v>
      </c>
      <c r="J29" s="20"/>
      <c r="K29" s="93">
        <f t="shared" si="1"/>
        <v>126569.44</v>
      </c>
      <c r="L29" s="92">
        <v>7779.25</v>
      </c>
      <c r="M29" s="20"/>
      <c r="N29" s="93">
        <f t="shared" si="2"/>
        <v>7779.25</v>
      </c>
      <c r="O29" s="92">
        <v>0</v>
      </c>
      <c r="P29" s="20"/>
      <c r="Q29" s="93">
        <f t="shared" si="3"/>
        <v>0</v>
      </c>
      <c r="R29" s="92">
        <v>84158347.889999032</v>
      </c>
      <c r="S29" s="20"/>
      <c r="T29" s="93">
        <f t="shared" si="4"/>
        <v>84158347.889999032</v>
      </c>
      <c r="U29" s="209">
        <f t="shared" si="6"/>
        <v>0</v>
      </c>
      <c r="W29" s="86" t="s">
        <v>16</v>
      </c>
      <c r="X29" s="121">
        <f t="shared" si="7"/>
        <v>0</v>
      </c>
      <c r="Y29" s="122">
        <f t="shared" si="8"/>
        <v>0</v>
      </c>
      <c r="Z29" s="122">
        <f t="shared" si="9"/>
        <v>0</v>
      </c>
      <c r="AA29" s="122">
        <f t="shared" si="10"/>
        <v>0</v>
      </c>
      <c r="AB29" s="122">
        <f t="shared" si="11"/>
        <v>0</v>
      </c>
      <c r="AC29" s="129">
        <f t="shared" si="12"/>
        <v>0</v>
      </c>
    </row>
    <row r="30" spans="1:29" ht="15.75">
      <c r="A30" s="251"/>
      <c r="B30" s="86" t="s">
        <v>17</v>
      </c>
      <c r="C30" s="92">
        <v>63942347.759996623</v>
      </c>
      <c r="D30" s="20"/>
      <c r="E30" s="93">
        <f t="shared" si="5"/>
        <v>63942347.759996623</v>
      </c>
      <c r="F30" s="92">
        <v>801601.30000000016</v>
      </c>
      <c r="G30" s="20"/>
      <c r="H30" s="93">
        <f t="shared" si="0"/>
        <v>801601.30000000016</v>
      </c>
      <c r="I30" s="92">
        <v>210575.07</v>
      </c>
      <c r="J30" s="20"/>
      <c r="K30" s="93">
        <f t="shared" si="1"/>
        <v>210575.07</v>
      </c>
      <c r="L30" s="92">
        <v>3874.83</v>
      </c>
      <c r="M30" s="20"/>
      <c r="N30" s="93">
        <f t="shared" si="2"/>
        <v>3874.83</v>
      </c>
      <c r="O30" s="92">
        <v>0</v>
      </c>
      <c r="P30" s="20"/>
      <c r="Q30" s="93">
        <f t="shared" si="3"/>
        <v>0</v>
      </c>
      <c r="R30" s="92">
        <v>63347446.699996628</v>
      </c>
      <c r="S30" s="20"/>
      <c r="T30" s="93">
        <f t="shared" si="4"/>
        <v>63347446.699996628</v>
      </c>
      <c r="U30" s="209">
        <f t="shared" si="6"/>
        <v>0</v>
      </c>
      <c r="W30" s="86" t="s">
        <v>17</v>
      </c>
      <c r="X30" s="121">
        <f t="shared" si="7"/>
        <v>0</v>
      </c>
      <c r="Y30" s="122">
        <f t="shared" si="8"/>
        <v>0</v>
      </c>
      <c r="Z30" s="122">
        <f t="shared" si="9"/>
        <v>0</v>
      </c>
      <c r="AA30" s="122">
        <f t="shared" si="10"/>
        <v>0</v>
      </c>
      <c r="AB30" s="122">
        <f t="shared" si="11"/>
        <v>0</v>
      </c>
      <c r="AC30" s="129">
        <f t="shared" si="12"/>
        <v>0</v>
      </c>
    </row>
    <row r="31" spans="1:29" ht="15.75">
      <c r="A31" s="251"/>
      <c r="B31" s="86" t="s">
        <v>18</v>
      </c>
      <c r="C31" s="92">
        <v>19024022.95999945</v>
      </c>
      <c r="D31" s="20"/>
      <c r="E31" s="93">
        <f t="shared" si="5"/>
        <v>19024022.95999945</v>
      </c>
      <c r="F31" s="92">
        <v>676151.22</v>
      </c>
      <c r="G31" s="20"/>
      <c r="H31" s="93">
        <f t="shared" si="0"/>
        <v>676151.22</v>
      </c>
      <c r="I31" s="92">
        <v>48457.46</v>
      </c>
      <c r="J31" s="20"/>
      <c r="K31" s="93">
        <f t="shared" si="1"/>
        <v>48457.46</v>
      </c>
      <c r="L31" s="92">
        <v>2386.91</v>
      </c>
      <c r="M31" s="20"/>
      <c r="N31" s="93">
        <f t="shared" si="2"/>
        <v>2386.91</v>
      </c>
      <c r="O31" s="92">
        <v>0</v>
      </c>
      <c r="P31" s="20"/>
      <c r="Q31" s="93">
        <f t="shared" si="3"/>
        <v>0</v>
      </c>
      <c r="R31" s="92">
        <v>18393942.289999448</v>
      </c>
      <c r="S31" s="20"/>
      <c r="T31" s="93">
        <f t="shared" si="4"/>
        <v>18393942.289999448</v>
      </c>
      <c r="U31" s="209">
        <f t="shared" si="6"/>
        <v>0</v>
      </c>
      <c r="W31" s="86" t="s">
        <v>18</v>
      </c>
      <c r="X31" s="121">
        <f t="shared" si="7"/>
        <v>0</v>
      </c>
      <c r="Y31" s="122">
        <f t="shared" si="8"/>
        <v>0</v>
      </c>
      <c r="Z31" s="122">
        <f t="shared" si="9"/>
        <v>0</v>
      </c>
      <c r="AA31" s="122">
        <f t="shared" si="10"/>
        <v>0</v>
      </c>
      <c r="AB31" s="122">
        <f t="shared" si="11"/>
        <v>0</v>
      </c>
      <c r="AC31" s="129">
        <f t="shared" si="12"/>
        <v>0</v>
      </c>
    </row>
    <row r="32" spans="1:29" ht="15.75">
      <c r="A32" s="252"/>
      <c r="B32" s="88" t="s">
        <v>19</v>
      </c>
      <c r="C32" s="94">
        <v>85775392.879998952</v>
      </c>
      <c r="D32" s="95"/>
      <c r="E32" s="96">
        <f t="shared" si="5"/>
        <v>85775392.879998952</v>
      </c>
      <c r="F32" s="94">
        <v>1298005.4499999997</v>
      </c>
      <c r="G32" s="95"/>
      <c r="H32" s="96">
        <f t="shared" si="0"/>
        <v>1298005.4499999997</v>
      </c>
      <c r="I32" s="94">
        <v>22376.81</v>
      </c>
      <c r="J32" s="95"/>
      <c r="K32" s="96">
        <f t="shared" si="1"/>
        <v>22376.81</v>
      </c>
      <c r="L32" s="94">
        <v>4823.79</v>
      </c>
      <c r="M32" s="95"/>
      <c r="N32" s="96">
        <f t="shared" si="2"/>
        <v>4823.79</v>
      </c>
      <c r="O32" s="94">
        <v>0</v>
      </c>
      <c r="P32" s="95"/>
      <c r="Q32" s="96">
        <f t="shared" si="3"/>
        <v>0</v>
      </c>
      <c r="R32" s="94">
        <v>84494940.44999896</v>
      </c>
      <c r="S32" s="95"/>
      <c r="T32" s="96">
        <f t="shared" si="4"/>
        <v>84494940.44999896</v>
      </c>
      <c r="U32" s="210">
        <f t="shared" si="6"/>
        <v>0</v>
      </c>
      <c r="W32" s="88" t="s">
        <v>19</v>
      </c>
      <c r="X32" s="125">
        <f t="shared" si="7"/>
        <v>0</v>
      </c>
      <c r="Y32" s="126">
        <f t="shared" si="8"/>
        <v>0</v>
      </c>
      <c r="Z32" s="126">
        <f t="shared" si="9"/>
        <v>0</v>
      </c>
      <c r="AA32" s="126">
        <f t="shared" si="10"/>
        <v>0</v>
      </c>
      <c r="AB32" s="126">
        <f t="shared" si="11"/>
        <v>0</v>
      </c>
      <c r="AC32" s="132">
        <f t="shared" si="12"/>
        <v>0</v>
      </c>
    </row>
    <row r="33" spans="1:29" ht="15.75" customHeight="1">
      <c r="A33" s="250">
        <v>42680</v>
      </c>
      <c r="B33" s="85" t="s">
        <v>12</v>
      </c>
      <c r="C33" s="89">
        <v>37573198.020000152</v>
      </c>
      <c r="D33" s="90"/>
      <c r="E33" s="91">
        <f t="shared" si="5"/>
        <v>37573198.020000152</v>
      </c>
      <c r="F33" s="89">
        <v>1429205.7700000012</v>
      </c>
      <c r="G33" s="90"/>
      <c r="H33" s="91">
        <f t="shared" si="0"/>
        <v>1429205.7700000012</v>
      </c>
      <c r="I33" s="89">
        <v>73330.53</v>
      </c>
      <c r="J33" s="90"/>
      <c r="K33" s="91">
        <f t="shared" si="1"/>
        <v>73330.53</v>
      </c>
      <c r="L33" s="89">
        <v>78846.33</v>
      </c>
      <c r="M33" s="90"/>
      <c r="N33" s="91">
        <f t="shared" si="2"/>
        <v>78846.33</v>
      </c>
      <c r="O33" s="89">
        <v>848161.98</v>
      </c>
      <c r="P33" s="90"/>
      <c r="Q33" s="91">
        <f t="shared" si="3"/>
        <v>848161.98</v>
      </c>
      <c r="R33" s="89">
        <v>35290314.470000148</v>
      </c>
      <c r="S33" s="90"/>
      <c r="T33" s="91">
        <f t="shared" si="4"/>
        <v>35290314.470000148</v>
      </c>
      <c r="U33" s="208">
        <f t="shared" si="6"/>
        <v>0</v>
      </c>
      <c r="W33" s="85" t="s">
        <v>12</v>
      </c>
      <c r="X33" s="117">
        <f t="shared" si="7"/>
        <v>0</v>
      </c>
      <c r="Y33" s="118">
        <f t="shared" si="8"/>
        <v>0</v>
      </c>
      <c r="Z33" s="118">
        <f t="shared" si="9"/>
        <v>0</v>
      </c>
      <c r="AA33" s="118">
        <f t="shared" si="10"/>
        <v>0</v>
      </c>
      <c r="AB33" s="118">
        <f t="shared" si="11"/>
        <v>0</v>
      </c>
      <c r="AC33" s="131">
        <f t="shared" si="12"/>
        <v>0</v>
      </c>
    </row>
    <row r="34" spans="1:29" ht="15.75">
      <c r="A34" s="251"/>
      <c r="B34" s="86" t="s">
        <v>13</v>
      </c>
      <c r="C34" s="92">
        <v>97982286.099996716</v>
      </c>
      <c r="D34" s="84"/>
      <c r="E34" s="93">
        <f t="shared" si="5"/>
        <v>97982286.099996716</v>
      </c>
      <c r="F34" s="92">
        <v>3654901.5899999994</v>
      </c>
      <c r="G34" s="6"/>
      <c r="H34" s="93">
        <f t="shared" si="0"/>
        <v>3654901.5899999994</v>
      </c>
      <c r="I34" s="92">
        <v>466215.84</v>
      </c>
      <c r="J34" s="20"/>
      <c r="K34" s="93">
        <f t="shared" si="1"/>
        <v>466215.84</v>
      </c>
      <c r="L34" s="92">
        <v>29343.010000000002</v>
      </c>
      <c r="M34" s="20"/>
      <c r="N34" s="93">
        <f t="shared" si="2"/>
        <v>29343.010000000002</v>
      </c>
      <c r="O34" s="92">
        <v>1140636.9400000004</v>
      </c>
      <c r="P34" s="6"/>
      <c r="Q34" s="93">
        <f t="shared" si="3"/>
        <v>1140636.9400000004</v>
      </c>
      <c r="R34" s="92">
        <v>93997987.439996719</v>
      </c>
      <c r="S34" s="6"/>
      <c r="T34" s="93">
        <f t="shared" si="4"/>
        <v>93997987.439996719</v>
      </c>
      <c r="U34" s="209">
        <f t="shared" si="6"/>
        <v>0</v>
      </c>
      <c r="W34" s="86" t="s">
        <v>13</v>
      </c>
      <c r="X34" s="121">
        <f t="shared" si="7"/>
        <v>0</v>
      </c>
      <c r="Y34" s="122">
        <f t="shared" si="8"/>
        <v>0</v>
      </c>
      <c r="Z34" s="122">
        <f t="shared" si="9"/>
        <v>0</v>
      </c>
      <c r="AA34" s="122">
        <f t="shared" si="10"/>
        <v>0</v>
      </c>
      <c r="AB34" s="122">
        <f t="shared" si="11"/>
        <v>0</v>
      </c>
      <c r="AC34" s="129">
        <f t="shared" si="12"/>
        <v>0</v>
      </c>
    </row>
    <row r="35" spans="1:29" ht="15.75">
      <c r="A35" s="251"/>
      <c r="B35" s="87" t="s">
        <v>14</v>
      </c>
      <c r="C35" s="92">
        <v>38741018.189999782</v>
      </c>
      <c r="D35" s="6"/>
      <c r="E35" s="93">
        <f t="shared" si="5"/>
        <v>38741018.189999782</v>
      </c>
      <c r="F35" s="92">
        <v>1112555.0099999998</v>
      </c>
      <c r="G35" s="6"/>
      <c r="H35" s="93">
        <f t="shared" si="0"/>
        <v>1112555.0099999998</v>
      </c>
      <c r="I35" s="92">
        <v>168895.87</v>
      </c>
      <c r="J35" s="20"/>
      <c r="K35" s="93">
        <f t="shared" si="1"/>
        <v>168895.87</v>
      </c>
      <c r="L35" s="92">
        <v>110961.60000000001</v>
      </c>
      <c r="M35" s="20"/>
      <c r="N35" s="93">
        <f t="shared" si="2"/>
        <v>110961.60000000001</v>
      </c>
      <c r="O35" s="92">
        <v>593849.31000000006</v>
      </c>
      <c r="P35" s="6"/>
      <c r="Q35" s="93">
        <f t="shared" si="3"/>
        <v>593849.31000000006</v>
      </c>
      <c r="R35" s="92">
        <v>37092548.139999785</v>
      </c>
      <c r="S35" s="6"/>
      <c r="T35" s="93">
        <f t="shared" si="4"/>
        <v>37092548.139999785</v>
      </c>
      <c r="U35" s="209">
        <f t="shared" si="6"/>
        <v>0</v>
      </c>
      <c r="W35" s="87" t="s">
        <v>14</v>
      </c>
      <c r="X35" s="121">
        <f t="shared" si="7"/>
        <v>0</v>
      </c>
      <c r="Y35" s="122">
        <f t="shared" si="8"/>
        <v>0</v>
      </c>
      <c r="Z35" s="122">
        <f t="shared" si="9"/>
        <v>0</v>
      </c>
      <c r="AA35" s="122">
        <f t="shared" si="10"/>
        <v>0</v>
      </c>
      <c r="AB35" s="122">
        <f t="shared" si="11"/>
        <v>0</v>
      </c>
      <c r="AC35" s="129">
        <f t="shared" si="12"/>
        <v>0</v>
      </c>
    </row>
    <row r="36" spans="1:29" ht="15.75">
      <c r="A36" s="251"/>
      <c r="B36" s="86" t="s">
        <v>15</v>
      </c>
      <c r="C36" s="92">
        <v>94464856.169999525</v>
      </c>
      <c r="D36" s="6"/>
      <c r="E36" s="93">
        <f t="shared" si="5"/>
        <v>94464856.169999525</v>
      </c>
      <c r="F36" s="92">
        <v>2872372.7500000019</v>
      </c>
      <c r="G36" s="6"/>
      <c r="H36" s="93">
        <f t="shared" si="0"/>
        <v>2872372.7500000019</v>
      </c>
      <c r="I36" s="92">
        <v>433108.27999999991</v>
      </c>
      <c r="J36" s="20"/>
      <c r="K36" s="93">
        <f t="shared" si="1"/>
        <v>433108.27999999991</v>
      </c>
      <c r="L36" s="92">
        <v>194523.64000000004</v>
      </c>
      <c r="M36" s="20"/>
      <c r="N36" s="93">
        <f t="shared" si="2"/>
        <v>194523.64000000004</v>
      </c>
      <c r="O36" s="92">
        <v>925335.81000000017</v>
      </c>
      <c r="P36" s="6"/>
      <c r="Q36" s="93">
        <f t="shared" si="3"/>
        <v>925335.81000000017</v>
      </c>
      <c r="R36" s="92">
        <v>96764608.489999518</v>
      </c>
      <c r="S36" s="6"/>
      <c r="T36" s="93">
        <f t="shared" si="4"/>
        <v>96764608.489999518</v>
      </c>
      <c r="U36" s="209">
        <f t="shared" si="6"/>
        <v>0</v>
      </c>
      <c r="W36" s="86" t="s">
        <v>15</v>
      </c>
      <c r="X36" s="121">
        <f t="shared" si="7"/>
        <v>0</v>
      </c>
      <c r="Y36" s="122">
        <f t="shared" si="8"/>
        <v>0</v>
      </c>
      <c r="Z36" s="122">
        <f t="shared" si="9"/>
        <v>0</v>
      </c>
      <c r="AA36" s="122">
        <f t="shared" si="10"/>
        <v>0</v>
      </c>
      <c r="AB36" s="122">
        <f t="shared" si="11"/>
        <v>0</v>
      </c>
      <c r="AC36" s="129">
        <f t="shared" si="12"/>
        <v>0</v>
      </c>
    </row>
    <row r="37" spans="1:29" ht="15.75">
      <c r="A37" s="251"/>
      <c r="B37" s="86" t="s">
        <v>16</v>
      </c>
      <c r="C37" s="92">
        <v>84158347.889999032</v>
      </c>
      <c r="D37" s="6"/>
      <c r="E37" s="93">
        <f t="shared" si="5"/>
        <v>84158347.889999032</v>
      </c>
      <c r="F37" s="92">
        <v>3088534.7800000017</v>
      </c>
      <c r="G37" s="6"/>
      <c r="H37" s="93">
        <f t="shared" si="0"/>
        <v>3088534.7800000017</v>
      </c>
      <c r="I37" s="92">
        <v>173477.36000000002</v>
      </c>
      <c r="J37" s="20"/>
      <c r="K37" s="93">
        <f t="shared" si="1"/>
        <v>173477.36000000002</v>
      </c>
      <c r="L37" s="92">
        <v>9026.3000000000011</v>
      </c>
      <c r="M37" s="20"/>
      <c r="N37" s="93">
        <f t="shared" si="2"/>
        <v>9026.3000000000011</v>
      </c>
      <c r="O37" s="92">
        <v>1358870.3700000003</v>
      </c>
      <c r="P37" s="6"/>
      <c r="Q37" s="93">
        <f t="shared" si="3"/>
        <v>1358870.3700000003</v>
      </c>
      <c r="R37" s="92">
        <v>79875393.799999028</v>
      </c>
      <c r="S37" s="6"/>
      <c r="T37" s="93">
        <f t="shared" si="4"/>
        <v>79875393.799999028</v>
      </c>
      <c r="U37" s="209">
        <f t="shared" si="6"/>
        <v>0</v>
      </c>
      <c r="W37" s="86" t="s">
        <v>16</v>
      </c>
      <c r="X37" s="121">
        <f t="shared" si="7"/>
        <v>0</v>
      </c>
      <c r="Y37" s="122">
        <f t="shared" si="8"/>
        <v>0</v>
      </c>
      <c r="Z37" s="122">
        <f t="shared" si="9"/>
        <v>0</v>
      </c>
      <c r="AA37" s="122">
        <f t="shared" si="10"/>
        <v>0</v>
      </c>
      <c r="AB37" s="122">
        <f t="shared" si="11"/>
        <v>0</v>
      </c>
      <c r="AC37" s="129">
        <f t="shared" si="12"/>
        <v>0</v>
      </c>
    </row>
    <row r="38" spans="1:29" ht="15.75">
      <c r="A38" s="251"/>
      <c r="B38" s="86" t="s">
        <v>17</v>
      </c>
      <c r="C38" s="92">
        <v>63347446.699996628</v>
      </c>
      <c r="D38" s="6"/>
      <c r="E38" s="93">
        <f t="shared" si="5"/>
        <v>63347446.699996628</v>
      </c>
      <c r="F38" s="92">
        <v>2130975.2400000012</v>
      </c>
      <c r="G38" s="6"/>
      <c r="H38" s="93">
        <f t="shared" si="0"/>
        <v>2130975.2400000012</v>
      </c>
      <c r="I38" s="92">
        <v>230757.36000000002</v>
      </c>
      <c r="J38" s="20"/>
      <c r="K38" s="93">
        <f t="shared" si="1"/>
        <v>230757.36000000002</v>
      </c>
      <c r="L38" s="92">
        <v>96771.92</v>
      </c>
      <c r="M38" s="20"/>
      <c r="N38" s="93">
        <f t="shared" si="2"/>
        <v>96771.92</v>
      </c>
      <c r="O38" s="92">
        <v>721293.49999999977</v>
      </c>
      <c r="P38" s="6"/>
      <c r="Q38" s="93">
        <f t="shared" si="3"/>
        <v>721293.49999999977</v>
      </c>
      <c r="R38" s="92">
        <v>60629163.399996623</v>
      </c>
      <c r="S38" s="6"/>
      <c r="T38" s="93">
        <f t="shared" si="4"/>
        <v>60629163.399996623</v>
      </c>
      <c r="U38" s="209">
        <f t="shared" si="6"/>
        <v>0</v>
      </c>
      <c r="W38" s="86" t="s">
        <v>17</v>
      </c>
      <c r="X38" s="121">
        <f t="shared" si="7"/>
        <v>0</v>
      </c>
      <c r="Y38" s="122">
        <f t="shared" si="8"/>
        <v>0</v>
      </c>
      <c r="Z38" s="122">
        <f t="shared" si="9"/>
        <v>0</v>
      </c>
      <c r="AA38" s="122">
        <f t="shared" si="10"/>
        <v>0</v>
      </c>
      <c r="AB38" s="122">
        <f t="shared" si="11"/>
        <v>0</v>
      </c>
      <c r="AC38" s="129">
        <f t="shared" si="12"/>
        <v>0</v>
      </c>
    </row>
    <row r="39" spans="1:29" ht="15.75">
      <c r="A39" s="251"/>
      <c r="B39" s="86" t="s">
        <v>18</v>
      </c>
      <c r="C39" s="92">
        <v>18393942.289999448</v>
      </c>
      <c r="D39" s="6"/>
      <c r="E39" s="93">
        <f t="shared" si="5"/>
        <v>18393942.289999448</v>
      </c>
      <c r="F39" s="92">
        <v>1410250.7299999995</v>
      </c>
      <c r="G39" s="6"/>
      <c r="H39" s="93">
        <f t="shared" si="0"/>
        <v>1410250.7299999995</v>
      </c>
      <c r="I39" s="92">
        <v>130383.90000000001</v>
      </c>
      <c r="J39" s="20"/>
      <c r="K39" s="93">
        <f t="shared" si="1"/>
        <v>130383.90000000001</v>
      </c>
      <c r="L39" s="92">
        <v>16131.78</v>
      </c>
      <c r="M39" s="20"/>
      <c r="N39" s="93">
        <f t="shared" si="2"/>
        <v>16131.78</v>
      </c>
      <c r="O39" s="92">
        <v>110971.61</v>
      </c>
      <c r="P39" s="6"/>
      <c r="Q39" s="93">
        <f t="shared" si="3"/>
        <v>110971.61</v>
      </c>
      <c r="R39" s="92">
        <v>16986972.069999449</v>
      </c>
      <c r="S39" s="6"/>
      <c r="T39" s="93">
        <f t="shared" si="4"/>
        <v>16986972.069999449</v>
      </c>
      <c r="U39" s="209">
        <f t="shared" si="6"/>
        <v>0</v>
      </c>
      <c r="W39" s="86" t="s">
        <v>18</v>
      </c>
      <c r="X39" s="121">
        <f t="shared" si="7"/>
        <v>0</v>
      </c>
      <c r="Y39" s="122">
        <f t="shared" si="8"/>
        <v>0</v>
      </c>
      <c r="Z39" s="122">
        <f t="shared" si="9"/>
        <v>0</v>
      </c>
      <c r="AA39" s="122">
        <f t="shared" si="10"/>
        <v>0</v>
      </c>
      <c r="AB39" s="122">
        <f t="shared" si="11"/>
        <v>0</v>
      </c>
      <c r="AC39" s="129">
        <f t="shared" si="12"/>
        <v>0</v>
      </c>
    </row>
    <row r="40" spans="1:29" ht="15.75">
      <c r="A40" s="252"/>
      <c r="B40" s="88" t="s">
        <v>19</v>
      </c>
      <c r="C40" s="94">
        <v>84494940.44999896</v>
      </c>
      <c r="D40" s="105"/>
      <c r="E40" s="96">
        <f t="shared" si="5"/>
        <v>84494940.44999896</v>
      </c>
      <c r="F40" s="94">
        <v>2739686.65</v>
      </c>
      <c r="G40" s="105"/>
      <c r="H40" s="96">
        <f t="shared" si="0"/>
        <v>2739686.65</v>
      </c>
      <c r="I40" s="94">
        <v>83106.44</v>
      </c>
      <c r="J40" s="95"/>
      <c r="K40" s="96">
        <f t="shared" si="1"/>
        <v>83106.44</v>
      </c>
      <c r="L40" s="94">
        <v>2160.31</v>
      </c>
      <c r="M40" s="95"/>
      <c r="N40" s="96">
        <f t="shared" si="2"/>
        <v>2160.31</v>
      </c>
      <c r="O40" s="94">
        <v>1170611.2799999998</v>
      </c>
      <c r="P40" s="105"/>
      <c r="Q40" s="96">
        <f t="shared" si="3"/>
        <v>1170611.2799999998</v>
      </c>
      <c r="R40" s="94">
        <v>80665588.649998963</v>
      </c>
      <c r="S40" s="105"/>
      <c r="T40" s="96">
        <f t="shared" si="4"/>
        <v>80665588.649998963</v>
      </c>
      <c r="U40" s="210">
        <f t="shared" si="6"/>
        <v>0</v>
      </c>
      <c r="W40" s="88" t="s">
        <v>19</v>
      </c>
      <c r="X40" s="125">
        <f t="shared" si="7"/>
        <v>0</v>
      </c>
      <c r="Y40" s="126">
        <f t="shared" si="8"/>
        <v>0</v>
      </c>
      <c r="Z40" s="126">
        <f t="shared" si="9"/>
        <v>0</v>
      </c>
      <c r="AA40" s="126">
        <f t="shared" si="10"/>
        <v>0</v>
      </c>
      <c r="AB40" s="126">
        <f t="shared" si="11"/>
        <v>0</v>
      </c>
      <c r="AC40" s="132">
        <f t="shared" si="12"/>
        <v>0</v>
      </c>
    </row>
    <row r="41" spans="1:29" ht="15.75" customHeight="1">
      <c r="A41" s="250">
        <v>42681</v>
      </c>
      <c r="B41" s="85" t="s">
        <v>12</v>
      </c>
      <c r="C41" s="89">
        <v>35290314.470000148</v>
      </c>
      <c r="D41" s="90"/>
      <c r="E41" s="97">
        <f t="shared" si="5"/>
        <v>35290314.470000148</v>
      </c>
      <c r="F41" s="89">
        <v>978039.99</v>
      </c>
      <c r="G41" s="90"/>
      <c r="H41" s="91">
        <f t="shared" si="0"/>
        <v>978039.99</v>
      </c>
      <c r="I41" s="89">
        <v>59646.71</v>
      </c>
      <c r="J41" s="90"/>
      <c r="K41" s="91">
        <f t="shared" si="1"/>
        <v>59646.71</v>
      </c>
      <c r="L41" s="89">
        <v>19001.03</v>
      </c>
      <c r="M41" s="90"/>
      <c r="N41" s="91">
        <f t="shared" si="2"/>
        <v>19001.03</v>
      </c>
      <c r="O41" s="89">
        <v>427387.16999999993</v>
      </c>
      <c r="P41" s="90"/>
      <c r="Q41" s="91">
        <f t="shared" si="3"/>
        <v>427387.16999999993</v>
      </c>
      <c r="R41" s="89">
        <v>33925532.990000151</v>
      </c>
      <c r="S41" s="90"/>
      <c r="T41" s="91">
        <f t="shared" si="4"/>
        <v>33925532.990000151</v>
      </c>
      <c r="U41" s="208">
        <f t="shared" si="6"/>
        <v>0</v>
      </c>
      <c r="W41" s="85" t="s">
        <v>12</v>
      </c>
      <c r="X41" s="122">
        <f t="shared" si="7"/>
        <v>0</v>
      </c>
      <c r="Y41" s="122">
        <f t="shared" si="8"/>
        <v>0</v>
      </c>
      <c r="Z41" s="122">
        <f t="shared" si="9"/>
        <v>0</v>
      </c>
      <c r="AA41" s="122">
        <f t="shared" si="10"/>
        <v>0</v>
      </c>
      <c r="AB41" s="122">
        <f t="shared" si="11"/>
        <v>0</v>
      </c>
      <c r="AC41" s="129">
        <f t="shared" si="12"/>
        <v>0</v>
      </c>
    </row>
    <row r="42" spans="1:29" ht="15.75">
      <c r="A42" s="251"/>
      <c r="B42" s="86" t="s">
        <v>13</v>
      </c>
      <c r="C42" s="92">
        <v>93997987.439996719</v>
      </c>
      <c r="D42" s="20"/>
      <c r="E42" s="93">
        <f t="shared" si="5"/>
        <v>93997987.439996719</v>
      </c>
      <c r="F42" s="92">
        <v>2850391.58</v>
      </c>
      <c r="G42" s="20"/>
      <c r="H42" s="93">
        <f t="shared" si="0"/>
        <v>2850391.58</v>
      </c>
      <c r="I42" s="92">
        <v>195368.06</v>
      </c>
      <c r="J42" s="20"/>
      <c r="K42" s="93">
        <f t="shared" si="1"/>
        <v>195368.06</v>
      </c>
      <c r="L42" s="92">
        <v>100899.3</v>
      </c>
      <c r="M42" s="20"/>
      <c r="N42" s="93">
        <f t="shared" si="2"/>
        <v>100899.3</v>
      </c>
      <c r="O42" s="92">
        <v>721433.97</v>
      </c>
      <c r="P42" s="20"/>
      <c r="Q42" s="93">
        <f t="shared" si="3"/>
        <v>721433.97</v>
      </c>
      <c r="R42" s="92">
        <v>90520630.649996728</v>
      </c>
      <c r="S42" s="20"/>
      <c r="T42" s="93">
        <f t="shared" si="4"/>
        <v>90520630.649996728</v>
      </c>
      <c r="U42" s="209">
        <f t="shared" si="6"/>
        <v>0</v>
      </c>
      <c r="W42" s="86" t="s">
        <v>13</v>
      </c>
      <c r="X42" s="122">
        <f t="shared" si="7"/>
        <v>0</v>
      </c>
      <c r="Y42" s="122">
        <f t="shared" si="8"/>
        <v>0</v>
      </c>
      <c r="Z42" s="122">
        <f t="shared" si="9"/>
        <v>0</v>
      </c>
      <c r="AA42" s="122">
        <f t="shared" si="10"/>
        <v>0</v>
      </c>
      <c r="AB42" s="122">
        <f t="shared" si="11"/>
        <v>0</v>
      </c>
      <c r="AC42" s="129">
        <f t="shared" si="12"/>
        <v>0</v>
      </c>
    </row>
    <row r="43" spans="1:29" ht="15.75">
      <c r="A43" s="251"/>
      <c r="B43" s="87" t="s">
        <v>14</v>
      </c>
      <c r="C43" s="92">
        <v>37092548.139999785</v>
      </c>
      <c r="D43" s="20"/>
      <c r="E43" s="93">
        <f t="shared" si="5"/>
        <v>37092548.139999785</v>
      </c>
      <c r="F43" s="92">
        <v>1188037.4099999999</v>
      </c>
      <c r="G43" s="20"/>
      <c r="H43" s="93">
        <f t="shared" si="0"/>
        <v>1188037.4099999999</v>
      </c>
      <c r="I43" s="92">
        <v>67130.929999999993</v>
      </c>
      <c r="J43" s="20"/>
      <c r="K43" s="93">
        <f t="shared" si="1"/>
        <v>67130.929999999993</v>
      </c>
      <c r="L43" s="92">
        <v>31889.940000000002</v>
      </c>
      <c r="M43" s="20"/>
      <c r="N43" s="93">
        <f t="shared" si="2"/>
        <v>31889.940000000002</v>
      </c>
      <c r="O43" s="92">
        <v>216821.7</v>
      </c>
      <c r="P43" s="20"/>
      <c r="Q43" s="93">
        <f t="shared" si="3"/>
        <v>216821.7</v>
      </c>
      <c r="R43" s="92">
        <v>40060783.08999978</v>
      </c>
      <c r="S43" s="20"/>
      <c r="T43" s="93">
        <f t="shared" si="4"/>
        <v>40060783.08999978</v>
      </c>
      <c r="U43" s="209">
        <f t="shared" si="6"/>
        <v>0</v>
      </c>
      <c r="W43" s="87" t="s">
        <v>14</v>
      </c>
      <c r="X43" s="122">
        <f t="shared" si="7"/>
        <v>0</v>
      </c>
      <c r="Y43" s="122">
        <f t="shared" si="8"/>
        <v>0</v>
      </c>
      <c r="Z43" s="122">
        <f t="shared" si="9"/>
        <v>0</v>
      </c>
      <c r="AA43" s="122">
        <f t="shared" si="10"/>
        <v>0</v>
      </c>
      <c r="AB43" s="122">
        <f t="shared" si="11"/>
        <v>0</v>
      </c>
      <c r="AC43" s="129">
        <f t="shared" si="12"/>
        <v>0</v>
      </c>
    </row>
    <row r="44" spans="1:29" ht="15.75">
      <c r="A44" s="251"/>
      <c r="B44" s="86" t="s">
        <v>15</v>
      </c>
      <c r="C44" s="92">
        <v>96764608.489999518</v>
      </c>
      <c r="D44" s="20"/>
      <c r="E44" s="93">
        <f t="shared" si="5"/>
        <v>96764608.489999518</v>
      </c>
      <c r="F44" s="92">
        <v>1830606.79</v>
      </c>
      <c r="G44" s="20"/>
      <c r="H44" s="93">
        <f t="shared" si="0"/>
        <v>1830606.79</v>
      </c>
      <c r="I44" s="92">
        <v>213750.74</v>
      </c>
      <c r="J44" s="20"/>
      <c r="K44" s="93">
        <f t="shared" si="1"/>
        <v>213750.74</v>
      </c>
      <c r="L44" s="92">
        <v>15551.06</v>
      </c>
      <c r="M44" s="20"/>
      <c r="N44" s="93">
        <f t="shared" si="2"/>
        <v>15551.06</v>
      </c>
      <c r="O44" s="92">
        <v>575109.04999999981</v>
      </c>
      <c r="P44" s="20"/>
      <c r="Q44" s="93">
        <f t="shared" si="3"/>
        <v>575109.04999999981</v>
      </c>
      <c r="R44" s="92">
        <v>94557092.329999521</v>
      </c>
      <c r="S44" s="20"/>
      <c r="T44" s="93">
        <f t="shared" si="4"/>
        <v>94557092.329999521</v>
      </c>
      <c r="U44" s="209">
        <f t="shared" si="6"/>
        <v>0</v>
      </c>
      <c r="W44" s="86" t="s">
        <v>15</v>
      </c>
      <c r="X44" s="122">
        <f t="shared" si="7"/>
        <v>0</v>
      </c>
      <c r="Y44" s="122">
        <f t="shared" si="8"/>
        <v>0</v>
      </c>
      <c r="Z44" s="122">
        <f t="shared" si="9"/>
        <v>0</v>
      </c>
      <c r="AA44" s="122">
        <f t="shared" si="10"/>
        <v>0</v>
      </c>
      <c r="AB44" s="122">
        <f t="shared" si="11"/>
        <v>0</v>
      </c>
      <c r="AC44" s="129">
        <f t="shared" si="12"/>
        <v>0</v>
      </c>
    </row>
    <row r="45" spans="1:29" ht="15.75">
      <c r="A45" s="251"/>
      <c r="B45" s="86" t="s">
        <v>16</v>
      </c>
      <c r="C45" s="92">
        <v>79875393.799999028</v>
      </c>
      <c r="D45" s="20"/>
      <c r="E45" s="93">
        <f t="shared" si="5"/>
        <v>79875393.799999028</v>
      </c>
      <c r="F45" s="92">
        <v>1842263.6000000013</v>
      </c>
      <c r="G45" s="20"/>
      <c r="H45" s="93">
        <f t="shared" si="0"/>
        <v>1842263.6000000013</v>
      </c>
      <c r="I45" s="92">
        <v>97588.24</v>
      </c>
      <c r="J45" s="20"/>
      <c r="K45" s="93">
        <f t="shared" si="1"/>
        <v>97588.24</v>
      </c>
      <c r="L45" s="92">
        <v>4897.7</v>
      </c>
      <c r="M45" s="20"/>
      <c r="N45" s="93">
        <f t="shared" si="2"/>
        <v>4897.7</v>
      </c>
      <c r="O45" s="92">
        <v>951839.86999999976</v>
      </c>
      <c r="P45" s="20"/>
      <c r="Q45" s="93">
        <f t="shared" si="3"/>
        <v>951839.86999999976</v>
      </c>
      <c r="R45" s="92">
        <v>80769170.209999025</v>
      </c>
      <c r="S45" s="20"/>
      <c r="T45" s="93">
        <f t="shared" si="4"/>
        <v>80769170.209999025</v>
      </c>
      <c r="U45" s="209">
        <f t="shared" si="6"/>
        <v>0</v>
      </c>
      <c r="W45" s="86" t="s">
        <v>16</v>
      </c>
      <c r="X45" s="122">
        <f t="shared" si="7"/>
        <v>0</v>
      </c>
      <c r="Y45" s="122">
        <f t="shared" si="8"/>
        <v>0</v>
      </c>
      <c r="Z45" s="122">
        <f t="shared" si="9"/>
        <v>0</v>
      </c>
      <c r="AA45" s="122">
        <f t="shared" si="10"/>
        <v>0</v>
      </c>
      <c r="AB45" s="122">
        <f t="shared" si="11"/>
        <v>0</v>
      </c>
      <c r="AC45" s="129">
        <f t="shared" si="12"/>
        <v>0</v>
      </c>
    </row>
    <row r="46" spans="1:29" ht="15.75">
      <c r="A46" s="251"/>
      <c r="B46" s="86" t="s">
        <v>17</v>
      </c>
      <c r="C46" s="92">
        <v>60629163.399996623</v>
      </c>
      <c r="D46" s="20"/>
      <c r="E46" s="93">
        <f t="shared" si="5"/>
        <v>60629163.399996623</v>
      </c>
      <c r="F46" s="92">
        <v>1793117.5900000012</v>
      </c>
      <c r="G46" s="20"/>
      <c r="H46" s="93">
        <f t="shared" si="0"/>
        <v>1793117.5900000012</v>
      </c>
      <c r="I46" s="92">
        <v>152866.64000000001</v>
      </c>
      <c r="J46" s="20"/>
      <c r="K46" s="93">
        <f t="shared" si="1"/>
        <v>152866.64000000001</v>
      </c>
      <c r="L46" s="92">
        <v>2958.4900000000002</v>
      </c>
      <c r="M46" s="20"/>
      <c r="N46" s="93">
        <f t="shared" si="2"/>
        <v>2958.4900000000002</v>
      </c>
      <c r="O46" s="92">
        <v>635174.74</v>
      </c>
      <c r="P46" s="20"/>
      <c r="Q46" s="93">
        <f t="shared" si="3"/>
        <v>635174.74</v>
      </c>
      <c r="R46" s="92">
        <v>71390414.669996634</v>
      </c>
      <c r="S46" s="20"/>
      <c r="T46" s="93">
        <f t="shared" si="4"/>
        <v>71390414.669996634</v>
      </c>
      <c r="U46" s="209">
        <f t="shared" si="6"/>
        <v>0</v>
      </c>
      <c r="W46" s="86" t="s">
        <v>17</v>
      </c>
      <c r="X46" s="122">
        <f t="shared" si="7"/>
        <v>0</v>
      </c>
      <c r="Y46" s="122">
        <f t="shared" si="8"/>
        <v>0</v>
      </c>
      <c r="Z46" s="122">
        <f t="shared" si="9"/>
        <v>0</v>
      </c>
      <c r="AA46" s="122">
        <f t="shared" si="10"/>
        <v>0</v>
      </c>
      <c r="AB46" s="122">
        <f t="shared" si="11"/>
        <v>0</v>
      </c>
      <c r="AC46" s="129">
        <f t="shared" si="12"/>
        <v>0</v>
      </c>
    </row>
    <row r="47" spans="1:29" ht="15.75">
      <c r="A47" s="251"/>
      <c r="B47" s="86" t="s">
        <v>18</v>
      </c>
      <c r="C47" s="92">
        <v>16986972.069999449</v>
      </c>
      <c r="D47" s="20"/>
      <c r="E47" s="93">
        <f t="shared" si="5"/>
        <v>16986972.069999449</v>
      </c>
      <c r="F47" s="92">
        <v>1267667.4000000004</v>
      </c>
      <c r="G47" s="20"/>
      <c r="H47" s="93">
        <f t="shared" si="0"/>
        <v>1267667.4000000004</v>
      </c>
      <c r="I47" s="92">
        <v>134101.03000000006</v>
      </c>
      <c r="J47" s="20"/>
      <c r="K47" s="93">
        <f t="shared" si="1"/>
        <v>134101.03000000006</v>
      </c>
      <c r="L47" s="92">
        <v>4544.8500000000004</v>
      </c>
      <c r="M47" s="20"/>
      <c r="N47" s="93">
        <f t="shared" si="2"/>
        <v>4544.8500000000004</v>
      </c>
      <c r="O47" s="92">
        <v>108498.95</v>
      </c>
      <c r="P47" s="20"/>
      <c r="Q47" s="93">
        <f t="shared" si="3"/>
        <v>108498.95</v>
      </c>
      <c r="R47" s="92">
        <v>15740361.899999447</v>
      </c>
      <c r="S47" s="20"/>
      <c r="T47" s="93">
        <f t="shared" si="4"/>
        <v>15740361.899999447</v>
      </c>
      <c r="U47" s="209">
        <f t="shared" si="6"/>
        <v>0</v>
      </c>
      <c r="W47" s="86" t="s">
        <v>18</v>
      </c>
      <c r="X47" s="122">
        <f t="shared" si="7"/>
        <v>0</v>
      </c>
      <c r="Y47" s="122">
        <f t="shared" si="8"/>
        <v>0</v>
      </c>
      <c r="Z47" s="122">
        <f t="shared" si="9"/>
        <v>0</v>
      </c>
      <c r="AA47" s="122">
        <f t="shared" si="10"/>
        <v>0</v>
      </c>
      <c r="AB47" s="122">
        <f t="shared" si="11"/>
        <v>0</v>
      </c>
      <c r="AC47" s="129">
        <f t="shared" si="12"/>
        <v>0</v>
      </c>
    </row>
    <row r="48" spans="1:29" ht="15.75">
      <c r="A48" s="252"/>
      <c r="B48" s="88" t="s">
        <v>19</v>
      </c>
      <c r="C48" s="94">
        <v>80665588.649998963</v>
      </c>
      <c r="D48" s="95"/>
      <c r="E48" s="96">
        <f t="shared" si="5"/>
        <v>80665588.649998963</v>
      </c>
      <c r="F48" s="94">
        <v>2914740.5800000015</v>
      </c>
      <c r="G48" s="95"/>
      <c r="H48" s="96">
        <f t="shared" si="0"/>
        <v>2914740.5800000015</v>
      </c>
      <c r="I48" s="94">
        <v>192582.9</v>
      </c>
      <c r="J48" s="95"/>
      <c r="K48" s="96">
        <f t="shared" si="1"/>
        <v>192582.9</v>
      </c>
      <c r="L48" s="94">
        <v>56234.89</v>
      </c>
      <c r="M48" s="95"/>
      <c r="N48" s="96">
        <f t="shared" si="2"/>
        <v>56234.89</v>
      </c>
      <c r="O48" s="94">
        <v>754576.03999999969</v>
      </c>
      <c r="P48" s="95"/>
      <c r="Q48" s="96">
        <f t="shared" si="3"/>
        <v>754576.03999999969</v>
      </c>
      <c r="R48" s="94">
        <v>91393630.499998972</v>
      </c>
      <c r="S48" s="95"/>
      <c r="T48" s="96">
        <f t="shared" si="4"/>
        <v>91393630.499998972</v>
      </c>
      <c r="U48" s="210">
        <f t="shared" si="6"/>
        <v>0</v>
      </c>
      <c r="W48" s="88" t="s">
        <v>19</v>
      </c>
      <c r="X48" s="122">
        <f t="shared" si="7"/>
        <v>0</v>
      </c>
      <c r="Y48" s="122">
        <f t="shared" si="8"/>
        <v>0</v>
      </c>
      <c r="Z48" s="122">
        <f t="shared" si="9"/>
        <v>0</v>
      </c>
      <c r="AA48" s="122">
        <f t="shared" si="10"/>
        <v>0</v>
      </c>
      <c r="AB48" s="122">
        <f t="shared" si="11"/>
        <v>0</v>
      </c>
      <c r="AC48" s="129">
        <f t="shared" si="12"/>
        <v>0</v>
      </c>
    </row>
    <row r="49" spans="1:29" ht="15.75" customHeight="1">
      <c r="A49" s="250">
        <v>42682</v>
      </c>
      <c r="B49" s="85" t="s">
        <v>12</v>
      </c>
      <c r="C49" s="89">
        <v>33925532.990000151</v>
      </c>
      <c r="D49" s="90"/>
      <c r="E49" s="91">
        <f t="shared" si="5"/>
        <v>33925532.990000151</v>
      </c>
      <c r="F49" s="89">
        <v>588278.75000000035</v>
      </c>
      <c r="G49" s="90"/>
      <c r="H49" s="91">
        <f t="shared" si="0"/>
        <v>588278.75000000035</v>
      </c>
      <c r="I49" s="89">
        <v>64927.449999999961</v>
      </c>
      <c r="J49" s="90"/>
      <c r="K49" s="91">
        <f t="shared" si="1"/>
        <v>64927.449999999961</v>
      </c>
      <c r="L49" s="89">
        <v>30956.100000000002</v>
      </c>
      <c r="M49" s="90"/>
      <c r="N49" s="91">
        <f t="shared" si="2"/>
        <v>30956.100000000002</v>
      </c>
      <c r="O49" s="89">
        <v>356950.10000000003</v>
      </c>
      <c r="P49" s="90"/>
      <c r="Q49" s="91">
        <f t="shared" si="3"/>
        <v>356950.10000000003</v>
      </c>
      <c r="R49" s="89">
        <v>33014275.490000132</v>
      </c>
      <c r="S49" s="90"/>
      <c r="T49" s="91">
        <f t="shared" si="4"/>
        <v>33014275.490000132</v>
      </c>
      <c r="U49" s="208">
        <f t="shared" si="6"/>
        <v>0</v>
      </c>
      <c r="W49" s="85" t="s">
        <v>12</v>
      </c>
      <c r="X49" s="117">
        <f t="shared" si="7"/>
        <v>0</v>
      </c>
      <c r="Y49" s="118">
        <f t="shared" si="8"/>
        <v>0</v>
      </c>
      <c r="Z49" s="118">
        <f t="shared" si="9"/>
        <v>0</v>
      </c>
      <c r="AA49" s="118">
        <f t="shared" si="10"/>
        <v>0</v>
      </c>
      <c r="AB49" s="118">
        <f t="shared" si="11"/>
        <v>0</v>
      </c>
      <c r="AC49" s="131">
        <f t="shared" si="12"/>
        <v>0</v>
      </c>
    </row>
    <row r="50" spans="1:29" ht="15.75">
      <c r="A50" s="251"/>
      <c r="B50" s="86" t="s">
        <v>13</v>
      </c>
      <c r="C50" s="92">
        <v>90520630.649996728</v>
      </c>
      <c r="D50" s="20"/>
      <c r="E50" s="93">
        <f t="shared" si="5"/>
        <v>90520630.649996728</v>
      </c>
      <c r="F50" s="92">
        <v>1958557.29</v>
      </c>
      <c r="G50" s="20"/>
      <c r="H50" s="93">
        <f t="shared" si="0"/>
        <v>1958557.29</v>
      </c>
      <c r="I50" s="92">
        <v>177931.44</v>
      </c>
      <c r="J50" s="20"/>
      <c r="K50" s="93">
        <f t="shared" si="1"/>
        <v>177931.44</v>
      </c>
      <c r="L50" s="92">
        <v>5569.93</v>
      </c>
      <c r="M50" s="20"/>
      <c r="N50" s="93">
        <f t="shared" si="2"/>
        <v>5569.93</v>
      </c>
      <c r="O50" s="92">
        <v>429349.94000000006</v>
      </c>
      <c r="P50" s="20"/>
      <c r="Q50" s="93">
        <f t="shared" si="3"/>
        <v>429349.94000000006</v>
      </c>
      <c r="R50" s="92">
        <v>88305084.929996714</v>
      </c>
      <c r="S50" s="20"/>
      <c r="T50" s="93">
        <f t="shared" si="4"/>
        <v>88305084.929996714</v>
      </c>
      <c r="U50" s="209">
        <f t="shared" si="6"/>
        <v>0</v>
      </c>
      <c r="W50" s="86" t="s">
        <v>13</v>
      </c>
      <c r="X50" s="121">
        <f t="shared" si="7"/>
        <v>0</v>
      </c>
      <c r="Y50" s="122">
        <f t="shared" si="8"/>
        <v>0</v>
      </c>
      <c r="Z50" s="122">
        <f t="shared" si="9"/>
        <v>0</v>
      </c>
      <c r="AA50" s="122">
        <f t="shared" si="10"/>
        <v>0</v>
      </c>
      <c r="AB50" s="122">
        <f t="shared" si="11"/>
        <v>0</v>
      </c>
      <c r="AC50" s="129">
        <f t="shared" si="12"/>
        <v>0</v>
      </c>
    </row>
    <row r="51" spans="1:29" ht="15.75">
      <c r="A51" s="251"/>
      <c r="B51" s="87" t="s">
        <v>14</v>
      </c>
      <c r="C51" s="92">
        <v>40060783.08999978</v>
      </c>
      <c r="D51" s="20"/>
      <c r="E51" s="93">
        <f t="shared" si="5"/>
        <v>40060783.08999978</v>
      </c>
      <c r="F51" s="92">
        <v>1021025.9600000003</v>
      </c>
      <c r="G51" s="20"/>
      <c r="H51" s="93">
        <f t="shared" si="0"/>
        <v>1021025.9600000003</v>
      </c>
      <c r="I51" s="92">
        <v>208374.65999999997</v>
      </c>
      <c r="J51" s="20"/>
      <c r="K51" s="93">
        <f t="shared" si="1"/>
        <v>208374.65999999997</v>
      </c>
      <c r="L51" s="92">
        <v>95332.53</v>
      </c>
      <c r="M51" s="20"/>
      <c r="N51" s="93">
        <f t="shared" si="2"/>
        <v>95332.53</v>
      </c>
      <c r="O51" s="92">
        <v>404648.10000000009</v>
      </c>
      <c r="P51" s="20"/>
      <c r="Q51" s="93">
        <f t="shared" si="3"/>
        <v>404648.10000000009</v>
      </c>
      <c r="R51" s="92">
        <v>38748151.15999978</v>
      </c>
      <c r="S51" s="20"/>
      <c r="T51" s="93">
        <f t="shared" si="4"/>
        <v>38748151.15999978</v>
      </c>
      <c r="U51" s="209">
        <f t="shared" si="6"/>
        <v>0</v>
      </c>
      <c r="W51" s="87" t="s">
        <v>14</v>
      </c>
      <c r="X51" s="121">
        <f t="shared" si="7"/>
        <v>0</v>
      </c>
      <c r="Y51" s="122">
        <f t="shared" si="8"/>
        <v>0</v>
      </c>
      <c r="Z51" s="122">
        <f t="shared" si="9"/>
        <v>0</v>
      </c>
      <c r="AA51" s="122">
        <f t="shared" si="10"/>
        <v>0</v>
      </c>
      <c r="AB51" s="122">
        <f t="shared" si="11"/>
        <v>0</v>
      </c>
      <c r="AC51" s="129">
        <f t="shared" si="12"/>
        <v>0</v>
      </c>
    </row>
    <row r="52" spans="1:29" ht="15.75">
      <c r="A52" s="251"/>
      <c r="B52" s="86" t="s">
        <v>15</v>
      </c>
      <c r="C52" s="92">
        <v>94557092.329999521</v>
      </c>
      <c r="D52" s="20"/>
      <c r="E52" s="93">
        <f t="shared" si="5"/>
        <v>94557092.329999521</v>
      </c>
      <c r="F52" s="92">
        <v>1011052.5999999999</v>
      </c>
      <c r="G52" s="20"/>
      <c r="H52" s="93">
        <f t="shared" si="0"/>
        <v>1011052.5999999999</v>
      </c>
      <c r="I52" s="92">
        <v>61055.99</v>
      </c>
      <c r="J52" s="20"/>
      <c r="K52" s="93">
        <f t="shared" si="1"/>
        <v>61055.99</v>
      </c>
      <c r="L52" s="92">
        <v>4345.2</v>
      </c>
      <c r="M52" s="20"/>
      <c r="N52" s="93">
        <f t="shared" si="2"/>
        <v>4345.2</v>
      </c>
      <c r="O52" s="92">
        <v>480396.19999999995</v>
      </c>
      <c r="P52" s="20"/>
      <c r="Q52" s="93">
        <f t="shared" si="3"/>
        <v>480396.19999999995</v>
      </c>
      <c r="R52" s="92">
        <v>93122354.319999501</v>
      </c>
      <c r="S52" s="20"/>
      <c r="T52" s="93">
        <f t="shared" si="4"/>
        <v>93122354.319999501</v>
      </c>
      <c r="U52" s="209">
        <f t="shared" si="6"/>
        <v>0</v>
      </c>
      <c r="W52" s="86" t="s">
        <v>15</v>
      </c>
      <c r="X52" s="121">
        <f t="shared" si="7"/>
        <v>0</v>
      </c>
      <c r="Y52" s="122">
        <f t="shared" si="8"/>
        <v>0</v>
      </c>
      <c r="Z52" s="122">
        <f t="shared" si="9"/>
        <v>0</v>
      </c>
      <c r="AA52" s="122">
        <f t="shared" si="10"/>
        <v>0</v>
      </c>
      <c r="AB52" s="122">
        <f t="shared" si="11"/>
        <v>0</v>
      </c>
      <c r="AC52" s="129">
        <f t="shared" si="12"/>
        <v>0</v>
      </c>
    </row>
    <row r="53" spans="1:29" ht="15.75">
      <c r="A53" s="251"/>
      <c r="B53" s="86" t="s">
        <v>16</v>
      </c>
      <c r="C53" s="92">
        <v>80769170.209999025</v>
      </c>
      <c r="D53" s="20"/>
      <c r="E53" s="93">
        <f t="shared" si="5"/>
        <v>80769170.209999025</v>
      </c>
      <c r="F53" s="92">
        <v>2212486.77</v>
      </c>
      <c r="G53" s="20"/>
      <c r="H53" s="93">
        <f t="shared" si="0"/>
        <v>2212486.77</v>
      </c>
      <c r="I53" s="92">
        <v>62616.41</v>
      </c>
      <c r="J53" s="20"/>
      <c r="K53" s="93">
        <f t="shared" si="1"/>
        <v>62616.41</v>
      </c>
      <c r="L53" s="92">
        <v>2780.41</v>
      </c>
      <c r="M53" s="20"/>
      <c r="N53" s="93">
        <f t="shared" si="2"/>
        <v>2780.41</v>
      </c>
      <c r="O53" s="92">
        <v>611767.04999999981</v>
      </c>
      <c r="P53" s="20"/>
      <c r="Q53" s="93">
        <f t="shared" si="3"/>
        <v>611767.04999999981</v>
      </c>
      <c r="R53" s="92">
        <v>82094422.839999035</v>
      </c>
      <c r="S53" s="20"/>
      <c r="T53" s="93">
        <f t="shared" si="4"/>
        <v>82094422.839999035</v>
      </c>
      <c r="U53" s="209">
        <f t="shared" si="6"/>
        <v>0</v>
      </c>
      <c r="W53" s="86" t="s">
        <v>16</v>
      </c>
      <c r="X53" s="121">
        <f t="shared" si="7"/>
        <v>0</v>
      </c>
      <c r="Y53" s="122">
        <f t="shared" si="8"/>
        <v>0</v>
      </c>
      <c r="Z53" s="122">
        <f t="shared" si="9"/>
        <v>0</v>
      </c>
      <c r="AA53" s="122">
        <f t="shared" si="10"/>
        <v>0</v>
      </c>
      <c r="AB53" s="122">
        <f t="shared" si="11"/>
        <v>0</v>
      </c>
      <c r="AC53" s="129">
        <f t="shared" si="12"/>
        <v>0</v>
      </c>
    </row>
    <row r="54" spans="1:29" ht="15.75">
      <c r="A54" s="251"/>
      <c r="B54" s="86" t="s">
        <v>17</v>
      </c>
      <c r="C54" s="92">
        <v>71390414.669996634</v>
      </c>
      <c r="D54" s="20"/>
      <c r="E54" s="93">
        <f t="shared" si="5"/>
        <v>71390414.669996634</v>
      </c>
      <c r="F54" s="92">
        <v>1460035.2300000007</v>
      </c>
      <c r="G54" s="20"/>
      <c r="H54" s="93">
        <f t="shared" si="0"/>
        <v>1460035.2300000007</v>
      </c>
      <c r="I54" s="92">
        <v>146534.91</v>
      </c>
      <c r="J54" s="20"/>
      <c r="K54" s="93">
        <f t="shared" si="1"/>
        <v>146534.91</v>
      </c>
      <c r="L54" s="92">
        <v>3912.5999999999995</v>
      </c>
      <c r="M54" s="20"/>
      <c r="N54" s="93">
        <f t="shared" si="2"/>
        <v>3912.5999999999995</v>
      </c>
      <c r="O54" s="92">
        <v>365992.64</v>
      </c>
      <c r="P54" s="20"/>
      <c r="Q54" s="93">
        <f t="shared" si="3"/>
        <v>365992.64</v>
      </c>
      <c r="R54" s="92">
        <v>69707009.109996632</v>
      </c>
      <c r="S54" s="20"/>
      <c r="T54" s="93">
        <f t="shared" si="4"/>
        <v>69707009.109996632</v>
      </c>
      <c r="U54" s="209">
        <f t="shared" si="6"/>
        <v>0</v>
      </c>
      <c r="W54" s="86" t="s">
        <v>17</v>
      </c>
      <c r="X54" s="121">
        <f t="shared" si="7"/>
        <v>0</v>
      </c>
      <c r="Y54" s="122">
        <f t="shared" si="8"/>
        <v>0</v>
      </c>
      <c r="Z54" s="122">
        <f t="shared" si="9"/>
        <v>0</v>
      </c>
      <c r="AA54" s="122">
        <f t="shared" si="10"/>
        <v>0</v>
      </c>
      <c r="AB54" s="122">
        <f t="shared" si="11"/>
        <v>0</v>
      </c>
      <c r="AC54" s="129">
        <f t="shared" si="12"/>
        <v>0</v>
      </c>
    </row>
    <row r="55" spans="1:29" ht="15.75">
      <c r="A55" s="251"/>
      <c r="B55" s="86" t="s">
        <v>18</v>
      </c>
      <c r="C55" s="92">
        <v>15740361.899999447</v>
      </c>
      <c r="D55" s="20"/>
      <c r="E55" s="93">
        <f t="shared" si="5"/>
        <v>15740361.899999447</v>
      </c>
      <c r="F55" s="92">
        <v>772353.6</v>
      </c>
      <c r="G55" s="20"/>
      <c r="H55" s="93">
        <f t="shared" si="0"/>
        <v>772353.6</v>
      </c>
      <c r="I55" s="92">
        <v>60653.41</v>
      </c>
      <c r="J55" s="20"/>
      <c r="K55" s="93">
        <f t="shared" si="1"/>
        <v>60653.41</v>
      </c>
      <c r="L55" s="92">
        <v>132726.64000000001</v>
      </c>
      <c r="M55" s="20"/>
      <c r="N55" s="93">
        <f t="shared" si="2"/>
        <v>132726.64000000001</v>
      </c>
      <c r="O55" s="92">
        <v>37300.07</v>
      </c>
      <c r="P55" s="20"/>
      <c r="Q55" s="93">
        <f t="shared" si="3"/>
        <v>37300.07</v>
      </c>
      <c r="R55" s="92">
        <v>19186830.199999452</v>
      </c>
      <c r="S55" s="20"/>
      <c r="T55" s="93">
        <f t="shared" si="4"/>
        <v>19186830.199999452</v>
      </c>
      <c r="U55" s="209">
        <f t="shared" si="6"/>
        <v>0</v>
      </c>
      <c r="W55" s="86" t="s">
        <v>18</v>
      </c>
      <c r="X55" s="121">
        <f t="shared" si="7"/>
        <v>0</v>
      </c>
      <c r="Y55" s="122">
        <f t="shared" si="8"/>
        <v>0</v>
      </c>
      <c r="Z55" s="122">
        <f t="shared" si="9"/>
        <v>0</v>
      </c>
      <c r="AA55" s="122">
        <f t="shared" si="10"/>
        <v>0</v>
      </c>
      <c r="AB55" s="122">
        <f t="shared" si="11"/>
        <v>0</v>
      </c>
      <c r="AC55" s="129">
        <f t="shared" si="12"/>
        <v>0</v>
      </c>
    </row>
    <row r="56" spans="1:29" ht="15.75">
      <c r="A56" s="252"/>
      <c r="B56" s="88" t="s">
        <v>19</v>
      </c>
      <c r="C56" s="94">
        <v>91393630.499998972</v>
      </c>
      <c r="D56" s="95"/>
      <c r="E56" s="96">
        <f t="shared" si="5"/>
        <v>91393630.499998972</v>
      </c>
      <c r="F56" s="94">
        <v>1931446.3000000003</v>
      </c>
      <c r="G56" s="95"/>
      <c r="H56" s="96">
        <f t="shared" si="0"/>
        <v>1931446.3000000003</v>
      </c>
      <c r="I56" s="94">
        <v>130172.49</v>
      </c>
      <c r="J56" s="95"/>
      <c r="K56" s="96">
        <f t="shared" si="1"/>
        <v>130172.49</v>
      </c>
      <c r="L56" s="94">
        <v>65171.28</v>
      </c>
      <c r="M56" s="95"/>
      <c r="N56" s="96">
        <f t="shared" si="2"/>
        <v>65171.28</v>
      </c>
      <c r="O56" s="92">
        <v>705353.61999999976</v>
      </c>
      <c r="P56" s="20"/>
      <c r="Q56" s="93">
        <f t="shared" si="3"/>
        <v>705353.61999999976</v>
      </c>
      <c r="R56" s="94">
        <v>88821831.789998934</v>
      </c>
      <c r="S56" s="95"/>
      <c r="T56" s="96">
        <f t="shared" si="4"/>
        <v>88821831.789998934</v>
      </c>
      <c r="U56" s="210">
        <f t="shared" si="6"/>
        <v>0</v>
      </c>
      <c r="W56" s="88" t="s">
        <v>19</v>
      </c>
      <c r="X56" s="125">
        <f t="shared" si="7"/>
        <v>0</v>
      </c>
      <c r="Y56" s="126">
        <f t="shared" si="8"/>
        <v>0</v>
      </c>
      <c r="Z56" s="126">
        <f t="shared" si="9"/>
        <v>0</v>
      </c>
      <c r="AA56" s="126">
        <f t="shared" si="10"/>
        <v>0</v>
      </c>
      <c r="AB56" s="126">
        <f t="shared" si="11"/>
        <v>0</v>
      </c>
      <c r="AC56" s="132">
        <f t="shared" si="12"/>
        <v>0</v>
      </c>
    </row>
    <row r="57" spans="1:29" ht="15.75" customHeight="1">
      <c r="A57" s="250">
        <v>42683</v>
      </c>
      <c r="B57" s="85" t="s">
        <v>12</v>
      </c>
      <c r="C57" s="89">
        <v>33014275.490000132</v>
      </c>
      <c r="D57" s="90"/>
      <c r="E57" s="91">
        <f t="shared" si="5"/>
        <v>33014275.490000132</v>
      </c>
      <c r="F57" s="89">
        <v>760979.75999999966</v>
      </c>
      <c r="G57" s="90"/>
      <c r="H57" s="91">
        <f t="shared" si="0"/>
        <v>760979.75999999966</v>
      </c>
      <c r="I57" s="89">
        <v>59895.22</v>
      </c>
      <c r="J57" s="90"/>
      <c r="K57" s="91">
        <f t="shared" si="1"/>
        <v>59895.22</v>
      </c>
      <c r="L57" s="89">
        <v>10034.679999999998</v>
      </c>
      <c r="M57" s="90"/>
      <c r="N57" s="91">
        <f t="shared" si="2"/>
        <v>10034.679999999998</v>
      </c>
      <c r="O57" s="89">
        <v>0</v>
      </c>
      <c r="P57" s="90"/>
      <c r="Q57" s="91">
        <f t="shared" si="3"/>
        <v>0</v>
      </c>
      <c r="R57" s="89">
        <v>32303156.270000149</v>
      </c>
      <c r="S57" s="90"/>
      <c r="T57" s="91">
        <f t="shared" si="4"/>
        <v>32303156.270000149</v>
      </c>
      <c r="U57" s="208">
        <f t="shared" si="6"/>
        <v>0</v>
      </c>
      <c r="W57" s="85" t="s">
        <v>12</v>
      </c>
      <c r="X57" s="122">
        <f t="shared" si="7"/>
        <v>0</v>
      </c>
      <c r="Y57" s="122">
        <f t="shared" si="8"/>
        <v>0</v>
      </c>
      <c r="Z57" s="122">
        <f t="shared" si="9"/>
        <v>0</v>
      </c>
      <c r="AA57" s="122">
        <f t="shared" si="10"/>
        <v>0</v>
      </c>
      <c r="AB57" s="122">
        <f t="shared" si="11"/>
        <v>0</v>
      </c>
      <c r="AC57" s="129">
        <f t="shared" si="12"/>
        <v>0</v>
      </c>
    </row>
    <row r="58" spans="1:29" ht="15.75">
      <c r="A58" s="251"/>
      <c r="B58" s="86" t="s">
        <v>13</v>
      </c>
      <c r="C58" s="92">
        <v>88305084.929996714</v>
      </c>
      <c r="D58" s="20"/>
      <c r="E58" s="93">
        <f t="shared" si="5"/>
        <v>88305084.929996714</v>
      </c>
      <c r="F58" s="92">
        <v>1883063.73</v>
      </c>
      <c r="G58" s="20"/>
      <c r="H58" s="93">
        <f t="shared" si="0"/>
        <v>1883063.73</v>
      </c>
      <c r="I58" s="92">
        <v>174193.35999999996</v>
      </c>
      <c r="J58" s="20"/>
      <c r="K58" s="93">
        <f t="shared" si="1"/>
        <v>174193.35999999996</v>
      </c>
      <c r="L58" s="92">
        <v>44863.13</v>
      </c>
      <c r="M58" s="20"/>
      <c r="N58" s="93">
        <f t="shared" si="2"/>
        <v>44863.13</v>
      </c>
      <c r="O58" s="92">
        <v>0</v>
      </c>
      <c r="P58" s="20"/>
      <c r="Q58" s="93">
        <f t="shared" si="3"/>
        <v>0</v>
      </c>
      <c r="R58" s="92">
        <v>93352881.639996722</v>
      </c>
      <c r="S58" s="20"/>
      <c r="T58" s="93">
        <f t="shared" si="4"/>
        <v>93352881.639996722</v>
      </c>
      <c r="U58" s="209">
        <f t="shared" si="6"/>
        <v>0</v>
      </c>
      <c r="W58" s="86" t="s">
        <v>13</v>
      </c>
      <c r="X58" s="122">
        <f t="shared" si="7"/>
        <v>0</v>
      </c>
      <c r="Y58" s="122">
        <f t="shared" si="8"/>
        <v>0</v>
      </c>
      <c r="Z58" s="122">
        <f t="shared" si="9"/>
        <v>0</v>
      </c>
      <c r="AA58" s="122">
        <f t="shared" si="10"/>
        <v>0</v>
      </c>
      <c r="AB58" s="122">
        <f t="shared" si="11"/>
        <v>0</v>
      </c>
      <c r="AC58" s="129">
        <f t="shared" si="12"/>
        <v>0</v>
      </c>
    </row>
    <row r="59" spans="1:29" ht="15.75">
      <c r="A59" s="251"/>
      <c r="B59" s="87" t="s">
        <v>14</v>
      </c>
      <c r="C59" s="92">
        <v>38748151.15999978</v>
      </c>
      <c r="D59" s="20"/>
      <c r="E59" s="93">
        <f t="shared" si="5"/>
        <v>38748151.15999978</v>
      </c>
      <c r="F59" s="92">
        <v>1023868.1300000001</v>
      </c>
      <c r="G59" s="20"/>
      <c r="H59" s="93">
        <f t="shared" si="0"/>
        <v>1023868.1300000001</v>
      </c>
      <c r="I59" s="92">
        <v>119880.79999999999</v>
      </c>
      <c r="J59" s="20"/>
      <c r="K59" s="93">
        <f t="shared" si="1"/>
        <v>119880.79999999999</v>
      </c>
      <c r="L59" s="92">
        <v>59912.130000000005</v>
      </c>
      <c r="M59" s="20"/>
      <c r="N59" s="93">
        <f t="shared" si="2"/>
        <v>59912.130000000005</v>
      </c>
      <c r="O59" s="92">
        <v>0</v>
      </c>
      <c r="P59" s="20"/>
      <c r="Q59" s="93">
        <f t="shared" si="3"/>
        <v>0</v>
      </c>
      <c r="R59" s="92">
        <v>44230723.079999775</v>
      </c>
      <c r="S59" s="20"/>
      <c r="T59" s="93">
        <f t="shared" si="4"/>
        <v>44230723.079999775</v>
      </c>
      <c r="U59" s="209">
        <f t="shared" si="6"/>
        <v>0</v>
      </c>
      <c r="W59" s="87" t="s">
        <v>14</v>
      </c>
      <c r="X59" s="122">
        <f t="shared" si="7"/>
        <v>0</v>
      </c>
      <c r="Y59" s="122">
        <f t="shared" si="8"/>
        <v>0</v>
      </c>
      <c r="Z59" s="122">
        <f t="shared" si="9"/>
        <v>0</v>
      </c>
      <c r="AA59" s="122">
        <f t="shared" si="10"/>
        <v>0</v>
      </c>
      <c r="AB59" s="122">
        <f t="shared" si="11"/>
        <v>0</v>
      </c>
      <c r="AC59" s="129">
        <f t="shared" si="12"/>
        <v>0</v>
      </c>
    </row>
    <row r="60" spans="1:29" ht="15.75">
      <c r="A60" s="251"/>
      <c r="B60" s="86" t="s">
        <v>15</v>
      </c>
      <c r="C60" s="92">
        <v>93122354.319999501</v>
      </c>
      <c r="D60" s="20"/>
      <c r="E60" s="93">
        <f t="shared" si="5"/>
        <v>93122354.319999501</v>
      </c>
      <c r="F60" s="92">
        <v>1807222.52</v>
      </c>
      <c r="G60" s="20"/>
      <c r="H60" s="93">
        <f t="shared" si="0"/>
        <v>1807222.52</v>
      </c>
      <c r="I60" s="92">
        <v>230749.97000000012</v>
      </c>
      <c r="J60" s="20"/>
      <c r="K60" s="93">
        <f t="shared" si="1"/>
        <v>230749.97000000012</v>
      </c>
      <c r="L60" s="92">
        <v>29108.11</v>
      </c>
      <c r="M60" s="20"/>
      <c r="N60" s="93">
        <f t="shared" si="2"/>
        <v>29108.11</v>
      </c>
      <c r="O60" s="92">
        <v>0</v>
      </c>
      <c r="P60" s="20"/>
      <c r="Q60" s="93">
        <f t="shared" si="3"/>
        <v>0</v>
      </c>
      <c r="R60" s="92">
        <v>95612871.05999954</v>
      </c>
      <c r="S60" s="20"/>
      <c r="T60" s="93">
        <f t="shared" si="4"/>
        <v>95612871.05999954</v>
      </c>
      <c r="U60" s="209">
        <f t="shared" si="6"/>
        <v>0</v>
      </c>
      <c r="W60" s="86" t="s">
        <v>15</v>
      </c>
      <c r="X60" s="122">
        <f t="shared" si="7"/>
        <v>0</v>
      </c>
      <c r="Y60" s="122">
        <f t="shared" si="8"/>
        <v>0</v>
      </c>
      <c r="Z60" s="122">
        <f t="shared" si="9"/>
        <v>0</v>
      </c>
      <c r="AA60" s="122">
        <f t="shared" si="10"/>
        <v>0</v>
      </c>
      <c r="AB60" s="122">
        <f t="shared" si="11"/>
        <v>0</v>
      </c>
      <c r="AC60" s="129">
        <f t="shared" si="12"/>
        <v>0</v>
      </c>
    </row>
    <row r="61" spans="1:29" ht="15.75">
      <c r="A61" s="251"/>
      <c r="B61" s="86" t="s">
        <v>16</v>
      </c>
      <c r="C61" s="92">
        <v>82094422.839999035</v>
      </c>
      <c r="D61" s="20"/>
      <c r="E61" s="93">
        <f t="shared" si="5"/>
        <v>82094422.839999035</v>
      </c>
      <c r="F61" s="92">
        <v>2551402.4699999993</v>
      </c>
      <c r="G61" s="20"/>
      <c r="H61" s="93">
        <f t="shared" si="0"/>
        <v>2551402.4699999993</v>
      </c>
      <c r="I61" s="92">
        <v>224521.65</v>
      </c>
      <c r="J61" s="20"/>
      <c r="K61" s="93">
        <f t="shared" si="1"/>
        <v>224521.65</v>
      </c>
      <c r="L61" s="92">
        <v>260728.04</v>
      </c>
      <c r="M61" s="20"/>
      <c r="N61" s="93">
        <f t="shared" si="2"/>
        <v>260728.04</v>
      </c>
      <c r="O61" s="92">
        <v>16363.35</v>
      </c>
      <c r="P61" s="20"/>
      <c r="Q61" s="93">
        <f t="shared" si="3"/>
        <v>16363.35</v>
      </c>
      <c r="R61" s="92">
        <v>79490450.629999012</v>
      </c>
      <c r="S61" s="20"/>
      <c r="T61" s="93">
        <f t="shared" si="4"/>
        <v>79490450.629999012</v>
      </c>
      <c r="U61" s="209">
        <f t="shared" si="6"/>
        <v>0</v>
      </c>
      <c r="W61" s="86" t="s">
        <v>16</v>
      </c>
      <c r="X61" s="122">
        <f t="shared" si="7"/>
        <v>0</v>
      </c>
      <c r="Y61" s="122">
        <f t="shared" si="8"/>
        <v>0</v>
      </c>
      <c r="Z61" s="122">
        <f t="shared" si="9"/>
        <v>0</v>
      </c>
      <c r="AA61" s="122">
        <f t="shared" si="10"/>
        <v>0</v>
      </c>
      <c r="AB61" s="122">
        <f t="shared" si="11"/>
        <v>0</v>
      </c>
      <c r="AC61" s="129">
        <f t="shared" si="12"/>
        <v>0</v>
      </c>
    </row>
    <row r="62" spans="1:29" ht="15.75">
      <c r="A62" s="251"/>
      <c r="B62" s="86" t="s">
        <v>17</v>
      </c>
      <c r="C62" s="92">
        <v>69707009.109996632</v>
      </c>
      <c r="D62" s="20"/>
      <c r="E62" s="93">
        <f t="shared" si="5"/>
        <v>69707009.109996632</v>
      </c>
      <c r="F62" s="92">
        <v>2409735.5</v>
      </c>
      <c r="G62" s="20"/>
      <c r="H62" s="93">
        <f t="shared" si="0"/>
        <v>2409735.5</v>
      </c>
      <c r="I62" s="92">
        <v>279281.8</v>
      </c>
      <c r="J62" s="20"/>
      <c r="K62" s="93">
        <f t="shared" si="1"/>
        <v>279281.8</v>
      </c>
      <c r="L62" s="92">
        <v>90968.14</v>
      </c>
      <c r="M62" s="20"/>
      <c r="N62" s="93">
        <f t="shared" si="2"/>
        <v>90968.14</v>
      </c>
      <c r="O62" s="92">
        <v>0</v>
      </c>
      <c r="P62" s="20"/>
      <c r="Q62" s="93">
        <f t="shared" si="3"/>
        <v>0</v>
      </c>
      <c r="R62" s="92">
        <v>67485587.269996628</v>
      </c>
      <c r="S62" s="20"/>
      <c r="T62" s="93">
        <f t="shared" si="4"/>
        <v>67485587.269996628</v>
      </c>
      <c r="U62" s="209">
        <f t="shared" si="6"/>
        <v>0</v>
      </c>
      <c r="W62" s="86" t="s">
        <v>17</v>
      </c>
      <c r="X62" s="122">
        <f t="shared" si="7"/>
        <v>0</v>
      </c>
      <c r="Y62" s="122">
        <f t="shared" si="8"/>
        <v>0</v>
      </c>
      <c r="Z62" s="122">
        <f t="shared" si="9"/>
        <v>0</v>
      </c>
      <c r="AA62" s="122">
        <f t="shared" si="10"/>
        <v>0</v>
      </c>
      <c r="AB62" s="122">
        <f t="shared" si="11"/>
        <v>0</v>
      </c>
      <c r="AC62" s="129">
        <f t="shared" si="12"/>
        <v>0</v>
      </c>
    </row>
    <row r="63" spans="1:29" ht="15.75">
      <c r="A63" s="251"/>
      <c r="B63" s="86" t="s">
        <v>18</v>
      </c>
      <c r="C63" s="92">
        <v>19186830.199999452</v>
      </c>
      <c r="D63" s="20"/>
      <c r="E63" s="93">
        <f t="shared" si="5"/>
        <v>19186830.199999452</v>
      </c>
      <c r="F63" s="92">
        <v>693851.70000000007</v>
      </c>
      <c r="G63" s="20"/>
      <c r="H63" s="93">
        <f t="shared" si="0"/>
        <v>693851.70000000007</v>
      </c>
      <c r="I63" s="92">
        <v>20721.23</v>
      </c>
      <c r="J63" s="20"/>
      <c r="K63" s="93">
        <f t="shared" si="1"/>
        <v>20721.23</v>
      </c>
      <c r="L63" s="92">
        <v>69342.76999999999</v>
      </c>
      <c r="M63" s="20"/>
      <c r="N63" s="93">
        <f t="shared" si="2"/>
        <v>69342.76999999999</v>
      </c>
      <c r="O63" s="92">
        <v>0</v>
      </c>
      <c r="P63" s="20"/>
      <c r="Q63" s="93">
        <f t="shared" si="3"/>
        <v>0</v>
      </c>
      <c r="R63" s="92">
        <v>18444356.959999453</v>
      </c>
      <c r="S63" s="20"/>
      <c r="T63" s="93">
        <f t="shared" si="4"/>
        <v>18444356.959999453</v>
      </c>
      <c r="U63" s="209">
        <f t="shared" si="6"/>
        <v>0</v>
      </c>
      <c r="W63" s="86" t="s">
        <v>18</v>
      </c>
      <c r="X63" s="122">
        <f t="shared" si="7"/>
        <v>0</v>
      </c>
      <c r="Y63" s="122">
        <f t="shared" si="8"/>
        <v>0</v>
      </c>
      <c r="Z63" s="122">
        <f t="shared" si="9"/>
        <v>0</v>
      </c>
      <c r="AA63" s="122">
        <f t="shared" si="10"/>
        <v>0</v>
      </c>
      <c r="AB63" s="122">
        <f t="shared" si="11"/>
        <v>0</v>
      </c>
      <c r="AC63" s="129">
        <f t="shared" si="12"/>
        <v>0</v>
      </c>
    </row>
    <row r="64" spans="1:29" ht="15.75">
      <c r="A64" s="252"/>
      <c r="B64" s="88" t="s">
        <v>19</v>
      </c>
      <c r="C64" s="94">
        <v>88821831.789998934</v>
      </c>
      <c r="D64" s="95"/>
      <c r="E64" s="96">
        <f t="shared" si="5"/>
        <v>88821831.789998934</v>
      </c>
      <c r="F64" s="94">
        <v>1929597.22</v>
      </c>
      <c r="G64" s="95"/>
      <c r="H64" s="96">
        <f t="shared" si="0"/>
        <v>1929597.22</v>
      </c>
      <c r="I64" s="94">
        <v>71485.34</v>
      </c>
      <c r="J64" s="95"/>
      <c r="K64" s="96">
        <f t="shared" si="1"/>
        <v>71485.34</v>
      </c>
      <c r="L64" s="94">
        <v>50182.74</v>
      </c>
      <c r="M64" s="95"/>
      <c r="N64" s="96">
        <f t="shared" si="2"/>
        <v>50182.74</v>
      </c>
      <c r="O64" s="94">
        <v>0</v>
      </c>
      <c r="P64" s="95"/>
      <c r="Q64" s="96">
        <f t="shared" si="3"/>
        <v>0</v>
      </c>
      <c r="R64" s="94">
        <v>89479959.249998957</v>
      </c>
      <c r="S64" s="95"/>
      <c r="T64" s="96">
        <f t="shared" si="4"/>
        <v>89479959.249998957</v>
      </c>
      <c r="U64" s="210">
        <f t="shared" si="6"/>
        <v>0</v>
      </c>
      <c r="W64" s="88" t="s">
        <v>19</v>
      </c>
      <c r="X64" s="122">
        <f t="shared" si="7"/>
        <v>0</v>
      </c>
      <c r="Y64" s="122">
        <f t="shared" si="8"/>
        <v>0</v>
      </c>
      <c r="Z64" s="122">
        <f t="shared" si="9"/>
        <v>0</v>
      </c>
      <c r="AA64" s="122">
        <f t="shared" si="10"/>
        <v>0</v>
      </c>
      <c r="AB64" s="122">
        <f t="shared" si="11"/>
        <v>0</v>
      </c>
      <c r="AC64" s="129">
        <f t="shared" si="12"/>
        <v>0</v>
      </c>
    </row>
    <row r="65" spans="1:29" ht="15.75" customHeight="1">
      <c r="A65" s="250">
        <v>42684</v>
      </c>
      <c r="B65" s="85" t="s">
        <v>12</v>
      </c>
      <c r="C65" s="89">
        <v>32303156.270000149</v>
      </c>
      <c r="D65" s="90"/>
      <c r="E65" s="91">
        <f t="shared" si="5"/>
        <v>32303156.270000149</v>
      </c>
      <c r="F65" s="89">
        <v>474786.85999999993</v>
      </c>
      <c r="G65" s="90"/>
      <c r="H65" s="91">
        <f t="shared" si="0"/>
        <v>474786.85999999993</v>
      </c>
      <c r="I65" s="89">
        <v>66373.09</v>
      </c>
      <c r="J65" s="90"/>
      <c r="K65" s="91">
        <f t="shared" si="1"/>
        <v>66373.09</v>
      </c>
      <c r="L65" s="89">
        <v>36003.08</v>
      </c>
      <c r="M65" s="90"/>
      <c r="N65" s="91">
        <f t="shared" si="2"/>
        <v>36003.08</v>
      </c>
      <c r="O65" s="92">
        <v>333461.3</v>
      </c>
      <c r="P65" s="20"/>
      <c r="Q65" s="93">
        <f t="shared" si="3"/>
        <v>333461.3</v>
      </c>
      <c r="R65" s="89">
        <v>31537996.720000148</v>
      </c>
      <c r="S65" s="90"/>
      <c r="T65" s="91">
        <f t="shared" si="4"/>
        <v>31537996.720000148</v>
      </c>
      <c r="U65" s="208">
        <f t="shared" si="6"/>
        <v>0</v>
      </c>
      <c r="W65" s="85" t="s">
        <v>12</v>
      </c>
      <c r="X65" s="117">
        <f t="shared" si="7"/>
        <v>0</v>
      </c>
      <c r="Y65" s="118">
        <f t="shared" si="8"/>
        <v>0</v>
      </c>
      <c r="Z65" s="118">
        <f t="shared" si="9"/>
        <v>0</v>
      </c>
      <c r="AA65" s="118">
        <f t="shared" si="10"/>
        <v>0</v>
      </c>
      <c r="AB65" s="118">
        <f t="shared" si="11"/>
        <v>0</v>
      </c>
      <c r="AC65" s="131">
        <f t="shared" si="12"/>
        <v>0</v>
      </c>
    </row>
    <row r="66" spans="1:29" ht="15.75">
      <c r="A66" s="251"/>
      <c r="B66" s="86" t="s">
        <v>13</v>
      </c>
      <c r="C66" s="92">
        <v>93352881.639996722</v>
      </c>
      <c r="D66" s="20"/>
      <c r="E66" s="93">
        <f t="shared" si="5"/>
        <v>93352881.639996722</v>
      </c>
      <c r="F66" s="92">
        <v>1771406.4900000002</v>
      </c>
      <c r="G66" s="20"/>
      <c r="H66" s="93">
        <f t="shared" si="0"/>
        <v>1771406.4900000002</v>
      </c>
      <c r="I66" s="92">
        <v>421421.01</v>
      </c>
      <c r="J66" s="20"/>
      <c r="K66" s="93">
        <f t="shared" si="1"/>
        <v>421421.01</v>
      </c>
      <c r="L66" s="92">
        <v>813713.57000000007</v>
      </c>
      <c r="M66" s="20"/>
      <c r="N66" s="93">
        <f t="shared" si="2"/>
        <v>813713.57000000007</v>
      </c>
      <c r="O66" s="92">
        <v>912626.06</v>
      </c>
      <c r="P66" s="20"/>
      <c r="Q66" s="93">
        <f t="shared" si="3"/>
        <v>912626.06</v>
      </c>
      <c r="R66" s="92">
        <v>103040759.43999672</v>
      </c>
      <c r="S66" s="20"/>
      <c r="T66" s="93">
        <f t="shared" si="4"/>
        <v>103040759.43999672</v>
      </c>
      <c r="U66" s="209">
        <f t="shared" si="6"/>
        <v>0</v>
      </c>
      <c r="W66" s="86" t="s">
        <v>13</v>
      </c>
      <c r="X66" s="121">
        <f t="shared" si="7"/>
        <v>0</v>
      </c>
      <c r="Y66" s="122">
        <f t="shared" si="8"/>
        <v>0</v>
      </c>
      <c r="Z66" s="122">
        <f t="shared" si="9"/>
        <v>0</v>
      </c>
      <c r="AA66" s="122">
        <f t="shared" si="10"/>
        <v>0</v>
      </c>
      <c r="AB66" s="122">
        <f t="shared" si="11"/>
        <v>0</v>
      </c>
      <c r="AC66" s="129">
        <f t="shared" si="12"/>
        <v>0</v>
      </c>
    </row>
    <row r="67" spans="1:29" ht="15.75">
      <c r="A67" s="251"/>
      <c r="B67" s="87" t="s">
        <v>14</v>
      </c>
      <c r="C67" s="92">
        <v>44230723.079999775</v>
      </c>
      <c r="D67" s="20"/>
      <c r="E67" s="93">
        <f t="shared" si="5"/>
        <v>44230723.079999775</v>
      </c>
      <c r="F67" s="92">
        <v>1296019.49</v>
      </c>
      <c r="G67" s="20"/>
      <c r="H67" s="93">
        <f t="shared" si="0"/>
        <v>1296019.49</v>
      </c>
      <c r="I67" s="92">
        <v>135190.19999999998</v>
      </c>
      <c r="J67" s="20"/>
      <c r="K67" s="93">
        <f t="shared" si="1"/>
        <v>135190.19999999998</v>
      </c>
      <c r="L67" s="92">
        <v>82682.149999999994</v>
      </c>
      <c r="M67" s="20"/>
      <c r="N67" s="93">
        <f t="shared" si="2"/>
        <v>82682.149999999994</v>
      </c>
      <c r="O67" s="92">
        <v>529768.98000000021</v>
      </c>
      <c r="P67" s="20"/>
      <c r="Q67" s="93">
        <f t="shared" si="3"/>
        <v>529768.98000000021</v>
      </c>
      <c r="R67" s="92">
        <v>42457442.659999773</v>
      </c>
      <c r="S67" s="20"/>
      <c r="T67" s="93">
        <f t="shared" si="4"/>
        <v>42457442.659999773</v>
      </c>
      <c r="U67" s="209">
        <f t="shared" si="6"/>
        <v>0</v>
      </c>
      <c r="W67" s="87" t="s">
        <v>14</v>
      </c>
      <c r="X67" s="121">
        <f t="shared" si="7"/>
        <v>0</v>
      </c>
      <c r="Y67" s="122">
        <f t="shared" si="8"/>
        <v>0</v>
      </c>
      <c r="Z67" s="122">
        <f t="shared" si="9"/>
        <v>0</v>
      </c>
      <c r="AA67" s="122">
        <f t="shared" si="10"/>
        <v>0</v>
      </c>
      <c r="AB67" s="122">
        <f t="shared" si="11"/>
        <v>0</v>
      </c>
      <c r="AC67" s="129">
        <f t="shared" si="12"/>
        <v>0</v>
      </c>
    </row>
    <row r="68" spans="1:29" ht="15.75">
      <c r="A68" s="251"/>
      <c r="B68" s="86" t="s">
        <v>15</v>
      </c>
      <c r="C68" s="92">
        <v>95612871.05999954</v>
      </c>
      <c r="D68" s="20"/>
      <c r="E68" s="93">
        <f t="shared" si="5"/>
        <v>95612871.05999954</v>
      </c>
      <c r="F68" s="92">
        <v>2121683.5100000007</v>
      </c>
      <c r="G68" s="20"/>
      <c r="H68" s="93">
        <f t="shared" si="0"/>
        <v>2121683.5100000007</v>
      </c>
      <c r="I68" s="92">
        <v>302692.92</v>
      </c>
      <c r="J68" s="20"/>
      <c r="K68" s="93">
        <f t="shared" si="1"/>
        <v>302692.92</v>
      </c>
      <c r="L68" s="92">
        <v>1421652.4499999997</v>
      </c>
      <c r="M68" s="20"/>
      <c r="N68" s="93">
        <f t="shared" si="2"/>
        <v>1421652.4499999997</v>
      </c>
      <c r="O68" s="92">
        <v>1002246.9699999997</v>
      </c>
      <c r="P68" s="20"/>
      <c r="Q68" s="93">
        <f t="shared" si="3"/>
        <v>1002246.9699999997</v>
      </c>
      <c r="R68" s="92">
        <v>91369981.04999955</v>
      </c>
      <c r="S68" s="20"/>
      <c r="T68" s="93">
        <f t="shared" si="4"/>
        <v>91369981.04999955</v>
      </c>
      <c r="U68" s="209">
        <f t="shared" si="6"/>
        <v>0</v>
      </c>
      <c r="W68" s="86" t="s">
        <v>15</v>
      </c>
      <c r="X68" s="121">
        <f t="shared" si="7"/>
        <v>0</v>
      </c>
      <c r="Y68" s="122">
        <f t="shared" si="8"/>
        <v>0</v>
      </c>
      <c r="Z68" s="122">
        <f t="shared" si="9"/>
        <v>0</v>
      </c>
      <c r="AA68" s="122">
        <f t="shared" si="10"/>
        <v>0</v>
      </c>
      <c r="AB68" s="122">
        <f t="shared" si="11"/>
        <v>0</v>
      </c>
      <c r="AC68" s="129">
        <f t="shared" si="12"/>
        <v>0</v>
      </c>
    </row>
    <row r="69" spans="1:29" ht="15.75">
      <c r="A69" s="251"/>
      <c r="B69" s="86" t="s">
        <v>16</v>
      </c>
      <c r="C69" s="92">
        <v>79490450.629999012</v>
      </c>
      <c r="D69" s="20"/>
      <c r="E69" s="93">
        <f t="shared" si="5"/>
        <v>79490450.629999012</v>
      </c>
      <c r="F69" s="92">
        <v>2425739.4700000002</v>
      </c>
      <c r="G69" s="20"/>
      <c r="H69" s="93">
        <f t="shared" si="0"/>
        <v>2425739.4700000002</v>
      </c>
      <c r="I69" s="92">
        <v>93152.960000000006</v>
      </c>
      <c r="J69" s="20"/>
      <c r="K69" s="93">
        <f t="shared" si="1"/>
        <v>93152.960000000006</v>
      </c>
      <c r="L69" s="92">
        <v>4468.2</v>
      </c>
      <c r="M69" s="20"/>
      <c r="N69" s="93">
        <f t="shared" si="2"/>
        <v>4468.2</v>
      </c>
      <c r="O69" s="92">
        <v>838021.32999999973</v>
      </c>
      <c r="P69" s="20"/>
      <c r="Q69" s="93">
        <f t="shared" si="3"/>
        <v>838021.32999999973</v>
      </c>
      <c r="R69" s="92">
        <v>76315374.589999035</v>
      </c>
      <c r="S69" s="20"/>
      <c r="T69" s="93">
        <f t="shared" si="4"/>
        <v>76315374.589999035</v>
      </c>
      <c r="U69" s="209">
        <f t="shared" si="6"/>
        <v>0</v>
      </c>
      <c r="W69" s="86" t="s">
        <v>16</v>
      </c>
      <c r="X69" s="121">
        <f t="shared" si="7"/>
        <v>0</v>
      </c>
      <c r="Y69" s="122">
        <f t="shared" si="8"/>
        <v>0</v>
      </c>
      <c r="Z69" s="122">
        <f t="shared" si="9"/>
        <v>0</v>
      </c>
      <c r="AA69" s="122">
        <f t="shared" si="10"/>
        <v>0</v>
      </c>
      <c r="AB69" s="122">
        <f t="shared" si="11"/>
        <v>0</v>
      </c>
      <c r="AC69" s="129">
        <f t="shared" si="12"/>
        <v>0</v>
      </c>
    </row>
    <row r="70" spans="1:29" ht="15.75">
      <c r="A70" s="251"/>
      <c r="B70" s="86" t="s">
        <v>17</v>
      </c>
      <c r="C70" s="92">
        <v>67485587.269996628</v>
      </c>
      <c r="D70" s="20"/>
      <c r="E70" s="93">
        <f t="shared" si="5"/>
        <v>67485587.269996628</v>
      </c>
      <c r="F70" s="92">
        <v>1540594.6300000001</v>
      </c>
      <c r="G70" s="20"/>
      <c r="H70" s="93">
        <f t="shared" si="0"/>
        <v>1540594.6300000001</v>
      </c>
      <c r="I70" s="92">
        <v>376221.73</v>
      </c>
      <c r="J70" s="20"/>
      <c r="K70" s="93">
        <f t="shared" si="1"/>
        <v>376221.73</v>
      </c>
      <c r="L70" s="92">
        <v>38690.999999999993</v>
      </c>
      <c r="M70" s="20"/>
      <c r="N70" s="93">
        <f t="shared" si="2"/>
        <v>38690.999999999993</v>
      </c>
      <c r="O70" s="92">
        <v>1058298.3400000001</v>
      </c>
      <c r="P70" s="20"/>
      <c r="Q70" s="93">
        <f t="shared" si="3"/>
        <v>1058298.3400000001</v>
      </c>
      <c r="R70" s="92">
        <v>65224225.029996626</v>
      </c>
      <c r="S70" s="20"/>
      <c r="T70" s="93">
        <f t="shared" si="4"/>
        <v>65224225.029996626</v>
      </c>
      <c r="U70" s="209">
        <f t="shared" si="6"/>
        <v>0</v>
      </c>
      <c r="W70" s="86" t="s">
        <v>17</v>
      </c>
      <c r="X70" s="121">
        <f t="shared" si="7"/>
        <v>0</v>
      </c>
      <c r="Y70" s="122">
        <f t="shared" si="8"/>
        <v>0</v>
      </c>
      <c r="Z70" s="122">
        <f t="shared" si="9"/>
        <v>0</v>
      </c>
      <c r="AA70" s="122">
        <f t="shared" si="10"/>
        <v>0</v>
      </c>
      <c r="AB70" s="122">
        <f t="shared" si="11"/>
        <v>0</v>
      </c>
      <c r="AC70" s="129">
        <f t="shared" si="12"/>
        <v>0</v>
      </c>
    </row>
    <row r="71" spans="1:29" ht="15.75">
      <c r="A71" s="251"/>
      <c r="B71" s="86" t="s">
        <v>18</v>
      </c>
      <c r="C71" s="92">
        <v>18444356.959999453</v>
      </c>
      <c r="D71" s="20"/>
      <c r="E71" s="93">
        <f t="shared" si="5"/>
        <v>18444356.959999453</v>
      </c>
      <c r="F71" s="92">
        <v>908286.68000000017</v>
      </c>
      <c r="G71" s="20"/>
      <c r="H71" s="93">
        <f t="shared" si="0"/>
        <v>908286.68000000017</v>
      </c>
      <c r="I71" s="92">
        <v>66067.509999999995</v>
      </c>
      <c r="J71" s="20"/>
      <c r="K71" s="93">
        <f t="shared" si="1"/>
        <v>66067.509999999995</v>
      </c>
      <c r="L71" s="92">
        <v>3571.89</v>
      </c>
      <c r="M71" s="20"/>
      <c r="N71" s="93">
        <f t="shared" si="2"/>
        <v>3571.89</v>
      </c>
      <c r="O71" s="92">
        <v>138560.85</v>
      </c>
      <c r="P71" s="20"/>
      <c r="Q71" s="93">
        <f t="shared" si="3"/>
        <v>138560.85</v>
      </c>
      <c r="R71" s="92">
        <v>17460005.049999446</v>
      </c>
      <c r="S71" s="20"/>
      <c r="T71" s="93">
        <f t="shared" si="4"/>
        <v>17460005.049999446</v>
      </c>
      <c r="U71" s="209">
        <f t="shared" si="6"/>
        <v>0</v>
      </c>
      <c r="W71" s="86" t="s">
        <v>18</v>
      </c>
      <c r="X71" s="121">
        <f t="shared" si="7"/>
        <v>0</v>
      </c>
      <c r="Y71" s="122">
        <f t="shared" si="8"/>
        <v>0</v>
      </c>
      <c r="Z71" s="122">
        <f t="shared" si="9"/>
        <v>0</v>
      </c>
      <c r="AA71" s="122">
        <f t="shared" si="10"/>
        <v>0</v>
      </c>
      <c r="AB71" s="122">
        <f t="shared" si="11"/>
        <v>0</v>
      </c>
      <c r="AC71" s="129">
        <f t="shared" si="12"/>
        <v>0</v>
      </c>
    </row>
    <row r="72" spans="1:29" ht="15.75">
      <c r="A72" s="252"/>
      <c r="B72" s="88" t="s">
        <v>19</v>
      </c>
      <c r="C72" s="94">
        <v>89479959.249998957</v>
      </c>
      <c r="D72" s="95"/>
      <c r="E72" s="96">
        <f t="shared" si="5"/>
        <v>89479959.249998957</v>
      </c>
      <c r="F72" s="94">
        <v>2221292.4200000009</v>
      </c>
      <c r="G72" s="95"/>
      <c r="H72" s="96">
        <f t="shared" si="0"/>
        <v>2221292.4200000009</v>
      </c>
      <c r="I72" s="94">
        <v>220623.69999999995</v>
      </c>
      <c r="J72" s="95"/>
      <c r="K72" s="96">
        <f t="shared" si="1"/>
        <v>220623.69999999995</v>
      </c>
      <c r="L72" s="94">
        <v>54138.66</v>
      </c>
      <c r="M72" s="95"/>
      <c r="N72" s="96">
        <f t="shared" si="2"/>
        <v>54138.66</v>
      </c>
      <c r="O72" s="94">
        <v>993013.70000000042</v>
      </c>
      <c r="P72" s="95"/>
      <c r="Q72" s="96">
        <f t="shared" si="3"/>
        <v>993013.70000000042</v>
      </c>
      <c r="R72" s="94">
        <v>86432138.169998959</v>
      </c>
      <c r="S72" s="95"/>
      <c r="T72" s="96">
        <f t="shared" si="4"/>
        <v>86432138.169998959</v>
      </c>
      <c r="U72" s="210">
        <f t="shared" si="6"/>
        <v>0</v>
      </c>
      <c r="W72" s="88" t="s">
        <v>19</v>
      </c>
      <c r="X72" s="125">
        <f t="shared" si="7"/>
        <v>0</v>
      </c>
      <c r="Y72" s="126">
        <f t="shared" si="8"/>
        <v>0</v>
      </c>
      <c r="Z72" s="126">
        <f t="shared" si="9"/>
        <v>0</v>
      </c>
      <c r="AA72" s="126">
        <f t="shared" si="10"/>
        <v>0</v>
      </c>
      <c r="AB72" s="126">
        <f t="shared" si="11"/>
        <v>0</v>
      </c>
      <c r="AC72" s="132">
        <f t="shared" si="12"/>
        <v>0</v>
      </c>
    </row>
    <row r="73" spans="1:29" ht="15.75" customHeight="1">
      <c r="A73" s="250">
        <v>42686</v>
      </c>
      <c r="B73" s="85" t="s">
        <v>12</v>
      </c>
      <c r="C73" s="89">
        <v>31537996.720000148</v>
      </c>
      <c r="D73" s="133"/>
      <c r="E73" s="91">
        <f t="shared" si="5"/>
        <v>31537996.720000148</v>
      </c>
      <c r="F73" s="89">
        <v>411177.36</v>
      </c>
      <c r="G73" s="90"/>
      <c r="H73" s="91">
        <f t="shared" ref="H73:H136" si="13">+F73-G73</f>
        <v>411177.36</v>
      </c>
      <c r="I73" s="89">
        <v>57772.630000000005</v>
      </c>
      <c r="J73" s="90"/>
      <c r="K73" s="91">
        <f t="shared" ref="K73:K136" si="14">+I73-J73</f>
        <v>57772.630000000005</v>
      </c>
      <c r="L73" s="89">
        <v>21551.760000000002</v>
      </c>
      <c r="M73" s="90"/>
      <c r="N73" s="91">
        <f t="shared" ref="N73:N136" si="15">+L73-M73</f>
        <v>21551.760000000002</v>
      </c>
      <c r="O73" s="89">
        <v>0</v>
      </c>
      <c r="P73" s="102"/>
      <c r="Q73" s="91">
        <f t="shared" ref="Q73:Q136" si="16">+O73-P73</f>
        <v>0</v>
      </c>
      <c r="R73" s="89">
        <v>31163040.230000142</v>
      </c>
      <c r="S73" s="90"/>
      <c r="T73" s="91">
        <f t="shared" ref="T73:T136" si="17">R73-S73</f>
        <v>31163040.230000142</v>
      </c>
      <c r="U73" s="208">
        <f t="shared" si="6"/>
        <v>0</v>
      </c>
      <c r="W73" s="85" t="s">
        <v>12</v>
      </c>
      <c r="X73" s="117">
        <f t="shared" si="7"/>
        <v>0</v>
      </c>
      <c r="Y73" s="118">
        <f t="shared" si="8"/>
        <v>0</v>
      </c>
      <c r="Z73" s="118">
        <f t="shared" si="9"/>
        <v>0</v>
      </c>
      <c r="AA73" s="118">
        <f t="shared" si="10"/>
        <v>0</v>
      </c>
      <c r="AB73" s="118">
        <f t="shared" si="11"/>
        <v>0</v>
      </c>
      <c r="AC73" s="131">
        <f t="shared" si="12"/>
        <v>0</v>
      </c>
    </row>
    <row r="74" spans="1:29" ht="15.75">
      <c r="A74" s="251"/>
      <c r="B74" s="86" t="s">
        <v>13</v>
      </c>
      <c r="C74" s="92">
        <v>103040759.43999672</v>
      </c>
      <c r="D74" s="134"/>
      <c r="E74" s="93">
        <f t="shared" ref="E74:E137" si="18">+C74-D74</f>
        <v>103040759.43999672</v>
      </c>
      <c r="F74" s="92">
        <v>707995.5</v>
      </c>
      <c r="G74" s="20"/>
      <c r="H74" s="93">
        <f t="shared" si="13"/>
        <v>707995.5</v>
      </c>
      <c r="I74" s="92">
        <v>19468.07</v>
      </c>
      <c r="J74" s="20"/>
      <c r="K74" s="93">
        <f t="shared" si="14"/>
        <v>19468.07</v>
      </c>
      <c r="L74" s="92">
        <v>867.73</v>
      </c>
      <c r="M74" s="20"/>
      <c r="N74" s="93">
        <f t="shared" si="15"/>
        <v>867.73</v>
      </c>
      <c r="O74" s="92">
        <v>0</v>
      </c>
      <c r="P74" s="6"/>
      <c r="Q74" s="93">
        <f t="shared" si="16"/>
        <v>0</v>
      </c>
      <c r="R74" s="92">
        <v>102351364.27999668</v>
      </c>
      <c r="S74" s="20"/>
      <c r="T74" s="93">
        <f t="shared" si="17"/>
        <v>102351364.27999668</v>
      </c>
      <c r="U74" s="209">
        <f t="shared" ref="U74:U137" si="19">IF(D74=0,0,1)</f>
        <v>0</v>
      </c>
      <c r="W74" s="86" t="s">
        <v>13</v>
      </c>
      <c r="X74" s="121">
        <f t="shared" ref="X74:X137" si="20">+IF(AND(C74&lt;&gt;0,D74&lt;&gt;0,OR(E74&gt;100,E74&lt;-100)),1,0)</f>
        <v>0</v>
      </c>
      <c r="Y74" s="122">
        <f t="shared" ref="Y74:Y137" si="21">+IF(AND(F74&lt;&gt;0,G74&lt;&gt;0,OR(H74&gt;100,H74&lt;-100)),1,0)</f>
        <v>0</v>
      </c>
      <c r="Z74" s="122">
        <f t="shared" ref="Z74:Z137" si="22">+IF(AND(I74&lt;&gt;0,J74&lt;&gt;0,OR(K74&gt;100,K74&lt;-100)),1,0)</f>
        <v>0</v>
      </c>
      <c r="AA74" s="122">
        <f t="shared" ref="AA74:AA137" si="23">+IF(AND(L74&lt;&gt;0,M74&lt;&gt;0,OR(N74&gt;100,N74&lt;-100)),1,0)</f>
        <v>0</v>
      </c>
      <c r="AB74" s="122">
        <f t="shared" ref="AB74:AB137" si="24">+IF(AND(O74&lt;&gt;0,P74&lt;&gt;0,OR(Q74&gt;100,Q74&lt;-100)),1,0)</f>
        <v>0</v>
      </c>
      <c r="AC74" s="129">
        <f t="shared" ref="AC74:AC137" si="25">+IF(AND(R74&lt;&gt;0,S74&lt;&gt;0,OR(T74&gt;100,T74&lt;-100)),1,0)</f>
        <v>0</v>
      </c>
    </row>
    <row r="75" spans="1:29" ht="15.75">
      <c r="A75" s="251"/>
      <c r="B75" s="87" t="s">
        <v>14</v>
      </c>
      <c r="C75" s="92">
        <v>42457442.659999773</v>
      </c>
      <c r="D75" s="134"/>
      <c r="E75" s="93">
        <f t="shared" si="18"/>
        <v>42457442.659999773</v>
      </c>
      <c r="F75" s="92">
        <v>645644.91999999981</v>
      </c>
      <c r="G75" s="20"/>
      <c r="H75" s="93">
        <f t="shared" si="13"/>
        <v>645644.91999999981</v>
      </c>
      <c r="I75" s="92">
        <v>0</v>
      </c>
      <c r="J75" s="20"/>
      <c r="K75" s="93">
        <f t="shared" si="14"/>
        <v>0</v>
      </c>
      <c r="L75" s="92">
        <v>0</v>
      </c>
      <c r="M75" s="20"/>
      <c r="N75" s="93">
        <f t="shared" si="15"/>
        <v>0</v>
      </c>
      <c r="O75" s="92">
        <v>0</v>
      </c>
      <c r="P75" s="6"/>
      <c r="Q75" s="93">
        <f t="shared" si="16"/>
        <v>0</v>
      </c>
      <c r="R75" s="92">
        <v>41811797.739999764</v>
      </c>
      <c r="S75" s="20"/>
      <c r="T75" s="93">
        <f t="shared" si="17"/>
        <v>41811797.739999764</v>
      </c>
      <c r="U75" s="209">
        <f t="shared" si="19"/>
        <v>0</v>
      </c>
      <c r="W75" s="87" t="s">
        <v>14</v>
      </c>
      <c r="X75" s="121">
        <f t="shared" si="20"/>
        <v>0</v>
      </c>
      <c r="Y75" s="122">
        <f t="shared" si="21"/>
        <v>0</v>
      </c>
      <c r="Z75" s="122">
        <f t="shared" si="22"/>
        <v>0</v>
      </c>
      <c r="AA75" s="122">
        <f t="shared" si="23"/>
        <v>0</v>
      </c>
      <c r="AB75" s="122">
        <f t="shared" si="24"/>
        <v>0</v>
      </c>
      <c r="AC75" s="129">
        <f t="shared" si="25"/>
        <v>0</v>
      </c>
    </row>
    <row r="76" spans="1:29" ht="15.75">
      <c r="A76" s="251"/>
      <c r="B76" s="86" t="s">
        <v>15</v>
      </c>
      <c r="C76" s="92">
        <v>91369981.04999955</v>
      </c>
      <c r="D76" s="134"/>
      <c r="E76" s="93">
        <f t="shared" si="18"/>
        <v>91369981.04999955</v>
      </c>
      <c r="F76" s="92">
        <v>706173.66</v>
      </c>
      <c r="G76" s="20"/>
      <c r="H76" s="93">
        <f t="shared" si="13"/>
        <v>706173.66</v>
      </c>
      <c r="I76" s="92">
        <v>77956.17</v>
      </c>
      <c r="J76" s="20"/>
      <c r="K76" s="93">
        <f t="shared" si="14"/>
        <v>77956.17</v>
      </c>
      <c r="L76" s="92">
        <v>8098.27</v>
      </c>
      <c r="M76" s="20"/>
      <c r="N76" s="93">
        <f t="shared" si="15"/>
        <v>8098.27</v>
      </c>
      <c r="O76" s="92">
        <v>0</v>
      </c>
      <c r="P76" s="6"/>
      <c r="Q76" s="93">
        <f t="shared" si="16"/>
        <v>0</v>
      </c>
      <c r="R76" s="92">
        <v>90733665.289999545</v>
      </c>
      <c r="S76" s="20"/>
      <c r="T76" s="93">
        <f t="shared" si="17"/>
        <v>90733665.289999545</v>
      </c>
      <c r="U76" s="209">
        <f t="shared" si="19"/>
        <v>0</v>
      </c>
      <c r="W76" s="86" t="s">
        <v>15</v>
      </c>
      <c r="X76" s="121">
        <f t="shared" si="20"/>
        <v>0</v>
      </c>
      <c r="Y76" s="122">
        <f t="shared" si="21"/>
        <v>0</v>
      </c>
      <c r="Z76" s="122">
        <f t="shared" si="22"/>
        <v>0</v>
      </c>
      <c r="AA76" s="122">
        <f t="shared" si="23"/>
        <v>0</v>
      </c>
      <c r="AB76" s="122">
        <f t="shared" si="24"/>
        <v>0</v>
      </c>
      <c r="AC76" s="129">
        <f t="shared" si="25"/>
        <v>0</v>
      </c>
    </row>
    <row r="77" spans="1:29" ht="15.75">
      <c r="A77" s="251"/>
      <c r="B77" s="86" t="s">
        <v>16</v>
      </c>
      <c r="C77" s="92">
        <v>76315374.589999035</v>
      </c>
      <c r="D77" s="134"/>
      <c r="E77" s="93">
        <f t="shared" si="18"/>
        <v>76315374.589999035</v>
      </c>
      <c r="F77" s="92">
        <v>1094718.9800000002</v>
      </c>
      <c r="G77" s="20"/>
      <c r="H77" s="93">
        <f t="shared" si="13"/>
        <v>1094718.9800000002</v>
      </c>
      <c r="I77" s="92">
        <v>57321.81</v>
      </c>
      <c r="J77" s="20"/>
      <c r="K77" s="93">
        <f t="shared" si="14"/>
        <v>57321.81</v>
      </c>
      <c r="L77" s="92">
        <v>6465.6900000000005</v>
      </c>
      <c r="M77" s="20"/>
      <c r="N77" s="93">
        <f t="shared" si="15"/>
        <v>6465.6900000000005</v>
      </c>
      <c r="O77" s="92">
        <v>0</v>
      </c>
      <c r="P77" s="6"/>
      <c r="Q77" s="93">
        <f t="shared" si="16"/>
        <v>0</v>
      </c>
      <c r="R77" s="92">
        <v>75271511.729999036</v>
      </c>
      <c r="S77" s="20"/>
      <c r="T77" s="93">
        <f t="shared" si="17"/>
        <v>75271511.729999036</v>
      </c>
      <c r="U77" s="209">
        <f t="shared" si="19"/>
        <v>0</v>
      </c>
      <c r="W77" s="86" t="s">
        <v>16</v>
      </c>
      <c r="X77" s="121">
        <f t="shared" si="20"/>
        <v>0</v>
      </c>
      <c r="Y77" s="122">
        <f t="shared" si="21"/>
        <v>0</v>
      </c>
      <c r="Z77" s="122">
        <f t="shared" si="22"/>
        <v>0</v>
      </c>
      <c r="AA77" s="122">
        <f t="shared" si="23"/>
        <v>0</v>
      </c>
      <c r="AB77" s="122">
        <f t="shared" si="24"/>
        <v>0</v>
      </c>
      <c r="AC77" s="129">
        <f t="shared" si="25"/>
        <v>0</v>
      </c>
    </row>
    <row r="78" spans="1:29" ht="15.75">
      <c r="A78" s="251"/>
      <c r="B78" s="86" t="s">
        <v>17</v>
      </c>
      <c r="C78" s="92">
        <v>65224225.029996626</v>
      </c>
      <c r="D78" s="134"/>
      <c r="E78" s="93">
        <f t="shared" si="18"/>
        <v>65224225.029996626</v>
      </c>
      <c r="F78" s="92">
        <v>992506.28000000026</v>
      </c>
      <c r="G78" s="20"/>
      <c r="H78" s="93">
        <f t="shared" si="13"/>
        <v>992506.28000000026</v>
      </c>
      <c r="I78" s="92">
        <v>42571.99</v>
      </c>
      <c r="J78" s="20"/>
      <c r="K78" s="93">
        <f t="shared" si="14"/>
        <v>42571.99</v>
      </c>
      <c r="L78" s="92">
        <v>3123.53</v>
      </c>
      <c r="M78" s="20"/>
      <c r="N78" s="93">
        <f t="shared" si="15"/>
        <v>3123.53</v>
      </c>
      <c r="O78" s="92">
        <v>0</v>
      </c>
      <c r="P78" s="6"/>
      <c r="Q78" s="93">
        <f t="shared" si="16"/>
        <v>0</v>
      </c>
      <c r="R78" s="92">
        <v>64271167.209996626</v>
      </c>
      <c r="S78" s="20"/>
      <c r="T78" s="93">
        <f t="shared" si="17"/>
        <v>64271167.209996626</v>
      </c>
      <c r="U78" s="209">
        <f t="shared" si="19"/>
        <v>0</v>
      </c>
      <c r="W78" s="86" t="s">
        <v>17</v>
      </c>
      <c r="X78" s="121">
        <f t="shared" si="20"/>
        <v>0</v>
      </c>
      <c r="Y78" s="122">
        <f t="shared" si="21"/>
        <v>0</v>
      </c>
      <c r="Z78" s="122">
        <f t="shared" si="22"/>
        <v>0</v>
      </c>
      <c r="AA78" s="122">
        <f t="shared" si="23"/>
        <v>0</v>
      </c>
      <c r="AB78" s="122">
        <f t="shared" si="24"/>
        <v>0</v>
      </c>
      <c r="AC78" s="129">
        <f t="shared" si="25"/>
        <v>0</v>
      </c>
    </row>
    <row r="79" spans="1:29" ht="15.75">
      <c r="A79" s="251"/>
      <c r="B79" s="86" t="s">
        <v>18</v>
      </c>
      <c r="C79" s="92">
        <v>17460005.049999446</v>
      </c>
      <c r="D79" s="134"/>
      <c r="E79" s="93">
        <f t="shared" si="18"/>
        <v>17460005.049999446</v>
      </c>
      <c r="F79" s="92">
        <v>534787.71</v>
      </c>
      <c r="G79" s="20"/>
      <c r="H79" s="93">
        <f t="shared" si="13"/>
        <v>534787.71</v>
      </c>
      <c r="I79" s="92">
        <v>33291.919999999998</v>
      </c>
      <c r="J79" s="20"/>
      <c r="K79" s="93">
        <f t="shared" si="14"/>
        <v>33291.919999999998</v>
      </c>
      <c r="L79" s="92">
        <v>4559.07</v>
      </c>
      <c r="M79" s="20"/>
      <c r="N79" s="93">
        <f t="shared" si="15"/>
        <v>4559.07</v>
      </c>
      <c r="O79" s="92">
        <v>0</v>
      </c>
      <c r="P79" s="6"/>
      <c r="Q79" s="93">
        <f t="shared" si="16"/>
        <v>0</v>
      </c>
      <c r="R79" s="92">
        <v>16953950.189999454</v>
      </c>
      <c r="S79" s="20"/>
      <c r="T79" s="93">
        <f t="shared" si="17"/>
        <v>16953950.189999454</v>
      </c>
      <c r="U79" s="209">
        <f t="shared" si="19"/>
        <v>0</v>
      </c>
      <c r="W79" s="86" t="s">
        <v>18</v>
      </c>
      <c r="X79" s="121">
        <f t="shared" si="20"/>
        <v>0</v>
      </c>
      <c r="Y79" s="122">
        <f t="shared" si="21"/>
        <v>0</v>
      </c>
      <c r="Z79" s="122">
        <f t="shared" si="22"/>
        <v>0</v>
      </c>
      <c r="AA79" s="122">
        <f t="shared" si="23"/>
        <v>0</v>
      </c>
      <c r="AB79" s="122">
        <f t="shared" si="24"/>
        <v>0</v>
      </c>
      <c r="AC79" s="129">
        <f t="shared" si="25"/>
        <v>0</v>
      </c>
    </row>
    <row r="80" spans="1:29" ht="15.75">
      <c r="A80" s="252"/>
      <c r="B80" s="88" t="s">
        <v>19</v>
      </c>
      <c r="C80" s="94">
        <v>86432138.169998959</v>
      </c>
      <c r="D80" s="135"/>
      <c r="E80" s="96">
        <f t="shared" si="18"/>
        <v>86432138.169998959</v>
      </c>
      <c r="F80" s="94">
        <v>1129081.46</v>
      </c>
      <c r="G80" s="95"/>
      <c r="H80" s="96">
        <f t="shared" si="13"/>
        <v>1129081.46</v>
      </c>
      <c r="I80" s="94">
        <v>37208.159999999996</v>
      </c>
      <c r="J80" s="95"/>
      <c r="K80" s="96">
        <f t="shared" si="14"/>
        <v>37208.159999999996</v>
      </c>
      <c r="L80" s="94">
        <v>4705</v>
      </c>
      <c r="M80" s="95"/>
      <c r="N80" s="96">
        <f t="shared" si="15"/>
        <v>4705</v>
      </c>
      <c r="O80" s="94">
        <v>0</v>
      </c>
      <c r="P80" s="105"/>
      <c r="Q80" s="96">
        <f t="shared" si="16"/>
        <v>0</v>
      </c>
      <c r="R80" s="94">
        <v>85335559.869998962</v>
      </c>
      <c r="S80" s="95"/>
      <c r="T80" s="96">
        <f t="shared" si="17"/>
        <v>85335559.869998962</v>
      </c>
      <c r="U80" s="210">
        <f t="shared" si="19"/>
        <v>0</v>
      </c>
      <c r="W80" s="88" t="s">
        <v>19</v>
      </c>
      <c r="X80" s="125">
        <f t="shared" si="20"/>
        <v>0</v>
      </c>
      <c r="Y80" s="126">
        <f t="shared" si="21"/>
        <v>0</v>
      </c>
      <c r="Z80" s="126">
        <f t="shared" si="22"/>
        <v>0</v>
      </c>
      <c r="AA80" s="126">
        <f t="shared" si="23"/>
        <v>0</v>
      </c>
      <c r="AB80" s="126">
        <f t="shared" si="24"/>
        <v>0</v>
      </c>
      <c r="AC80" s="132">
        <f t="shared" si="25"/>
        <v>0</v>
      </c>
    </row>
    <row r="81" spans="1:29" ht="15.75" customHeight="1">
      <c r="A81" s="250">
        <v>42687</v>
      </c>
      <c r="B81" s="85" t="s">
        <v>12</v>
      </c>
      <c r="C81" s="89">
        <v>31163040.230000142</v>
      </c>
      <c r="D81" s="90"/>
      <c r="E81" s="91">
        <f t="shared" si="18"/>
        <v>31163040.230000142</v>
      </c>
      <c r="F81" s="89">
        <v>733044.38</v>
      </c>
      <c r="G81" s="102"/>
      <c r="H81" s="91">
        <f t="shared" si="13"/>
        <v>733044.38</v>
      </c>
      <c r="I81" s="89">
        <v>40878.400000000001</v>
      </c>
      <c r="J81" s="90"/>
      <c r="K81" s="91">
        <f t="shared" si="14"/>
        <v>40878.400000000001</v>
      </c>
      <c r="L81" s="89">
        <v>3251.52</v>
      </c>
      <c r="M81" s="90"/>
      <c r="N81" s="91">
        <f t="shared" si="15"/>
        <v>3251.52</v>
      </c>
      <c r="O81" s="89">
        <v>195131.69</v>
      </c>
      <c r="P81" s="90"/>
      <c r="Q81" s="91">
        <f t="shared" si="16"/>
        <v>195131.69</v>
      </c>
      <c r="R81" s="89">
        <v>33695149.020000137</v>
      </c>
      <c r="S81" s="102"/>
      <c r="T81" s="91">
        <f t="shared" si="17"/>
        <v>33695149.020000137</v>
      </c>
      <c r="U81" s="208">
        <f t="shared" si="19"/>
        <v>0</v>
      </c>
      <c r="W81" s="85" t="s">
        <v>12</v>
      </c>
      <c r="X81" s="121">
        <f t="shared" si="20"/>
        <v>0</v>
      </c>
      <c r="Y81" s="122">
        <f t="shared" si="21"/>
        <v>0</v>
      </c>
      <c r="Z81" s="122">
        <f t="shared" si="22"/>
        <v>0</v>
      </c>
      <c r="AA81" s="122">
        <f t="shared" si="23"/>
        <v>0</v>
      </c>
      <c r="AB81" s="122">
        <f t="shared" si="24"/>
        <v>0</v>
      </c>
      <c r="AC81" s="129">
        <f t="shared" si="25"/>
        <v>0</v>
      </c>
    </row>
    <row r="82" spans="1:29" ht="15.75">
      <c r="A82" s="251"/>
      <c r="B82" s="86" t="s">
        <v>13</v>
      </c>
      <c r="C82" s="92">
        <v>102351364.27999668</v>
      </c>
      <c r="D82" s="20"/>
      <c r="E82" s="93">
        <f t="shared" si="18"/>
        <v>102351364.27999668</v>
      </c>
      <c r="F82" s="92">
        <v>2265701.290000001</v>
      </c>
      <c r="G82" s="6"/>
      <c r="H82" s="93">
        <f t="shared" si="13"/>
        <v>2265701.290000001</v>
      </c>
      <c r="I82" s="92">
        <v>173440.81999999998</v>
      </c>
      <c r="J82" s="20"/>
      <c r="K82" s="93">
        <f t="shared" si="14"/>
        <v>173440.81999999998</v>
      </c>
      <c r="L82" s="92">
        <v>67086.749999999985</v>
      </c>
      <c r="M82" s="20"/>
      <c r="N82" s="93">
        <f t="shared" si="15"/>
        <v>67086.749999999985</v>
      </c>
      <c r="O82" s="92">
        <v>569291.7200000002</v>
      </c>
      <c r="P82" s="20"/>
      <c r="Q82" s="93">
        <f t="shared" si="16"/>
        <v>569291.7200000002</v>
      </c>
      <c r="R82" s="92">
        <v>99622725.339996681</v>
      </c>
      <c r="S82" s="6"/>
      <c r="T82" s="93">
        <f t="shared" si="17"/>
        <v>99622725.339996681</v>
      </c>
      <c r="U82" s="209">
        <f t="shared" si="19"/>
        <v>0</v>
      </c>
      <c r="W82" s="86" t="s">
        <v>13</v>
      </c>
      <c r="X82" s="121">
        <f t="shared" si="20"/>
        <v>0</v>
      </c>
      <c r="Y82" s="122">
        <f t="shared" si="21"/>
        <v>0</v>
      </c>
      <c r="Z82" s="122">
        <f t="shared" si="22"/>
        <v>0</v>
      </c>
      <c r="AA82" s="122">
        <f t="shared" si="23"/>
        <v>0</v>
      </c>
      <c r="AB82" s="122">
        <f t="shared" si="24"/>
        <v>0</v>
      </c>
      <c r="AC82" s="129">
        <f t="shared" si="25"/>
        <v>0</v>
      </c>
    </row>
    <row r="83" spans="1:29" ht="15.75">
      <c r="A83" s="251"/>
      <c r="B83" s="87" t="s">
        <v>14</v>
      </c>
      <c r="C83" s="92">
        <v>41811797.739999764</v>
      </c>
      <c r="D83" s="20"/>
      <c r="E83" s="93">
        <f t="shared" si="18"/>
        <v>41811797.739999764</v>
      </c>
      <c r="F83" s="92">
        <v>1667267.1599999997</v>
      </c>
      <c r="G83" s="6"/>
      <c r="H83" s="93">
        <f t="shared" si="13"/>
        <v>1667267.1599999997</v>
      </c>
      <c r="I83" s="92">
        <v>191074.32999999996</v>
      </c>
      <c r="J83" s="20"/>
      <c r="K83" s="93">
        <f t="shared" si="14"/>
        <v>191074.32999999996</v>
      </c>
      <c r="L83" s="92">
        <v>28267.39</v>
      </c>
      <c r="M83" s="20"/>
      <c r="N83" s="93">
        <f t="shared" si="15"/>
        <v>28267.39</v>
      </c>
      <c r="O83" s="92">
        <v>587746.83000000019</v>
      </c>
      <c r="P83" s="20"/>
      <c r="Q83" s="93">
        <f t="shared" si="16"/>
        <v>587746.83000000019</v>
      </c>
      <c r="R83" s="92">
        <v>43216929.33999975</v>
      </c>
      <c r="S83" s="6"/>
      <c r="T83" s="93">
        <f t="shared" si="17"/>
        <v>43216929.33999975</v>
      </c>
      <c r="U83" s="209">
        <f t="shared" si="19"/>
        <v>0</v>
      </c>
      <c r="W83" s="87" t="s">
        <v>14</v>
      </c>
      <c r="X83" s="121">
        <f t="shared" si="20"/>
        <v>0</v>
      </c>
      <c r="Y83" s="122">
        <f t="shared" si="21"/>
        <v>0</v>
      </c>
      <c r="Z83" s="122">
        <f t="shared" si="22"/>
        <v>0</v>
      </c>
      <c r="AA83" s="122">
        <f t="shared" si="23"/>
        <v>0</v>
      </c>
      <c r="AB83" s="122">
        <f t="shared" si="24"/>
        <v>0</v>
      </c>
      <c r="AC83" s="129">
        <f t="shared" si="25"/>
        <v>0</v>
      </c>
    </row>
    <row r="84" spans="1:29" ht="15.75">
      <c r="A84" s="251"/>
      <c r="B84" s="86" t="s">
        <v>15</v>
      </c>
      <c r="C84" s="92">
        <v>90733665.289999545</v>
      </c>
      <c r="D84" s="20"/>
      <c r="E84" s="93">
        <f t="shared" si="18"/>
        <v>90733665.289999545</v>
      </c>
      <c r="F84" s="92">
        <v>2385696.4600000018</v>
      </c>
      <c r="G84" s="6"/>
      <c r="H84" s="93">
        <f t="shared" si="13"/>
        <v>2385696.4600000018</v>
      </c>
      <c r="I84" s="92">
        <v>258236.28</v>
      </c>
      <c r="J84" s="20"/>
      <c r="K84" s="93">
        <f t="shared" si="14"/>
        <v>258236.28</v>
      </c>
      <c r="L84" s="92">
        <v>12256.62</v>
      </c>
      <c r="M84" s="20"/>
      <c r="N84" s="93">
        <f t="shared" si="15"/>
        <v>12256.62</v>
      </c>
      <c r="O84" s="92">
        <v>613453.82999999996</v>
      </c>
      <c r="P84" s="20"/>
      <c r="Q84" s="93">
        <f t="shared" si="16"/>
        <v>613453.82999999996</v>
      </c>
      <c r="R84" s="92">
        <v>92920329.139999539</v>
      </c>
      <c r="S84" s="6"/>
      <c r="T84" s="93">
        <f t="shared" si="17"/>
        <v>92920329.139999539</v>
      </c>
      <c r="U84" s="209">
        <f t="shared" si="19"/>
        <v>0</v>
      </c>
      <c r="W84" s="86" t="s">
        <v>15</v>
      </c>
      <c r="X84" s="121">
        <f t="shared" si="20"/>
        <v>0</v>
      </c>
      <c r="Y84" s="122">
        <f t="shared" si="21"/>
        <v>0</v>
      </c>
      <c r="Z84" s="122">
        <f t="shared" si="22"/>
        <v>0</v>
      </c>
      <c r="AA84" s="122">
        <f t="shared" si="23"/>
        <v>0</v>
      </c>
      <c r="AB84" s="122">
        <f t="shared" si="24"/>
        <v>0</v>
      </c>
      <c r="AC84" s="129">
        <f t="shared" si="25"/>
        <v>0</v>
      </c>
    </row>
    <row r="85" spans="1:29" ht="15.75">
      <c r="A85" s="251"/>
      <c r="B85" s="86" t="s">
        <v>16</v>
      </c>
      <c r="C85" s="92">
        <v>75271511.729999036</v>
      </c>
      <c r="D85" s="20"/>
      <c r="E85" s="93">
        <f t="shared" si="18"/>
        <v>75271511.729999036</v>
      </c>
      <c r="F85" s="92">
        <v>2643439.2500000005</v>
      </c>
      <c r="G85" s="6"/>
      <c r="H85" s="93">
        <f t="shared" si="13"/>
        <v>2643439.2500000005</v>
      </c>
      <c r="I85" s="92">
        <v>95414.449999999983</v>
      </c>
      <c r="J85" s="20"/>
      <c r="K85" s="93">
        <f t="shared" si="14"/>
        <v>95414.449999999983</v>
      </c>
      <c r="L85" s="92">
        <v>7355.72</v>
      </c>
      <c r="M85" s="20"/>
      <c r="N85" s="93">
        <f t="shared" si="15"/>
        <v>7355.72</v>
      </c>
      <c r="O85" s="92">
        <v>770372.82000000007</v>
      </c>
      <c r="P85" s="20"/>
      <c r="Q85" s="93">
        <f t="shared" si="16"/>
        <v>770372.82000000007</v>
      </c>
      <c r="R85" s="92">
        <v>74359227.449999034</v>
      </c>
      <c r="S85" s="6"/>
      <c r="T85" s="93">
        <f t="shared" si="17"/>
        <v>74359227.449999034</v>
      </c>
      <c r="U85" s="209">
        <f t="shared" si="19"/>
        <v>0</v>
      </c>
      <c r="W85" s="86" t="s">
        <v>16</v>
      </c>
      <c r="X85" s="121">
        <f t="shared" si="20"/>
        <v>0</v>
      </c>
      <c r="Y85" s="122">
        <f t="shared" si="21"/>
        <v>0</v>
      </c>
      <c r="Z85" s="122">
        <f t="shared" si="22"/>
        <v>0</v>
      </c>
      <c r="AA85" s="122">
        <f t="shared" si="23"/>
        <v>0</v>
      </c>
      <c r="AB85" s="122">
        <f t="shared" si="24"/>
        <v>0</v>
      </c>
      <c r="AC85" s="129">
        <f t="shared" si="25"/>
        <v>0</v>
      </c>
    </row>
    <row r="86" spans="1:29" ht="15.75">
      <c r="A86" s="251"/>
      <c r="B86" s="86" t="s">
        <v>17</v>
      </c>
      <c r="C86" s="92">
        <v>64271167.209996626</v>
      </c>
      <c r="D86" s="20"/>
      <c r="E86" s="93">
        <f t="shared" si="18"/>
        <v>64271167.209996626</v>
      </c>
      <c r="F86" s="92">
        <v>3020053.129999999</v>
      </c>
      <c r="G86" s="6"/>
      <c r="H86" s="93">
        <f t="shared" si="13"/>
        <v>3020053.129999999</v>
      </c>
      <c r="I86" s="92">
        <v>111620.6</v>
      </c>
      <c r="J86" s="20"/>
      <c r="K86" s="93">
        <f t="shared" si="14"/>
        <v>111620.6</v>
      </c>
      <c r="L86" s="92">
        <v>25278.349999999995</v>
      </c>
      <c r="M86" s="20"/>
      <c r="N86" s="93">
        <f t="shared" si="15"/>
        <v>25278.349999999995</v>
      </c>
      <c r="O86" s="92">
        <v>737886.95000000019</v>
      </c>
      <c r="P86" s="20"/>
      <c r="Q86" s="93">
        <f t="shared" si="16"/>
        <v>737886.95000000019</v>
      </c>
      <c r="R86" s="92">
        <v>60599569.379996642</v>
      </c>
      <c r="S86" s="6"/>
      <c r="T86" s="93">
        <f t="shared" si="17"/>
        <v>60599569.379996642</v>
      </c>
      <c r="U86" s="209">
        <f t="shared" si="19"/>
        <v>0</v>
      </c>
      <c r="W86" s="86" t="s">
        <v>17</v>
      </c>
      <c r="X86" s="121">
        <f t="shared" si="20"/>
        <v>0</v>
      </c>
      <c r="Y86" s="122">
        <f t="shared" si="21"/>
        <v>0</v>
      </c>
      <c r="Z86" s="122">
        <f t="shared" si="22"/>
        <v>0</v>
      </c>
      <c r="AA86" s="122">
        <f t="shared" si="23"/>
        <v>0</v>
      </c>
      <c r="AB86" s="122">
        <f t="shared" si="24"/>
        <v>0</v>
      </c>
      <c r="AC86" s="129">
        <f t="shared" si="25"/>
        <v>0</v>
      </c>
    </row>
    <row r="87" spans="1:29" ht="15.75">
      <c r="A87" s="251"/>
      <c r="B87" s="86" t="s">
        <v>18</v>
      </c>
      <c r="C87" s="92">
        <v>16953950.189999454</v>
      </c>
      <c r="D87" s="20"/>
      <c r="E87" s="93">
        <f t="shared" si="18"/>
        <v>16953950.189999454</v>
      </c>
      <c r="F87" s="92">
        <v>1295428.17</v>
      </c>
      <c r="G87" s="6"/>
      <c r="H87" s="93">
        <f t="shared" si="13"/>
        <v>1295428.17</v>
      </c>
      <c r="I87" s="92">
        <v>42723.73</v>
      </c>
      <c r="J87" s="20"/>
      <c r="K87" s="93">
        <f t="shared" si="14"/>
        <v>42723.73</v>
      </c>
      <c r="L87" s="92">
        <v>3508.21</v>
      </c>
      <c r="M87" s="20"/>
      <c r="N87" s="93">
        <f t="shared" si="15"/>
        <v>3508.21</v>
      </c>
      <c r="O87" s="92">
        <v>115256.40000000001</v>
      </c>
      <c r="P87" s="20"/>
      <c r="Q87" s="93">
        <f t="shared" si="16"/>
        <v>115256.40000000001</v>
      </c>
      <c r="R87" s="92">
        <v>15582481.139999447</v>
      </c>
      <c r="S87" s="6"/>
      <c r="T87" s="93">
        <f t="shared" si="17"/>
        <v>15582481.139999447</v>
      </c>
      <c r="U87" s="209">
        <f t="shared" si="19"/>
        <v>0</v>
      </c>
      <c r="W87" s="86" t="s">
        <v>18</v>
      </c>
      <c r="X87" s="121">
        <f t="shared" si="20"/>
        <v>0</v>
      </c>
      <c r="Y87" s="122">
        <f t="shared" si="21"/>
        <v>0</v>
      </c>
      <c r="Z87" s="122">
        <f t="shared" si="22"/>
        <v>0</v>
      </c>
      <c r="AA87" s="122">
        <f t="shared" si="23"/>
        <v>0</v>
      </c>
      <c r="AB87" s="122">
        <f t="shared" si="24"/>
        <v>0</v>
      </c>
      <c r="AC87" s="129">
        <f t="shared" si="25"/>
        <v>0</v>
      </c>
    </row>
    <row r="88" spans="1:29" ht="15.75">
      <c r="A88" s="252"/>
      <c r="B88" s="88" t="s">
        <v>19</v>
      </c>
      <c r="C88" s="94">
        <v>85335559.869998962</v>
      </c>
      <c r="D88" s="95"/>
      <c r="E88" s="96">
        <f t="shared" si="18"/>
        <v>85335559.869998962</v>
      </c>
      <c r="F88" s="94">
        <v>2012138.3</v>
      </c>
      <c r="G88" s="105"/>
      <c r="H88" s="96">
        <f t="shared" si="13"/>
        <v>2012138.3</v>
      </c>
      <c r="I88" s="94">
        <v>170214.50999999998</v>
      </c>
      <c r="J88" s="95"/>
      <c r="K88" s="96">
        <f t="shared" si="14"/>
        <v>170214.50999999998</v>
      </c>
      <c r="L88" s="94">
        <v>24449.319999999996</v>
      </c>
      <c r="M88" s="95"/>
      <c r="N88" s="96">
        <f t="shared" si="15"/>
        <v>24449.319999999996</v>
      </c>
      <c r="O88" s="94">
        <v>1331702.0100000005</v>
      </c>
      <c r="P88" s="95"/>
      <c r="Q88" s="96">
        <f t="shared" si="16"/>
        <v>1331702.0100000005</v>
      </c>
      <c r="R88" s="94">
        <v>98847993.069999009</v>
      </c>
      <c r="S88" s="105"/>
      <c r="T88" s="96">
        <f t="shared" si="17"/>
        <v>98847993.069999009</v>
      </c>
      <c r="U88" s="210">
        <f t="shared" si="19"/>
        <v>0</v>
      </c>
      <c r="W88" s="88" t="s">
        <v>19</v>
      </c>
      <c r="X88" s="125">
        <f t="shared" si="20"/>
        <v>0</v>
      </c>
      <c r="Y88" s="126">
        <f t="shared" si="21"/>
        <v>0</v>
      </c>
      <c r="Z88" s="126">
        <f t="shared" si="22"/>
        <v>0</v>
      </c>
      <c r="AA88" s="126">
        <f t="shared" si="23"/>
        <v>0</v>
      </c>
      <c r="AB88" s="126">
        <f t="shared" si="24"/>
        <v>0</v>
      </c>
      <c r="AC88" s="132">
        <f t="shared" si="25"/>
        <v>0</v>
      </c>
    </row>
    <row r="89" spans="1:29" ht="15.75" customHeight="1">
      <c r="A89" s="250">
        <v>42688</v>
      </c>
      <c r="B89" s="85" t="s">
        <v>12</v>
      </c>
      <c r="C89" s="89">
        <v>33695149.020000137</v>
      </c>
      <c r="D89" s="90"/>
      <c r="E89" s="91">
        <f t="shared" si="18"/>
        <v>33695149.020000137</v>
      </c>
      <c r="F89" s="89">
        <v>448630.16000000003</v>
      </c>
      <c r="G89" s="90"/>
      <c r="H89" s="91">
        <f t="shared" si="13"/>
        <v>448630.16000000003</v>
      </c>
      <c r="I89" s="89">
        <v>40658.68</v>
      </c>
      <c r="J89" s="90"/>
      <c r="K89" s="91">
        <f t="shared" si="14"/>
        <v>40658.68</v>
      </c>
      <c r="L89" s="89">
        <v>22067.74</v>
      </c>
      <c r="M89" s="90"/>
      <c r="N89" s="91">
        <f t="shared" si="15"/>
        <v>22067.74</v>
      </c>
      <c r="O89" s="89">
        <v>101123.64</v>
      </c>
      <c r="P89" s="90"/>
      <c r="Q89" s="91">
        <f t="shared" si="16"/>
        <v>101123.64</v>
      </c>
      <c r="R89" s="89">
        <v>33163986.160000153</v>
      </c>
      <c r="S89" s="90"/>
      <c r="T89" s="91">
        <f t="shared" si="17"/>
        <v>33163986.160000153</v>
      </c>
      <c r="U89" s="208">
        <f t="shared" si="19"/>
        <v>0</v>
      </c>
      <c r="W89" s="85" t="s">
        <v>12</v>
      </c>
      <c r="X89" s="122">
        <f t="shared" si="20"/>
        <v>0</v>
      </c>
      <c r="Y89" s="122">
        <f t="shared" si="21"/>
        <v>0</v>
      </c>
      <c r="Z89" s="122">
        <f t="shared" si="22"/>
        <v>0</v>
      </c>
      <c r="AA89" s="122">
        <f t="shared" si="23"/>
        <v>0</v>
      </c>
      <c r="AB89" s="122">
        <f t="shared" si="24"/>
        <v>0</v>
      </c>
      <c r="AC89" s="129">
        <f t="shared" si="25"/>
        <v>0</v>
      </c>
    </row>
    <row r="90" spans="1:29" ht="15.75">
      <c r="A90" s="251"/>
      <c r="B90" s="86" t="s">
        <v>13</v>
      </c>
      <c r="C90" s="92">
        <v>99622725.339996681</v>
      </c>
      <c r="D90" s="20"/>
      <c r="E90" s="93">
        <f t="shared" si="18"/>
        <v>99622725.339996681</v>
      </c>
      <c r="F90" s="92">
        <v>2108351.2599999984</v>
      </c>
      <c r="G90" s="6"/>
      <c r="H90" s="93">
        <f t="shared" si="13"/>
        <v>2108351.2599999984</v>
      </c>
      <c r="I90" s="92">
        <v>252273.33000000002</v>
      </c>
      <c r="J90" s="20"/>
      <c r="K90" s="93">
        <f t="shared" si="14"/>
        <v>252273.33000000002</v>
      </c>
      <c r="L90" s="92">
        <v>629611.16999999993</v>
      </c>
      <c r="M90" s="20"/>
      <c r="N90" s="93">
        <f t="shared" si="15"/>
        <v>629611.16999999993</v>
      </c>
      <c r="O90" s="92">
        <v>542736.7899999998</v>
      </c>
      <c r="P90" s="20"/>
      <c r="Q90" s="93">
        <f t="shared" si="16"/>
        <v>542736.7899999998</v>
      </c>
      <c r="R90" s="92">
        <v>105936145.9599967</v>
      </c>
      <c r="S90" s="20"/>
      <c r="T90" s="93">
        <f t="shared" si="17"/>
        <v>105936145.9599967</v>
      </c>
      <c r="U90" s="209">
        <f t="shared" si="19"/>
        <v>0</v>
      </c>
      <c r="W90" s="86" t="s">
        <v>13</v>
      </c>
      <c r="X90" s="122">
        <f t="shared" si="20"/>
        <v>0</v>
      </c>
      <c r="Y90" s="122">
        <f t="shared" si="21"/>
        <v>0</v>
      </c>
      <c r="Z90" s="122">
        <f t="shared" si="22"/>
        <v>0</v>
      </c>
      <c r="AA90" s="122">
        <f t="shared" si="23"/>
        <v>0</v>
      </c>
      <c r="AB90" s="122">
        <f t="shared" si="24"/>
        <v>0</v>
      </c>
      <c r="AC90" s="129">
        <f t="shared" si="25"/>
        <v>0</v>
      </c>
    </row>
    <row r="91" spans="1:29" ht="15.75">
      <c r="A91" s="251"/>
      <c r="B91" s="87" t="s">
        <v>14</v>
      </c>
      <c r="C91" s="92">
        <v>43216929.33999975</v>
      </c>
      <c r="D91" s="20"/>
      <c r="E91" s="93">
        <f t="shared" si="18"/>
        <v>43216929.33999975</v>
      </c>
      <c r="F91" s="92">
        <v>1400318.6500000004</v>
      </c>
      <c r="G91" s="6"/>
      <c r="H91" s="93">
        <f t="shared" si="13"/>
        <v>1400318.6500000004</v>
      </c>
      <c r="I91" s="92">
        <v>103230.14</v>
      </c>
      <c r="J91" s="20"/>
      <c r="K91" s="93">
        <f t="shared" si="14"/>
        <v>103230.14</v>
      </c>
      <c r="L91" s="92">
        <v>72498.64</v>
      </c>
      <c r="M91" s="20"/>
      <c r="N91" s="93">
        <f t="shared" si="15"/>
        <v>72498.64</v>
      </c>
      <c r="O91" s="92">
        <v>496904.21999999986</v>
      </c>
      <c r="P91" s="20"/>
      <c r="Q91" s="93">
        <f t="shared" si="16"/>
        <v>496904.21999999986</v>
      </c>
      <c r="R91" s="92">
        <v>41350437.96999976</v>
      </c>
      <c r="S91" s="20"/>
      <c r="T91" s="93">
        <f t="shared" si="17"/>
        <v>41350437.96999976</v>
      </c>
      <c r="U91" s="209">
        <f t="shared" si="19"/>
        <v>0</v>
      </c>
      <c r="W91" s="87" t="s">
        <v>14</v>
      </c>
      <c r="X91" s="122">
        <f t="shared" si="20"/>
        <v>0</v>
      </c>
      <c r="Y91" s="122">
        <f t="shared" si="21"/>
        <v>0</v>
      </c>
      <c r="Z91" s="122">
        <f t="shared" si="22"/>
        <v>0</v>
      </c>
      <c r="AA91" s="122">
        <f t="shared" si="23"/>
        <v>0</v>
      </c>
      <c r="AB91" s="122">
        <f t="shared" si="24"/>
        <v>0</v>
      </c>
      <c r="AC91" s="129">
        <f t="shared" si="25"/>
        <v>0</v>
      </c>
    </row>
    <row r="92" spans="1:29" ht="15.75">
      <c r="A92" s="251"/>
      <c r="B92" s="86" t="s">
        <v>15</v>
      </c>
      <c r="C92" s="92">
        <v>92920329.139999539</v>
      </c>
      <c r="D92" s="20"/>
      <c r="E92" s="93">
        <f t="shared" si="18"/>
        <v>92920329.139999539</v>
      </c>
      <c r="F92" s="92">
        <v>1571144.2199999997</v>
      </c>
      <c r="G92" s="6"/>
      <c r="H92" s="93">
        <f t="shared" si="13"/>
        <v>1571144.2199999997</v>
      </c>
      <c r="I92" s="92">
        <v>201139.23</v>
      </c>
      <c r="J92" s="20"/>
      <c r="K92" s="93">
        <f t="shared" si="14"/>
        <v>201139.23</v>
      </c>
      <c r="L92" s="92">
        <v>95161.78</v>
      </c>
      <c r="M92" s="20"/>
      <c r="N92" s="93">
        <f t="shared" si="15"/>
        <v>95161.78</v>
      </c>
      <c r="O92" s="92">
        <v>394960.09</v>
      </c>
      <c r="P92" s="20"/>
      <c r="Q92" s="93">
        <f t="shared" si="16"/>
        <v>394960.09</v>
      </c>
      <c r="R92" s="92">
        <v>91060202.279999539</v>
      </c>
      <c r="S92" s="20"/>
      <c r="T92" s="93">
        <f t="shared" si="17"/>
        <v>91060202.279999539</v>
      </c>
      <c r="U92" s="209">
        <f t="shared" si="19"/>
        <v>0</v>
      </c>
      <c r="W92" s="86" t="s">
        <v>15</v>
      </c>
      <c r="X92" s="122">
        <f t="shared" si="20"/>
        <v>0</v>
      </c>
      <c r="Y92" s="122">
        <f t="shared" si="21"/>
        <v>0</v>
      </c>
      <c r="Z92" s="122">
        <f t="shared" si="22"/>
        <v>0</v>
      </c>
      <c r="AA92" s="122">
        <f t="shared" si="23"/>
        <v>0</v>
      </c>
      <c r="AB92" s="122">
        <f t="shared" si="24"/>
        <v>0</v>
      </c>
      <c r="AC92" s="129">
        <f t="shared" si="25"/>
        <v>0</v>
      </c>
    </row>
    <row r="93" spans="1:29" ht="15.75">
      <c r="A93" s="251"/>
      <c r="B93" s="86" t="s">
        <v>16</v>
      </c>
      <c r="C93" s="92">
        <v>74359227.449999034</v>
      </c>
      <c r="D93" s="20"/>
      <c r="E93" s="93">
        <f t="shared" si="18"/>
        <v>74359227.449999034</v>
      </c>
      <c r="F93" s="92">
        <v>1433984.6599999997</v>
      </c>
      <c r="G93" s="6"/>
      <c r="H93" s="93">
        <f t="shared" si="13"/>
        <v>1433984.6599999997</v>
      </c>
      <c r="I93" s="92">
        <v>103936.29000000001</v>
      </c>
      <c r="J93" s="20"/>
      <c r="K93" s="93">
        <f t="shared" si="14"/>
        <v>103936.29000000001</v>
      </c>
      <c r="L93" s="92">
        <v>96141.08</v>
      </c>
      <c r="M93" s="20"/>
      <c r="N93" s="93">
        <f t="shared" si="15"/>
        <v>96141.08</v>
      </c>
      <c r="O93" s="92">
        <v>479070.46000000014</v>
      </c>
      <c r="P93" s="20"/>
      <c r="Q93" s="93">
        <f t="shared" si="16"/>
        <v>479070.46000000014</v>
      </c>
      <c r="R93" s="92">
        <v>72453967.539999023</v>
      </c>
      <c r="S93" s="20"/>
      <c r="T93" s="93">
        <f t="shared" si="17"/>
        <v>72453967.539999023</v>
      </c>
      <c r="U93" s="209">
        <f t="shared" si="19"/>
        <v>0</v>
      </c>
      <c r="W93" s="86" t="s">
        <v>16</v>
      </c>
      <c r="X93" s="122">
        <f t="shared" si="20"/>
        <v>0</v>
      </c>
      <c r="Y93" s="122">
        <f t="shared" si="21"/>
        <v>0</v>
      </c>
      <c r="Z93" s="122">
        <f t="shared" si="22"/>
        <v>0</v>
      </c>
      <c r="AA93" s="122">
        <f t="shared" si="23"/>
        <v>0</v>
      </c>
      <c r="AB93" s="122">
        <f t="shared" si="24"/>
        <v>0</v>
      </c>
      <c r="AC93" s="129">
        <f t="shared" si="25"/>
        <v>0</v>
      </c>
    </row>
    <row r="94" spans="1:29" ht="15.75">
      <c r="A94" s="251"/>
      <c r="B94" s="86" t="s">
        <v>17</v>
      </c>
      <c r="C94" s="92">
        <v>60599569.379996642</v>
      </c>
      <c r="D94" s="20"/>
      <c r="E94" s="93">
        <f t="shared" si="18"/>
        <v>60599569.379996642</v>
      </c>
      <c r="F94" s="92">
        <v>1583662.7400000007</v>
      </c>
      <c r="G94" s="6"/>
      <c r="H94" s="93">
        <f t="shared" si="13"/>
        <v>1583662.7400000007</v>
      </c>
      <c r="I94" s="92">
        <v>158309.25999999998</v>
      </c>
      <c r="J94" s="20"/>
      <c r="K94" s="93">
        <f t="shared" si="14"/>
        <v>158309.25999999998</v>
      </c>
      <c r="L94" s="92">
        <v>119794.21</v>
      </c>
      <c r="M94" s="20"/>
      <c r="N94" s="93">
        <f t="shared" si="15"/>
        <v>119794.21</v>
      </c>
      <c r="O94" s="92">
        <v>711616.69999999984</v>
      </c>
      <c r="P94" s="20"/>
      <c r="Q94" s="93">
        <f t="shared" si="16"/>
        <v>711616.69999999984</v>
      </c>
      <c r="R94" s="92">
        <v>66659285.719996624</v>
      </c>
      <c r="S94" s="20"/>
      <c r="T94" s="93">
        <f t="shared" si="17"/>
        <v>66659285.719996624</v>
      </c>
      <c r="U94" s="209">
        <f t="shared" si="19"/>
        <v>0</v>
      </c>
      <c r="W94" s="86" t="s">
        <v>17</v>
      </c>
      <c r="X94" s="122">
        <f t="shared" si="20"/>
        <v>0</v>
      </c>
      <c r="Y94" s="122">
        <f t="shared" si="21"/>
        <v>0</v>
      </c>
      <c r="Z94" s="122">
        <f t="shared" si="22"/>
        <v>0</v>
      </c>
      <c r="AA94" s="122">
        <f t="shared" si="23"/>
        <v>0</v>
      </c>
      <c r="AB94" s="122">
        <f t="shared" si="24"/>
        <v>0</v>
      </c>
      <c r="AC94" s="129">
        <f t="shared" si="25"/>
        <v>0</v>
      </c>
    </row>
    <row r="95" spans="1:29" ht="15.75">
      <c r="A95" s="251"/>
      <c r="B95" s="86" t="s">
        <v>18</v>
      </c>
      <c r="C95" s="92">
        <v>15582481.139999447</v>
      </c>
      <c r="D95" s="20"/>
      <c r="E95" s="93">
        <f t="shared" si="18"/>
        <v>15582481.139999447</v>
      </c>
      <c r="F95" s="92">
        <v>1056303.3700000001</v>
      </c>
      <c r="G95" s="6"/>
      <c r="H95" s="93">
        <f t="shared" si="13"/>
        <v>1056303.3700000001</v>
      </c>
      <c r="I95" s="92">
        <v>152378.62</v>
      </c>
      <c r="J95" s="20"/>
      <c r="K95" s="93">
        <f t="shared" si="14"/>
        <v>152378.62</v>
      </c>
      <c r="L95" s="92">
        <v>132724.53</v>
      </c>
      <c r="M95" s="20"/>
      <c r="N95" s="93">
        <f t="shared" si="15"/>
        <v>132724.53</v>
      </c>
      <c r="O95" s="92">
        <v>123243.54999999999</v>
      </c>
      <c r="P95" s="20"/>
      <c r="Q95" s="93">
        <f t="shared" si="16"/>
        <v>123243.54999999999</v>
      </c>
      <c r="R95" s="92">
        <v>16382773.189999448</v>
      </c>
      <c r="S95" s="20"/>
      <c r="T95" s="93">
        <f t="shared" si="17"/>
        <v>16382773.189999448</v>
      </c>
      <c r="U95" s="209">
        <f t="shared" si="19"/>
        <v>0</v>
      </c>
      <c r="W95" s="86" t="s">
        <v>18</v>
      </c>
      <c r="X95" s="122">
        <f t="shared" si="20"/>
        <v>0</v>
      </c>
      <c r="Y95" s="122">
        <f t="shared" si="21"/>
        <v>0</v>
      </c>
      <c r="Z95" s="122">
        <f t="shared" si="22"/>
        <v>0</v>
      </c>
      <c r="AA95" s="122">
        <f t="shared" si="23"/>
        <v>0</v>
      </c>
      <c r="AB95" s="122">
        <f t="shared" si="24"/>
        <v>0</v>
      </c>
      <c r="AC95" s="129">
        <f t="shared" si="25"/>
        <v>0</v>
      </c>
    </row>
    <row r="96" spans="1:29" ht="15.75">
      <c r="A96" s="252"/>
      <c r="B96" s="88" t="s">
        <v>19</v>
      </c>
      <c r="C96" s="94">
        <v>98847993.069999009</v>
      </c>
      <c r="D96" s="95"/>
      <c r="E96" s="96">
        <f t="shared" si="18"/>
        <v>98847993.069999009</v>
      </c>
      <c r="F96" s="94">
        <v>2731393.7899999996</v>
      </c>
      <c r="G96" s="105"/>
      <c r="H96" s="96">
        <f t="shared" si="13"/>
        <v>2731393.7899999996</v>
      </c>
      <c r="I96" s="94">
        <v>154911.04000000007</v>
      </c>
      <c r="J96" s="95"/>
      <c r="K96" s="96">
        <f t="shared" si="14"/>
        <v>154911.04000000007</v>
      </c>
      <c r="L96" s="94">
        <v>5484.39</v>
      </c>
      <c r="M96" s="95"/>
      <c r="N96" s="96">
        <f t="shared" si="15"/>
        <v>5484.39</v>
      </c>
      <c r="O96" s="94">
        <v>933268.49999999988</v>
      </c>
      <c r="P96" s="95"/>
      <c r="Q96" s="96">
        <f t="shared" si="16"/>
        <v>933268.49999999988</v>
      </c>
      <c r="R96" s="94">
        <v>95332757.429999009</v>
      </c>
      <c r="S96" s="95"/>
      <c r="T96" s="96">
        <f t="shared" si="17"/>
        <v>95332757.429999009</v>
      </c>
      <c r="U96" s="210">
        <f t="shared" si="19"/>
        <v>0</v>
      </c>
      <c r="W96" s="88" t="s">
        <v>19</v>
      </c>
      <c r="X96" s="122">
        <f t="shared" si="20"/>
        <v>0</v>
      </c>
      <c r="Y96" s="122">
        <f t="shared" si="21"/>
        <v>0</v>
      </c>
      <c r="Z96" s="122">
        <f t="shared" si="22"/>
        <v>0</v>
      </c>
      <c r="AA96" s="122">
        <f t="shared" si="23"/>
        <v>0</v>
      </c>
      <c r="AB96" s="122">
        <f t="shared" si="24"/>
        <v>0</v>
      </c>
      <c r="AC96" s="129">
        <f t="shared" si="25"/>
        <v>0</v>
      </c>
    </row>
    <row r="97" spans="1:29" ht="15.75" customHeight="1">
      <c r="A97" s="250">
        <v>42689</v>
      </c>
      <c r="B97" s="85" t="s">
        <v>12</v>
      </c>
      <c r="C97" s="98">
        <v>33163986.160000153</v>
      </c>
      <c r="D97" s="90"/>
      <c r="E97" s="91">
        <f t="shared" si="18"/>
        <v>33163986.160000153</v>
      </c>
      <c r="F97" s="98">
        <v>708180.08999999973</v>
      </c>
      <c r="G97" s="90"/>
      <c r="H97" s="91">
        <f t="shared" si="13"/>
        <v>708180.08999999973</v>
      </c>
      <c r="I97" s="98">
        <v>172528.69</v>
      </c>
      <c r="J97" s="99"/>
      <c r="K97" s="91">
        <f t="shared" si="14"/>
        <v>172528.69</v>
      </c>
      <c r="L97" s="98">
        <v>5527.4000000000005</v>
      </c>
      <c r="M97" s="99"/>
      <c r="N97" s="91">
        <f t="shared" si="15"/>
        <v>5527.4000000000005</v>
      </c>
      <c r="O97" s="98">
        <v>192562.65</v>
      </c>
      <c r="P97" s="90"/>
      <c r="Q97" s="91">
        <f t="shared" si="16"/>
        <v>192562.65</v>
      </c>
      <c r="R97" s="98">
        <v>34397027.64000015</v>
      </c>
      <c r="S97" s="90"/>
      <c r="T97" s="91">
        <f t="shared" si="17"/>
        <v>34397027.64000015</v>
      </c>
      <c r="U97" s="208">
        <f t="shared" si="19"/>
        <v>0</v>
      </c>
      <c r="W97" s="85" t="s">
        <v>12</v>
      </c>
      <c r="X97" s="117">
        <f t="shared" si="20"/>
        <v>0</v>
      </c>
      <c r="Y97" s="118">
        <f t="shared" si="21"/>
        <v>0</v>
      </c>
      <c r="Z97" s="118">
        <f t="shared" si="22"/>
        <v>0</v>
      </c>
      <c r="AA97" s="118">
        <f t="shared" si="23"/>
        <v>0</v>
      </c>
      <c r="AB97" s="118">
        <f t="shared" si="24"/>
        <v>0</v>
      </c>
      <c r="AC97" s="131">
        <f t="shared" si="25"/>
        <v>0</v>
      </c>
    </row>
    <row r="98" spans="1:29" ht="15.75">
      <c r="A98" s="251"/>
      <c r="B98" s="86" t="s">
        <v>13</v>
      </c>
      <c r="C98" s="92">
        <v>105936145.9599967</v>
      </c>
      <c r="D98" s="20"/>
      <c r="E98" s="93">
        <f t="shared" si="18"/>
        <v>105936145.9599967</v>
      </c>
      <c r="F98" s="92">
        <v>2064714.1100000006</v>
      </c>
      <c r="G98" s="20"/>
      <c r="H98" s="93">
        <f t="shared" si="13"/>
        <v>2064714.1100000006</v>
      </c>
      <c r="I98" s="92">
        <v>78577.740000000005</v>
      </c>
      <c r="J98" s="20"/>
      <c r="K98" s="93">
        <f t="shared" si="14"/>
        <v>78577.740000000005</v>
      </c>
      <c r="L98" s="92">
        <v>2865.16</v>
      </c>
      <c r="M98" s="20"/>
      <c r="N98" s="93">
        <f t="shared" si="15"/>
        <v>2865.16</v>
      </c>
      <c r="O98" s="92">
        <v>398651.69</v>
      </c>
      <c r="P98" s="20"/>
      <c r="Q98" s="93">
        <f t="shared" si="16"/>
        <v>398651.69</v>
      </c>
      <c r="R98" s="92">
        <v>103548492.7399967</v>
      </c>
      <c r="S98" s="20"/>
      <c r="T98" s="93">
        <f t="shared" si="17"/>
        <v>103548492.7399967</v>
      </c>
      <c r="U98" s="209">
        <f t="shared" si="19"/>
        <v>0</v>
      </c>
      <c r="W98" s="86" t="s">
        <v>13</v>
      </c>
      <c r="X98" s="121">
        <f t="shared" si="20"/>
        <v>0</v>
      </c>
      <c r="Y98" s="122">
        <f t="shared" si="21"/>
        <v>0</v>
      </c>
      <c r="Z98" s="122">
        <f t="shared" si="22"/>
        <v>0</v>
      </c>
      <c r="AA98" s="122">
        <f t="shared" si="23"/>
        <v>0</v>
      </c>
      <c r="AB98" s="122">
        <f t="shared" si="24"/>
        <v>0</v>
      </c>
      <c r="AC98" s="129">
        <f t="shared" si="25"/>
        <v>0</v>
      </c>
    </row>
    <row r="99" spans="1:29" ht="15.75">
      <c r="A99" s="251"/>
      <c r="B99" s="87" t="s">
        <v>14</v>
      </c>
      <c r="C99" s="92">
        <v>41350437.96999976</v>
      </c>
      <c r="D99" s="20"/>
      <c r="E99" s="93">
        <f t="shared" si="18"/>
        <v>41350437.96999976</v>
      </c>
      <c r="F99" s="92">
        <v>1028082.7899999999</v>
      </c>
      <c r="G99" s="20"/>
      <c r="H99" s="93">
        <f t="shared" si="13"/>
        <v>1028082.7899999999</v>
      </c>
      <c r="I99" s="92">
        <v>78279.37</v>
      </c>
      <c r="J99" s="20"/>
      <c r="K99" s="93">
        <f t="shared" si="14"/>
        <v>78279.37</v>
      </c>
      <c r="L99" s="92">
        <v>12177.56</v>
      </c>
      <c r="M99" s="20"/>
      <c r="N99" s="93">
        <f t="shared" si="15"/>
        <v>12177.56</v>
      </c>
      <c r="O99" s="92">
        <v>475410.63000000024</v>
      </c>
      <c r="P99" s="20"/>
      <c r="Q99" s="93">
        <f t="shared" si="16"/>
        <v>475410.63000000024</v>
      </c>
      <c r="R99" s="92">
        <v>45037931.809999764</v>
      </c>
      <c r="S99" s="20"/>
      <c r="T99" s="93">
        <f t="shared" si="17"/>
        <v>45037931.809999764</v>
      </c>
      <c r="U99" s="209">
        <f t="shared" si="19"/>
        <v>0</v>
      </c>
      <c r="W99" s="87" t="s">
        <v>14</v>
      </c>
      <c r="X99" s="121">
        <f t="shared" si="20"/>
        <v>0</v>
      </c>
      <c r="Y99" s="122">
        <f t="shared" si="21"/>
        <v>0</v>
      </c>
      <c r="Z99" s="122">
        <f t="shared" si="22"/>
        <v>0</v>
      </c>
      <c r="AA99" s="122">
        <f t="shared" si="23"/>
        <v>0</v>
      </c>
      <c r="AB99" s="122">
        <f t="shared" si="24"/>
        <v>0</v>
      </c>
      <c r="AC99" s="129">
        <f t="shared" si="25"/>
        <v>0</v>
      </c>
    </row>
    <row r="100" spans="1:29" ht="15.75">
      <c r="A100" s="251"/>
      <c r="B100" s="86" t="s">
        <v>15</v>
      </c>
      <c r="C100" s="92">
        <v>91060202.279999539</v>
      </c>
      <c r="D100" s="20"/>
      <c r="E100" s="93">
        <f t="shared" si="18"/>
        <v>91060202.279999539</v>
      </c>
      <c r="F100" s="92">
        <v>1519980.36</v>
      </c>
      <c r="G100" s="20"/>
      <c r="H100" s="93">
        <f t="shared" si="13"/>
        <v>1519980.36</v>
      </c>
      <c r="I100" s="92">
        <v>146154.11000000002</v>
      </c>
      <c r="J100" s="20"/>
      <c r="K100" s="93">
        <f t="shared" si="14"/>
        <v>146154.11000000002</v>
      </c>
      <c r="L100" s="92">
        <v>10458.23</v>
      </c>
      <c r="M100" s="20"/>
      <c r="N100" s="93">
        <f t="shared" si="15"/>
        <v>10458.23</v>
      </c>
      <c r="O100" s="92">
        <v>453546.73000000016</v>
      </c>
      <c r="P100" s="20"/>
      <c r="Q100" s="93">
        <f t="shared" si="16"/>
        <v>453546.73000000016</v>
      </c>
      <c r="R100" s="92">
        <v>92877865.439999551</v>
      </c>
      <c r="S100" s="20"/>
      <c r="T100" s="93">
        <f t="shared" si="17"/>
        <v>92877865.439999551</v>
      </c>
      <c r="U100" s="209">
        <f t="shared" si="19"/>
        <v>0</v>
      </c>
      <c r="W100" s="86" t="s">
        <v>15</v>
      </c>
      <c r="X100" s="121">
        <f t="shared" si="20"/>
        <v>0</v>
      </c>
      <c r="Y100" s="122">
        <f t="shared" si="21"/>
        <v>0</v>
      </c>
      <c r="Z100" s="122">
        <f t="shared" si="22"/>
        <v>0</v>
      </c>
      <c r="AA100" s="122">
        <f t="shared" si="23"/>
        <v>0</v>
      </c>
      <c r="AB100" s="122">
        <f t="shared" si="24"/>
        <v>0</v>
      </c>
      <c r="AC100" s="129">
        <f t="shared" si="25"/>
        <v>0</v>
      </c>
    </row>
    <row r="101" spans="1:29" ht="15.75">
      <c r="A101" s="251"/>
      <c r="B101" s="86" t="s">
        <v>16</v>
      </c>
      <c r="C101" s="92">
        <v>72453967.539999023</v>
      </c>
      <c r="D101" s="20"/>
      <c r="E101" s="93">
        <f t="shared" si="18"/>
        <v>72453967.539999023</v>
      </c>
      <c r="F101" s="92">
        <v>2183676.3200000008</v>
      </c>
      <c r="G101" s="20"/>
      <c r="H101" s="93">
        <f t="shared" si="13"/>
        <v>2183676.3200000008</v>
      </c>
      <c r="I101" s="92">
        <v>245681.80000000002</v>
      </c>
      <c r="J101" s="20"/>
      <c r="K101" s="93">
        <f t="shared" si="14"/>
        <v>245681.80000000002</v>
      </c>
      <c r="L101" s="92">
        <v>97649.53</v>
      </c>
      <c r="M101" s="20"/>
      <c r="N101" s="93">
        <f t="shared" si="15"/>
        <v>97649.53</v>
      </c>
      <c r="O101" s="92">
        <v>419961.31</v>
      </c>
      <c r="P101" s="20"/>
      <c r="Q101" s="93">
        <f t="shared" si="16"/>
        <v>419961.31</v>
      </c>
      <c r="R101" s="92">
        <v>69998362.179999024</v>
      </c>
      <c r="S101" s="20"/>
      <c r="T101" s="93">
        <f t="shared" si="17"/>
        <v>69998362.179999024</v>
      </c>
      <c r="U101" s="209">
        <f t="shared" si="19"/>
        <v>0</v>
      </c>
      <c r="W101" s="86" t="s">
        <v>16</v>
      </c>
      <c r="X101" s="121">
        <f t="shared" si="20"/>
        <v>0</v>
      </c>
      <c r="Y101" s="122">
        <f t="shared" si="21"/>
        <v>0</v>
      </c>
      <c r="Z101" s="122">
        <f t="shared" si="22"/>
        <v>0</v>
      </c>
      <c r="AA101" s="122">
        <f t="shared" si="23"/>
        <v>0</v>
      </c>
      <c r="AB101" s="122">
        <f t="shared" si="24"/>
        <v>0</v>
      </c>
      <c r="AC101" s="129">
        <f t="shared" si="25"/>
        <v>0</v>
      </c>
    </row>
    <row r="102" spans="1:29" ht="15.75">
      <c r="A102" s="251"/>
      <c r="B102" s="86" t="s">
        <v>17</v>
      </c>
      <c r="C102" s="92">
        <v>66659285.719996624</v>
      </c>
      <c r="D102" s="20"/>
      <c r="E102" s="93">
        <f t="shared" si="18"/>
        <v>66659285.719996624</v>
      </c>
      <c r="F102" s="92">
        <v>1706490.2599999998</v>
      </c>
      <c r="G102" s="20"/>
      <c r="H102" s="93">
        <f t="shared" si="13"/>
        <v>1706490.2599999998</v>
      </c>
      <c r="I102" s="92">
        <v>74794.28</v>
      </c>
      <c r="J102" s="20"/>
      <c r="K102" s="93">
        <f t="shared" si="14"/>
        <v>74794.28</v>
      </c>
      <c r="L102" s="92">
        <v>111367.25999999991</v>
      </c>
      <c r="M102" s="20"/>
      <c r="N102" s="93">
        <f t="shared" si="15"/>
        <v>111367.25999999991</v>
      </c>
      <c r="O102" s="92">
        <v>1043622.29</v>
      </c>
      <c r="P102" s="20"/>
      <c r="Q102" s="93">
        <f t="shared" si="16"/>
        <v>1043622.29</v>
      </c>
      <c r="R102" s="92">
        <v>63872600.189996623</v>
      </c>
      <c r="S102" s="20"/>
      <c r="T102" s="93">
        <f t="shared" si="17"/>
        <v>63872600.189996623</v>
      </c>
      <c r="U102" s="209">
        <f t="shared" si="19"/>
        <v>0</v>
      </c>
      <c r="W102" s="86" t="s">
        <v>17</v>
      </c>
      <c r="X102" s="121">
        <f t="shared" si="20"/>
        <v>0</v>
      </c>
      <c r="Y102" s="122">
        <f t="shared" si="21"/>
        <v>0</v>
      </c>
      <c r="Z102" s="122">
        <f t="shared" si="22"/>
        <v>0</v>
      </c>
      <c r="AA102" s="122">
        <f t="shared" si="23"/>
        <v>0</v>
      </c>
      <c r="AB102" s="122">
        <f t="shared" si="24"/>
        <v>0</v>
      </c>
      <c r="AC102" s="129">
        <f t="shared" si="25"/>
        <v>0</v>
      </c>
    </row>
    <row r="103" spans="1:29" ht="15.75">
      <c r="A103" s="251"/>
      <c r="B103" s="86" t="s">
        <v>18</v>
      </c>
      <c r="C103" s="92">
        <v>16382773.189999448</v>
      </c>
      <c r="D103" s="20"/>
      <c r="E103" s="93">
        <f t="shared" si="18"/>
        <v>16382773.189999448</v>
      </c>
      <c r="F103" s="92">
        <v>811439.82000000041</v>
      </c>
      <c r="G103" s="20"/>
      <c r="H103" s="93">
        <f t="shared" si="13"/>
        <v>811439.82000000041</v>
      </c>
      <c r="I103" s="92">
        <v>108439.36</v>
      </c>
      <c r="J103" s="20"/>
      <c r="K103" s="93">
        <f t="shared" si="14"/>
        <v>108439.36</v>
      </c>
      <c r="L103" s="92">
        <v>11965.800000000001</v>
      </c>
      <c r="M103" s="20"/>
      <c r="N103" s="93">
        <f t="shared" si="15"/>
        <v>11965.800000000001</v>
      </c>
      <c r="O103" s="92">
        <v>53635.98</v>
      </c>
      <c r="P103" s="20"/>
      <c r="Q103" s="93">
        <f t="shared" si="16"/>
        <v>53635.98</v>
      </c>
      <c r="R103" s="92">
        <v>19468743.089999452</v>
      </c>
      <c r="S103" s="20"/>
      <c r="T103" s="93">
        <f t="shared" si="17"/>
        <v>19468743.089999452</v>
      </c>
      <c r="U103" s="209">
        <f t="shared" si="19"/>
        <v>0</v>
      </c>
      <c r="W103" s="86" t="s">
        <v>18</v>
      </c>
      <c r="X103" s="121">
        <f t="shared" si="20"/>
        <v>0</v>
      </c>
      <c r="Y103" s="122">
        <f t="shared" si="21"/>
        <v>0</v>
      </c>
      <c r="Z103" s="122">
        <f t="shared" si="22"/>
        <v>0</v>
      </c>
      <c r="AA103" s="122">
        <f t="shared" si="23"/>
        <v>0</v>
      </c>
      <c r="AB103" s="122">
        <f t="shared" si="24"/>
        <v>0</v>
      </c>
      <c r="AC103" s="129">
        <f t="shared" si="25"/>
        <v>0</v>
      </c>
    </row>
    <row r="104" spans="1:29" ht="15.75">
      <c r="A104" s="252"/>
      <c r="B104" s="88" t="s">
        <v>19</v>
      </c>
      <c r="C104" s="94">
        <v>95332757.429999009</v>
      </c>
      <c r="D104" s="95"/>
      <c r="E104" s="96">
        <f t="shared" si="18"/>
        <v>95332757.429999009</v>
      </c>
      <c r="F104" s="94">
        <v>3497268.1</v>
      </c>
      <c r="G104" s="95"/>
      <c r="H104" s="96">
        <f t="shared" si="13"/>
        <v>3497268.1</v>
      </c>
      <c r="I104" s="94">
        <v>112950.16000000006</v>
      </c>
      <c r="J104" s="95"/>
      <c r="K104" s="96">
        <f t="shared" si="14"/>
        <v>112950.16000000006</v>
      </c>
      <c r="L104" s="94">
        <v>41980.66</v>
      </c>
      <c r="M104" s="95"/>
      <c r="N104" s="96">
        <f t="shared" si="15"/>
        <v>41980.66</v>
      </c>
      <c r="O104" s="94">
        <v>932604.18999999948</v>
      </c>
      <c r="P104" s="95"/>
      <c r="Q104" s="96">
        <f t="shared" si="16"/>
        <v>932604.18999999948</v>
      </c>
      <c r="R104" s="94">
        <v>105678575.90999903</v>
      </c>
      <c r="S104" s="95"/>
      <c r="T104" s="96">
        <f t="shared" si="17"/>
        <v>105678575.90999903</v>
      </c>
      <c r="U104" s="210">
        <f t="shared" si="19"/>
        <v>0</v>
      </c>
      <c r="W104" s="88" t="s">
        <v>19</v>
      </c>
      <c r="X104" s="125">
        <f t="shared" si="20"/>
        <v>0</v>
      </c>
      <c r="Y104" s="126">
        <f t="shared" si="21"/>
        <v>0</v>
      </c>
      <c r="Z104" s="126">
        <f t="shared" si="22"/>
        <v>0</v>
      </c>
      <c r="AA104" s="126">
        <f t="shared" si="23"/>
        <v>0</v>
      </c>
      <c r="AB104" s="126">
        <f t="shared" si="24"/>
        <v>0</v>
      </c>
      <c r="AC104" s="132">
        <f t="shared" si="25"/>
        <v>0</v>
      </c>
    </row>
    <row r="105" spans="1:29" ht="15.75" customHeight="1">
      <c r="A105" s="250">
        <v>42690</v>
      </c>
      <c r="B105" s="85" t="s">
        <v>12</v>
      </c>
      <c r="C105" s="89">
        <v>34397027.64000015</v>
      </c>
      <c r="D105" s="99"/>
      <c r="E105" s="91">
        <f t="shared" si="18"/>
        <v>34397027.64000015</v>
      </c>
      <c r="F105" s="89">
        <v>648240.65</v>
      </c>
      <c r="G105" s="90"/>
      <c r="H105" s="91">
        <f t="shared" si="13"/>
        <v>648240.65</v>
      </c>
      <c r="I105" s="89">
        <v>80080.930000000008</v>
      </c>
      <c r="J105" s="90"/>
      <c r="K105" s="91">
        <f t="shared" si="14"/>
        <v>80080.930000000008</v>
      </c>
      <c r="L105" s="89">
        <v>7301.62</v>
      </c>
      <c r="M105" s="90"/>
      <c r="N105" s="91">
        <f t="shared" si="15"/>
        <v>7301.62</v>
      </c>
      <c r="O105" s="89">
        <v>70666.78</v>
      </c>
      <c r="P105" s="99"/>
      <c r="Q105" s="91">
        <f t="shared" si="16"/>
        <v>70666.78</v>
      </c>
      <c r="R105" s="89">
        <v>33750899.52000016</v>
      </c>
      <c r="S105" s="90"/>
      <c r="T105" s="91">
        <f t="shared" si="17"/>
        <v>33750899.52000016</v>
      </c>
      <c r="U105" s="208">
        <f t="shared" si="19"/>
        <v>0</v>
      </c>
      <c r="W105" s="85" t="s">
        <v>12</v>
      </c>
      <c r="X105" s="117">
        <f t="shared" si="20"/>
        <v>0</v>
      </c>
      <c r="Y105" s="118">
        <f t="shared" si="21"/>
        <v>0</v>
      </c>
      <c r="Z105" s="118">
        <f t="shared" si="22"/>
        <v>0</v>
      </c>
      <c r="AA105" s="118">
        <f t="shared" si="23"/>
        <v>0</v>
      </c>
      <c r="AB105" s="118">
        <f t="shared" si="24"/>
        <v>0</v>
      </c>
      <c r="AC105" s="131">
        <f t="shared" si="25"/>
        <v>0</v>
      </c>
    </row>
    <row r="106" spans="1:29" ht="15.75">
      <c r="A106" s="251"/>
      <c r="B106" s="86" t="s">
        <v>13</v>
      </c>
      <c r="C106" s="92">
        <v>103548492.7399967</v>
      </c>
      <c r="D106" s="20"/>
      <c r="E106" s="93">
        <f t="shared" si="18"/>
        <v>103548492.7399967</v>
      </c>
      <c r="F106" s="92">
        <v>3401828.43</v>
      </c>
      <c r="G106" s="20"/>
      <c r="H106" s="93">
        <f t="shared" si="13"/>
        <v>3401828.43</v>
      </c>
      <c r="I106" s="92">
        <v>444716.61</v>
      </c>
      <c r="J106" s="20"/>
      <c r="K106" s="93">
        <f t="shared" si="14"/>
        <v>444716.61</v>
      </c>
      <c r="L106" s="92">
        <v>241289.49</v>
      </c>
      <c r="M106" s="20"/>
      <c r="N106" s="93">
        <f t="shared" si="15"/>
        <v>241289.49</v>
      </c>
      <c r="O106" s="92">
        <v>675418.64999999967</v>
      </c>
      <c r="P106" s="20"/>
      <c r="Q106" s="93">
        <f t="shared" si="16"/>
        <v>675418.64999999967</v>
      </c>
      <c r="R106" s="92">
        <v>99674672.779996678</v>
      </c>
      <c r="S106" s="20"/>
      <c r="T106" s="93">
        <f t="shared" si="17"/>
        <v>99674672.779996678</v>
      </c>
      <c r="U106" s="209">
        <f t="shared" si="19"/>
        <v>0</v>
      </c>
      <c r="W106" s="86" t="s">
        <v>13</v>
      </c>
      <c r="X106" s="121">
        <f t="shared" si="20"/>
        <v>0</v>
      </c>
      <c r="Y106" s="122">
        <f t="shared" si="21"/>
        <v>0</v>
      </c>
      <c r="Z106" s="122">
        <f t="shared" si="22"/>
        <v>0</v>
      </c>
      <c r="AA106" s="122">
        <f t="shared" si="23"/>
        <v>0</v>
      </c>
      <c r="AB106" s="122">
        <f t="shared" si="24"/>
        <v>0</v>
      </c>
      <c r="AC106" s="129">
        <f t="shared" si="25"/>
        <v>0</v>
      </c>
    </row>
    <row r="107" spans="1:29" ht="15.75">
      <c r="A107" s="251"/>
      <c r="B107" s="87" t="s">
        <v>14</v>
      </c>
      <c r="C107" s="92">
        <v>45037931.809999764</v>
      </c>
      <c r="D107" s="20"/>
      <c r="E107" s="93">
        <f t="shared" si="18"/>
        <v>45037931.809999764</v>
      </c>
      <c r="F107" s="92">
        <v>1338853.3700000001</v>
      </c>
      <c r="G107" s="20"/>
      <c r="H107" s="93">
        <f t="shared" si="13"/>
        <v>1338853.3700000001</v>
      </c>
      <c r="I107" s="92">
        <v>42389.36</v>
      </c>
      <c r="J107" s="20"/>
      <c r="K107" s="93">
        <f t="shared" si="14"/>
        <v>42389.36</v>
      </c>
      <c r="L107" s="92">
        <v>13777.89</v>
      </c>
      <c r="M107" s="20"/>
      <c r="N107" s="93">
        <f t="shared" si="15"/>
        <v>13777.89</v>
      </c>
      <c r="O107" s="92">
        <v>329542.25</v>
      </c>
      <c r="P107" s="20"/>
      <c r="Q107" s="93">
        <f t="shared" si="16"/>
        <v>329542.25</v>
      </c>
      <c r="R107" s="92">
        <v>43398147.659999765</v>
      </c>
      <c r="S107" s="20"/>
      <c r="T107" s="93">
        <f t="shared" si="17"/>
        <v>43398147.659999765</v>
      </c>
      <c r="U107" s="209">
        <f t="shared" si="19"/>
        <v>0</v>
      </c>
      <c r="W107" s="87" t="s">
        <v>14</v>
      </c>
      <c r="X107" s="121">
        <f t="shared" si="20"/>
        <v>0</v>
      </c>
      <c r="Y107" s="122">
        <f t="shared" si="21"/>
        <v>0</v>
      </c>
      <c r="Z107" s="122">
        <f t="shared" si="22"/>
        <v>0</v>
      </c>
      <c r="AA107" s="122">
        <f t="shared" si="23"/>
        <v>0</v>
      </c>
      <c r="AB107" s="122">
        <f t="shared" si="24"/>
        <v>0</v>
      </c>
      <c r="AC107" s="129">
        <f t="shared" si="25"/>
        <v>0</v>
      </c>
    </row>
    <row r="108" spans="1:29" ht="15.75">
      <c r="A108" s="251"/>
      <c r="B108" s="86" t="s">
        <v>15</v>
      </c>
      <c r="C108" s="92">
        <v>92877865.439999551</v>
      </c>
      <c r="D108" s="20"/>
      <c r="E108" s="93">
        <f t="shared" si="18"/>
        <v>92877865.439999551</v>
      </c>
      <c r="F108" s="92">
        <v>2162886.620000001</v>
      </c>
      <c r="G108" s="20"/>
      <c r="H108" s="93">
        <f t="shared" si="13"/>
        <v>2162886.620000001</v>
      </c>
      <c r="I108" s="92">
        <v>314263.75999999995</v>
      </c>
      <c r="J108" s="20"/>
      <c r="K108" s="93">
        <f t="shared" si="14"/>
        <v>314263.75999999995</v>
      </c>
      <c r="L108" s="92">
        <v>168175.54000000004</v>
      </c>
      <c r="M108" s="20"/>
      <c r="N108" s="93">
        <f t="shared" si="15"/>
        <v>168175.54000000004</v>
      </c>
      <c r="O108" s="92">
        <v>438978.61</v>
      </c>
      <c r="P108" s="20"/>
      <c r="Q108" s="93">
        <f t="shared" si="16"/>
        <v>438978.61</v>
      </c>
      <c r="R108" s="92">
        <v>90422088.429999545</v>
      </c>
      <c r="S108" s="20"/>
      <c r="T108" s="93">
        <f t="shared" si="17"/>
        <v>90422088.429999545</v>
      </c>
      <c r="U108" s="209">
        <f t="shared" si="19"/>
        <v>0</v>
      </c>
      <c r="W108" s="86" t="s">
        <v>15</v>
      </c>
      <c r="X108" s="121">
        <f t="shared" si="20"/>
        <v>0</v>
      </c>
      <c r="Y108" s="122">
        <f t="shared" si="21"/>
        <v>0</v>
      </c>
      <c r="Z108" s="122">
        <f t="shared" si="22"/>
        <v>0</v>
      </c>
      <c r="AA108" s="122">
        <f t="shared" si="23"/>
        <v>0</v>
      </c>
      <c r="AB108" s="122">
        <f t="shared" si="24"/>
        <v>0</v>
      </c>
      <c r="AC108" s="129">
        <f t="shared" si="25"/>
        <v>0</v>
      </c>
    </row>
    <row r="109" spans="1:29" ht="15.75">
      <c r="A109" s="251"/>
      <c r="B109" s="86" t="s">
        <v>16</v>
      </c>
      <c r="C109" s="92">
        <v>69998362.179999024</v>
      </c>
      <c r="D109" s="20"/>
      <c r="E109" s="93">
        <f t="shared" si="18"/>
        <v>69998362.179999024</v>
      </c>
      <c r="F109" s="92">
        <v>2216063.4200000009</v>
      </c>
      <c r="G109" s="20"/>
      <c r="H109" s="93">
        <f t="shared" si="13"/>
        <v>2216063.4200000009</v>
      </c>
      <c r="I109" s="92">
        <v>61608.020000000004</v>
      </c>
      <c r="J109" s="20"/>
      <c r="K109" s="93">
        <f t="shared" si="14"/>
        <v>61608.020000000004</v>
      </c>
      <c r="L109" s="92">
        <v>4894.46</v>
      </c>
      <c r="M109" s="20"/>
      <c r="N109" s="93">
        <f t="shared" si="15"/>
        <v>4894.46</v>
      </c>
      <c r="O109" s="92">
        <v>530970.51999999979</v>
      </c>
      <c r="P109" s="20"/>
      <c r="Q109" s="93">
        <f t="shared" si="16"/>
        <v>530970.51999999979</v>
      </c>
      <c r="R109" s="92">
        <v>69921850.599999025</v>
      </c>
      <c r="S109" s="20"/>
      <c r="T109" s="93">
        <f t="shared" si="17"/>
        <v>69921850.599999025</v>
      </c>
      <c r="U109" s="209">
        <f t="shared" si="19"/>
        <v>0</v>
      </c>
      <c r="W109" s="86" t="s">
        <v>16</v>
      </c>
      <c r="X109" s="121">
        <f t="shared" si="20"/>
        <v>0</v>
      </c>
      <c r="Y109" s="122">
        <f t="shared" si="21"/>
        <v>0</v>
      </c>
      <c r="Z109" s="122">
        <f t="shared" si="22"/>
        <v>0</v>
      </c>
      <c r="AA109" s="122">
        <f t="shared" si="23"/>
        <v>0</v>
      </c>
      <c r="AB109" s="122">
        <f t="shared" si="24"/>
        <v>0</v>
      </c>
      <c r="AC109" s="129">
        <f t="shared" si="25"/>
        <v>0</v>
      </c>
    </row>
    <row r="110" spans="1:29" ht="15.75">
      <c r="A110" s="251"/>
      <c r="B110" s="86" t="s">
        <v>17</v>
      </c>
      <c r="C110" s="92">
        <v>63872600.189996623</v>
      </c>
      <c r="D110" s="20"/>
      <c r="E110" s="93">
        <f t="shared" si="18"/>
        <v>63872600.189996623</v>
      </c>
      <c r="F110" s="92">
        <v>1984151.7700000007</v>
      </c>
      <c r="G110" s="20"/>
      <c r="H110" s="93">
        <f t="shared" si="13"/>
        <v>1984151.7700000007</v>
      </c>
      <c r="I110" s="92">
        <v>61629.49</v>
      </c>
      <c r="J110" s="20"/>
      <c r="K110" s="93">
        <f t="shared" si="14"/>
        <v>61629.49</v>
      </c>
      <c r="L110" s="92">
        <v>19588.400000000001</v>
      </c>
      <c r="M110" s="20"/>
      <c r="N110" s="93">
        <f t="shared" si="15"/>
        <v>19588.400000000001</v>
      </c>
      <c r="O110" s="92">
        <v>472186.06</v>
      </c>
      <c r="P110" s="20"/>
      <c r="Q110" s="93">
        <f t="shared" si="16"/>
        <v>472186.06</v>
      </c>
      <c r="R110" s="92">
        <v>61458303.449996628</v>
      </c>
      <c r="S110" s="20"/>
      <c r="T110" s="93">
        <f t="shared" si="17"/>
        <v>61458303.449996628</v>
      </c>
      <c r="U110" s="209">
        <f t="shared" si="19"/>
        <v>0</v>
      </c>
      <c r="W110" s="86" t="s">
        <v>17</v>
      </c>
      <c r="X110" s="121">
        <f t="shared" si="20"/>
        <v>0</v>
      </c>
      <c r="Y110" s="122">
        <f t="shared" si="21"/>
        <v>0</v>
      </c>
      <c r="Z110" s="122">
        <f t="shared" si="22"/>
        <v>0</v>
      </c>
      <c r="AA110" s="122">
        <f t="shared" si="23"/>
        <v>0</v>
      </c>
      <c r="AB110" s="122">
        <f t="shared" si="24"/>
        <v>0</v>
      </c>
      <c r="AC110" s="129">
        <f t="shared" si="25"/>
        <v>0</v>
      </c>
    </row>
    <row r="111" spans="1:29" ht="15.75">
      <c r="A111" s="251"/>
      <c r="B111" s="86" t="s">
        <v>18</v>
      </c>
      <c r="C111" s="92">
        <v>19468743.089999452</v>
      </c>
      <c r="D111" s="20"/>
      <c r="E111" s="93">
        <f t="shared" si="18"/>
        <v>19468743.089999452</v>
      </c>
      <c r="F111" s="92">
        <v>904862.63</v>
      </c>
      <c r="G111" s="20"/>
      <c r="H111" s="93">
        <f t="shared" si="13"/>
        <v>904862.63</v>
      </c>
      <c r="I111" s="92">
        <v>88681.09</v>
      </c>
      <c r="J111" s="20"/>
      <c r="K111" s="93">
        <f t="shared" si="14"/>
        <v>88681.09</v>
      </c>
      <c r="L111" s="92">
        <v>5591.53</v>
      </c>
      <c r="M111" s="20"/>
      <c r="N111" s="93">
        <f t="shared" si="15"/>
        <v>5591.53</v>
      </c>
      <c r="O111" s="92">
        <v>90910.61</v>
      </c>
      <c r="P111" s="20"/>
      <c r="Q111" s="93">
        <f t="shared" si="16"/>
        <v>90910.61</v>
      </c>
      <c r="R111" s="92">
        <v>18556059.409999449</v>
      </c>
      <c r="S111" s="20"/>
      <c r="T111" s="93">
        <f t="shared" si="17"/>
        <v>18556059.409999449</v>
      </c>
      <c r="U111" s="209">
        <f t="shared" si="19"/>
        <v>0</v>
      </c>
      <c r="W111" s="86" t="s">
        <v>18</v>
      </c>
      <c r="X111" s="121">
        <f t="shared" si="20"/>
        <v>0</v>
      </c>
      <c r="Y111" s="122">
        <f t="shared" si="21"/>
        <v>0</v>
      </c>
      <c r="Z111" s="122">
        <f t="shared" si="22"/>
        <v>0</v>
      </c>
      <c r="AA111" s="122">
        <f t="shared" si="23"/>
        <v>0</v>
      </c>
      <c r="AB111" s="122">
        <f t="shared" si="24"/>
        <v>0</v>
      </c>
      <c r="AC111" s="129">
        <f t="shared" si="25"/>
        <v>0</v>
      </c>
    </row>
    <row r="112" spans="1:29" ht="15.75">
      <c r="A112" s="252"/>
      <c r="B112" s="88" t="s">
        <v>19</v>
      </c>
      <c r="C112" s="94">
        <v>105678575.90999903</v>
      </c>
      <c r="D112" s="95"/>
      <c r="E112" s="96">
        <f t="shared" si="18"/>
        <v>105678575.90999903</v>
      </c>
      <c r="F112" s="94">
        <v>2755327.9800000004</v>
      </c>
      <c r="G112" s="95"/>
      <c r="H112" s="96">
        <f t="shared" si="13"/>
        <v>2755327.9800000004</v>
      </c>
      <c r="I112" s="94">
        <v>140533.10999999999</v>
      </c>
      <c r="J112" s="95"/>
      <c r="K112" s="96">
        <f t="shared" si="14"/>
        <v>140533.10999999999</v>
      </c>
      <c r="L112" s="94">
        <v>17318.349999999999</v>
      </c>
      <c r="M112" s="95"/>
      <c r="N112" s="96">
        <f t="shared" si="15"/>
        <v>17318.349999999999</v>
      </c>
      <c r="O112" s="94">
        <v>969580.02999999991</v>
      </c>
      <c r="P112" s="95"/>
      <c r="Q112" s="96">
        <f t="shared" si="16"/>
        <v>969580.02999999991</v>
      </c>
      <c r="R112" s="94">
        <v>102076882.65999904</v>
      </c>
      <c r="S112" s="95"/>
      <c r="T112" s="96">
        <f t="shared" si="17"/>
        <v>102076882.65999904</v>
      </c>
      <c r="U112" s="210">
        <f t="shared" si="19"/>
        <v>0</v>
      </c>
      <c r="W112" s="88" t="s">
        <v>19</v>
      </c>
      <c r="X112" s="125">
        <f t="shared" si="20"/>
        <v>0</v>
      </c>
      <c r="Y112" s="126">
        <f t="shared" si="21"/>
        <v>0</v>
      </c>
      <c r="Z112" s="126">
        <f t="shared" si="22"/>
        <v>0</v>
      </c>
      <c r="AA112" s="126">
        <f t="shared" si="23"/>
        <v>0</v>
      </c>
      <c r="AB112" s="126">
        <f t="shared" si="24"/>
        <v>0</v>
      </c>
      <c r="AC112" s="132">
        <f t="shared" si="25"/>
        <v>0</v>
      </c>
    </row>
    <row r="113" spans="1:29" ht="15.75" customHeight="1">
      <c r="A113" s="250">
        <v>42691</v>
      </c>
      <c r="B113" s="85" t="s">
        <v>12</v>
      </c>
      <c r="C113" s="89">
        <v>33750899.52000016</v>
      </c>
      <c r="D113" s="90"/>
      <c r="E113" s="91">
        <f t="shared" si="18"/>
        <v>33750899.52000016</v>
      </c>
      <c r="F113" s="89">
        <v>715573.72999999986</v>
      </c>
      <c r="G113" s="90"/>
      <c r="H113" s="91">
        <f t="shared" si="13"/>
        <v>715573.72999999986</v>
      </c>
      <c r="I113" s="89">
        <v>99746.760000000009</v>
      </c>
      <c r="J113" s="90"/>
      <c r="K113" s="91">
        <f t="shared" si="14"/>
        <v>99746.760000000009</v>
      </c>
      <c r="L113" s="89">
        <v>72856.83</v>
      </c>
      <c r="M113" s="90"/>
      <c r="N113" s="91">
        <f t="shared" si="15"/>
        <v>72856.83</v>
      </c>
      <c r="O113" s="89">
        <v>125276.14</v>
      </c>
      <c r="P113" s="90"/>
      <c r="Q113" s="91">
        <f t="shared" si="16"/>
        <v>125276.14</v>
      </c>
      <c r="R113" s="89">
        <v>37131026.170000151</v>
      </c>
      <c r="S113" s="99"/>
      <c r="T113" s="91">
        <f t="shared" si="17"/>
        <v>37131026.170000151</v>
      </c>
      <c r="U113" s="208">
        <f t="shared" si="19"/>
        <v>0</v>
      </c>
      <c r="W113" s="85" t="s">
        <v>12</v>
      </c>
      <c r="X113" s="117">
        <f t="shared" si="20"/>
        <v>0</v>
      </c>
      <c r="Y113" s="118">
        <f t="shared" si="21"/>
        <v>0</v>
      </c>
      <c r="Z113" s="118">
        <f t="shared" si="22"/>
        <v>0</v>
      </c>
      <c r="AA113" s="118">
        <f t="shared" si="23"/>
        <v>0</v>
      </c>
      <c r="AB113" s="118">
        <f t="shared" si="24"/>
        <v>0</v>
      </c>
      <c r="AC113" s="131">
        <f t="shared" si="25"/>
        <v>0</v>
      </c>
    </row>
    <row r="114" spans="1:29" ht="15.75">
      <c r="A114" s="251"/>
      <c r="B114" s="86" t="s">
        <v>13</v>
      </c>
      <c r="C114" s="92">
        <v>99674672.779996678</v>
      </c>
      <c r="D114" s="20"/>
      <c r="E114" s="93">
        <f t="shared" si="18"/>
        <v>99674672.779996678</v>
      </c>
      <c r="F114" s="92">
        <v>4138446.3000000026</v>
      </c>
      <c r="G114" s="20"/>
      <c r="H114" s="93">
        <f t="shared" si="13"/>
        <v>4138446.3000000026</v>
      </c>
      <c r="I114" s="92">
        <v>451918.39</v>
      </c>
      <c r="J114" s="20"/>
      <c r="K114" s="93">
        <f t="shared" si="14"/>
        <v>451918.39</v>
      </c>
      <c r="L114" s="92">
        <v>115346.98000000005</v>
      </c>
      <c r="M114" s="20"/>
      <c r="N114" s="93">
        <f t="shared" si="15"/>
        <v>115346.98000000005</v>
      </c>
      <c r="O114" s="92">
        <v>861318.41999999969</v>
      </c>
      <c r="P114" s="20"/>
      <c r="Q114" s="93">
        <f t="shared" si="16"/>
        <v>861318.41999999969</v>
      </c>
      <c r="R114" s="92">
        <v>95014918.789996684</v>
      </c>
      <c r="S114" s="20"/>
      <c r="T114" s="93">
        <f t="shared" si="17"/>
        <v>95014918.789996684</v>
      </c>
      <c r="U114" s="209">
        <f t="shared" si="19"/>
        <v>0</v>
      </c>
      <c r="W114" s="86" t="s">
        <v>13</v>
      </c>
      <c r="X114" s="121">
        <f t="shared" si="20"/>
        <v>0</v>
      </c>
      <c r="Y114" s="122">
        <f t="shared" si="21"/>
        <v>0</v>
      </c>
      <c r="Z114" s="122">
        <f t="shared" si="22"/>
        <v>0</v>
      </c>
      <c r="AA114" s="122">
        <f t="shared" si="23"/>
        <v>0</v>
      </c>
      <c r="AB114" s="122">
        <f t="shared" si="24"/>
        <v>0</v>
      </c>
      <c r="AC114" s="129">
        <f t="shared" si="25"/>
        <v>0</v>
      </c>
    </row>
    <row r="115" spans="1:29" ht="15.75">
      <c r="A115" s="251"/>
      <c r="B115" s="87" t="s">
        <v>14</v>
      </c>
      <c r="C115" s="92"/>
      <c r="D115" s="20"/>
      <c r="E115" s="93">
        <f t="shared" si="18"/>
        <v>0</v>
      </c>
      <c r="F115" s="92"/>
      <c r="G115" s="20"/>
      <c r="H115" s="93">
        <f t="shared" si="13"/>
        <v>0</v>
      </c>
      <c r="I115" s="92"/>
      <c r="J115" s="20"/>
      <c r="K115" s="93">
        <f t="shared" si="14"/>
        <v>0</v>
      </c>
      <c r="L115" s="92"/>
      <c r="M115" s="20"/>
      <c r="N115" s="93">
        <f t="shared" si="15"/>
        <v>0</v>
      </c>
      <c r="O115" s="92"/>
      <c r="P115" s="20"/>
      <c r="Q115" s="93">
        <f t="shared" si="16"/>
        <v>0</v>
      </c>
      <c r="R115" s="92"/>
      <c r="S115" s="20"/>
      <c r="T115" s="93">
        <f t="shared" si="17"/>
        <v>0</v>
      </c>
      <c r="U115" s="209">
        <f t="shared" si="19"/>
        <v>0</v>
      </c>
      <c r="W115" s="87" t="s">
        <v>14</v>
      </c>
      <c r="X115" s="121">
        <f t="shared" si="20"/>
        <v>0</v>
      </c>
      <c r="Y115" s="122">
        <f t="shared" si="21"/>
        <v>0</v>
      </c>
      <c r="Z115" s="122">
        <f t="shared" si="22"/>
        <v>0</v>
      </c>
      <c r="AA115" s="122">
        <f t="shared" si="23"/>
        <v>0</v>
      </c>
      <c r="AB115" s="122">
        <f t="shared" si="24"/>
        <v>0</v>
      </c>
      <c r="AC115" s="129">
        <f t="shared" si="25"/>
        <v>0</v>
      </c>
    </row>
    <row r="116" spans="1:29" ht="15.75">
      <c r="A116" s="251"/>
      <c r="B116" s="86" t="s">
        <v>15</v>
      </c>
      <c r="C116" s="92">
        <v>90422088.429999545</v>
      </c>
      <c r="D116" s="20"/>
      <c r="E116" s="93">
        <f t="shared" si="18"/>
        <v>90422088.429999545</v>
      </c>
      <c r="F116" s="92">
        <v>1889321.09</v>
      </c>
      <c r="G116" s="20"/>
      <c r="H116" s="93">
        <f t="shared" si="13"/>
        <v>1889321.09</v>
      </c>
      <c r="I116" s="92">
        <v>101709.10999999999</v>
      </c>
      <c r="J116" s="20"/>
      <c r="K116" s="93">
        <f t="shared" si="14"/>
        <v>101709.10999999999</v>
      </c>
      <c r="L116" s="92">
        <v>21214.97</v>
      </c>
      <c r="M116" s="20"/>
      <c r="N116" s="93">
        <f t="shared" si="15"/>
        <v>21214.97</v>
      </c>
      <c r="O116" s="92">
        <v>385490.4</v>
      </c>
      <c r="P116" s="20"/>
      <c r="Q116" s="93">
        <f t="shared" si="16"/>
        <v>385490.4</v>
      </c>
      <c r="R116" s="92">
        <v>92307114.469999537</v>
      </c>
      <c r="S116" s="20"/>
      <c r="T116" s="93">
        <f t="shared" si="17"/>
        <v>92307114.469999537</v>
      </c>
      <c r="U116" s="209">
        <f t="shared" si="19"/>
        <v>0</v>
      </c>
      <c r="W116" s="86" t="s">
        <v>15</v>
      </c>
      <c r="X116" s="121">
        <f t="shared" si="20"/>
        <v>0</v>
      </c>
      <c r="Y116" s="122">
        <f t="shared" si="21"/>
        <v>0</v>
      </c>
      <c r="Z116" s="122">
        <f t="shared" si="22"/>
        <v>0</v>
      </c>
      <c r="AA116" s="122">
        <f t="shared" si="23"/>
        <v>0</v>
      </c>
      <c r="AB116" s="122">
        <f t="shared" si="24"/>
        <v>0</v>
      </c>
      <c r="AC116" s="129">
        <f t="shared" si="25"/>
        <v>0</v>
      </c>
    </row>
    <row r="117" spans="1:29" ht="15.75">
      <c r="A117" s="251"/>
      <c r="B117" s="86" t="s">
        <v>16</v>
      </c>
      <c r="C117" s="92">
        <v>69921850.599999025</v>
      </c>
      <c r="D117" s="20"/>
      <c r="E117" s="93">
        <f t="shared" si="18"/>
        <v>69921850.599999025</v>
      </c>
      <c r="F117" s="92">
        <v>1840359.1100000003</v>
      </c>
      <c r="G117" s="20"/>
      <c r="H117" s="93">
        <f t="shared" si="13"/>
        <v>1840359.1100000003</v>
      </c>
      <c r="I117" s="92">
        <v>305272.23</v>
      </c>
      <c r="J117" s="20"/>
      <c r="K117" s="93">
        <f t="shared" si="14"/>
        <v>305272.23</v>
      </c>
      <c r="L117" s="92">
        <v>139563.64000000001</v>
      </c>
      <c r="M117" s="20"/>
      <c r="N117" s="93">
        <f t="shared" si="15"/>
        <v>139563.64000000001</v>
      </c>
      <c r="O117" s="92">
        <v>480436.4</v>
      </c>
      <c r="P117" s="20"/>
      <c r="Q117" s="93">
        <f t="shared" si="16"/>
        <v>480436.4</v>
      </c>
      <c r="R117" s="92">
        <v>71709008.759999022</v>
      </c>
      <c r="S117" s="20"/>
      <c r="T117" s="93">
        <f t="shared" si="17"/>
        <v>71709008.759999022</v>
      </c>
      <c r="U117" s="209">
        <f t="shared" si="19"/>
        <v>0</v>
      </c>
      <c r="W117" s="86" t="s">
        <v>16</v>
      </c>
      <c r="X117" s="121">
        <f t="shared" si="20"/>
        <v>0</v>
      </c>
      <c r="Y117" s="122">
        <f t="shared" si="21"/>
        <v>0</v>
      </c>
      <c r="Z117" s="122">
        <f t="shared" si="22"/>
        <v>0</v>
      </c>
      <c r="AA117" s="122">
        <f t="shared" si="23"/>
        <v>0</v>
      </c>
      <c r="AB117" s="122">
        <f t="shared" si="24"/>
        <v>0</v>
      </c>
      <c r="AC117" s="129">
        <f t="shared" si="25"/>
        <v>0</v>
      </c>
    </row>
    <row r="118" spans="1:29" ht="15.75">
      <c r="A118" s="251"/>
      <c r="B118" s="86" t="s">
        <v>17</v>
      </c>
      <c r="C118" s="92">
        <v>61458303.449996628</v>
      </c>
      <c r="D118" s="20"/>
      <c r="E118" s="93">
        <f t="shared" si="18"/>
        <v>61458303.449996628</v>
      </c>
      <c r="F118" s="92">
        <v>2073688.5299999989</v>
      </c>
      <c r="G118" s="20"/>
      <c r="H118" s="93">
        <f t="shared" si="13"/>
        <v>2073688.5299999989</v>
      </c>
      <c r="I118" s="92">
        <v>115044.40000000001</v>
      </c>
      <c r="J118" s="20"/>
      <c r="K118" s="93">
        <f t="shared" si="14"/>
        <v>115044.40000000001</v>
      </c>
      <c r="L118" s="92">
        <v>5517.33</v>
      </c>
      <c r="M118" s="20"/>
      <c r="N118" s="93">
        <f t="shared" si="15"/>
        <v>5517.33</v>
      </c>
      <c r="O118" s="92">
        <v>585796.62000000023</v>
      </c>
      <c r="P118" s="20"/>
      <c r="Q118" s="93">
        <f t="shared" si="16"/>
        <v>585796.62000000023</v>
      </c>
      <c r="R118" s="92">
        <v>77698947.159996673</v>
      </c>
      <c r="S118" s="20"/>
      <c r="T118" s="93">
        <f t="shared" si="17"/>
        <v>77698947.159996673</v>
      </c>
      <c r="U118" s="209">
        <f t="shared" si="19"/>
        <v>0</v>
      </c>
      <c r="W118" s="86" t="s">
        <v>17</v>
      </c>
      <c r="X118" s="121">
        <f t="shared" si="20"/>
        <v>0</v>
      </c>
      <c r="Y118" s="122">
        <f t="shared" si="21"/>
        <v>0</v>
      </c>
      <c r="Z118" s="122">
        <f t="shared" si="22"/>
        <v>0</v>
      </c>
      <c r="AA118" s="122">
        <f t="shared" si="23"/>
        <v>0</v>
      </c>
      <c r="AB118" s="122">
        <f t="shared" si="24"/>
        <v>0</v>
      </c>
      <c r="AC118" s="129">
        <f t="shared" si="25"/>
        <v>0</v>
      </c>
    </row>
    <row r="119" spans="1:29" ht="15.75">
      <c r="A119" s="251"/>
      <c r="B119" s="86" t="s">
        <v>18</v>
      </c>
      <c r="C119" s="92">
        <v>18556059.409999449</v>
      </c>
      <c r="D119" s="20"/>
      <c r="E119" s="93">
        <f t="shared" si="18"/>
        <v>18556059.409999449</v>
      </c>
      <c r="F119" s="92">
        <v>822198.88</v>
      </c>
      <c r="G119" s="20"/>
      <c r="H119" s="93">
        <f t="shared" si="13"/>
        <v>822198.88</v>
      </c>
      <c r="I119" s="92">
        <v>23659.54</v>
      </c>
      <c r="J119" s="20"/>
      <c r="K119" s="93">
        <f t="shared" si="14"/>
        <v>23659.54</v>
      </c>
      <c r="L119" s="92">
        <v>1521.3700000000001</v>
      </c>
      <c r="M119" s="20"/>
      <c r="N119" s="93">
        <f t="shared" si="15"/>
        <v>1521.3700000000001</v>
      </c>
      <c r="O119" s="92">
        <v>65002.590000000004</v>
      </c>
      <c r="P119" s="20"/>
      <c r="Q119" s="93">
        <f t="shared" si="16"/>
        <v>65002.590000000004</v>
      </c>
      <c r="R119" s="92">
        <v>17690996.109999448</v>
      </c>
      <c r="S119" s="20"/>
      <c r="T119" s="93">
        <f t="shared" si="17"/>
        <v>17690996.109999448</v>
      </c>
      <c r="U119" s="209">
        <f t="shared" si="19"/>
        <v>0</v>
      </c>
      <c r="W119" s="86" t="s">
        <v>18</v>
      </c>
      <c r="X119" s="121">
        <f t="shared" si="20"/>
        <v>0</v>
      </c>
      <c r="Y119" s="122">
        <f t="shared" si="21"/>
        <v>0</v>
      </c>
      <c r="Z119" s="122">
        <f t="shared" si="22"/>
        <v>0</v>
      </c>
      <c r="AA119" s="122">
        <f t="shared" si="23"/>
        <v>0</v>
      </c>
      <c r="AB119" s="122">
        <f t="shared" si="24"/>
        <v>0</v>
      </c>
      <c r="AC119" s="129">
        <f t="shared" si="25"/>
        <v>0</v>
      </c>
    </row>
    <row r="120" spans="1:29" ht="15.75">
      <c r="A120" s="252"/>
      <c r="B120" s="88" t="s">
        <v>19</v>
      </c>
      <c r="C120" s="94">
        <v>102076882.65999904</v>
      </c>
      <c r="D120" s="95"/>
      <c r="E120" s="96">
        <f t="shared" si="18"/>
        <v>102076882.65999904</v>
      </c>
      <c r="F120" s="94">
        <v>2493504.430000002</v>
      </c>
      <c r="G120" s="95"/>
      <c r="H120" s="96">
        <f t="shared" si="13"/>
        <v>2493504.430000002</v>
      </c>
      <c r="I120" s="94">
        <v>299460.45</v>
      </c>
      <c r="J120" s="95"/>
      <c r="K120" s="96">
        <f t="shared" si="14"/>
        <v>299460.45</v>
      </c>
      <c r="L120" s="94">
        <v>196356.1</v>
      </c>
      <c r="M120" s="95"/>
      <c r="N120" s="96">
        <f t="shared" si="15"/>
        <v>196356.1</v>
      </c>
      <c r="O120" s="94">
        <v>904284.14999999991</v>
      </c>
      <c r="P120" s="95"/>
      <c r="Q120" s="96">
        <f t="shared" si="16"/>
        <v>904284.14999999991</v>
      </c>
      <c r="R120" s="94">
        <v>105542342.83999905</v>
      </c>
      <c r="S120" s="95"/>
      <c r="T120" s="96">
        <f t="shared" si="17"/>
        <v>105542342.83999905</v>
      </c>
      <c r="U120" s="210">
        <f t="shared" si="19"/>
        <v>0</v>
      </c>
      <c r="W120" s="88" t="s">
        <v>19</v>
      </c>
      <c r="X120" s="125">
        <f t="shared" si="20"/>
        <v>0</v>
      </c>
      <c r="Y120" s="126">
        <f t="shared" si="21"/>
        <v>0</v>
      </c>
      <c r="Z120" s="126">
        <f t="shared" si="22"/>
        <v>0</v>
      </c>
      <c r="AA120" s="126">
        <f t="shared" si="23"/>
        <v>0</v>
      </c>
      <c r="AB120" s="126">
        <f t="shared" si="24"/>
        <v>0</v>
      </c>
      <c r="AC120" s="132">
        <f t="shared" si="25"/>
        <v>0</v>
      </c>
    </row>
    <row r="121" spans="1:29" ht="15.75" customHeight="1">
      <c r="A121" s="250">
        <v>42693</v>
      </c>
      <c r="B121" s="85" t="s">
        <v>12</v>
      </c>
      <c r="C121" s="89">
        <v>37131026.170000151</v>
      </c>
      <c r="D121" s="90"/>
      <c r="E121" s="91">
        <f t="shared" si="18"/>
        <v>37131026.170000151</v>
      </c>
      <c r="F121" s="89">
        <v>393549.87000000011</v>
      </c>
      <c r="G121" s="90"/>
      <c r="H121" s="91">
        <f t="shared" si="13"/>
        <v>393549.87000000011</v>
      </c>
      <c r="I121" s="89">
        <v>91047.46</v>
      </c>
      <c r="J121" s="90"/>
      <c r="K121" s="91">
        <f t="shared" si="14"/>
        <v>91047.46</v>
      </c>
      <c r="L121" s="89">
        <v>24028.31</v>
      </c>
      <c r="M121" s="90"/>
      <c r="N121" s="91">
        <f t="shared" si="15"/>
        <v>24028.31</v>
      </c>
      <c r="O121" s="89">
        <v>0</v>
      </c>
      <c r="P121" s="90"/>
      <c r="Q121" s="91">
        <f t="shared" si="16"/>
        <v>0</v>
      </c>
      <c r="R121" s="89">
        <v>36804495.450000152</v>
      </c>
      <c r="S121" s="90"/>
      <c r="T121" s="91">
        <f t="shared" si="17"/>
        <v>36804495.450000152</v>
      </c>
      <c r="U121" s="208">
        <f t="shared" si="19"/>
        <v>0</v>
      </c>
      <c r="W121" s="85" t="s">
        <v>12</v>
      </c>
      <c r="X121" s="117">
        <f t="shared" si="20"/>
        <v>0</v>
      </c>
      <c r="Y121" s="118">
        <f t="shared" si="21"/>
        <v>0</v>
      </c>
      <c r="Z121" s="118">
        <f t="shared" si="22"/>
        <v>0</v>
      </c>
      <c r="AA121" s="118">
        <f t="shared" si="23"/>
        <v>0</v>
      </c>
      <c r="AB121" s="118">
        <f t="shared" si="24"/>
        <v>0</v>
      </c>
      <c r="AC121" s="131">
        <f t="shared" si="25"/>
        <v>0</v>
      </c>
    </row>
    <row r="122" spans="1:29" ht="15.75">
      <c r="A122" s="251"/>
      <c r="B122" s="86" t="s">
        <v>13</v>
      </c>
      <c r="C122" s="92">
        <v>95014918.789996684</v>
      </c>
      <c r="D122" s="20"/>
      <c r="E122" s="93">
        <f t="shared" si="18"/>
        <v>95014918.789996684</v>
      </c>
      <c r="F122" s="92">
        <v>1711427.48</v>
      </c>
      <c r="G122" s="20"/>
      <c r="H122" s="93">
        <f t="shared" si="13"/>
        <v>1711427.48</v>
      </c>
      <c r="I122" s="92">
        <v>352890.94999999995</v>
      </c>
      <c r="J122" s="20"/>
      <c r="K122" s="93">
        <f t="shared" si="14"/>
        <v>352890.94999999995</v>
      </c>
      <c r="L122" s="92">
        <v>209214.14000000013</v>
      </c>
      <c r="M122" s="20"/>
      <c r="N122" s="93">
        <f t="shared" si="15"/>
        <v>209214.14000000013</v>
      </c>
      <c r="O122" s="92">
        <v>0</v>
      </c>
      <c r="P122" s="20"/>
      <c r="Q122" s="93">
        <f t="shared" si="16"/>
        <v>0</v>
      </c>
      <c r="R122" s="92">
        <v>93447168.119996697</v>
      </c>
      <c r="S122" s="20"/>
      <c r="T122" s="93">
        <f t="shared" si="17"/>
        <v>93447168.119996697</v>
      </c>
      <c r="U122" s="209">
        <f t="shared" si="19"/>
        <v>0</v>
      </c>
      <c r="W122" s="86" t="s">
        <v>13</v>
      </c>
      <c r="X122" s="121">
        <f t="shared" si="20"/>
        <v>0</v>
      </c>
      <c r="Y122" s="122">
        <f t="shared" si="21"/>
        <v>0</v>
      </c>
      <c r="Z122" s="122">
        <f t="shared" si="22"/>
        <v>0</v>
      </c>
      <c r="AA122" s="122">
        <f t="shared" si="23"/>
        <v>0</v>
      </c>
      <c r="AB122" s="122">
        <f t="shared" si="24"/>
        <v>0</v>
      </c>
      <c r="AC122" s="129">
        <f t="shared" si="25"/>
        <v>0</v>
      </c>
    </row>
    <row r="123" spans="1:29" ht="15.75">
      <c r="A123" s="251"/>
      <c r="B123" s="87" t="s">
        <v>14</v>
      </c>
      <c r="C123" s="92">
        <v>43398147.659999765</v>
      </c>
      <c r="D123" s="20"/>
      <c r="E123" s="93">
        <f t="shared" si="18"/>
        <v>43398147.659999765</v>
      </c>
      <c r="F123" s="92">
        <v>1764430.7299999997</v>
      </c>
      <c r="G123" s="20"/>
      <c r="H123" s="93">
        <f t="shared" si="13"/>
        <v>1764430.7299999997</v>
      </c>
      <c r="I123" s="92">
        <v>36114.51</v>
      </c>
      <c r="J123" s="20"/>
      <c r="K123" s="93">
        <f t="shared" si="14"/>
        <v>36114.51</v>
      </c>
      <c r="L123" s="92">
        <v>1759.93</v>
      </c>
      <c r="M123" s="20"/>
      <c r="N123" s="93">
        <f t="shared" si="15"/>
        <v>1759.93</v>
      </c>
      <c r="O123" s="92">
        <v>391016.07</v>
      </c>
      <c r="P123" s="20"/>
      <c r="Q123" s="93">
        <f t="shared" si="16"/>
        <v>391016.07</v>
      </c>
      <c r="R123" s="92">
        <v>44932917.919999763</v>
      </c>
      <c r="S123" s="20"/>
      <c r="T123" s="93">
        <f t="shared" si="17"/>
        <v>44932917.919999763</v>
      </c>
      <c r="U123" s="209">
        <f t="shared" si="19"/>
        <v>0</v>
      </c>
      <c r="W123" s="87" t="s">
        <v>14</v>
      </c>
      <c r="X123" s="121">
        <f t="shared" si="20"/>
        <v>0</v>
      </c>
      <c r="Y123" s="122">
        <f t="shared" si="21"/>
        <v>0</v>
      </c>
      <c r="Z123" s="122">
        <f t="shared" si="22"/>
        <v>0</v>
      </c>
      <c r="AA123" s="122">
        <f t="shared" si="23"/>
        <v>0</v>
      </c>
      <c r="AB123" s="122">
        <f t="shared" si="24"/>
        <v>0</v>
      </c>
      <c r="AC123" s="129">
        <f t="shared" si="25"/>
        <v>0</v>
      </c>
    </row>
    <row r="124" spans="1:29" ht="15.75">
      <c r="A124" s="251"/>
      <c r="B124" s="86" t="s">
        <v>15</v>
      </c>
      <c r="C124" s="92">
        <v>92307114.469999537</v>
      </c>
      <c r="D124" s="20"/>
      <c r="E124" s="93">
        <f t="shared" si="18"/>
        <v>92307114.469999537</v>
      </c>
      <c r="F124" s="92">
        <v>1032092.4499999997</v>
      </c>
      <c r="G124" s="20"/>
      <c r="H124" s="93">
        <f t="shared" si="13"/>
        <v>1032092.4499999997</v>
      </c>
      <c r="I124" s="92">
        <v>168072.15</v>
      </c>
      <c r="J124" s="20"/>
      <c r="K124" s="93">
        <f t="shared" si="14"/>
        <v>168072.15</v>
      </c>
      <c r="L124" s="92">
        <v>18472.34</v>
      </c>
      <c r="M124" s="20"/>
      <c r="N124" s="93">
        <f t="shared" si="15"/>
        <v>18472.34</v>
      </c>
      <c r="O124" s="92">
        <v>0</v>
      </c>
      <c r="P124" s="20"/>
      <c r="Q124" s="93">
        <f t="shared" si="16"/>
        <v>0</v>
      </c>
      <c r="R124" s="92">
        <v>91424621.829999566</v>
      </c>
      <c r="S124" s="20"/>
      <c r="T124" s="93">
        <f t="shared" si="17"/>
        <v>91424621.829999566</v>
      </c>
      <c r="U124" s="209">
        <f t="shared" si="19"/>
        <v>0</v>
      </c>
      <c r="W124" s="86" t="s">
        <v>15</v>
      </c>
      <c r="X124" s="121">
        <f t="shared" si="20"/>
        <v>0</v>
      </c>
      <c r="Y124" s="122">
        <f t="shared" si="21"/>
        <v>0</v>
      </c>
      <c r="Z124" s="122">
        <f t="shared" si="22"/>
        <v>0</v>
      </c>
      <c r="AA124" s="122">
        <f t="shared" si="23"/>
        <v>0</v>
      </c>
      <c r="AB124" s="122">
        <f t="shared" si="24"/>
        <v>0</v>
      </c>
      <c r="AC124" s="129">
        <f t="shared" si="25"/>
        <v>0</v>
      </c>
    </row>
    <row r="125" spans="1:29" ht="15.75">
      <c r="A125" s="251"/>
      <c r="B125" s="86" t="s">
        <v>16</v>
      </c>
      <c r="C125" s="92">
        <v>71709008.759999022</v>
      </c>
      <c r="D125" s="20"/>
      <c r="E125" s="93">
        <f t="shared" si="18"/>
        <v>71709008.759999022</v>
      </c>
      <c r="F125" s="92">
        <v>712063.03000000026</v>
      </c>
      <c r="G125" s="20"/>
      <c r="H125" s="93">
        <f t="shared" si="13"/>
        <v>712063.03000000026</v>
      </c>
      <c r="I125" s="92">
        <v>59082.759999999995</v>
      </c>
      <c r="J125" s="20"/>
      <c r="K125" s="93">
        <f t="shared" si="14"/>
        <v>59082.759999999995</v>
      </c>
      <c r="L125" s="92">
        <v>4386.0499999999993</v>
      </c>
      <c r="M125" s="20"/>
      <c r="N125" s="93">
        <f t="shared" si="15"/>
        <v>4386.0499999999993</v>
      </c>
      <c r="O125" s="92">
        <v>0</v>
      </c>
      <c r="P125" s="20"/>
      <c r="Q125" s="93">
        <f t="shared" si="16"/>
        <v>0</v>
      </c>
      <c r="R125" s="92">
        <v>71051642.439999014</v>
      </c>
      <c r="S125" s="20"/>
      <c r="T125" s="93">
        <f t="shared" si="17"/>
        <v>71051642.439999014</v>
      </c>
      <c r="U125" s="209">
        <f t="shared" si="19"/>
        <v>0</v>
      </c>
      <c r="W125" s="86" t="s">
        <v>16</v>
      </c>
      <c r="X125" s="121">
        <f t="shared" si="20"/>
        <v>0</v>
      </c>
      <c r="Y125" s="122">
        <f t="shared" si="21"/>
        <v>0</v>
      </c>
      <c r="Z125" s="122">
        <f t="shared" si="22"/>
        <v>0</v>
      </c>
      <c r="AA125" s="122">
        <f t="shared" si="23"/>
        <v>0</v>
      </c>
      <c r="AB125" s="122">
        <f t="shared" si="24"/>
        <v>0</v>
      </c>
      <c r="AC125" s="129">
        <f t="shared" si="25"/>
        <v>0</v>
      </c>
    </row>
    <row r="126" spans="1:29" ht="15.75">
      <c r="A126" s="251"/>
      <c r="B126" s="86" t="s">
        <v>17</v>
      </c>
      <c r="C126" s="92">
        <v>77698947.159996673</v>
      </c>
      <c r="D126" s="20"/>
      <c r="E126" s="93">
        <f t="shared" si="18"/>
        <v>77698947.159996673</v>
      </c>
      <c r="F126" s="92">
        <v>831614.21999999986</v>
      </c>
      <c r="G126" s="20"/>
      <c r="H126" s="93">
        <f t="shared" si="13"/>
        <v>831614.21999999986</v>
      </c>
      <c r="I126" s="92">
        <v>41018.520000000004</v>
      </c>
      <c r="J126" s="20"/>
      <c r="K126" s="93">
        <f t="shared" si="14"/>
        <v>41018.520000000004</v>
      </c>
      <c r="L126" s="92">
        <v>2645.44</v>
      </c>
      <c r="M126" s="20"/>
      <c r="N126" s="93">
        <f t="shared" si="15"/>
        <v>2645.44</v>
      </c>
      <c r="O126" s="92">
        <v>0</v>
      </c>
      <c r="P126" s="20"/>
      <c r="Q126" s="93">
        <f t="shared" si="16"/>
        <v>0</v>
      </c>
      <c r="R126" s="92">
        <v>76905706.019996658</v>
      </c>
      <c r="S126" s="20"/>
      <c r="T126" s="93">
        <f t="shared" si="17"/>
        <v>76905706.019996658</v>
      </c>
      <c r="U126" s="209">
        <f t="shared" si="19"/>
        <v>0</v>
      </c>
      <c r="W126" s="86" t="s">
        <v>17</v>
      </c>
      <c r="X126" s="121">
        <f t="shared" si="20"/>
        <v>0</v>
      </c>
      <c r="Y126" s="122">
        <f t="shared" si="21"/>
        <v>0</v>
      </c>
      <c r="Z126" s="122">
        <f t="shared" si="22"/>
        <v>0</v>
      </c>
      <c r="AA126" s="122">
        <f t="shared" si="23"/>
        <v>0</v>
      </c>
      <c r="AB126" s="122">
        <f t="shared" si="24"/>
        <v>0</v>
      </c>
      <c r="AC126" s="129">
        <f t="shared" si="25"/>
        <v>0</v>
      </c>
    </row>
    <row r="127" spans="1:29" ht="15.75">
      <c r="A127" s="251"/>
      <c r="B127" s="86" t="s">
        <v>18</v>
      </c>
      <c r="C127" s="92">
        <v>17690996.109999448</v>
      </c>
      <c r="D127" s="20"/>
      <c r="E127" s="93">
        <f t="shared" si="18"/>
        <v>17690996.109999448</v>
      </c>
      <c r="F127" s="92">
        <v>411966.62</v>
      </c>
      <c r="G127" s="20"/>
      <c r="H127" s="93">
        <f t="shared" si="13"/>
        <v>411966.62</v>
      </c>
      <c r="I127" s="92">
        <v>16313.7</v>
      </c>
      <c r="J127" s="20"/>
      <c r="K127" s="93">
        <f t="shared" si="14"/>
        <v>16313.7</v>
      </c>
      <c r="L127" s="92">
        <v>2421.61</v>
      </c>
      <c r="M127" s="20"/>
      <c r="N127" s="93">
        <f t="shared" si="15"/>
        <v>2421.61</v>
      </c>
      <c r="O127" s="92">
        <v>0</v>
      </c>
      <c r="P127" s="20"/>
      <c r="Q127" s="93">
        <f t="shared" si="16"/>
        <v>0</v>
      </c>
      <c r="R127" s="92">
        <v>17292921.579999451</v>
      </c>
      <c r="S127" s="20"/>
      <c r="T127" s="93">
        <f t="shared" si="17"/>
        <v>17292921.579999451</v>
      </c>
      <c r="U127" s="209">
        <f t="shared" si="19"/>
        <v>0</v>
      </c>
      <c r="W127" s="86" t="s">
        <v>18</v>
      </c>
      <c r="X127" s="121">
        <f t="shared" si="20"/>
        <v>0</v>
      </c>
      <c r="Y127" s="122">
        <f t="shared" si="21"/>
        <v>0</v>
      </c>
      <c r="Z127" s="122">
        <f t="shared" si="22"/>
        <v>0</v>
      </c>
      <c r="AA127" s="122">
        <f t="shared" si="23"/>
        <v>0</v>
      </c>
      <c r="AB127" s="122">
        <f t="shared" si="24"/>
        <v>0</v>
      </c>
      <c r="AC127" s="129">
        <f t="shared" si="25"/>
        <v>0</v>
      </c>
    </row>
    <row r="128" spans="1:29" ht="15.75">
      <c r="A128" s="252"/>
      <c r="B128" s="88" t="s">
        <v>19</v>
      </c>
      <c r="C128" s="94">
        <v>105542342.83999905</v>
      </c>
      <c r="D128" s="95"/>
      <c r="E128" s="96">
        <f t="shared" si="18"/>
        <v>105542342.83999905</v>
      </c>
      <c r="F128" s="94">
        <v>1290564.33</v>
      </c>
      <c r="G128" s="95"/>
      <c r="H128" s="96">
        <f t="shared" si="13"/>
        <v>1290564.33</v>
      </c>
      <c r="I128" s="94">
        <v>60346.559999999998</v>
      </c>
      <c r="J128" s="95"/>
      <c r="K128" s="96">
        <f t="shared" si="14"/>
        <v>60346.559999999998</v>
      </c>
      <c r="L128" s="94">
        <v>2572.1799999999998</v>
      </c>
      <c r="M128" s="95"/>
      <c r="N128" s="96">
        <f t="shared" si="15"/>
        <v>2572.1799999999998</v>
      </c>
      <c r="O128" s="94">
        <v>0</v>
      </c>
      <c r="P128" s="95"/>
      <c r="Q128" s="96">
        <f t="shared" si="16"/>
        <v>0</v>
      </c>
      <c r="R128" s="94">
        <v>104309552.88999905</v>
      </c>
      <c r="S128" s="95"/>
      <c r="T128" s="96">
        <f t="shared" si="17"/>
        <v>104309552.88999905</v>
      </c>
      <c r="U128" s="210">
        <f t="shared" si="19"/>
        <v>0</v>
      </c>
      <c r="W128" s="88" t="s">
        <v>19</v>
      </c>
      <c r="X128" s="125">
        <f t="shared" si="20"/>
        <v>0</v>
      </c>
      <c r="Y128" s="126">
        <f t="shared" si="21"/>
        <v>0</v>
      </c>
      <c r="Z128" s="126">
        <f t="shared" si="22"/>
        <v>0</v>
      </c>
      <c r="AA128" s="126">
        <f t="shared" si="23"/>
        <v>0</v>
      </c>
      <c r="AB128" s="126">
        <f t="shared" si="24"/>
        <v>0</v>
      </c>
      <c r="AC128" s="132">
        <f t="shared" si="25"/>
        <v>0</v>
      </c>
    </row>
    <row r="129" spans="1:29" ht="15.75" customHeight="1">
      <c r="A129" s="250">
        <v>42694</v>
      </c>
      <c r="B129" s="85" t="s">
        <v>12</v>
      </c>
      <c r="C129" s="89">
        <v>36804495.450000152</v>
      </c>
      <c r="D129" s="90"/>
      <c r="E129" s="91">
        <f t="shared" si="18"/>
        <v>36804495.450000152</v>
      </c>
      <c r="F129" s="89">
        <v>483377.15</v>
      </c>
      <c r="G129" s="90"/>
      <c r="H129" s="91">
        <f t="shared" si="13"/>
        <v>483377.15</v>
      </c>
      <c r="I129" s="89">
        <v>115000.62999999999</v>
      </c>
      <c r="J129" s="90"/>
      <c r="K129" s="91">
        <f t="shared" si="14"/>
        <v>115000.62999999999</v>
      </c>
      <c r="L129" s="89">
        <v>42466.090000000004</v>
      </c>
      <c r="M129" s="90"/>
      <c r="N129" s="91">
        <f t="shared" si="15"/>
        <v>42466.090000000004</v>
      </c>
      <c r="O129" s="89">
        <v>323834.71000000002</v>
      </c>
      <c r="P129" s="90"/>
      <c r="Q129" s="91">
        <f t="shared" si="16"/>
        <v>323834.71000000002</v>
      </c>
      <c r="R129" s="89">
        <v>39229484.610000156</v>
      </c>
      <c r="S129" s="90"/>
      <c r="T129" s="91">
        <f t="shared" si="17"/>
        <v>39229484.610000156</v>
      </c>
      <c r="U129" s="208">
        <f t="shared" si="19"/>
        <v>0</v>
      </c>
      <c r="W129" s="85" t="s">
        <v>12</v>
      </c>
      <c r="X129" s="117">
        <f t="shared" si="20"/>
        <v>0</v>
      </c>
      <c r="Y129" s="118">
        <f t="shared" si="21"/>
        <v>0</v>
      </c>
      <c r="Z129" s="118">
        <f t="shared" si="22"/>
        <v>0</v>
      </c>
      <c r="AA129" s="118">
        <f t="shared" si="23"/>
        <v>0</v>
      </c>
      <c r="AB129" s="118">
        <f t="shared" si="24"/>
        <v>0</v>
      </c>
      <c r="AC129" s="131">
        <f t="shared" si="25"/>
        <v>0</v>
      </c>
    </row>
    <row r="130" spans="1:29" ht="15.75">
      <c r="A130" s="251"/>
      <c r="B130" s="86" t="s">
        <v>13</v>
      </c>
      <c r="C130" s="92">
        <v>93447168.119996697</v>
      </c>
      <c r="D130" s="20"/>
      <c r="E130" s="93">
        <f t="shared" si="18"/>
        <v>93447168.119996697</v>
      </c>
      <c r="F130" s="92">
        <v>3603193.6599999988</v>
      </c>
      <c r="G130" s="20"/>
      <c r="H130" s="93">
        <f t="shared" si="13"/>
        <v>3603193.6599999988</v>
      </c>
      <c r="I130" s="92">
        <v>204032.58000000002</v>
      </c>
      <c r="J130" s="20"/>
      <c r="K130" s="93">
        <f t="shared" si="14"/>
        <v>204032.58000000002</v>
      </c>
      <c r="L130" s="92">
        <v>31649.24</v>
      </c>
      <c r="M130" s="20"/>
      <c r="N130" s="93">
        <f t="shared" si="15"/>
        <v>31649.24</v>
      </c>
      <c r="O130" s="92">
        <v>1713502.1700000004</v>
      </c>
      <c r="P130" s="20"/>
      <c r="Q130" s="93">
        <f t="shared" si="16"/>
        <v>1713502.1700000004</v>
      </c>
      <c r="R130" s="92">
        <v>92551707.009996727</v>
      </c>
      <c r="S130" s="20"/>
      <c r="T130" s="93">
        <f t="shared" si="17"/>
        <v>92551707.009996727</v>
      </c>
      <c r="U130" s="209">
        <f t="shared" si="19"/>
        <v>0</v>
      </c>
      <c r="W130" s="86" t="s">
        <v>13</v>
      </c>
      <c r="X130" s="121">
        <f t="shared" si="20"/>
        <v>0</v>
      </c>
      <c r="Y130" s="122">
        <f t="shared" si="21"/>
        <v>0</v>
      </c>
      <c r="Z130" s="122">
        <f t="shared" si="22"/>
        <v>0</v>
      </c>
      <c r="AA130" s="122">
        <f t="shared" si="23"/>
        <v>0</v>
      </c>
      <c r="AB130" s="122">
        <f t="shared" si="24"/>
        <v>0</v>
      </c>
      <c r="AC130" s="129">
        <f t="shared" si="25"/>
        <v>0</v>
      </c>
    </row>
    <row r="131" spans="1:29" ht="15.75">
      <c r="A131" s="251"/>
      <c r="B131" s="87" t="s">
        <v>14</v>
      </c>
      <c r="C131" s="92"/>
      <c r="D131" s="20"/>
      <c r="E131" s="93">
        <f t="shared" si="18"/>
        <v>0</v>
      </c>
      <c r="F131" s="92"/>
      <c r="G131" s="20"/>
      <c r="H131" s="93">
        <f t="shared" si="13"/>
        <v>0</v>
      </c>
      <c r="I131" s="92"/>
      <c r="J131" s="20"/>
      <c r="K131" s="93">
        <f t="shared" si="14"/>
        <v>0</v>
      </c>
      <c r="L131" s="92"/>
      <c r="M131" s="20"/>
      <c r="N131" s="93">
        <f t="shared" si="15"/>
        <v>0</v>
      </c>
      <c r="O131" s="92"/>
      <c r="P131" s="20"/>
      <c r="Q131" s="93">
        <f t="shared" si="16"/>
        <v>0</v>
      </c>
      <c r="R131" s="92"/>
      <c r="S131" s="20"/>
      <c r="T131" s="93">
        <f t="shared" si="17"/>
        <v>0</v>
      </c>
      <c r="U131" s="209">
        <f t="shared" si="19"/>
        <v>0</v>
      </c>
      <c r="W131" s="87" t="s">
        <v>14</v>
      </c>
      <c r="X131" s="121">
        <f t="shared" si="20"/>
        <v>0</v>
      </c>
      <c r="Y131" s="122">
        <f t="shared" si="21"/>
        <v>0</v>
      </c>
      <c r="Z131" s="122">
        <f t="shared" si="22"/>
        <v>0</v>
      </c>
      <c r="AA131" s="122">
        <f t="shared" si="23"/>
        <v>0</v>
      </c>
      <c r="AB131" s="122">
        <f t="shared" si="24"/>
        <v>0</v>
      </c>
      <c r="AC131" s="129">
        <f t="shared" si="25"/>
        <v>0</v>
      </c>
    </row>
    <row r="132" spans="1:29" ht="15.75">
      <c r="A132" s="251"/>
      <c r="B132" s="86" t="s">
        <v>15</v>
      </c>
      <c r="C132" s="92">
        <v>91424621.829999566</v>
      </c>
      <c r="D132" s="20"/>
      <c r="E132" s="93">
        <f t="shared" si="18"/>
        <v>91424621.829999566</v>
      </c>
      <c r="F132" s="92">
        <v>2303060.3000000031</v>
      </c>
      <c r="G132" s="20"/>
      <c r="H132" s="93">
        <f t="shared" si="13"/>
        <v>2303060.3000000031</v>
      </c>
      <c r="I132" s="92">
        <v>307687.07999999996</v>
      </c>
      <c r="J132" s="20"/>
      <c r="K132" s="93">
        <f t="shared" si="14"/>
        <v>307687.07999999996</v>
      </c>
      <c r="L132" s="92">
        <v>119627.79000000001</v>
      </c>
      <c r="M132" s="20"/>
      <c r="N132" s="93">
        <f t="shared" si="15"/>
        <v>119627.79000000001</v>
      </c>
      <c r="O132" s="92">
        <v>433766.8</v>
      </c>
      <c r="P132" s="20"/>
      <c r="Q132" s="93">
        <f t="shared" si="16"/>
        <v>433766.8</v>
      </c>
      <c r="R132" s="92">
        <v>93881566.439999565</v>
      </c>
      <c r="S132" s="20"/>
      <c r="T132" s="93">
        <f t="shared" si="17"/>
        <v>93881566.439999565</v>
      </c>
      <c r="U132" s="209">
        <f t="shared" si="19"/>
        <v>0</v>
      </c>
      <c r="W132" s="86" t="s">
        <v>15</v>
      </c>
      <c r="X132" s="121">
        <f t="shared" si="20"/>
        <v>0</v>
      </c>
      <c r="Y132" s="122">
        <f t="shared" si="21"/>
        <v>0</v>
      </c>
      <c r="Z132" s="122">
        <f t="shared" si="22"/>
        <v>0</v>
      </c>
      <c r="AA132" s="122">
        <f t="shared" si="23"/>
        <v>0</v>
      </c>
      <c r="AB132" s="122">
        <f t="shared" si="24"/>
        <v>0</v>
      </c>
      <c r="AC132" s="129">
        <f t="shared" si="25"/>
        <v>0</v>
      </c>
    </row>
    <row r="133" spans="1:29" ht="15.75">
      <c r="A133" s="251"/>
      <c r="B133" s="86" t="s">
        <v>16</v>
      </c>
      <c r="C133" s="92">
        <v>71051642.439999014</v>
      </c>
      <c r="D133" s="20"/>
      <c r="E133" s="93">
        <f t="shared" si="18"/>
        <v>71051642.439999014</v>
      </c>
      <c r="F133" s="92">
        <v>1765027.3700000022</v>
      </c>
      <c r="G133" s="20"/>
      <c r="H133" s="93">
        <f t="shared" si="13"/>
        <v>1765027.3700000022</v>
      </c>
      <c r="I133" s="92">
        <v>75599.22</v>
      </c>
      <c r="J133" s="20"/>
      <c r="K133" s="93">
        <f t="shared" si="14"/>
        <v>75599.22</v>
      </c>
      <c r="L133" s="92">
        <v>8786.130000000001</v>
      </c>
      <c r="M133" s="20"/>
      <c r="N133" s="93">
        <f t="shared" si="15"/>
        <v>8786.130000000001</v>
      </c>
      <c r="O133" s="92">
        <v>678271.47</v>
      </c>
      <c r="P133" s="20"/>
      <c r="Q133" s="93">
        <f t="shared" si="16"/>
        <v>678271.47</v>
      </c>
      <c r="R133" s="92">
        <v>69566710.769999012</v>
      </c>
      <c r="S133" s="20"/>
      <c r="T133" s="93">
        <f t="shared" si="17"/>
        <v>69566710.769999012</v>
      </c>
      <c r="U133" s="209">
        <f t="shared" si="19"/>
        <v>0</v>
      </c>
      <c r="W133" s="86" t="s">
        <v>16</v>
      </c>
      <c r="X133" s="121">
        <f t="shared" si="20"/>
        <v>0</v>
      </c>
      <c r="Y133" s="122">
        <f t="shared" si="21"/>
        <v>0</v>
      </c>
      <c r="Z133" s="122">
        <f t="shared" si="22"/>
        <v>0</v>
      </c>
      <c r="AA133" s="122">
        <f t="shared" si="23"/>
        <v>0</v>
      </c>
      <c r="AB133" s="122">
        <f t="shared" si="24"/>
        <v>0</v>
      </c>
      <c r="AC133" s="129">
        <f t="shared" si="25"/>
        <v>0</v>
      </c>
    </row>
    <row r="134" spans="1:29" ht="15.75">
      <c r="A134" s="251"/>
      <c r="B134" s="86" t="s">
        <v>17</v>
      </c>
      <c r="C134" s="92">
        <v>76905706.019996658</v>
      </c>
      <c r="D134" s="20"/>
      <c r="E134" s="93">
        <f t="shared" si="18"/>
        <v>76905706.019996658</v>
      </c>
      <c r="F134" s="92">
        <v>2197994.1999999997</v>
      </c>
      <c r="G134" s="20"/>
      <c r="H134" s="93">
        <f t="shared" si="13"/>
        <v>2197994.1999999997</v>
      </c>
      <c r="I134" s="92">
        <v>349935.61</v>
      </c>
      <c r="J134" s="20"/>
      <c r="K134" s="93">
        <f t="shared" si="14"/>
        <v>349935.61</v>
      </c>
      <c r="L134" s="92">
        <v>3389.9700000000003</v>
      </c>
      <c r="M134" s="20"/>
      <c r="N134" s="93">
        <f t="shared" si="15"/>
        <v>3389.9700000000003</v>
      </c>
      <c r="O134" s="92">
        <v>881646.41</v>
      </c>
      <c r="P134" s="20"/>
      <c r="Q134" s="93">
        <f t="shared" si="16"/>
        <v>881646.41</v>
      </c>
      <c r="R134" s="92">
        <v>74172611.049996659</v>
      </c>
      <c r="S134" s="20"/>
      <c r="T134" s="93">
        <f t="shared" si="17"/>
        <v>74172611.049996659</v>
      </c>
      <c r="U134" s="209">
        <f t="shared" si="19"/>
        <v>0</v>
      </c>
      <c r="W134" s="86" t="s">
        <v>17</v>
      </c>
      <c r="X134" s="121">
        <f t="shared" si="20"/>
        <v>0</v>
      </c>
      <c r="Y134" s="122">
        <f t="shared" si="21"/>
        <v>0</v>
      </c>
      <c r="Z134" s="122">
        <f t="shared" si="22"/>
        <v>0</v>
      </c>
      <c r="AA134" s="122">
        <f t="shared" si="23"/>
        <v>0</v>
      </c>
      <c r="AB134" s="122">
        <f t="shared" si="24"/>
        <v>0</v>
      </c>
      <c r="AC134" s="129">
        <f t="shared" si="25"/>
        <v>0</v>
      </c>
    </row>
    <row r="135" spans="1:29" ht="15.75">
      <c r="A135" s="251"/>
      <c r="B135" s="86" t="s">
        <v>18</v>
      </c>
      <c r="C135" s="92">
        <v>17292921.579999451</v>
      </c>
      <c r="D135" s="20"/>
      <c r="E135" s="93">
        <f t="shared" si="18"/>
        <v>17292921.579999451</v>
      </c>
      <c r="F135" s="92">
        <v>1331318.9300000004</v>
      </c>
      <c r="G135" s="20"/>
      <c r="H135" s="93">
        <f t="shared" si="13"/>
        <v>1331318.9300000004</v>
      </c>
      <c r="I135" s="92">
        <v>57607.31</v>
      </c>
      <c r="J135" s="20"/>
      <c r="K135" s="93">
        <f t="shared" si="14"/>
        <v>57607.31</v>
      </c>
      <c r="L135" s="92">
        <v>6318.92</v>
      </c>
      <c r="M135" s="20"/>
      <c r="N135" s="93">
        <f t="shared" si="15"/>
        <v>6318.92</v>
      </c>
      <c r="O135" s="92">
        <v>241326.67999999993</v>
      </c>
      <c r="P135" s="20"/>
      <c r="Q135" s="93">
        <f t="shared" si="16"/>
        <v>241326.67999999993</v>
      </c>
      <c r="R135" s="92">
        <v>15771564.35999945</v>
      </c>
      <c r="S135" s="20"/>
      <c r="T135" s="93">
        <f t="shared" si="17"/>
        <v>15771564.35999945</v>
      </c>
      <c r="U135" s="209">
        <f t="shared" si="19"/>
        <v>0</v>
      </c>
      <c r="W135" s="86" t="s">
        <v>18</v>
      </c>
      <c r="X135" s="121">
        <f t="shared" si="20"/>
        <v>0</v>
      </c>
      <c r="Y135" s="122">
        <f t="shared" si="21"/>
        <v>0</v>
      </c>
      <c r="Z135" s="122">
        <f t="shared" si="22"/>
        <v>0</v>
      </c>
      <c r="AA135" s="122">
        <f t="shared" si="23"/>
        <v>0</v>
      </c>
      <c r="AB135" s="122">
        <f t="shared" si="24"/>
        <v>0</v>
      </c>
      <c r="AC135" s="129">
        <f t="shared" si="25"/>
        <v>0</v>
      </c>
    </row>
    <row r="136" spans="1:29" ht="15.75">
      <c r="A136" s="252"/>
      <c r="B136" s="88" t="s">
        <v>19</v>
      </c>
      <c r="C136" s="94">
        <v>104309552.88999905</v>
      </c>
      <c r="D136" s="95"/>
      <c r="E136" s="96">
        <f t="shared" si="18"/>
        <v>104309552.88999905</v>
      </c>
      <c r="F136" s="94">
        <v>2905487.1500000013</v>
      </c>
      <c r="G136" s="95"/>
      <c r="H136" s="96">
        <f t="shared" si="13"/>
        <v>2905487.1500000013</v>
      </c>
      <c r="I136" s="94">
        <v>146484.74</v>
      </c>
      <c r="J136" s="95"/>
      <c r="K136" s="96">
        <f t="shared" si="14"/>
        <v>146484.74</v>
      </c>
      <c r="L136" s="94">
        <v>13892.41</v>
      </c>
      <c r="M136" s="95"/>
      <c r="N136" s="96">
        <f t="shared" si="15"/>
        <v>13892.41</v>
      </c>
      <c r="O136" s="94">
        <v>2208369.7300000009</v>
      </c>
      <c r="P136" s="95"/>
      <c r="Q136" s="96">
        <f t="shared" si="16"/>
        <v>2208369.7300000009</v>
      </c>
      <c r="R136" s="94">
        <v>106090663.55999905</v>
      </c>
      <c r="S136" s="95"/>
      <c r="T136" s="96">
        <f t="shared" si="17"/>
        <v>106090663.55999905</v>
      </c>
      <c r="U136" s="210">
        <f t="shared" si="19"/>
        <v>0</v>
      </c>
      <c r="W136" s="88" t="s">
        <v>19</v>
      </c>
      <c r="X136" s="125">
        <f t="shared" si="20"/>
        <v>0</v>
      </c>
      <c r="Y136" s="126">
        <f t="shared" si="21"/>
        <v>0</v>
      </c>
      <c r="Z136" s="126">
        <f t="shared" si="22"/>
        <v>0</v>
      </c>
      <c r="AA136" s="126">
        <f t="shared" si="23"/>
        <v>0</v>
      </c>
      <c r="AB136" s="126">
        <f t="shared" si="24"/>
        <v>0</v>
      </c>
      <c r="AC136" s="132">
        <f t="shared" si="25"/>
        <v>0</v>
      </c>
    </row>
    <row r="137" spans="1:29" ht="15.75" customHeight="1">
      <c r="A137" s="250">
        <v>42695</v>
      </c>
      <c r="B137" s="85" t="s">
        <v>12</v>
      </c>
      <c r="C137" s="89">
        <v>39229484.610000156</v>
      </c>
      <c r="D137" s="90"/>
      <c r="E137" s="91">
        <f t="shared" si="18"/>
        <v>39229484.610000156</v>
      </c>
      <c r="F137" s="89">
        <v>962715.27000000037</v>
      </c>
      <c r="G137" s="102"/>
      <c r="H137" s="91">
        <f t="shared" ref="H137:H200" si="26">+F137-G137</f>
        <v>962715.27000000037</v>
      </c>
      <c r="I137" s="89">
        <v>50457.890000000029</v>
      </c>
      <c r="J137" s="90"/>
      <c r="K137" s="91">
        <f t="shared" ref="K137:K200" si="27">+I137-J137</f>
        <v>50457.890000000029</v>
      </c>
      <c r="L137" s="89">
        <v>5301.34</v>
      </c>
      <c r="M137" s="90"/>
      <c r="N137" s="91">
        <f t="shared" ref="N137:N200" si="28">+L137-M137</f>
        <v>5301.34</v>
      </c>
      <c r="O137" s="89">
        <v>258120.98</v>
      </c>
      <c r="P137" s="90"/>
      <c r="Q137" s="91">
        <f t="shared" ref="Q137:Q200" si="29">+O137-P137</f>
        <v>258120.98</v>
      </c>
      <c r="R137" s="89">
        <v>38053804.91000016</v>
      </c>
      <c r="S137" s="90"/>
      <c r="T137" s="91">
        <f t="shared" ref="T137:T160" si="30">R137-S137</f>
        <v>38053804.91000016</v>
      </c>
      <c r="U137" s="208">
        <f t="shared" si="19"/>
        <v>0</v>
      </c>
      <c r="W137" s="85" t="s">
        <v>12</v>
      </c>
      <c r="X137" s="121">
        <f t="shared" si="20"/>
        <v>0</v>
      </c>
      <c r="Y137" s="122">
        <f t="shared" si="21"/>
        <v>0</v>
      </c>
      <c r="Z137" s="122">
        <f t="shared" si="22"/>
        <v>0</v>
      </c>
      <c r="AA137" s="122">
        <f t="shared" si="23"/>
        <v>0</v>
      </c>
      <c r="AB137" s="122">
        <f t="shared" si="24"/>
        <v>0</v>
      </c>
      <c r="AC137" s="129">
        <f t="shared" si="25"/>
        <v>0</v>
      </c>
    </row>
    <row r="138" spans="1:29" ht="15.75">
      <c r="A138" s="251"/>
      <c r="B138" s="86" t="s">
        <v>13</v>
      </c>
      <c r="C138" s="92">
        <v>92551707.009996727</v>
      </c>
      <c r="D138" s="20"/>
      <c r="E138" s="93">
        <f t="shared" ref="E138:E201" si="31">+C138-D138</f>
        <v>92551707.009996727</v>
      </c>
      <c r="F138" s="92">
        <v>2827194.5700000012</v>
      </c>
      <c r="G138" s="6"/>
      <c r="H138" s="93">
        <f t="shared" si="26"/>
        <v>2827194.5700000012</v>
      </c>
      <c r="I138" s="92">
        <v>203658.39</v>
      </c>
      <c r="J138" s="20"/>
      <c r="K138" s="93">
        <f t="shared" si="27"/>
        <v>203658.39</v>
      </c>
      <c r="L138" s="92">
        <v>12346.87</v>
      </c>
      <c r="M138" s="20"/>
      <c r="N138" s="93">
        <f t="shared" si="28"/>
        <v>12346.87</v>
      </c>
      <c r="O138" s="92">
        <v>1255016.5000000005</v>
      </c>
      <c r="P138" s="20"/>
      <c r="Q138" s="93">
        <f t="shared" si="29"/>
        <v>1255016.5000000005</v>
      </c>
      <c r="R138" s="92">
        <v>88910151.249996722</v>
      </c>
      <c r="S138" s="20"/>
      <c r="T138" s="93">
        <f t="shared" si="30"/>
        <v>88910151.249996722</v>
      </c>
      <c r="U138" s="209">
        <f t="shared" ref="U138:U161" si="32">IF(D138=0,0,1)</f>
        <v>0</v>
      </c>
      <c r="W138" s="86" t="s">
        <v>13</v>
      </c>
      <c r="X138" s="121">
        <f t="shared" ref="X138:X161" si="33">+IF(AND(C138&lt;&gt;0,D138&lt;&gt;0,OR(E138&gt;100,E138&lt;-100)),1,0)</f>
        <v>0</v>
      </c>
      <c r="Y138" s="122">
        <f t="shared" ref="Y138:Y161" si="34">+IF(AND(F138&lt;&gt;0,G138&lt;&gt;0,OR(H138&gt;100,H138&lt;-100)),1,0)</f>
        <v>0</v>
      </c>
      <c r="Z138" s="122">
        <f t="shared" ref="Z138:Z161" si="35">+IF(AND(I138&lt;&gt;0,J138&lt;&gt;0,OR(K138&gt;100,K138&lt;-100)),1,0)</f>
        <v>0</v>
      </c>
      <c r="AA138" s="122">
        <f t="shared" ref="AA138:AA161" si="36">+IF(AND(L138&lt;&gt;0,M138&lt;&gt;0,OR(N138&gt;100,N138&lt;-100)),1,0)</f>
        <v>0</v>
      </c>
      <c r="AB138" s="122">
        <f t="shared" ref="AB138:AB161" si="37">+IF(AND(O138&lt;&gt;0,P138&lt;&gt;0,OR(Q138&gt;100,Q138&lt;-100)),1,0)</f>
        <v>0</v>
      </c>
      <c r="AC138" s="129">
        <f t="shared" ref="AC138:AC161" si="38">+IF(AND(R138&lt;&gt;0,S138&lt;&gt;0,OR(T138&gt;100,T138&lt;-100)),1,0)</f>
        <v>0</v>
      </c>
    </row>
    <row r="139" spans="1:29" ht="15.75">
      <c r="A139" s="251"/>
      <c r="B139" s="87" t="s">
        <v>14</v>
      </c>
      <c r="C139" s="92">
        <v>44932917.919999763</v>
      </c>
      <c r="D139" s="20"/>
      <c r="E139" s="93">
        <f t="shared" si="31"/>
        <v>44932917.919999763</v>
      </c>
      <c r="F139" s="92">
        <v>3580804.23</v>
      </c>
      <c r="G139" s="6"/>
      <c r="H139" s="93">
        <f t="shared" si="26"/>
        <v>3580804.23</v>
      </c>
      <c r="I139" s="92">
        <v>152674.98000000007</v>
      </c>
      <c r="J139" s="20"/>
      <c r="K139" s="93">
        <f t="shared" si="27"/>
        <v>152674.98000000007</v>
      </c>
      <c r="L139" s="92">
        <v>72648.66</v>
      </c>
      <c r="M139" s="20"/>
      <c r="N139" s="93">
        <f t="shared" si="28"/>
        <v>72648.66</v>
      </c>
      <c r="O139" s="92">
        <v>998078.56000000052</v>
      </c>
      <c r="P139" s="20"/>
      <c r="Q139" s="93">
        <f t="shared" si="29"/>
        <v>998078.56000000052</v>
      </c>
      <c r="R139" s="92">
        <v>45447937.209999755</v>
      </c>
      <c r="S139" s="20"/>
      <c r="T139" s="93">
        <f t="shared" si="30"/>
        <v>45447937.209999755</v>
      </c>
      <c r="U139" s="209">
        <f t="shared" si="32"/>
        <v>0</v>
      </c>
      <c r="W139" s="87" t="s">
        <v>14</v>
      </c>
      <c r="X139" s="121">
        <f t="shared" si="33"/>
        <v>0</v>
      </c>
      <c r="Y139" s="122">
        <f t="shared" si="34"/>
        <v>0</v>
      </c>
      <c r="Z139" s="122">
        <f t="shared" si="35"/>
        <v>0</v>
      </c>
      <c r="AA139" s="122">
        <f t="shared" si="36"/>
        <v>0</v>
      </c>
      <c r="AB139" s="122">
        <f t="shared" si="37"/>
        <v>0</v>
      </c>
      <c r="AC139" s="129">
        <f t="shared" si="38"/>
        <v>0</v>
      </c>
    </row>
    <row r="140" spans="1:29" ht="15.75">
      <c r="A140" s="251"/>
      <c r="B140" s="86" t="s">
        <v>15</v>
      </c>
      <c r="C140" s="92"/>
      <c r="D140" s="20"/>
      <c r="E140" s="93">
        <f t="shared" si="31"/>
        <v>0</v>
      </c>
      <c r="F140" s="92"/>
      <c r="G140" s="6"/>
      <c r="H140" s="93">
        <f t="shared" si="26"/>
        <v>0</v>
      </c>
      <c r="I140" s="92"/>
      <c r="J140" s="20"/>
      <c r="K140" s="93">
        <f t="shared" si="27"/>
        <v>0</v>
      </c>
      <c r="L140" s="92"/>
      <c r="M140" s="20"/>
      <c r="N140" s="93">
        <f t="shared" si="28"/>
        <v>0</v>
      </c>
      <c r="O140" s="92"/>
      <c r="P140" s="20"/>
      <c r="Q140" s="93">
        <f t="shared" si="29"/>
        <v>0</v>
      </c>
      <c r="R140" s="92"/>
      <c r="S140" s="20"/>
      <c r="T140" s="93">
        <f t="shared" si="30"/>
        <v>0</v>
      </c>
      <c r="U140" s="209">
        <f t="shared" si="32"/>
        <v>0</v>
      </c>
      <c r="W140" s="86" t="s">
        <v>15</v>
      </c>
      <c r="X140" s="121">
        <f t="shared" si="33"/>
        <v>0</v>
      </c>
      <c r="Y140" s="122">
        <f t="shared" si="34"/>
        <v>0</v>
      </c>
      <c r="Z140" s="122">
        <f t="shared" si="35"/>
        <v>0</v>
      </c>
      <c r="AA140" s="122">
        <f t="shared" si="36"/>
        <v>0</v>
      </c>
      <c r="AB140" s="122">
        <f t="shared" si="37"/>
        <v>0</v>
      </c>
      <c r="AC140" s="129">
        <f t="shared" si="38"/>
        <v>0</v>
      </c>
    </row>
    <row r="141" spans="1:29" ht="15.75">
      <c r="A141" s="251"/>
      <c r="B141" s="86" t="s">
        <v>16</v>
      </c>
      <c r="C141" s="92"/>
      <c r="D141" s="20"/>
      <c r="E141" s="93">
        <f t="shared" si="31"/>
        <v>0</v>
      </c>
      <c r="F141" s="92"/>
      <c r="G141" s="6"/>
      <c r="H141" s="93">
        <f t="shared" si="26"/>
        <v>0</v>
      </c>
      <c r="I141" s="92"/>
      <c r="J141" s="20"/>
      <c r="K141" s="93">
        <f t="shared" si="27"/>
        <v>0</v>
      </c>
      <c r="L141" s="92"/>
      <c r="M141" s="20"/>
      <c r="N141" s="93">
        <f t="shared" si="28"/>
        <v>0</v>
      </c>
      <c r="O141" s="92"/>
      <c r="P141" s="20"/>
      <c r="Q141" s="93">
        <f t="shared" si="29"/>
        <v>0</v>
      </c>
      <c r="R141" s="92"/>
      <c r="S141" s="20"/>
      <c r="T141" s="93">
        <f t="shared" si="30"/>
        <v>0</v>
      </c>
      <c r="U141" s="209">
        <f t="shared" si="32"/>
        <v>0</v>
      </c>
      <c r="W141" s="86" t="s">
        <v>16</v>
      </c>
      <c r="X141" s="121">
        <f t="shared" si="33"/>
        <v>0</v>
      </c>
      <c r="Y141" s="122">
        <f t="shared" si="34"/>
        <v>0</v>
      </c>
      <c r="Z141" s="122">
        <f t="shared" si="35"/>
        <v>0</v>
      </c>
      <c r="AA141" s="122">
        <f t="shared" si="36"/>
        <v>0</v>
      </c>
      <c r="AB141" s="122">
        <f t="shared" si="37"/>
        <v>0</v>
      </c>
      <c r="AC141" s="129">
        <f t="shared" si="38"/>
        <v>0</v>
      </c>
    </row>
    <row r="142" spans="1:29" ht="15.75">
      <c r="A142" s="251"/>
      <c r="B142" s="86" t="s">
        <v>17</v>
      </c>
      <c r="C142" s="92">
        <v>74172611.049996659</v>
      </c>
      <c r="D142" s="20"/>
      <c r="E142" s="93">
        <f t="shared" si="31"/>
        <v>74172611.049996659</v>
      </c>
      <c r="F142" s="92">
        <v>1776421.86</v>
      </c>
      <c r="G142" s="6"/>
      <c r="H142" s="93">
        <f t="shared" si="26"/>
        <v>1776421.86</v>
      </c>
      <c r="I142" s="92">
        <v>229147.59999999998</v>
      </c>
      <c r="J142" s="20"/>
      <c r="K142" s="93">
        <f t="shared" si="27"/>
        <v>229147.59999999998</v>
      </c>
      <c r="L142" s="92">
        <v>678358.12</v>
      </c>
      <c r="M142" s="20"/>
      <c r="N142" s="93">
        <f t="shared" si="28"/>
        <v>678358.12</v>
      </c>
      <c r="O142" s="92">
        <v>583223.64</v>
      </c>
      <c r="P142" s="20"/>
      <c r="Q142" s="93">
        <f t="shared" si="29"/>
        <v>583223.64</v>
      </c>
      <c r="R142" s="92">
        <v>71363755.029996663</v>
      </c>
      <c r="S142" s="20"/>
      <c r="T142" s="93">
        <f t="shared" si="30"/>
        <v>71363755.029996663</v>
      </c>
      <c r="U142" s="209">
        <f t="shared" si="32"/>
        <v>0</v>
      </c>
      <c r="W142" s="86" t="s">
        <v>17</v>
      </c>
      <c r="X142" s="121">
        <f t="shared" si="33"/>
        <v>0</v>
      </c>
      <c r="Y142" s="122">
        <f t="shared" si="34"/>
        <v>0</v>
      </c>
      <c r="Z142" s="122">
        <f t="shared" si="35"/>
        <v>0</v>
      </c>
      <c r="AA142" s="122">
        <f t="shared" si="36"/>
        <v>0</v>
      </c>
      <c r="AB142" s="122">
        <f t="shared" si="37"/>
        <v>0</v>
      </c>
      <c r="AC142" s="129">
        <f t="shared" si="38"/>
        <v>0</v>
      </c>
    </row>
    <row r="143" spans="1:29" ht="15.75">
      <c r="A143" s="251"/>
      <c r="B143" s="86" t="s">
        <v>18</v>
      </c>
      <c r="C143" s="92">
        <v>15771564.35999945</v>
      </c>
      <c r="D143" s="20"/>
      <c r="E143" s="93">
        <f t="shared" si="31"/>
        <v>15771564.35999945</v>
      </c>
      <c r="F143" s="92">
        <v>816578.81</v>
      </c>
      <c r="G143" s="6"/>
      <c r="H143" s="93">
        <f t="shared" si="26"/>
        <v>816578.81</v>
      </c>
      <c r="I143" s="92">
        <v>119401.67</v>
      </c>
      <c r="J143" s="20"/>
      <c r="K143" s="93">
        <f t="shared" si="27"/>
        <v>119401.67</v>
      </c>
      <c r="L143" s="92">
        <v>69712.980000000025</v>
      </c>
      <c r="M143" s="20"/>
      <c r="N143" s="93">
        <f t="shared" si="28"/>
        <v>69712.980000000025</v>
      </c>
      <c r="O143" s="92">
        <v>135627.26</v>
      </c>
      <c r="P143" s="20"/>
      <c r="Q143" s="93">
        <f t="shared" si="29"/>
        <v>135627.26</v>
      </c>
      <c r="R143" s="92">
        <v>14869046.979999449</v>
      </c>
      <c r="S143" s="20"/>
      <c r="T143" s="93">
        <f t="shared" si="30"/>
        <v>14869046.979999449</v>
      </c>
      <c r="U143" s="209">
        <f t="shared" si="32"/>
        <v>0</v>
      </c>
      <c r="W143" s="86" t="s">
        <v>18</v>
      </c>
      <c r="X143" s="121">
        <f t="shared" si="33"/>
        <v>0</v>
      </c>
      <c r="Y143" s="122">
        <f t="shared" si="34"/>
        <v>0</v>
      </c>
      <c r="Z143" s="122">
        <f t="shared" si="35"/>
        <v>0</v>
      </c>
      <c r="AA143" s="122">
        <f t="shared" si="36"/>
        <v>0</v>
      </c>
      <c r="AB143" s="122">
        <f t="shared" si="37"/>
        <v>0</v>
      </c>
      <c r="AC143" s="129">
        <f t="shared" si="38"/>
        <v>0</v>
      </c>
    </row>
    <row r="144" spans="1:29" ht="15.75">
      <c r="A144" s="252"/>
      <c r="B144" s="88" t="s">
        <v>19</v>
      </c>
      <c r="C144" s="94"/>
      <c r="D144" s="95"/>
      <c r="E144" s="96">
        <f t="shared" si="31"/>
        <v>0</v>
      </c>
      <c r="F144" s="94"/>
      <c r="G144" s="105"/>
      <c r="H144" s="96">
        <f t="shared" si="26"/>
        <v>0</v>
      </c>
      <c r="I144" s="94"/>
      <c r="J144" s="95"/>
      <c r="K144" s="96">
        <f t="shared" si="27"/>
        <v>0</v>
      </c>
      <c r="L144" s="94"/>
      <c r="M144" s="95"/>
      <c r="N144" s="96">
        <f t="shared" si="28"/>
        <v>0</v>
      </c>
      <c r="O144" s="94"/>
      <c r="P144" s="95"/>
      <c r="Q144" s="96">
        <f t="shared" si="29"/>
        <v>0</v>
      </c>
      <c r="R144" s="94"/>
      <c r="S144" s="95"/>
      <c r="T144" s="96">
        <f t="shared" si="30"/>
        <v>0</v>
      </c>
      <c r="U144" s="210">
        <f t="shared" si="32"/>
        <v>0</v>
      </c>
      <c r="W144" s="88" t="s">
        <v>19</v>
      </c>
      <c r="X144" s="125">
        <f t="shared" si="33"/>
        <v>0</v>
      </c>
      <c r="Y144" s="126">
        <f t="shared" si="34"/>
        <v>0</v>
      </c>
      <c r="Z144" s="126">
        <f t="shared" si="35"/>
        <v>0</v>
      </c>
      <c r="AA144" s="126">
        <f t="shared" si="36"/>
        <v>0</v>
      </c>
      <c r="AB144" s="126">
        <f t="shared" si="37"/>
        <v>0</v>
      </c>
      <c r="AC144" s="132">
        <f t="shared" si="38"/>
        <v>0</v>
      </c>
    </row>
    <row r="145" spans="1:29" ht="15.75" customHeight="1">
      <c r="A145" s="250">
        <v>42696</v>
      </c>
      <c r="B145" s="85" t="s">
        <v>12</v>
      </c>
      <c r="C145" s="89">
        <v>38053804.91000016</v>
      </c>
      <c r="D145" s="90"/>
      <c r="E145" s="91">
        <f t="shared" si="31"/>
        <v>38053804.91000016</v>
      </c>
      <c r="F145" s="89">
        <v>1069898.6999999997</v>
      </c>
      <c r="G145" s="90"/>
      <c r="H145" s="91">
        <f t="shared" si="26"/>
        <v>1069898.6999999997</v>
      </c>
      <c r="I145" s="89">
        <v>246805.22999999998</v>
      </c>
      <c r="J145" s="90"/>
      <c r="K145" s="91">
        <f t="shared" si="27"/>
        <v>246805.22999999998</v>
      </c>
      <c r="L145" s="89">
        <v>79119.45</v>
      </c>
      <c r="M145" s="90"/>
      <c r="N145" s="91">
        <f t="shared" si="28"/>
        <v>79119.45</v>
      </c>
      <c r="O145" s="89">
        <v>167243.44999999998</v>
      </c>
      <c r="P145" s="90"/>
      <c r="Q145" s="91">
        <f t="shared" si="29"/>
        <v>167243.44999999998</v>
      </c>
      <c r="R145" s="89">
        <v>38975892.52000016</v>
      </c>
      <c r="S145" s="90"/>
      <c r="T145" s="91">
        <f t="shared" si="30"/>
        <v>38975892.52000016</v>
      </c>
      <c r="U145" s="208">
        <f t="shared" si="32"/>
        <v>0</v>
      </c>
      <c r="W145" s="85" t="s">
        <v>12</v>
      </c>
      <c r="X145" s="117">
        <f t="shared" si="33"/>
        <v>0</v>
      </c>
      <c r="Y145" s="118">
        <f t="shared" si="34"/>
        <v>0</v>
      </c>
      <c r="Z145" s="118">
        <f t="shared" si="35"/>
        <v>0</v>
      </c>
      <c r="AA145" s="118">
        <f t="shared" si="36"/>
        <v>0</v>
      </c>
      <c r="AB145" s="118">
        <f t="shared" si="37"/>
        <v>0</v>
      </c>
      <c r="AC145" s="131">
        <f t="shared" si="38"/>
        <v>0</v>
      </c>
    </row>
    <row r="146" spans="1:29" ht="15.75">
      <c r="A146" s="251"/>
      <c r="B146" s="86" t="s">
        <v>13</v>
      </c>
      <c r="C146" s="92">
        <v>88910151.249996722</v>
      </c>
      <c r="D146" s="20"/>
      <c r="E146" s="93">
        <f t="shared" si="31"/>
        <v>88910151.249996722</v>
      </c>
      <c r="F146" s="92">
        <v>2878406.8600000008</v>
      </c>
      <c r="G146" s="20"/>
      <c r="H146" s="93">
        <f t="shared" si="26"/>
        <v>2878406.8600000008</v>
      </c>
      <c r="I146" s="92">
        <v>771128.85</v>
      </c>
      <c r="J146" s="20"/>
      <c r="K146" s="93">
        <f t="shared" si="27"/>
        <v>771128.85</v>
      </c>
      <c r="L146" s="92">
        <v>35381.079999999994</v>
      </c>
      <c r="M146" s="20"/>
      <c r="N146" s="93">
        <f t="shared" si="28"/>
        <v>35381.079999999994</v>
      </c>
      <c r="O146" s="92">
        <v>1056563.03</v>
      </c>
      <c r="P146" s="20"/>
      <c r="Q146" s="93">
        <f t="shared" si="29"/>
        <v>1056563.03</v>
      </c>
      <c r="R146" s="92">
        <v>85710929.129996717</v>
      </c>
      <c r="S146" s="20"/>
      <c r="T146" s="93">
        <f t="shared" si="30"/>
        <v>85710929.129996717</v>
      </c>
      <c r="U146" s="209">
        <f t="shared" si="32"/>
        <v>0</v>
      </c>
      <c r="W146" s="86" t="s">
        <v>13</v>
      </c>
      <c r="X146" s="121">
        <f t="shared" si="33"/>
        <v>0</v>
      </c>
      <c r="Y146" s="122">
        <f t="shared" si="34"/>
        <v>0</v>
      </c>
      <c r="Z146" s="122">
        <f t="shared" si="35"/>
        <v>0</v>
      </c>
      <c r="AA146" s="122">
        <f t="shared" si="36"/>
        <v>0</v>
      </c>
      <c r="AB146" s="122">
        <f t="shared" si="37"/>
        <v>0</v>
      </c>
      <c r="AC146" s="129">
        <f t="shared" si="38"/>
        <v>0</v>
      </c>
    </row>
    <row r="147" spans="1:29" ht="15.75">
      <c r="A147" s="251"/>
      <c r="B147" s="87" t="s">
        <v>14</v>
      </c>
      <c r="C147" s="92">
        <v>45447937.209999755</v>
      </c>
      <c r="D147" s="20"/>
      <c r="E147" s="93">
        <f t="shared" si="31"/>
        <v>45447937.209999755</v>
      </c>
      <c r="F147" s="92">
        <v>1989003.0200000007</v>
      </c>
      <c r="G147" s="20"/>
      <c r="H147" s="93">
        <f t="shared" si="26"/>
        <v>1989003.0200000007</v>
      </c>
      <c r="I147" s="92">
        <v>294654.74</v>
      </c>
      <c r="J147" s="20"/>
      <c r="K147" s="93">
        <f t="shared" si="27"/>
        <v>294654.74</v>
      </c>
      <c r="L147" s="92">
        <v>181899.32</v>
      </c>
      <c r="M147" s="20"/>
      <c r="N147" s="93">
        <f t="shared" si="28"/>
        <v>181899.32</v>
      </c>
      <c r="O147" s="92">
        <v>571049.80999999994</v>
      </c>
      <c r="P147" s="20"/>
      <c r="Q147" s="93">
        <f t="shared" si="29"/>
        <v>571049.80999999994</v>
      </c>
      <c r="R147" s="92">
        <v>43000639.799999751</v>
      </c>
      <c r="S147" s="20"/>
      <c r="T147" s="93">
        <f t="shared" si="30"/>
        <v>43000639.799999751</v>
      </c>
      <c r="U147" s="209">
        <f t="shared" si="32"/>
        <v>0</v>
      </c>
      <c r="W147" s="87" t="s">
        <v>14</v>
      </c>
      <c r="X147" s="121">
        <f t="shared" si="33"/>
        <v>0</v>
      </c>
      <c r="Y147" s="122">
        <f t="shared" si="34"/>
        <v>0</v>
      </c>
      <c r="Z147" s="122">
        <f t="shared" si="35"/>
        <v>0</v>
      </c>
      <c r="AA147" s="122">
        <f t="shared" si="36"/>
        <v>0</v>
      </c>
      <c r="AB147" s="122">
        <f t="shared" si="37"/>
        <v>0</v>
      </c>
      <c r="AC147" s="129">
        <f t="shared" si="38"/>
        <v>0</v>
      </c>
    </row>
    <row r="148" spans="1:29" ht="15.75">
      <c r="A148" s="251"/>
      <c r="B148" s="86" t="s">
        <v>15</v>
      </c>
      <c r="C148" s="92">
        <v>93881566.439999565</v>
      </c>
      <c r="D148" s="20"/>
      <c r="E148" s="93">
        <f t="shared" si="31"/>
        <v>93881566.439999565</v>
      </c>
      <c r="F148" s="92">
        <v>5552455.9099999974</v>
      </c>
      <c r="G148" s="20"/>
      <c r="H148" s="93">
        <f t="shared" si="26"/>
        <v>5552455.9099999974</v>
      </c>
      <c r="I148" s="92">
        <v>389605.72000000003</v>
      </c>
      <c r="J148" s="20"/>
      <c r="K148" s="93">
        <f t="shared" si="27"/>
        <v>389605.72000000003</v>
      </c>
      <c r="L148" s="92">
        <v>62428.82</v>
      </c>
      <c r="M148" s="20"/>
      <c r="N148" s="93">
        <f t="shared" si="28"/>
        <v>62428.82</v>
      </c>
      <c r="O148" s="92">
        <v>816473.73</v>
      </c>
      <c r="P148" s="20"/>
      <c r="Q148" s="93">
        <f t="shared" si="29"/>
        <v>816473.73</v>
      </c>
      <c r="R148" s="92">
        <v>91233909.659999728</v>
      </c>
      <c r="S148" s="20"/>
      <c r="T148" s="93">
        <f t="shared" si="30"/>
        <v>91233909.659999728</v>
      </c>
      <c r="U148" s="209">
        <f t="shared" si="32"/>
        <v>0</v>
      </c>
      <c r="W148" s="86" t="s">
        <v>15</v>
      </c>
      <c r="X148" s="121">
        <f t="shared" si="33"/>
        <v>0</v>
      </c>
      <c r="Y148" s="122">
        <f t="shared" si="34"/>
        <v>0</v>
      </c>
      <c r="Z148" s="122">
        <f t="shared" si="35"/>
        <v>0</v>
      </c>
      <c r="AA148" s="122">
        <f t="shared" si="36"/>
        <v>0</v>
      </c>
      <c r="AB148" s="122">
        <f t="shared" si="37"/>
        <v>0</v>
      </c>
      <c r="AC148" s="129">
        <f t="shared" si="38"/>
        <v>0</v>
      </c>
    </row>
    <row r="149" spans="1:29" ht="15.75">
      <c r="A149" s="251"/>
      <c r="B149" s="86" t="s">
        <v>16</v>
      </c>
      <c r="C149" s="92"/>
      <c r="D149" s="20"/>
      <c r="E149" s="93">
        <f t="shared" si="31"/>
        <v>0</v>
      </c>
      <c r="F149" s="92"/>
      <c r="G149" s="20"/>
      <c r="H149" s="93">
        <f t="shared" si="26"/>
        <v>0</v>
      </c>
      <c r="I149" s="92"/>
      <c r="J149" s="20"/>
      <c r="K149" s="93">
        <f t="shared" si="27"/>
        <v>0</v>
      </c>
      <c r="L149" s="92"/>
      <c r="M149" s="20"/>
      <c r="N149" s="93">
        <f t="shared" si="28"/>
        <v>0</v>
      </c>
      <c r="O149" s="92"/>
      <c r="P149" s="20"/>
      <c r="Q149" s="93">
        <f t="shared" si="29"/>
        <v>0</v>
      </c>
      <c r="R149" s="92"/>
      <c r="S149" s="20"/>
      <c r="T149" s="93">
        <f t="shared" si="30"/>
        <v>0</v>
      </c>
      <c r="U149" s="209">
        <f t="shared" si="32"/>
        <v>0</v>
      </c>
      <c r="W149" s="86" t="s">
        <v>16</v>
      </c>
      <c r="X149" s="121">
        <f t="shared" si="33"/>
        <v>0</v>
      </c>
      <c r="Y149" s="122">
        <f t="shared" si="34"/>
        <v>0</v>
      </c>
      <c r="Z149" s="122">
        <f t="shared" si="35"/>
        <v>0</v>
      </c>
      <c r="AA149" s="122">
        <f t="shared" si="36"/>
        <v>0</v>
      </c>
      <c r="AB149" s="122">
        <f t="shared" si="37"/>
        <v>0</v>
      </c>
      <c r="AC149" s="129">
        <f t="shared" si="38"/>
        <v>0</v>
      </c>
    </row>
    <row r="150" spans="1:29" ht="15.75">
      <c r="A150" s="251"/>
      <c r="B150" s="86" t="s">
        <v>17</v>
      </c>
      <c r="C150" s="92"/>
      <c r="D150" s="20"/>
      <c r="E150" s="93">
        <f t="shared" si="31"/>
        <v>0</v>
      </c>
      <c r="F150" s="92"/>
      <c r="G150" s="20"/>
      <c r="H150" s="93">
        <f t="shared" si="26"/>
        <v>0</v>
      </c>
      <c r="I150" s="92"/>
      <c r="J150" s="20"/>
      <c r="K150" s="93">
        <f t="shared" si="27"/>
        <v>0</v>
      </c>
      <c r="L150" s="92"/>
      <c r="M150" s="20"/>
      <c r="N150" s="93">
        <f t="shared" si="28"/>
        <v>0</v>
      </c>
      <c r="O150" s="92"/>
      <c r="P150" s="20"/>
      <c r="Q150" s="93">
        <f t="shared" si="29"/>
        <v>0</v>
      </c>
      <c r="R150" s="92"/>
      <c r="S150" s="20"/>
      <c r="T150" s="93">
        <f t="shared" si="30"/>
        <v>0</v>
      </c>
      <c r="U150" s="209">
        <f t="shared" si="32"/>
        <v>0</v>
      </c>
      <c r="W150" s="86" t="s">
        <v>17</v>
      </c>
      <c r="X150" s="121">
        <f t="shared" si="33"/>
        <v>0</v>
      </c>
      <c r="Y150" s="122">
        <f t="shared" si="34"/>
        <v>0</v>
      </c>
      <c r="Z150" s="122">
        <f t="shared" si="35"/>
        <v>0</v>
      </c>
      <c r="AA150" s="122">
        <f t="shared" si="36"/>
        <v>0</v>
      </c>
      <c r="AB150" s="122">
        <f t="shared" si="37"/>
        <v>0</v>
      </c>
      <c r="AC150" s="129">
        <f t="shared" si="38"/>
        <v>0</v>
      </c>
    </row>
    <row r="151" spans="1:29" ht="15.75">
      <c r="A151" s="251"/>
      <c r="B151" s="86" t="s">
        <v>18</v>
      </c>
      <c r="C151" s="92">
        <v>14869046.979999449</v>
      </c>
      <c r="D151" s="20"/>
      <c r="E151" s="93">
        <f t="shared" si="31"/>
        <v>14869046.979999449</v>
      </c>
      <c r="F151" s="92">
        <v>875386.53</v>
      </c>
      <c r="G151" s="20"/>
      <c r="H151" s="93">
        <f t="shared" si="26"/>
        <v>875386.53</v>
      </c>
      <c r="I151" s="92">
        <v>27118.11</v>
      </c>
      <c r="J151" s="20"/>
      <c r="K151" s="93">
        <f t="shared" si="27"/>
        <v>27118.11</v>
      </c>
      <c r="L151" s="92">
        <v>4242.9800000000005</v>
      </c>
      <c r="M151" s="20"/>
      <c r="N151" s="93">
        <f t="shared" si="28"/>
        <v>4242.9800000000005</v>
      </c>
      <c r="O151" s="92">
        <v>102766.37</v>
      </c>
      <c r="P151" s="20"/>
      <c r="Q151" s="93">
        <f t="shared" si="29"/>
        <v>102766.37</v>
      </c>
      <c r="R151" s="92">
        <v>13913769.210000001</v>
      </c>
      <c r="S151" s="20"/>
      <c r="T151" s="93">
        <f t="shared" si="30"/>
        <v>13913769.210000001</v>
      </c>
      <c r="U151" s="209">
        <f t="shared" si="32"/>
        <v>0</v>
      </c>
      <c r="W151" s="86" t="s">
        <v>18</v>
      </c>
      <c r="X151" s="121">
        <f t="shared" si="33"/>
        <v>0</v>
      </c>
      <c r="Y151" s="122">
        <f t="shared" si="34"/>
        <v>0</v>
      </c>
      <c r="Z151" s="122">
        <f t="shared" si="35"/>
        <v>0</v>
      </c>
      <c r="AA151" s="122">
        <f t="shared" si="36"/>
        <v>0</v>
      </c>
      <c r="AB151" s="122">
        <f t="shared" si="37"/>
        <v>0</v>
      </c>
      <c r="AC151" s="129">
        <f t="shared" si="38"/>
        <v>0</v>
      </c>
    </row>
    <row r="152" spans="1:29" ht="15.75">
      <c r="A152" s="252"/>
      <c r="B152" s="88" t="s">
        <v>19</v>
      </c>
      <c r="C152" s="94"/>
      <c r="D152" s="95"/>
      <c r="E152" s="96">
        <f t="shared" si="31"/>
        <v>0</v>
      </c>
      <c r="F152" s="94"/>
      <c r="G152" s="95"/>
      <c r="H152" s="96">
        <f t="shared" si="26"/>
        <v>0</v>
      </c>
      <c r="I152" s="94"/>
      <c r="J152" s="95"/>
      <c r="K152" s="96">
        <f t="shared" si="27"/>
        <v>0</v>
      </c>
      <c r="L152" s="94"/>
      <c r="M152" s="95"/>
      <c r="N152" s="96">
        <f t="shared" si="28"/>
        <v>0</v>
      </c>
      <c r="O152" s="94"/>
      <c r="P152" s="95"/>
      <c r="Q152" s="96">
        <f t="shared" si="29"/>
        <v>0</v>
      </c>
      <c r="R152" s="94"/>
      <c r="S152" s="95"/>
      <c r="T152" s="96">
        <f t="shared" si="30"/>
        <v>0</v>
      </c>
      <c r="U152" s="210">
        <f t="shared" si="32"/>
        <v>0</v>
      </c>
      <c r="W152" s="88" t="s">
        <v>19</v>
      </c>
      <c r="X152" s="125">
        <f t="shared" si="33"/>
        <v>0</v>
      </c>
      <c r="Y152" s="126">
        <f t="shared" si="34"/>
        <v>0</v>
      </c>
      <c r="Z152" s="126">
        <f t="shared" si="35"/>
        <v>0</v>
      </c>
      <c r="AA152" s="126">
        <f t="shared" si="36"/>
        <v>0</v>
      </c>
      <c r="AB152" s="126">
        <f t="shared" si="37"/>
        <v>0</v>
      </c>
      <c r="AC152" s="132">
        <f t="shared" si="38"/>
        <v>0</v>
      </c>
    </row>
    <row r="153" spans="1:29" ht="15.75" customHeight="1">
      <c r="A153" s="250">
        <v>42697</v>
      </c>
      <c r="B153" s="85" t="s">
        <v>12</v>
      </c>
      <c r="C153" s="89">
        <v>38975892.52000016</v>
      </c>
      <c r="D153" s="90"/>
      <c r="E153" s="91">
        <f t="shared" si="31"/>
        <v>38975892.52000016</v>
      </c>
      <c r="F153" s="89">
        <v>993981.69999999984</v>
      </c>
      <c r="G153" s="90"/>
      <c r="H153" s="91">
        <f t="shared" si="26"/>
        <v>993981.69999999984</v>
      </c>
      <c r="I153" s="89">
        <v>99113.919999999984</v>
      </c>
      <c r="J153" s="90"/>
      <c r="K153" s="91">
        <f t="shared" si="27"/>
        <v>99113.919999999984</v>
      </c>
      <c r="L153" s="89">
        <v>45767.020000000004</v>
      </c>
      <c r="M153" s="90"/>
      <c r="N153" s="91">
        <f t="shared" si="28"/>
        <v>45767.020000000004</v>
      </c>
      <c r="O153" s="89">
        <v>263066.31</v>
      </c>
      <c r="P153" s="90"/>
      <c r="Q153" s="91">
        <f t="shared" si="29"/>
        <v>263066.31</v>
      </c>
      <c r="R153" s="89">
        <v>40864724.740000151</v>
      </c>
      <c r="S153" s="90"/>
      <c r="T153" s="91">
        <f t="shared" si="30"/>
        <v>40864724.740000151</v>
      </c>
      <c r="U153" s="208">
        <f t="shared" si="32"/>
        <v>0</v>
      </c>
      <c r="W153" s="85" t="s">
        <v>12</v>
      </c>
      <c r="X153" s="117">
        <f t="shared" si="33"/>
        <v>0</v>
      </c>
      <c r="Y153" s="118">
        <f t="shared" si="34"/>
        <v>0</v>
      </c>
      <c r="Z153" s="118">
        <f t="shared" si="35"/>
        <v>0</v>
      </c>
      <c r="AA153" s="118">
        <f t="shared" si="36"/>
        <v>0</v>
      </c>
      <c r="AB153" s="118">
        <f t="shared" si="37"/>
        <v>0</v>
      </c>
      <c r="AC153" s="131">
        <f t="shared" si="38"/>
        <v>0</v>
      </c>
    </row>
    <row r="154" spans="1:29" ht="15.75">
      <c r="A154" s="251"/>
      <c r="B154" s="86" t="s">
        <v>13</v>
      </c>
      <c r="C154" s="92">
        <v>85710929.129996717</v>
      </c>
      <c r="D154" s="20"/>
      <c r="E154" s="93">
        <f t="shared" si="31"/>
        <v>85710929.129996717</v>
      </c>
      <c r="F154" s="92">
        <v>4572089.03</v>
      </c>
      <c r="G154" s="20"/>
      <c r="H154" s="93">
        <f t="shared" si="26"/>
        <v>4572089.03</v>
      </c>
      <c r="I154" s="92">
        <v>431705.24999999994</v>
      </c>
      <c r="J154" s="20"/>
      <c r="K154" s="93">
        <f t="shared" si="27"/>
        <v>431705.24999999994</v>
      </c>
      <c r="L154" s="92">
        <v>21201.110000000004</v>
      </c>
      <c r="M154" s="20"/>
      <c r="N154" s="93">
        <f t="shared" si="28"/>
        <v>21201.110000000004</v>
      </c>
      <c r="O154" s="92">
        <v>695118.04</v>
      </c>
      <c r="P154" s="20"/>
      <c r="Q154" s="93">
        <f t="shared" si="29"/>
        <v>695118.04</v>
      </c>
      <c r="R154" s="92">
        <v>94503185.43999669</v>
      </c>
      <c r="S154" s="20"/>
      <c r="T154" s="93">
        <f t="shared" si="30"/>
        <v>94503185.43999669</v>
      </c>
      <c r="U154" s="209">
        <f t="shared" si="32"/>
        <v>0</v>
      </c>
      <c r="W154" s="86" t="s">
        <v>13</v>
      </c>
      <c r="X154" s="121">
        <f t="shared" si="33"/>
        <v>0</v>
      </c>
      <c r="Y154" s="122">
        <f t="shared" si="34"/>
        <v>0</v>
      </c>
      <c r="Z154" s="122">
        <f t="shared" si="35"/>
        <v>0</v>
      </c>
      <c r="AA154" s="122">
        <f t="shared" si="36"/>
        <v>0</v>
      </c>
      <c r="AB154" s="122">
        <f t="shared" si="37"/>
        <v>0</v>
      </c>
      <c r="AC154" s="129">
        <f t="shared" si="38"/>
        <v>0</v>
      </c>
    </row>
    <row r="155" spans="1:29" ht="15.75">
      <c r="A155" s="251"/>
      <c r="B155" s="87" t="s">
        <v>14</v>
      </c>
      <c r="C155" s="92"/>
      <c r="D155" s="20"/>
      <c r="E155" s="93">
        <f t="shared" si="31"/>
        <v>0</v>
      </c>
      <c r="F155" s="92"/>
      <c r="G155" s="20"/>
      <c r="H155" s="93">
        <f t="shared" si="26"/>
        <v>0</v>
      </c>
      <c r="I155" s="92"/>
      <c r="J155" s="20"/>
      <c r="K155" s="93">
        <f t="shared" si="27"/>
        <v>0</v>
      </c>
      <c r="L155" s="92"/>
      <c r="M155" s="20"/>
      <c r="N155" s="93">
        <f t="shared" si="28"/>
        <v>0</v>
      </c>
      <c r="O155" s="92"/>
      <c r="P155" s="20"/>
      <c r="Q155" s="93">
        <f t="shared" si="29"/>
        <v>0</v>
      </c>
      <c r="R155" s="92"/>
      <c r="S155" s="20"/>
      <c r="T155" s="93">
        <f t="shared" si="30"/>
        <v>0</v>
      </c>
      <c r="U155" s="209">
        <f t="shared" si="32"/>
        <v>0</v>
      </c>
      <c r="W155" s="87" t="s">
        <v>14</v>
      </c>
      <c r="X155" s="121">
        <f t="shared" si="33"/>
        <v>0</v>
      </c>
      <c r="Y155" s="122">
        <f t="shared" si="34"/>
        <v>0</v>
      </c>
      <c r="Z155" s="122">
        <f t="shared" si="35"/>
        <v>0</v>
      </c>
      <c r="AA155" s="122">
        <f t="shared" si="36"/>
        <v>0</v>
      </c>
      <c r="AB155" s="122">
        <f t="shared" si="37"/>
        <v>0</v>
      </c>
      <c r="AC155" s="129">
        <f t="shared" si="38"/>
        <v>0</v>
      </c>
    </row>
    <row r="156" spans="1:29" ht="15.75">
      <c r="A156" s="251"/>
      <c r="B156" s="86" t="s">
        <v>15</v>
      </c>
      <c r="C156" s="92">
        <v>91233909.659999728</v>
      </c>
      <c r="D156" s="20"/>
      <c r="E156" s="93">
        <f t="shared" si="31"/>
        <v>91233909.659999728</v>
      </c>
      <c r="F156" s="92">
        <v>3036170.7299999991</v>
      </c>
      <c r="G156" s="20"/>
      <c r="H156" s="93">
        <f t="shared" si="26"/>
        <v>3036170.7299999991</v>
      </c>
      <c r="I156" s="92">
        <v>265244.11</v>
      </c>
      <c r="J156" s="20"/>
      <c r="K156" s="93">
        <f t="shared" si="27"/>
        <v>265244.11</v>
      </c>
      <c r="L156" s="92">
        <v>96451.96</v>
      </c>
      <c r="M156" s="20"/>
      <c r="N156" s="93">
        <f t="shared" si="28"/>
        <v>96451.96</v>
      </c>
      <c r="O156" s="92">
        <v>354805.19</v>
      </c>
      <c r="P156" s="20"/>
      <c r="Q156" s="93">
        <f t="shared" si="29"/>
        <v>354805.19</v>
      </c>
      <c r="R156" s="92">
        <v>88011725.889999732</v>
      </c>
      <c r="S156" s="20"/>
      <c r="T156" s="93">
        <f t="shared" si="30"/>
        <v>88011725.889999732</v>
      </c>
      <c r="U156" s="209">
        <f t="shared" si="32"/>
        <v>0</v>
      </c>
      <c r="W156" s="86" t="s">
        <v>15</v>
      </c>
      <c r="X156" s="121">
        <f t="shared" si="33"/>
        <v>0</v>
      </c>
      <c r="Y156" s="122">
        <f t="shared" si="34"/>
        <v>0</v>
      </c>
      <c r="Z156" s="122">
        <f t="shared" si="35"/>
        <v>0</v>
      </c>
      <c r="AA156" s="122">
        <f t="shared" si="36"/>
        <v>0</v>
      </c>
      <c r="AB156" s="122">
        <f t="shared" si="37"/>
        <v>0</v>
      </c>
      <c r="AC156" s="129">
        <f t="shared" si="38"/>
        <v>0</v>
      </c>
    </row>
    <row r="157" spans="1:29" ht="15.75">
      <c r="A157" s="251"/>
      <c r="B157" s="86" t="s">
        <v>16</v>
      </c>
      <c r="C157" s="92">
        <v>69566710.769999012</v>
      </c>
      <c r="D157" s="20"/>
      <c r="E157" s="93">
        <f t="shared" si="31"/>
        <v>69566710.769999012</v>
      </c>
      <c r="F157" s="92">
        <v>4528492.9300000016</v>
      </c>
      <c r="G157" s="20"/>
      <c r="H157" s="93">
        <f t="shared" si="26"/>
        <v>4528492.9300000016</v>
      </c>
      <c r="I157" s="92">
        <v>364679.52</v>
      </c>
      <c r="J157" s="20"/>
      <c r="K157" s="93">
        <f t="shared" si="27"/>
        <v>364679.52</v>
      </c>
      <c r="L157" s="92">
        <v>28855.030000000006</v>
      </c>
      <c r="M157" s="20"/>
      <c r="N157" s="93">
        <f t="shared" si="28"/>
        <v>28855.030000000006</v>
      </c>
      <c r="O157" s="92">
        <v>1384674.8899999997</v>
      </c>
      <c r="P157" s="20"/>
      <c r="Q157" s="93">
        <f t="shared" si="29"/>
        <v>1384674.8899999997</v>
      </c>
      <c r="R157" s="92">
        <v>78748078.229999021</v>
      </c>
      <c r="S157" s="20"/>
      <c r="T157" s="93">
        <f t="shared" si="30"/>
        <v>78748078.229999021</v>
      </c>
      <c r="U157" s="209">
        <f t="shared" si="32"/>
        <v>0</v>
      </c>
      <c r="W157" s="86" t="s">
        <v>16</v>
      </c>
      <c r="X157" s="121">
        <f t="shared" si="33"/>
        <v>0</v>
      </c>
      <c r="Y157" s="122">
        <f t="shared" si="34"/>
        <v>0</v>
      </c>
      <c r="Z157" s="122">
        <f t="shared" si="35"/>
        <v>0</v>
      </c>
      <c r="AA157" s="122">
        <f t="shared" si="36"/>
        <v>0</v>
      </c>
      <c r="AB157" s="122">
        <f t="shared" si="37"/>
        <v>0</v>
      </c>
      <c r="AC157" s="129">
        <f t="shared" si="38"/>
        <v>0</v>
      </c>
    </row>
    <row r="158" spans="1:29" ht="15.75">
      <c r="A158" s="251"/>
      <c r="B158" s="86" t="s">
        <v>17</v>
      </c>
      <c r="C158" s="92">
        <v>71363755.029996663</v>
      </c>
      <c r="D158" s="20"/>
      <c r="E158" s="93">
        <f t="shared" si="31"/>
        <v>71363755.029996663</v>
      </c>
      <c r="F158" s="92">
        <v>5264638.5699999994</v>
      </c>
      <c r="G158" s="20"/>
      <c r="H158" s="93">
        <f t="shared" si="26"/>
        <v>5264638.5699999994</v>
      </c>
      <c r="I158" s="92">
        <v>370003.06</v>
      </c>
      <c r="J158" s="20"/>
      <c r="K158" s="93">
        <f t="shared" si="27"/>
        <v>370003.06</v>
      </c>
      <c r="L158" s="92">
        <v>20780.25</v>
      </c>
      <c r="M158" s="20"/>
      <c r="N158" s="93">
        <f t="shared" si="28"/>
        <v>20780.25</v>
      </c>
      <c r="O158" s="92">
        <v>1465748.6500000001</v>
      </c>
      <c r="P158" s="20"/>
      <c r="Q158" s="93">
        <f t="shared" si="29"/>
        <v>1465748.6500000001</v>
      </c>
      <c r="R158" s="92">
        <v>65536743.879996672</v>
      </c>
      <c r="S158" s="20"/>
      <c r="T158" s="93">
        <f t="shared" si="30"/>
        <v>65536743.879996672</v>
      </c>
      <c r="U158" s="209">
        <f t="shared" si="32"/>
        <v>0</v>
      </c>
      <c r="W158" s="86" t="s">
        <v>17</v>
      </c>
      <c r="X158" s="121">
        <f t="shared" si="33"/>
        <v>0</v>
      </c>
      <c r="Y158" s="122">
        <f t="shared" si="34"/>
        <v>0</v>
      </c>
      <c r="Z158" s="122">
        <f t="shared" si="35"/>
        <v>0</v>
      </c>
      <c r="AA158" s="122">
        <f t="shared" si="36"/>
        <v>0</v>
      </c>
      <c r="AB158" s="122">
        <f t="shared" si="37"/>
        <v>0</v>
      </c>
      <c r="AC158" s="129">
        <f t="shared" si="38"/>
        <v>0</v>
      </c>
    </row>
    <row r="159" spans="1:29" ht="15.75">
      <c r="A159" s="251"/>
      <c r="B159" s="86" t="s">
        <v>18</v>
      </c>
      <c r="C159" s="92"/>
      <c r="D159" s="20"/>
      <c r="E159" s="93">
        <f t="shared" si="31"/>
        <v>0</v>
      </c>
      <c r="F159" s="92"/>
      <c r="G159" s="20"/>
      <c r="H159" s="93">
        <f t="shared" si="26"/>
        <v>0</v>
      </c>
      <c r="I159" s="92"/>
      <c r="J159" s="20"/>
      <c r="K159" s="93">
        <f t="shared" si="27"/>
        <v>0</v>
      </c>
      <c r="L159" s="92"/>
      <c r="M159" s="20"/>
      <c r="N159" s="93">
        <f t="shared" si="28"/>
        <v>0</v>
      </c>
      <c r="O159" s="92"/>
      <c r="P159" s="20"/>
      <c r="Q159" s="93">
        <f t="shared" si="29"/>
        <v>0</v>
      </c>
      <c r="R159" s="92"/>
      <c r="S159" s="20"/>
      <c r="T159" s="93">
        <f t="shared" si="30"/>
        <v>0</v>
      </c>
      <c r="U159" s="209">
        <f t="shared" si="32"/>
        <v>0</v>
      </c>
      <c r="W159" s="86" t="s">
        <v>18</v>
      </c>
      <c r="X159" s="121">
        <f t="shared" si="33"/>
        <v>0</v>
      </c>
      <c r="Y159" s="122">
        <f t="shared" si="34"/>
        <v>0</v>
      </c>
      <c r="Z159" s="122">
        <f t="shared" si="35"/>
        <v>0</v>
      </c>
      <c r="AA159" s="122">
        <f t="shared" si="36"/>
        <v>0</v>
      </c>
      <c r="AB159" s="122">
        <f t="shared" si="37"/>
        <v>0</v>
      </c>
      <c r="AC159" s="129">
        <f t="shared" si="38"/>
        <v>0</v>
      </c>
    </row>
    <row r="160" spans="1:29" ht="15.75">
      <c r="A160" s="252"/>
      <c r="B160" s="88" t="s">
        <v>19</v>
      </c>
      <c r="C160" s="94"/>
      <c r="D160" s="95"/>
      <c r="E160" s="96">
        <f t="shared" si="31"/>
        <v>0</v>
      </c>
      <c r="F160" s="94"/>
      <c r="G160" s="95"/>
      <c r="H160" s="96">
        <f t="shared" si="26"/>
        <v>0</v>
      </c>
      <c r="I160" s="94"/>
      <c r="J160" s="95"/>
      <c r="K160" s="96">
        <f t="shared" si="27"/>
        <v>0</v>
      </c>
      <c r="L160" s="94"/>
      <c r="M160" s="95"/>
      <c r="N160" s="96">
        <f t="shared" si="28"/>
        <v>0</v>
      </c>
      <c r="O160" s="94"/>
      <c r="P160" s="95"/>
      <c r="Q160" s="96">
        <f t="shared" si="29"/>
        <v>0</v>
      </c>
      <c r="R160" s="94"/>
      <c r="S160" s="95"/>
      <c r="T160" s="96">
        <f t="shared" si="30"/>
        <v>0</v>
      </c>
      <c r="U160" s="210">
        <f t="shared" si="32"/>
        <v>0</v>
      </c>
      <c r="W160" s="88" t="s">
        <v>19</v>
      </c>
      <c r="X160" s="125">
        <f t="shared" si="33"/>
        <v>0</v>
      </c>
      <c r="Y160" s="126">
        <f t="shared" si="34"/>
        <v>0</v>
      </c>
      <c r="Z160" s="126">
        <f t="shared" si="35"/>
        <v>0</v>
      </c>
      <c r="AA160" s="126">
        <f t="shared" si="36"/>
        <v>0</v>
      </c>
      <c r="AB160" s="126">
        <f t="shared" si="37"/>
        <v>0</v>
      </c>
      <c r="AC160" s="132">
        <f t="shared" si="38"/>
        <v>0</v>
      </c>
    </row>
    <row r="161" spans="1:29" ht="15.75" customHeight="1">
      <c r="A161" s="250">
        <v>42698</v>
      </c>
      <c r="B161" s="85" t="s">
        <v>12</v>
      </c>
      <c r="C161" s="89">
        <v>40864724.740000151</v>
      </c>
      <c r="D161" s="90"/>
      <c r="E161" s="91">
        <f t="shared" si="31"/>
        <v>40864724.740000151</v>
      </c>
      <c r="F161" s="89">
        <v>668731.91999999969</v>
      </c>
      <c r="G161" s="102"/>
      <c r="H161" s="91">
        <f t="shared" si="26"/>
        <v>668731.91999999969</v>
      </c>
      <c r="I161" s="89">
        <v>114670.61999999998</v>
      </c>
      <c r="J161" s="90"/>
      <c r="K161" s="91">
        <f t="shared" si="27"/>
        <v>114670.61999999998</v>
      </c>
      <c r="L161" s="89">
        <v>103597.77</v>
      </c>
      <c r="M161" s="90"/>
      <c r="N161" s="91">
        <f t="shared" si="28"/>
        <v>103597.77</v>
      </c>
      <c r="O161" s="89">
        <v>282055.02999999997</v>
      </c>
      <c r="P161" s="90"/>
      <c r="Q161" s="91">
        <f t="shared" si="29"/>
        <v>282055.02999999997</v>
      </c>
      <c r="R161" s="89">
        <v>39925010.640000157</v>
      </c>
      <c r="S161" s="90"/>
      <c r="T161" s="91">
        <f t="shared" ref="T161:T184" si="39">R161-S161</f>
        <v>39925010.640000157</v>
      </c>
      <c r="U161" s="208">
        <f t="shared" si="32"/>
        <v>0</v>
      </c>
      <c r="W161" s="85" t="s">
        <v>12</v>
      </c>
      <c r="X161" s="121">
        <f t="shared" si="33"/>
        <v>0</v>
      </c>
      <c r="Y161" s="122">
        <f t="shared" si="34"/>
        <v>0</v>
      </c>
      <c r="Z161" s="122">
        <f t="shared" si="35"/>
        <v>0</v>
      </c>
      <c r="AA161" s="122">
        <f t="shared" si="36"/>
        <v>0</v>
      </c>
      <c r="AB161" s="122">
        <f t="shared" si="37"/>
        <v>0</v>
      </c>
      <c r="AC161" s="129">
        <f t="shared" si="38"/>
        <v>0</v>
      </c>
    </row>
    <row r="162" spans="1:29" ht="15.75">
      <c r="A162" s="251"/>
      <c r="B162" s="86" t="s">
        <v>13</v>
      </c>
      <c r="C162" s="92">
        <v>94503185.43999669</v>
      </c>
      <c r="D162" s="20"/>
      <c r="E162" s="93">
        <f t="shared" si="31"/>
        <v>94503185.43999669</v>
      </c>
      <c r="F162" s="92">
        <v>4136723.7900000033</v>
      </c>
      <c r="G162" s="6"/>
      <c r="H162" s="93">
        <f t="shared" si="26"/>
        <v>4136723.7900000033</v>
      </c>
      <c r="I162" s="92">
        <v>667697.32000000007</v>
      </c>
      <c r="J162" s="20"/>
      <c r="K162" s="93">
        <f t="shared" si="27"/>
        <v>667697.32000000007</v>
      </c>
      <c r="L162" s="92">
        <v>812673.42</v>
      </c>
      <c r="M162" s="20"/>
      <c r="N162" s="93">
        <f t="shared" si="28"/>
        <v>812673.42</v>
      </c>
      <c r="O162" s="92">
        <v>1401906.3400000003</v>
      </c>
      <c r="P162" s="20"/>
      <c r="Q162" s="93">
        <f t="shared" si="29"/>
        <v>1401906.3400000003</v>
      </c>
      <c r="R162" s="92">
        <v>88819579.20999667</v>
      </c>
      <c r="S162" s="20"/>
      <c r="T162" s="93">
        <f t="shared" si="39"/>
        <v>88819579.20999667</v>
      </c>
      <c r="U162" s="209">
        <f t="shared" ref="U162:U184" si="40">IF(D162=0,0,1)</f>
        <v>0</v>
      </c>
      <c r="W162" s="86" t="s">
        <v>13</v>
      </c>
      <c r="X162" s="121">
        <f t="shared" ref="X162:X184" si="41">+IF(AND(C162&lt;&gt;0,D162&lt;&gt;0,OR(E162&gt;100,E162&lt;-100)),1,0)</f>
        <v>0</v>
      </c>
      <c r="Y162" s="122">
        <f t="shared" ref="Y162:Y184" si="42">+IF(AND(F162&lt;&gt;0,G162&lt;&gt;0,OR(H162&gt;100,H162&lt;-100)),1,0)</f>
        <v>0</v>
      </c>
      <c r="Z162" s="122">
        <f t="shared" ref="Z162:Z184" si="43">+IF(AND(I162&lt;&gt;0,J162&lt;&gt;0,OR(K162&gt;100,K162&lt;-100)),1,0)</f>
        <v>0</v>
      </c>
      <c r="AA162" s="122">
        <f t="shared" ref="AA162:AA184" si="44">+IF(AND(L162&lt;&gt;0,M162&lt;&gt;0,OR(N162&gt;100,N162&lt;-100)),1,0)</f>
        <v>0</v>
      </c>
      <c r="AB162" s="122">
        <f t="shared" ref="AB162:AB184" si="45">+IF(AND(O162&lt;&gt;0,P162&lt;&gt;0,OR(Q162&gt;100,Q162&lt;-100)),1,0)</f>
        <v>0</v>
      </c>
      <c r="AC162" s="129">
        <f t="shared" ref="AC162:AC184" si="46">+IF(AND(R162&lt;&gt;0,S162&lt;&gt;0,OR(T162&gt;100,T162&lt;-100)),1,0)</f>
        <v>0</v>
      </c>
    </row>
    <row r="163" spans="1:29" ht="15.75">
      <c r="A163" s="251"/>
      <c r="B163" s="87" t="s">
        <v>14</v>
      </c>
      <c r="C163" s="92">
        <v>43000639.799999751</v>
      </c>
      <c r="D163" s="20"/>
      <c r="E163" s="93">
        <f t="shared" si="31"/>
        <v>43000639.799999751</v>
      </c>
      <c r="F163" s="92">
        <v>3211883.3200000017</v>
      </c>
      <c r="G163" s="6"/>
      <c r="H163" s="93">
        <f t="shared" si="26"/>
        <v>3211883.3200000017</v>
      </c>
      <c r="I163" s="92">
        <v>186161.80999999997</v>
      </c>
      <c r="J163" s="20"/>
      <c r="K163" s="93">
        <f t="shared" si="27"/>
        <v>186161.80999999997</v>
      </c>
      <c r="L163" s="92">
        <v>41605.46</v>
      </c>
      <c r="M163" s="20"/>
      <c r="N163" s="93">
        <f t="shared" si="28"/>
        <v>41605.46</v>
      </c>
      <c r="O163" s="92">
        <v>672491.62999999977</v>
      </c>
      <c r="P163" s="20"/>
      <c r="Q163" s="93">
        <f t="shared" si="29"/>
        <v>672491.62999999977</v>
      </c>
      <c r="R163" s="92">
        <v>45364574.669999734</v>
      </c>
      <c r="S163" s="20"/>
      <c r="T163" s="93">
        <f t="shared" si="39"/>
        <v>45364574.669999734</v>
      </c>
      <c r="U163" s="209">
        <f t="shared" si="40"/>
        <v>0</v>
      </c>
      <c r="W163" s="87" t="s">
        <v>14</v>
      </c>
      <c r="X163" s="121">
        <f t="shared" si="41"/>
        <v>0</v>
      </c>
      <c r="Y163" s="122">
        <f t="shared" si="42"/>
        <v>0</v>
      </c>
      <c r="Z163" s="122">
        <f t="shared" si="43"/>
        <v>0</v>
      </c>
      <c r="AA163" s="122">
        <f t="shared" si="44"/>
        <v>0</v>
      </c>
      <c r="AB163" s="122">
        <f t="shared" si="45"/>
        <v>0</v>
      </c>
      <c r="AC163" s="129">
        <f t="shared" si="46"/>
        <v>0</v>
      </c>
    </row>
    <row r="164" spans="1:29" ht="15.75">
      <c r="A164" s="251"/>
      <c r="B164" s="86" t="s">
        <v>15</v>
      </c>
      <c r="C164" s="92">
        <v>88011725.889999732</v>
      </c>
      <c r="D164" s="20"/>
      <c r="E164" s="93">
        <f t="shared" si="31"/>
        <v>88011725.889999732</v>
      </c>
      <c r="F164" s="92">
        <v>1981773.5400000042</v>
      </c>
      <c r="G164" s="6"/>
      <c r="H164" s="93">
        <f t="shared" si="26"/>
        <v>1981773.5400000042</v>
      </c>
      <c r="I164" s="92">
        <v>191974.13</v>
      </c>
      <c r="J164" s="20"/>
      <c r="K164" s="93">
        <f t="shared" si="27"/>
        <v>191974.13</v>
      </c>
      <c r="L164" s="92">
        <v>153257.47000000006</v>
      </c>
      <c r="M164" s="20"/>
      <c r="N164" s="93">
        <f t="shared" si="28"/>
        <v>153257.47000000006</v>
      </c>
      <c r="O164" s="92">
        <v>797145.28000000061</v>
      </c>
      <c r="P164" s="20"/>
      <c r="Q164" s="93">
        <f t="shared" si="29"/>
        <v>797145.28000000061</v>
      </c>
      <c r="R164" s="92">
        <v>88640528.879999712</v>
      </c>
      <c r="S164" s="20"/>
      <c r="T164" s="93">
        <f t="shared" si="39"/>
        <v>88640528.879999712</v>
      </c>
      <c r="U164" s="209">
        <f t="shared" si="40"/>
        <v>0</v>
      </c>
      <c r="W164" s="86" t="s">
        <v>15</v>
      </c>
      <c r="X164" s="121">
        <f t="shared" si="41"/>
        <v>0</v>
      </c>
      <c r="Y164" s="122">
        <f t="shared" si="42"/>
        <v>0</v>
      </c>
      <c r="Z164" s="122">
        <f t="shared" si="43"/>
        <v>0</v>
      </c>
      <c r="AA164" s="122">
        <f t="shared" si="44"/>
        <v>0</v>
      </c>
      <c r="AB164" s="122">
        <f t="shared" si="45"/>
        <v>0</v>
      </c>
      <c r="AC164" s="129">
        <f t="shared" si="46"/>
        <v>0</v>
      </c>
    </row>
    <row r="165" spans="1:29" ht="15.75">
      <c r="A165" s="251"/>
      <c r="B165" s="86" t="s">
        <v>16</v>
      </c>
      <c r="C165" s="92">
        <v>78748078.229999021</v>
      </c>
      <c r="D165" s="20"/>
      <c r="E165" s="93">
        <f t="shared" si="31"/>
        <v>78748078.229999021</v>
      </c>
      <c r="F165" s="92">
        <v>2206839.410000002</v>
      </c>
      <c r="G165" s="6"/>
      <c r="H165" s="93">
        <f t="shared" si="26"/>
        <v>2206839.410000002</v>
      </c>
      <c r="I165" s="92">
        <v>170154.89</v>
      </c>
      <c r="J165" s="20"/>
      <c r="K165" s="93">
        <f t="shared" si="27"/>
        <v>170154.89</v>
      </c>
      <c r="L165" s="92">
        <v>187575.09000000011</v>
      </c>
      <c r="M165" s="20"/>
      <c r="N165" s="93">
        <f t="shared" si="28"/>
        <v>187575.09000000011</v>
      </c>
      <c r="O165" s="92">
        <v>605667.04999999993</v>
      </c>
      <c r="P165" s="20"/>
      <c r="Q165" s="93">
        <f t="shared" si="29"/>
        <v>605667.04999999993</v>
      </c>
      <c r="R165" s="92">
        <v>75918151.569999024</v>
      </c>
      <c r="S165" s="20"/>
      <c r="T165" s="93">
        <f t="shared" si="39"/>
        <v>75918151.569999024</v>
      </c>
      <c r="U165" s="209">
        <f t="shared" si="40"/>
        <v>0</v>
      </c>
      <c r="W165" s="86" t="s">
        <v>16</v>
      </c>
      <c r="X165" s="121">
        <f t="shared" si="41"/>
        <v>0</v>
      </c>
      <c r="Y165" s="122">
        <f t="shared" si="42"/>
        <v>0</v>
      </c>
      <c r="Z165" s="122">
        <f t="shared" si="43"/>
        <v>0</v>
      </c>
      <c r="AA165" s="122">
        <f t="shared" si="44"/>
        <v>0</v>
      </c>
      <c r="AB165" s="122">
        <f t="shared" si="45"/>
        <v>0</v>
      </c>
      <c r="AC165" s="129">
        <f t="shared" si="46"/>
        <v>0</v>
      </c>
    </row>
    <row r="166" spans="1:29" ht="15.75">
      <c r="A166" s="251"/>
      <c r="B166" s="86" t="s">
        <v>17</v>
      </c>
      <c r="C166" s="92">
        <v>65536743.879996672</v>
      </c>
      <c r="D166" s="20"/>
      <c r="E166" s="93">
        <f t="shared" si="31"/>
        <v>65536743.879996672</v>
      </c>
      <c r="F166" s="92">
        <v>1919689.2100000007</v>
      </c>
      <c r="G166" s="6"/>
      <c r="H166" s="93">
        <f t="shared" si="26"/>
        <v>1919689.2100000007</v>
      </c>
      <c r="I166" s="92">
        <v>248436.48000000001</v>
      </c>
      <c r="J166" s="20"/>
      <c r="K166" s="93">
        <f t="shared" si="27"/>
        <v>248436.48000000001</v>
      </c>
      <c r="L166" s="92">
        <v>208748.2</v>
      </c>
      <c r="M166" s="20"/>
      <c r="N166" s="93">
        <f t="shared" si="28"/>
        <v>208748.2</v>
      </c>
      <c r="O166" s="92">
        <v>629613.57999999984</v>
      </c>
      <c r="P166" s="20"/>
      <c r="Q166" s="93">
        <f t="shared" si="29"/>
        <v>629613.57999999984</v>
      </c>
      <c r="R166" s="92">
        <v>69193641.139996663</v>
      </c>
      <c r="S166" s="20"/>
      <c r="T166" s="93">
        <f t="shared" si="39"/>
        <v>69193641.139996663</v>
      </c>
      <c r="U166" s="209">
        <f t="shared" si="40"/>
        <v>0</v>
      </c>
      <c r="W166" s="86" t="s">
        <v>17</v>
      </c>
      <c r="X166" s="121">
        <f t="shared" si="41"/>
        <v>0</v>
      </c>
      <c r="Y166" s="122">
        <f t="shared" si="42"/>
        <v>0</v>
      </c>
      <c r="Z166" s="122">
        <f t="shared" si="43"/>
        <v>0</v>
      </c>
      <c r="AA166" s="122">
        <f t="shared" si="44"/>
        <v>0</v>
      </c>
      <c r="AB166" s="122">
        <f t="shared" si="45"/>
        <v>0</v>
      </c>
      <c r="AC166" s="129">
        <f t="shared" si="46"/>
        <v>0</v>
      </c>
    </row>
    <row r="167" spans="1:29" ht="15.75">
      <c r="A167" s="251"/>
      <c r="B167" s="86" t="s">
        <v>18</v>
      </c>
      <c r="C167" s="92">
        <v>13913769.210000001</v>
      </c>
      <c r="D167" s="20"/>
      <c r="E167" s="93">
        <f t="shared" si="31"/>
        <v>13913769.210000001</v>
      </c>
      <c r="F167" s="92">
        <v>1384261.4799999997</v>
      </c>
      <c r="G167" s="6"/>
      <c r="H167" s="93">
        <f t="shared" si="26"/>
        <v>1384261.4799999997</v>
      </c>
      <c r="I167" s="92">
        <v>68444.289999999994</v>
      </c>
      <c r="J167" s="20"/>
      <c r="K167" s="93">
        <f t="shared" si="27"/>
        <v>68444.289999999994</v>
      </c>
      <c r="L167" s="92">
        <v>4619.9400000000005</v>
      </c>
      <c r="M167" s="20"/>
      <c r="N167" s="93">
        <f t="shared" si="28"/>
        <v>4619.9400000000005</v>
      </c>
      <c r="O167" s="92">
        <v>210611.34</v>
      </c>
      <c r="P167" s="20"/>
      <c r="Q167" s="93">
        <f t="shared" si="29"/>
        <v>210611.34</v>
      </c>
      <c r="R167" s="92">
        <v>14744592.820000006</v>
      </c>
      <c r="S167" s="20"/>
      <c r="T167" s="93">
        <f t="shared" si="39"/>
        <v>14744592.820000006</v>
      </c>
      <c r="U167" s="209">
        <f t="shared" si="40"/>
        <v>0</v>
      </c>
      <c r="W167" s="86" t="s">
        <v>18</v>
      </c>
      <c r="X167" s="121">
        <f t="shared" si="41"/>
        <v>0</v>
      </c>
      <c r="Y167" s="122">
        <f t="shared" si="42"/>
        <v>0</v>
      </c>
      <c r="Z167" s="122">
        <f t="shared" si="43"/>
        <v>0</v>
      </c>
      <c r="AA167" s="122">
        <f t="shared" si="44"/>
        <v>0</v>
      </c>
      <c r="AB167" s="122">
        <f t="shared" si="45"/>
        <v>0</v>
      </c>
      <c r="AC167" s="129">
        <f t="shared" si="46"/>
        <v>0</v>
      </c>
    </row>
    <row r="168" spans="1:29" ht="15.75">
      <c r="A168" s="252"/>
      <c r="B168" s="88" t="s">
        <v>19</v>
      </c>
      <c r="C168" s="94">
        <v>106090663.55999905</v>
      </c>
      <c r="D168" s="95"/>
      <c r="E168" s="96">
        <f t="shared" si="31"/>
        <v>106090663.55999905</v>
      </c>
      <c r="F168" s="94">
        <v>12605148.059999991</v>
      </c>
      <c r="G168" s="105"/>
      <c r="H168" s="96">
        <f t="shared" si="26"/>
        <v>12605148.059999991</v>
      </c>
      <c r="I168" s="94">
        <v>725922.96</v>
      </c>
      <c r="J168" s="95"/>
      <c r="K168" s="96">
        <f t="shared" si="27"/>
        <v>725922.96</v>
      </c>
      <c r="L168" s="94">
        <v>74219.42</v>
      </c>
      <c r="M168" s="95"/>
      <c r="N168" s="96">
        <f t="shared" si="28"/>
        <v>74219.42</v>
      </c>
      <c r="O168" s="94">
        <v>4954932.4899999974</v>
      </c>
      <c r="P168" s="95"/>
      <c r="Q168" s="96">
        <f t="shared" si="29"/>
        <v>4954932.4899999974</v>
      </c>
      <c r="R168" s="94">
        <v>96918393.219999015</v>
      </c>
      <c r="S168" s="95"/>
      <c r="T168" s="96">
        <f t="shared" si="39"/>
        <v>96918393.219999015</v>
      </c>
      <c r="U168" s="210">
        <f t="shared" si="40"/>
        <v>0</v>
      </c>
      <c r="W168" s="88" t="s">
        <v>19</v>
      </c>
      <c r="X168" s="125">
        <f t="shared" si="41"/>
        <v>0</v>
      </c>
      <c r="Y168" s="126">
        <f t="shared" si="42"/>
        <v>0</v>
      </c>
      <c r="Z168" s="126">
        <f t="shared" si="43"/>
        <v>0</v>
      </c>
      <c r="AA168" s="126">
        <f t="shared" si="44"/>
        <v>0</v>
      </c>
      <c r="AB168" s="126">
        <f t="shared" si="45"/>
        <v>0</v>
      </c>
      <c r="AC168" s="132">
        <f t="shared" si="46"/>
        <v>0</v>
      </c>
    </row>
    <row r="169" spans="1:29" ht="15.75" customHeight="1">
      <c r="A169" s="250">
        <v>42700</v>
      </c>
      <c r="B169" s="85" t="s">
        <v>12</v>
      </c>
      <c r="C169" s="89">
        <v>39925010.640000157</v>
      </c>
      <c r="D169" s="90"/>
      <c r="E169" s="91">
        <f t="shared" si="31"/>
        <v>39925010.640000157</v>
      </c>
      <c r="F169" s="89">
        <v>572655.0499999997</v>
      </c>
      <c r="G169" s="90"/>
      <c r="H169" s="91">
        <f t="shared" si="26"/>
        <v>572655.0499999997</v>
      </c>
      <c r="I169" s="89">
        <v>65631.06</v>
      </c>
      <c r="J169" s="90"/>
      <c r="K169" s="91">
        <f t="shared" si="27"/>
        <v>65631.06</v>
      </c>
      <c r="L169" s="89">
        <v>26813.87</v>
      </c>
      <c r="M169" s="90"/>
      <c r="N169" s="91">
        <f t="shared" si="28"/>
        <v>26813.87</v>
      </c>
      <c r="O169" s="89">
        <v>0</v>
      </c>
      <c r="P169" s="90"/>
      <c r="Q169" s="91">
        <f t="shared" si="29"/>
        <v>0</v>
      </c>
      <c r="R169" s="89">
        <v>39391172.78000015</v>
      </c>
      <c r="S169" s="90"/>
      <c r="T169" s="91">
        <f t="shared" si="39"/>
        <v>39391172.78000015</v>
      </c>
      <c r="U169" s="208">
        <f t="shared" si="40"/>
        <v>0</v>
      </c>
      <c r="W169" s="85" t="s">
        <v>12</v>
      </c>
      <c r="X169" s="117">
        <f t="shared" si="41"/>
        <v>0</v>
      </c>
      <c r="Y169" s="118">
        <f t="shared" si="42"/>
        <v>0</v>
      </c>
      <c r="Z169" s="118">
        <f t="shared" si="43"/>
        <v>0</v>
      </c>
      <c r="AA169" s="118">
        <f t="shared" si="44"/>
        <v>0</v>
      </c>
      <c r="AB169" s="118">
        <f t="shared" si="45"/>
        <v>0</v>
      </c>
      <c r="AC169" s="131">
        <f t="shared" si="46"/>
        <v>0</v>
      </c>
    </row>
    <row r="170" spans="1:29" ht="15.75">
      <c r="A170" s="251"/>
      <c r="B170" s="86" t="s">
        <v>13</v>
      </c>
      <c r="C170" s="92">
        <v>88819579.20999667</v>
      </c>
      <c r="D170" s="20"/>
      <c r="E170" s="93">
        <f t="shared" si="31"/>
        <v>88819579.20999667</v>
      </c>
      <c r="F170" s="92">
        <v>1253922.4400000004</v>
      </c>
      <c r="G170" s="20"/>
      <c r="H170" s="93">
        <f t="shared" si="26"/>
        <v>1253922.4400000004</v>
      </c>
      <c r="I170" s="92">
        <v>18351.47</v>
      </c>
      <c r="J170" s="20"/>
      <c r="K170" s="93">
        <f t="shared" si="27"/>
        <v>18351.47</v>
      </c>
      <c r="L170" s="92">
        <v>3248.83</v>
      </c>
      <c r="M170" s="20"/>
      <c r="N170" s="93">
        <f t="shared" si="28"/>
        <v>3248.83</v>
      </c>
      <c r="O170" s="92">
        <v>0</v>
      </c>
      <c r="P170" s="20"/>
      <c r="Q170" s="93">
        <f t="shared" si="29"/>
        <v>0</v>
      </c>
      <c r="R170" s="92">
        <v>87580759.409996688</v>
      </c>
      <c r="S170" s="20"/>
      <c r="T170" s="93">
        <f t="shared" si="39"/>
        <v>87580759.409996688</v>
      </c>
      <c r="U170" s="209">
        <f t="shared" si="40"/>
        <v>0</v>
      </c>
      <c r="W170" s="86" t="s">
        <v>13</v>
      </c>
      <c r="X170" s="121">
        <f t="shared" si="41"/>
        <v>0</v>
      </c>
      <c r="Y170" s="122">
        <f t="shared" si="42"/>
        <v>0</v>
      </c>
      <c r="Z170" s="122">
        <f t="shared" si="43"/>
        <v>0</v>
      </c>
      <c r="AA170" s="122">
        <f t="shared" si="44"/>
        <v>0</v>
      </c>
      <c r="AB170" s="122">
        <f t="shared" si="45"/>
        <v>0</v>
      </c>
      <c r="AC170" s="129">
        <f t="shared" si="46"/>
        <v>0</v>
      </c>
    </row>
    <row r="171" spans="1:29" ht="15.75">
      <c r="A171" s="251"/>
      <c r="B171" s="87" t="s">
        <v>14</v>
      </c>
      <c r="C171" s="92">
        <v>45364574.669999734</v>
      </c>
      <c r="D171" s="20"/>
      <c r="E171" s="93">
        <f t="shared" si="31"/>
        <v>45364574.669999734</v>
      </c>
      <c r="F171" s="92">
        <v>1059127.6100000003</v>
      </c>
      <c r="G171" s="20"/>
      <c r="H171" s="93">
        <f t="shared" si="26"/>
        <v>1059127.6100000003</v>
      </c>
      <c r="I171" s="92">
        <v>28318.959999999999</v>
      </c>
      <c r="J171" s="20"/>
      <c r="K171" s="93">
        <f t="shared" si="27"/>
        <v>28318.959999999999</v>
      </c>
      <c r="L171" s="92">
        <v>3164.7200000000003</v>
      </c>
      <c r="M171" s="20"/>
      <c r="N171" s="93">
        <f t="shared" si="28"/>
        <v>3164.7200000000003</v>
      </c>
      <c r="O171" s="92">
        <v>0</v>
      </c>
      <c r="P171" s="20"/>
      <c r="Q171" s="93">
        <f t="shared" si="29"/>
        <v>0</v>
      </c>
      <c r="R171" s="92">
        <v>44330601.299999744</v>
      </c>
      <c r="S171" s="20"/>
      <c r="T171" s="93">
        <f t="shared" si="39"/>
        <v>44330601.299999744</v>
      </c>
      <c r="U171" s="209">
        <f t="shared" si="40"/>
        <v>0</v>
      </c>
      <c r="W171" s="87" t="s">
        <v>14</v>
      </c>
      <c r="X171" s="121">
        <f t="shared" si="41"/>
        <v>0</v>
      </c>
      <c r="Y171" s="122">
        <f t="shared" si="42"/>
        <v>0</v>
      </c>
      <c r="Z171" s="122">
        <f t="shared" si="43"/>
        <v>0</v>
      </c>
      <c r="AA171" s="122">
        <f t="shared" si="44"/>
        <v>0</v>
      </c>
      <c r="AB171" s="122">
        <f t="shared" si="45"/>
        <v>0</v>
      </c>
      <c r="AC171" s="129">
        <f t="shared" si="46"/>
        <v>0</v>
      </c>
    </row>
    <row r="172" spans="1:29" ht="15.75">
      <c r="A172" s="251"/>
      <c r="B172" s="86" t="s">
        <v>15</v>
      </c>
      <c r="C172" s="92">
        <v>88640528.879999712</v>
      </c>
      <c r="D172" s="20"/>
      <c r="E172" s="93">
        <f t="shared" si="31"/>
        <v>88640528.879999712</v>
      </c>
      <c r="F172" s="92">
        <v>1131839.8799999997</v>
      </c>
      <c r="G172" s="20"/>
      <c r="H172" s="93">
        <f t="shared" si="26"/>
        <v>1131839.8799999997</v>
      </c>
      <c r="I172" s="92">
        <v>96108.6</v>
      </c>
      <c r="J172" s="20"/>
      <c r="K172" s="93">
        <f t="shared" si="27"/>
        <v>96108.6</v>
      </c>
      <c r="L172" s="92">
        <v>10347.550000000003</v>
      </c>
      <c r="M172" s="20"/>
      <c r="N172" s="93">
        <f t="shared" si="28"/>
        <v>10347.550000000003</v>
      </c>
      <c r="O172" s="92">
        <v>0</v>
      </c>
      <c r="P172" s="20"/>
      <c r="Q172" s="93">
        <f t="shared" si="29"/>
        <v>0</v>
      </c>
      <c r="R172" s="92">
        <v>87594450.049999714</v>
      </c>
      <c r="S172" s="20"/>
      <c r="T172" s="93">
        <f t="shared" si="39"/>
        <v>87594450.049999714</v>
      </c>
      <c r="U172" s="209">
        <f t="shared" si="40"/>
        <v>0</v>
      </c>
      <c r="W172" s="86" t="s">
        <v>15</v>
      </c>
      <c r="X172" s="121">
        <f t="shared" si="41"/>
        <v>0</v>
      </c>
      <c r="Y172" s="122">
        <f t="shared" si="42"/>
        <v>0</v>
      </c>
      <c r="Z172" s="122">
        <f t="shared" si="43"/>
        <v>0</v>
      </c>
      <c r="AA172" s="122">
        <f t="shared" si="44"/>
        <v>0</v>
      </c>
      <c r="AB172" s="122">
        <f t="shared" si="45"/>
        <v>0</v>
      </c>
      <c r="AC172" s="129">
        <f t="shared" si="46"/>
        <v>0</v>
      </c>
    </row>
    <row r="173" spans="1:29" ht="15.75">
      <c r="A173" s="251"/>
      <c r="B173" s="86" t="s">
        <v>16</v>
      </c>
      <c r="C173" s="92">
        <v>75918151.569999024</v>
      </c>
      <c r="D173" s="20"/>
      <c r="E173" s="93">
        <f t="shared" si="31"/>
        <v>75918151.569999024</v>
      </c>
      <c r="F173" s="92">
        <v>1128070.6799999995</v>
      </c>
      <c r="G173" s="20"/>
      <c r="H173" s="93">
        <f t="shared" si="26"/>
        <v>1128070.6799999995</v>
      </c>
      <c r="I173" s="92">
        <v>81021.69</v>
      </c>
      <c r="J173" s="20"/>
      <c r="K173" s="93">
        <f t="shared" si="27"/>
        <v>81021.69</v>
      </c>
      <c r="L173" s="92">
        <v>6167.93</v>
      </c>
      <c r="M173" s="20"/>
      <c r="N173" s="93">
        <f t="shared" si="28"/>
        <v>6167.93</v>
      </c>
      <c r="O173" s="92">
        <v>0</v>
      </c>
      <c r="P173" s="20"/>
      <c r="Q173" s="93">
        <f t="shared" si="29"/>
        <v>0</v>
      </c>
      <c r="R173" s="92">
        <v>74864934.649999022</v>
      </c>
      <c r="S173" s="20"/>
      <c r="T173" s="93">
        <f t="shared" si="39"/>
        <v>74864934.649999022</v>
      </c>
      <c r="U173" s="209">
        <f t="shared" si="40"/>
        <v>0</v>
      </c>
      <c r="W173" s="86" t="s">
        <v>16</v>
      </c>
      <c r="X173" s="121">
        <f t="shared" si="41"/>
        <v>0</v>
      </c>
      <c r="Y173" s="122">
        <f t="shared" si="42"/>
        <v>0</v>
      </c>
      <c r="Z173" s="122">
        <f t="shared" si="43"/>
        <v>0</v>
      </c>
      <c r="AA173" s="122">
        <f t="shared" si="44"/>
        <v>0</v>
      </c>
      <c r="AB173" s="122">
        <f t="shared" si="45"/>
        <v>0</v>
      </c>
      <c r="AC173" s="129">
        <f t="shared" si="46"/>
        <v>0</v>
      </c>
    </row>
    <row r="174" spans="1:29" ht="15.75">
      <c r="A174" s="251"/>
      <c r="B174" s="86" t="s">
        <v>17</v>
      </c>
      <c r="C174" s="92">
        <v>69193641.139996663</v>
      </c>
      <c r="D174" s="20"/>
      <c r="E174" s="93">
        <f t="shared" si="31"/>
        <v>69193641.139996663</v>
      </c>
      <c r="F174" s="92">
        <v>733838.20999999973</v>
      </c>
      <c r="G174" s="20"/>
      <c r="H174" s="93">
        <f t="shared" si="26"/>
        <v>733838.20999999973</v>
      </c>
      <c r="I174" s="92">
        <v>48333.590000000004</v>
      </c>
      <c r="J174" s="20"/>
      <c r="K174" s="93">
        <f t="shared" si="27"/>
        <v>48333.590000000004</v>
      </c>
      <c r="L174" s="92">
        <v>3443.09</v>
      </c>
      <c r="M174" s="20"/>
      <c r="N174" s="93">
        <f t="shared" si="28"/>
        <v>3443.09</v>
      </c>
      <c r="O174" s="92">
        <v>0</v>
      </c>
      <c r="P174" s="20"/>
      <c r="Q174" s="93">
        <f t="shared" si="29"/>
        <v>0</v>
      </c>
      <c r="R174" s="92">
        <v>68504693.429996669</v>
      </c>
      <c r="S174" s="20"/>
      <c r="T174" s="93">
        <f t="shared" si="39"/>
        <v>68504693.429996669</v>
      </c>
      <c r="U174" s="209">
        <f t="shared" si="40"/>
        <v>0</v>
      </c>
      <c r="W174" s="86" t="s">
        <v>17</v>
      </c>
      <c r="X174" s="121">
        <f t="shared" si="41"/>
        <v>0</v>
      </c>
      <c r="Y174" s="122">
        <f t="shared" si="42"/>
        <v>0</v>
      </c>
      <c r="Z174" s="122">
        <f t="shared" si="43"/>
        <v>0</v>
      </c>
      <c r="AA174" s="122">
        <f t="shared" si="44"/>
        <v>0</v>
      </c>
      <c r="AB174" s="122">
        <f t="shared" si="45"/>
        <v>0</v>
      </c>
      <c r="AC174" s="129">
        <f t="shared" si="46"/>
        <v>0</v>
      </c>
    </row>
    <row r="175" spans="1:29" ht="15.75">
      <c r="A175" s="251"/>
      <c r="B175" s="86" t="s">
        <v>18</v>
      </c>
      <c r="C175" s="92">
        <v>14744592.820000006</v>
      </c>
      <c r="D175" s="20"/>
      <c r="E175" s="93">
        <f t="shared" si="31"/>
        <v>14744592.820000006</v>
      </c>
      <c r="F175" s="92">
        <v>464013.96999999991</v>
      </c>
      <c r="G175" s="20"/>
      <c r="H175" s="93">
        <f t="shared" si="26"/>
        <v>464013.96999999991</v>
      </c>
      <c r="I175" s="92">
        <v>0</v>
      </c>
      <c r="J175" s="20"/>
      <c r="K175" s="93">
        <f t="shared" si="27"/>
        <v>0</v>
      </c>
      <c r="L175" s="92">
        <v>0</v>
      </c>
      <c r="M175" s="20"/>
      <c r="N175" s="93">
        <f t="shared" si="28"/>
        <v>0</v>
      </c>
      <c r="O175" s="92">
        <v>0</v>
      </c>
      <c r="P175" s="20"/>
      <c r="Q175" s="93">
        <f t="shared" si="29"/>
        <v>0</v>
      </c>
      <c r="R175" s="92">
        <v>14280578.850000005</v>
      </c>
      <c r="S175" s="20"/>
      <c r="T175" s="93">
        <f t="shared" si="39"/>
        <v>14280578.850000005</v>
      </c>
      <c r="U175" s="209">
        <f t="shared" si="40"/>
        <v>0</v>
      </c>
      <c r="W175" s="86" t="s">
        <v>18</v>
      </c>
      <c r="X175" s="121">
        <f t="shared" si="41"/>
        <v>0</v>
      </c>
      <c r="Y175" s="122">
        <f t="shared" si="42"/>
        <v>0</v>
      </c>
      <c r="Z175" s="122">
        <f t="shared" si="43"/>
        <v>0</v>
      </c>
      <c r="AA175" s="122">
        <f t="shared" si="44"/>
        <v>0</v>
      </c>
      <c r="AB175" s="122">
        <f t="shared" si="45"/>
        <v>0</v>
      </c>
      <c r="AC175" s="129">
        <f t="shared" si="46"/>
        <v>0</v>
      </c>
    </row>
    <row r="176" spans="1:29" ht="15.75">
      <c r="A176" s="252"/>
      <c r="B176" s="88" t="s">
        <v>19</v>
      </c>
      <c r="C176" s="94">
        <v>96918393.219999015</v>
      </c>
      <c r="D176" s="95"/>
      <c r="E176" s="96">
        <f t="shared" si="31"/>
        <v>96918393.219999015</v>
      </c>
      <c r="F176" s="94">
        <v>1814681.8499999994</v>
      </c>
      <c r="G176" s="95"/>
      <c r="H176" s="96">
        <f t="shared" si="26"/>
        <v>1814681.8499999994</v>
      </c>
      <c r="I176" s="94">
        <v>109765.41999999998</v>
      </c>
      <c r="J176" s="95"/>
      <c r="K176" s="96">
        <f t="shared" si="27"/>
        <v>109765.41999999998</v>
      </c>
      <c r="L176" s="94">
        <v>5838.72</v>
      </c>
      <c r="M176" s="95"/>
      <c r="N176" s="96">
        <f t="shared" si="28"/>
        <v>5838.72</v>
      </c>
      <c r="O176" s="94">
        <v>0</v>
      </c>
      <c r="P176" s="95"/>
      <c r="Q176" s="96">
        <f t="shared" si="29"/>
        <v>0</v>
      </c>
      <c r="R176" s="94">
        <v>95207638.069999024</v>
      </c>
      <c r="S176" s="95"/>
      <c r="T176" s="96">
        <f t="shared" si="39"/>
        <v>95207638.069999024</v>
      </c>
      <c r="U176" s="210">
        <f t="shared" si="40"/>
        <v>0</v>
      </c>
      <c r="W176" s="88" t="s">
        <v>19</v>
      </c>
      <c r="X176" s="125">
        <f t="shared" si="41"/>
        <v>0</v>
      </c>
      <c r="Y176" s="126">
        <f t="shared" si="42"/>
        <v>0</v>
      </c>
      <c r="Z176" s="126">
        <f t="shared" si="43"/>
        <v>0</v>
      </c>
      <c r="AA176" s="126">
        <f t="shared" si="44"/>
        <v>0</v>
      </c>
      <c r="AB176" s="126">
        <f t="shared" si="45"/>
        <v>0</v>
      </c>
      <c r="AC176" s="132">
        <f t="shared" si="46"/>
        <v>0</v>
      </c>
    </row>
    <row r="177" spans="1:29" ht="15.75" customHeight="1">
      <c r="A177" s="250">
        <v>42701</v>
      </c>
      <c r="B177" s="85" t="s">
        <v>12</v>
      </c>
      <c r="C177" s="89">
        <v>39391172.78000015</v>
      </c>
      <c r="D177" s="90"/>
      <c r="E177" s="91">
        <f t="shared" si="31"/>
        <v>39391172.78000015</v>
      </c>
      <c r="F177" s="89">
        <v>1139194.4399999995</v>
      </c>
      <c r="G177" s="90"/>
      <c r="H177" s="91">
        <f t="shared" si="26"/>
        <v>1139194.4399999995</v>
      </c>
      <c r="I177" s="89">
        <v>114316.79000000001</v>
      </c>
      <c r="J177" s="90"/>
      <c r="K177" s="91">
        <f t="shared" si="27"/>
        <v>114316.79000000001</v>
      </c>
      <c r="L177" s="89">
        <v>33273.929999999993</v>
      </c>
      <c r="M177" s="90"/>
      <c r="N177" s="91">
        <f t="shared" si="28"/>
        <v>33273.929999999993</v>
      </c>
      <c r="O177" s="89">
        <v>509084.85000000003</v>
      </c>
      <c r="P177" s="90"/>
      <c r="Q177" s="91">
        <f t="shared" si="29"/>
        <v>509084.85000000003</v>
      </c>
      <c r="R177" s="89">
        <v>40038149.720000155</v>
      </c>
      <c r="S177" s="90"/>
      <c r="T177" s="91">
        <f t="shared" si="39"/>
        <v>40038149.720000155</v>
      </c>
      <c r="U177" s="208">
        <f t="shared" si="40"/>
        <v>0</v>
      </c>
      <c r="W177" s="85" t="s">
        <v>12</v>
      </c>
      <c r="X177" s="117">
        <f t="shared" si="41"/>
        <v>0</v>
      </c>
      <c r="Y177" s="118">
        <f t="shared" si="42"/>
        <v>0</v>
      </c>
      <c r="Z177" s="118">
        <f t="shared" si="43"/>
        <v>0</v>
      </c>
      <c r="AA177" s="118">
        <f t="shared" si="44"/>
        <v>0</v>
      </c>
      <c r="AB177" s="118">
        <f t="shared" si="45"/>
        <v>0</v>
      </c>
      <c r="AC177" s="131">
        <f t="shared" si="46"/>
        <v>0</v>
      </c>
    </row>
    <row r="178" spans="1:29" ht="15.75">
      <c r="A178" s="251"/>
      <c r="B178" s="86" t="s">
        <v>13</v>
      </c>
      <c r="C178" s="92">
        <v>87580759.409996688</v>
      </c>
      <c r="D178" s="20"/>
      <c r="E178" s="93">
        <f t="shared" si="31"/>
        <v>87580759.409996688</v>
      </c>
      <c r="F178" s="92">
        <v>3200382.37</v>
      </c>
      <c r="G178" s="20"/>
      <c r="H178" s="93">
        <f t="shared" si="26"/>
        <v>3200382.37</v>
      </c>
      <c r="I178" s="92">
        <v>719482.34</v>
      </c>
      <c r="J178" s="20"/>
      <c r="K178" s="93">
        <f t="shared" si="27"/>
        <v>719482.34</v>
      </c>
      <c r="L178" s="92">
        <v>234699.74000000011</v>
      </c>
      <c r="M178" s="20"/>
      <c r="N178" s="93">
        <f t="shared" si="28"/>
        <v>234699.74000000011</v>
      </c>
      <c r="O178" s="92">
        <v>2052468.7899999998</v>
      </c>
      <c r="P178" s="20"/>
      <c r="Q178" s="93">
        <f t="shared" si="29"/>
        <v>2052468.7899999998</v>
      </c>
      <c r="R178" s="92">
        <v>86066681.899996683</v>
      </c>
      <c r="S178" s="20"/>
      <c r="T178" s="93">
        <f t="shared" si="39"/>
        <v>86066681.899996683</v>
      </c>
      <c r="U178" s="209">
        <f t="shared" si="40"/>
        <v>0</v>
      </c>
      <c r="W178" s="86" t="s">
        <v>13</v>
      </c>
      <c r="X178" s="121">
        <f t="shared" si="41"/>
        <v>0</v>
      </c>
      <c r="Y178" s="122">
        <f t="shared" si="42"/>
        <v>0</v>
      </c>
      <c r="Z178" s="122">
        <f t="shared" si="43"/>
        <v>0</v>
      </c>
      <c r="AA178" s="122">
        <f t="shared" si="44"/>
        <v>0</v>
      </c>
      <c r="AB178" s="122">
        <f t="shared" si="45"/>
        <v>0</v>
      </c>
      <c r="AC178" s="129">
        <f t="shared" si="46"/>
        <v>0</v>
      </c>
    </row>
    <row r="179" spans="1:29" ht="15.75">
      <c r="A179" s="251"/>
      <c r="B179" s="87" t="s">
        <v>14</v>
      </c>
      <c r="C179" s="92">
        <v>44330601.299999744</v>
      </c>
      <c r="D179" s="20"/>
      <c r="E179" s="93">
        <f t="shared" si="31"/>
        <v>44330601.299999744</v>
      </c>
      <c r="F179" s="92">
        <v>1735065.6400000004</v>
      </c>
      <c r="G179" s="20"/>
      <c r="H179" s="93">
        <f t="shared" si="26"/>
        <v>1735065.6400000004</v>
      </c>
      <c r="I179" s="92">
        <v>188189.16</v>
      </c>
      <c r="J179" s="20"/>
      <c r="K179" s="93">
        <f t="shared" si="27"/>
        <v>188189.16</v>
      </c>
      <c r="L179" s="92">
        <v>7782.8600000000006</v>
      </c>
      <c r="M179" s="20"/>
      <c r="N179" s="93">
        <f t="shared" si="28"/>
        <v>7782.8600000000006</v>
      </c>
      <c r="O179" s="92">
        <v>762986.02000000037</v>
      </c>
      <c r="P179" s="20"/>
      <c r="Q179" s="93">
        <f t="shared" si="29"/>
        <v>762986.02000000037</v>
      </c>
      <c r="R179" s="92">
        <v>42012955.939999744</v>
      </c>
      <c r="S179" s="20"/>
      <c r="T179" s="93">
        <f t="shared" si="39"/>
        <v>42012955.939999744</v>
      </c>
      <c r="U179" s="209">
        <f t="shared" si="40"/>
        <v>0</v>
      </c>
      <c r="W179" s="87" t="s">
        <v>14</v>
      </c>
      <c r="X179" s="121">
        <f t="shared" si="41"/>
        <v>0</v>
      </c>
      <c r="Y179" s="122">
        <f t="shared" si="42"/>
        <v>0</v>
      </c>
      <c r="Z179" s="122">
        <f t="shared" si="43"/>
        <v>0</v>
      </c>
      <c r="AA179" s="122">
        <f t="shared" si="44"/>
        <v>0</v>
      </c>
      <c r="AB179" s="122">
        <f t="shared" si="45"/>
        <v>0</v>
      </c>
      <c r="AC179" s="129">
        <f t="shared" si="46"/>
        <v>0</v>
      </c>
    </row>
    <row r="180" spans="1:29" ht="15.75">
      <c r="A180" s="251"/>
      <c r="B180" s="86" t="s">
        <v>15</v>
      </c>
      <c r="C180" s="92">
        <v>87594450.049999714</v>
      </c>
      <c r="D180" s="20"/>
      <c r="E180" s="93">
        <f t="shared" si="31"/>
        <v>87594450.049999714</v>
      </c>
      <c r="F180" s="92">
        <v>2150486.5200000005</v>
      </c>
      <c r="G180" s="20"/>
      <c r="H180" s="93">
        <f t="shared" si="26"/>
        <v>2150486.5200000005</v>
      </c>
      <c r="I180" s="92">
        <v>321646.28000000014</v>
      </c>
      <c r="J180" s="20"/>
      <c r="K180" s="93">
        <f t="shared" si="27"/>
        <v>321646.28000000014</v>
      </c>
      <c r="L180" s="92">
        <v>106406.65000000005</v>
      </c>
      <c r="M180" s="20"/>
      <c r="N180" s="93">
        <f t="shared" si="28"/>
        <v>106406.65000000005</v>
      </c>
      <c r="O180" s="92">
        <v>1148493.74</v>
      </c>
      <c r="P180" s="20"/>
      <c r="Q180" s="93">
        <f t="shared" si="29"/>
        <v>1148493.74</v>
      </c>
      <c r="R180" s="92">
        <v>84510709.419999719</v>
      </c>
      <c r="S180" s="20"/>
      <c r="T180" s="93">
        <f t="shared" si="39"/>
        <v>84510709.419999719</v>
      </c>
      <c r="U180" s="209">
        <f t="shared" si="40"/>
        <v>0</v>
      </c>
      <c r="W180" s="86" t="s">
        <v>15</v>
      </c>
      <c r="X180" s="121">
        <f t="shared" si="41"/>
        <v>0</v>
      </c>
      <c r="Y180" s="122">
        <f t="shared" si="42"/>
        <v>0</v>
      </c>
      <c r="Z180" s="122">
        <f t="shared" si="43"/>
        <v>0</v>
      </c>
      <c r="AA180" s="122">
        <f t="shared" si="44"/>
        <v>0</v>
      </c>
      <c r="AB180" s="122">
        <f t="shared" si="45"/>
        <v>0</v>
      </c>
      <c r="AC180" s="129">
        <f t="shared" si="46"/>
        <v>0</v>
      </c>
    </row>
    <row r="181" spans="1:29" ht="15.75">
      <c r="A181" s="251"/>
      <c r="B181" s="86" t="s">
        <v>16</v>
      </c>
      <c r="C181" s="92">
        <v>74864934.649999022</v>
      </c>
      <c r="D181" s="20"/>
      <c r="E181" s="93">
        <f t="shared" si="31"/>
        <v>74864934.649999022</v>
      </c>
      <c r="F181" s="92">
        <v>1775249.3500000006</v>
      </c>
      <c r="G181" s="20"/>
      <c r="H181" s="93">
        <f t="shared" si="26"/>
        <v>1775249.3500000006</v>
      </c>
      <c r="I181" s="92">
        <v>78223.679999999993</v>
      </c>
      <c r="J181" s="20"/>
      <c r="K181" s="93">
        <f t="shared" si="27"/>
        <v>78223.679999999993</v>
      </c>
      <c r="L181" s="92">
        <v>15448.31</v>
      </c>
      <c r="M181" s="20"/>
      <c r="N181" s="93">
        <f t="shared" si="28"/>
        <v>15448.31</v>
      </c>
      <c r="O181" s="92">
        <v>1779031.810000001</v>
      </c>
      <c r="P181" s="20"/>
      <c r="Q181" s="93">
        <f t="shared" si="29"/>
        <v>1779031.810000001</v>
      </c>
      <c r="R181" s="92">
        <v>71373428.859999016</v>
      </c>
      <c r="S181" s="20"/>
      <c r="T181" s="93">
        <f t="shared" si="39"/>
        <v>71373428.859999016</v>
      </c>
      <c r="U181" s="209">
        <f t="shared" si="40"/>
        <v>0</v>
      </c>
      <c r="W181" s="86" t="s">
        <v>16</v>
      </c>
      <c r="X181" s="121">
        <f t="shared" si="41"/>
        <v>0</v>
      </c>
      <c r="Y181" s="122">
        <f t="shared" si="42"/>
        <v>0</v>
      </c>
      <c r="Z181" s="122">
        <f t="shared" si="43"/>
        <v>0</v>
      </c>
      <c r="AA181" s="122">
        <f t="shared" si="44"/>
        <v>0</v>
      </c>
      <c r="AB181" s="122">
        <f t="shared" si="45"/>
        <v>0</v>
      </c>
      <c r="AC181" s="129">
        <f t="shared" si="46"/>
        <v>0</v>
      </c>
    </row>
    <row r="182" spans="1:29" ht="15.75">
      <c r="A182" s="251"/>
      <c r="B182" s="86" t="s">
        <v>17</v>
      </c>
      <c r="C182" s="92">
        <v>68504693.429996669</v>
      </c>
      <c r="D182" s="20"/>
      <c r="E182" s="93">
        <f t="shared" si="31"/>
        <v>68504693.429996669</v>
      </c>
      <c r="F182" s="92">
        <v>2131383.96</v>
      </c>
      <c r="G182" s="20"/>
      <c r="H182" s="93">
        <f t="shared" si="26"/>
        <v>2131383.96</v>
      </c>
      <c r="I182" s="92">
        <v>75854.26999999999</v>
      </c>
      <c r="J182" s="20"/>
      <c r="K182" s="93">
        <f t="shared" si="27"/>
        <v>75854.26999999999</v>
      </c>
      <c r="L182" s="92">
        <v>4681.88</v>
      </c>
      <c r="M182" s="20"/>
      <c r="N182" s="93">
        <f t="shared" si="28"/>
        <v>4681.88</v>
      </c>
      <c r="O182" s="92">
        <v>1288196.4099999999</v>
      </c>
      <c r="P182" s="20"/>
      <c r="Q182" s="93">
        <f t="shared" si="29"/>
        <v>1288196.4099999999</v>
      </c>
      <c r="R182" s="92">
        <v>65156285.449996665</v>
      </c>
      <c r="S182" s="20"/>
      <c r="T182" s="93">
        <f t="shared" si="39"/>
        <v>65156285.449996665</v>
      </c>
      <c r="U182" s="209">
        <f t="shared" si="40"/>
        <v>0</v>
      </c>
      <c r="W182" s="86" t="s">
        <v>17</v>
      </c>
      <c r="X182" s="121">
        <f t="shared" si="41"/>
        <v>0</v>
      </c>
      <c r="Y182" s="122">
        <f t="shared" si="42"/>
        <v>0</v>
      </c>
      <c r="Z182" s="122">
        <f t="shared" si="43"/>
        <v>0</v>
      </c>
      <c r="AA182" s="122">
        <f t="shared" si="44"/>
        <v>0</v>
      </c>
      <c r="AB182" s="122">
        <f t="shared" si="45"/>
        <v>0</v>
      </c>
      <c r="AC182" s="129">
        <f t="shared" si="46"/>
        <v>0</v>
      </c>
    </row>
    <row r="183" spans="1:29" ht="15.75">
      <c r="A183" s="251"/>
      <c r="B183" s="86" t="s">
        <v>18</v>
      </c>
      <c r="C183" s="92">
        <v>14280578.850000005</v>
      </c>
      <c r="D183" s="20"/>
      <c r="E183" s="93">
        <f t="shared" si="31"/>
        <v>14280578.850000005</v>
      </c>
      <c r="F183" s="92">
        <v>836959.93000000017</v>
      </c>
      <c r="G183" s="20"/>
      <c r="H183" s="93">
        <f t="shared" si="26"/>
        <v>836959.93000000017</v>
      </c>
      <c r="I183" s="92">
        <v>159961.79</v>
      </c>
      <c r="J183" s="20"/>
      <c r="K183" s="93">
        <f t="shared" si="27"/>
        <v>159961.79</v>
      </c>
      <c r="L183" s="92">
        <v>56660.98</v>
      </c>
      <c r="M183" s="20"/>
      <c r="N183" s="93">
        <f t="shared" si="28"/>
        <v>56660.98</v>
      </c>
      <c r="O183" s="92">
        <v>187754</v>
      </c>
      <c r="P183" s="20"/>
      <c r="Q183" s="93">
        <f t="shared" si="29"/>
        <v>187754</v>
      </c>
      <c r="R183" s="92">
        <v>13359165.730000004</v>
      </c>
      <c r="S183" s="20"/>
      <c r="T183" s="93">
        <f t="shared" si="39"/>
        <v>13359165.730000004</v>
      </c>
      <c r="U183" s="209">
        <f t="shared" si="40"/>
        <v>0</v>
      </c>
      <c r="W183" s="86" t="s">
        <v>18</v>
      </c>
      <c r="X183" s="121">
        <f t="shared" si="41"/>
        <v>0</v>
      </c>
      <c r="Y183" s="122">
        <f t="shared" si="42"/>
        <v>0</v>
      </c>
      <c r="Z183" s="122">
        <f t="shared" si="43"/>
        <v>0</v>
      </c>
      <c r="AA183" s="122">
        <f t="shared" si="44"/>
        <v>0</v>
      </c>
      <c r="AB183" s="122">
        <f t="shared" si="45"/>
        <v>0</v>
      </c>
      <c r="AC183" s="129">
        <f t="shared" si="46"/>
        <v>0</v>
      </c>
    </row>
    <row r="184" spans="1:29" ht="15.75">
      <c r="A184" s="252"/>
      <c r="B184" s="88" t="s">
        <v>19</v>
      </c>
      <c r="C184" s="94">
        <v>95207638.069999024</v>
      </c>
      <c r="D184" s="95"/>
      <c r="E184" s="96">
        <f t="shared" si="31"/>
        <v>95207638.069999024</v>
      </c>
      <c r="F184" s="94">
        <v>3696706.2299999991</v>
      </c>
      <c r="G184" s="95"/>
      <c r="H184" s="96">
        <f t="shared" si="26"/>
        <v>3696706.2299999991</v>
      </c>
      <c r="I184" s="94">
        <v>208351.38</v>
      </c>
      <c r="J184" s="95"/>
      <c r="K184" s="96">
        <f t="shared" si="27"/>
        <v>208351.38</v>
      </c>
      <c r="L184" s="94">
        <v>30343.25</v>
      </c>
      <c r="M184" s="95"/>
      <c r="N184" s="96">
        <f t="shared" si="28"/>
        <v>30343.25</v>
      </c>
      <c r="O184" s="94">
        <v>2307749.36</v>
      </c>
      <c r="P184" s="95"/>
      <c r="Q184" s="96">
        <f t="shared" si="29"/>
        <v>2307749.36</v>
      </c>
      <c r="R184" s="94">
        <v>89381190.609999031</v>
      </c>
      <c r="S184" s="95"/>
      <c r="T184" s="96">
        <f t="shared" si="39"/>
        <v>89381190.609999031</v>
      </c>
      <c r="U184" s="210">
        <f t="shared" si="40"/>
        <v>0</v>
      </c>
      <c r="W184" s="88" t="s">
        <v>19</v>
      </c>
      <c r="X184" s="125">
        <f t="shared" si="41"/>
        <v>0</v>
      </c>
      <c r="Y184" s="126">
        <f t="shared" si="42"/>
        <v>0</v>
      </c>
      <c r="Z184" s="126">
        <f t="shared" si="43"/>
        <v>0</v>
      </c>
      <c r="AA184" s="126">
        <f t="shared" si="44"/>
        <v>0</v>
      </c>
      <c r="AB184" s="126">
        <f t="shared" si="45"/>
        <v>0</v>
      </c>
      <c r="AC184" s="132">
        <f t="shared" si="46"/>
        <v>0</v>
      </c>
    </row>
    <row r="185" spans="1:29" ht="15.75" customHeight="1">
      <c r="A185" s="250">
        <v>42702</v>
      </c>
      <c r="B185" s="85" t="s">
        <v>12</v>
      </c>
      <c r="C185" s="89">
        <v>40038149.720000155</v>
      </c>
      <c r="D185" s="90"/>
      <c r="E185" s="91">
        <f t="shared" si="31"/>
        <v>40038149.720000155</v>
      </c>
      <c r="F185" s="89">
        <v>984255.27</v>
      </c>
      <c r="G185" s="90"/>
      <c r="H185" s="91">
        <f t="shared" si="26"/>
        <v>984255.27</v>
      </c>
      <c r="I185" s="89">
        <v>70009.88</v>
      </c>
      <c r="J185" s="90"/>
      <c r="K185" s="91">
        <f t="shared" si="27"/>
        <v>70009.88</v>
      </c>
      <c r="L185" s="89">
        <v>8066.43</v>
      </c>
      <c r="M185" s="90"/>
      <c r="N185" s="91">
        <f t="shared" si="28"/>
        <v>8066.43</v>
      </c>
      <c r="O185" s="89">
        <v>456504.45</v>
      </c>
      <c r="P185" s="90"/>
      <c r="Q185" s="91">
        <f t="shared" si="29"/>
        <v>456504.45</v>
      </c>
      <c r="R185" s="89">
        <v>38659333.450000152</v>
      </c>
      <c r="S185" s="90"/>
      <c r="T185" s="91">
        <f t="shared" ref="T185:T200" si="47">R185-S185</f>
        <v>38659333.450000152</v>
      </c>
      <c r="U185" s="208">
        <f t="shared" ref="U185:U200" si="48">IF(D185=0,0,1)</f>
        <v>0</v>
      </c>
      <c r="W185" s="85" t="s">
        <v>12</v>
      </c>
      <c r="X185" s="117">
        <f t="shared" ref="X185:X200" si="49">+IF(AND(C185&lt;&gt;0,D185&lt;&gt;0,OR(E185&gt;100,E185&lt;-100)),1,0)</f>
        <v>0</v>
      </c>
      <c r="Y185" s="118">
        <f t="shared" ref="Y185:Y200" si="50">+IF(AND(F185&lt;&gt;0,G185&lt;&gt;0,OR(H185&gt;100,H185&lt;-100)),1,0)</f>
        <v>0</v>
      </c>
      <c r="Z185" s="118">
        <f t="shared" ref="Z185:Z200" si="51">+IF(AND(I185&lt;&gt;0,J185&lt;&gt;0,OR(K185&gt;100,K185&lt;-100)),1,0)</f>
        <v>0</v>
      </c>
      <c r="AA185" s="118">
        <f t="shared" ref="AA185:AA200" si="52">+IF(AND(L185&lt;&gt;0,M185&lt;&gt;0,OR(N185&gt;100,N185&lt;-100)),1,0)</f>
        <v>0</v>
      </c>
      <c r="AB185" s="118">
        <f t="shared" ref="AB185:AB200" si="53">+IF(AND(O185&lt;&gt;0,P185&lt;&gt;0,OR(Q185&gt;100,Q185&lt;-100)),1,0)</f>
        <v>0</v>
      </c>
      <c r="AC185" s="131">
        <f t="shared" ref="AC185:AC200" si="54">+IF(AND(R185&lt;&gt;0,S185&lt;&gt;0,OR(T185&gt;100,T185&lt;-100)),1,0)</f>
        <v>0</v>
      </c>
    </row>
    <row r="186" spans="1:29" ht="15.75">
      <c r="A186" s="251"/>
      <c r="B186" s="86" t="s">
        <v>13</v>
      </c>
      <c r="C186" s="92">
        <v>86066681.899996683</v>
      </c>
      <c r="D186" s="20"/>
      <c r="E186" s="93">
        <f t="shared" si="31"/>
        <v>86066681.899996683</v>
      </c>
      <c r="F186" s="92">
        <v>3871355.0699999989</v>
      </c>
      <c r="G186" s="20"/>
      <c r="H186" s="93">
        <f t="shared" si="26"/>
        <v>3871355.0699999989</v>
      </c>
      <c r="I186" s="92">
        <v>652400.93999999994</v>
      </c>
      <c r="J186" s="20"/>
      <c r="K186" s="93">
        <f t="shared" si="27"/>
        <v>652400.93999999994</v>
      </c>
      <c r="L186" s="92">
        <v>483466.78</v>
      </c>
      <c r="M186" s="20"/>
      <c r="N186" s="93">
        <f t="shared" si="28"/>
        <v>483466.78</v>
      </c>
      <c r="O186" s="92">
        <v>1270722.8900000001</v>
      </c>
      <c r="P186" s="20"/>
      <c r="Q186" s="93">
        <f t="shared" si="29"/>
        <v>1270722.8900000001</v>
      </c>
      <c r="R186" s="92">
        <v>81093538.099996686</v>
      </c>
      <c r="S186" s="20"/>
      <c r="T186" s="93">
        <f t="shared" si="47"/>
        <v>81093538.099996686</v>
      </c>
      <c r="U186" s="209">
        <f t="shared" si="48"/>
        <v>0</v>
      </c>
      <c r="W186" s="86" t="s">
        <v>13</v>
      </c>
      <c r="X186" s="121">
        <f t="shared" si="49"/>
        <v>0</v>
      </c>
      <c r="Y186" s="122">
        <f t="shared" si="50"/>
        <v>0</v>
      </c>
      <c r="Z186" s="122">
        <f t="shared" si="51"/>
        <v>0</v>
      </c>
      <c r="AA186" s="122">
        <f t="shared" si="52"/>
        <v>0</v>
      </c>
      <c r="AB186" s="122">
        <f t="shared" si="53"/>
        <v>0</v>
      </c>
      <c r="AC186" s="129">
        <f t="shared" si="54"/>
        <v>0</v>
      </c>
    </row>
    <row r="187" spans="1:29" ht="15.75">
      <c r="A187" s="251"/>
      <c r="B187" s="87" t="s">
        <v>14</v>
      </c>
      <c r="C187" s="92">
        <v>42012955.939999744</v>
      </c>
      <c r="D187" s="20"/>
      <c r="E187" s="93">
        <f t="shared" si="31"/>
        <v>42012955.939999744</v>
      </c>
      <c r="F187" s="92">
        <v>1516202.2499999995</v>
      </c>
      <c r="G187" s="20"/>
      <c r="H187" s="93">
        <f t="shared" si="26"/>
        <v>1516202.2499999995</v>
      </c>
      <c r="I187" s="92">
        <v>93982.040000000008</v>
      </c>
      <c r="J187" s="20"/>
      <c r="K187" s="93">
        <f t="shared" si="27"/>
        <v>93982.040000000008</v>
      </c>
      <c r="L187" s="92">
        <v>56259.37</v>
      </c>
      <c r="M187" s="20"/>
      <c r="N187" s="93">
        <f t="shared" si="28"/>
        <v>56259.37</v>
      </c>
      <c r="O187" s="92">
        <v>630999.26</v>
      </c>
      <c r="P187" s="20"/>
      <c r="Q187" s="93">
        <f t="shared" si="29"/>
        <v>630999.26</v>
      </c>
      <c r="R187" s="92">
        <v>39903477.099999741</v>
      </c>
      <c r="S187" s="20"/>
      <c r="T187" s="93">
        <f t="shared" si="47"/>
        <v>39903477.099999741</v>
      </c>
      <c r="U187" s="209">
        <f t="shared" si="48"/>
        <v>0</v>
      </c>
      <c r="W187" s="87" t="s">
        <v>14</v>
      </c>
      <c r="X187" s="121">
        <f t="shared" si="49"/>
        <v>0</v>
      </c>
      <c r="Y187" s="122">
        <f t="shared" si="50"/>
        <v>0</v>
      </c>
      <c r="Z187" s="122">
        <f t="shared" si="51"/>
        <v>0</v>
      </c>
      <c r="AA187" s="122">
        <f t="shared" si="52"/>
        <v>0</v>
      </c>
      <c r="AB187" s="122">
        <f t="shared" si="53"/>
        <v>0</v>
      </c>
      <c r="AC187" s="129">
        <f t="shared" si="54"/>
        <v>0</v>
      </c>
    </row>
    <row r="188" spans="1:29" ht="15.75">
      <c r="A188" s="251"/>
      <c r="B188" s="86" t="s">
        <v>15</v>
      </c>
      <c r="C188" s="92">
        <v>84510709.419999719</v>
      </c>
      <c r="D188" s="20"/>
      <c r="E188" s="93">
        <f t="shared" si="31"/>
        <v>84510709.419999719</v>
      </c>
      <c r="F188" s="92">
        <v>1890174.2200000009</v>
      </c>
      <c r="G188" s="20"/>
      <c r="H188" s="93">
        <f t="shared" si="26"/>
        <v>1890174.2200000009</v>
      </c>
      <c r="I188" s="92">
        <v>723075.50999999989</v>
      </c>
      <c r="J188" s="20"/>
      <c r="K188" s="93">
        <f t="shared" si="27"/>
        <v>723075.50999999989</v>
      </c>
      <c r="L188" s="92">
        <v>865013.66</v>
      </c>
      <c r="M188" s="20"/>
      <c r="N188" s="93">
        <f t="shared" si="28"/>
        <v>865013.66</v>
      </c>
      <c r="O188" s="92">
        <v>798196.29999999981</v>
      </c>
      <c r="P188" s="20"/>
      <c r="Q188" s="93">
        <f t="shared" si="29"/>
        <v>798196.29999999981</v>
      </c>
      <c r="R188" s="92">
        <v>84737064.839999691</v>
      </c>
      <c r="S188" s="20"/>
      <c r="T188" s="93">
        <f t="shared" si="47"/>
        <v>84737064.839999691</v>
      </c>
      <c r="U188" s="209">
        <f t="shared" si="48"/>
        <v>0</v>
      </c>
      <c r="W188" s="86" t="s">
        <v>15</v>
      </c>
      <c r="X188" s="121">
        <f t="shared" si="49"/>
        <v>0</v>
      </c>
      <c r="Y188" s="122">
        <f t="shared" si="50"/>
        <v>0</v>
      </c>
      <c r="Z188" s="122">
        <f t="shared" si="51"/>
        <v>0</v>
      </c>
      <c r="AA188" s="122">
        <f t="shared" si="52"/>
        <v>0</v>
      </c>
      <c r="AB188" s="122">
        <f t="shared" si="53"/>
        <v>0</v>
      </c>
      <c r="AC188" s="129">
        <f t="shared" si="54"/>
        <v>0</v>
      </c>
    </row>
    <row r="189" spans="1:29" ht="15.75">
      <c r="A189" s="251"/>
      <c r="B189" s="86" t="s">
        <v>16</v>
      </c>
      <c r="C189" s="92">
        <v>71373428.859999016</v>
      </c>
      <c r="D189" s="20"/>
      <c r="E189" s="93">
        <f t="shared" si="31"/>
        <v>71373428.859999016</v>
      </c>
      <c r="F189" s="92">
        <v>1560858.7600000002</v>
      </c>
      <c r="G189" s="20"/>
      <c r="H189" s="93">
        <f t="shared" si="26"/>
        <v>1560858.7600000002</v>
      </c>
      <c r="I189" s="92">
        <v>118103.47</v>
      </c>
      <c r="J189" s="20"/>
      <c r="K189" s="93">
        <f t="shared" si="27"/>
        <v>118103.47</v>
      </c>
      <c r="L189" s="92">
        <v>791293.6</v>
      </c>
      <c r="M189" s="20"/>
      <c r="N189" s="93">
        <f t="shared" si="28"/>
        <v>791293.6</v>
      </c>
      <c r="O189" s="92">
        <v>640679.12999999977</v>
      </c>
      <c r="P189" s="20"/>
      <c r="Q189" s="93">
        <f t="shared" si="29"/>
        <v>640679.12999999977</v>
      </c>
      <c r="R189" s="92">
        <v>68498700.83999902</v>
      </c>
      <c r="S189" s="20"/>
      <c r="T189" s="93">
        <f t="shared" si="47"/>
        <v>68498700.83999902</v>
      </c>
      <c r="U189" s="209">
        <f t="shared" si="48"/>
        <v>0</v>
      </c>
      <c r="W189" s="86" t="s">
        <v>16</v>
      </c>
      <c r="X189" s="121">
        <f t="shared" si="49"/>
        <v>0</v>
      </c>
      <c r="Y189" s="122">
        <f t="shared" si="50"/>
        <v>0</v>
      </c>
      <c r="Z189" s="122">
        <f t="shared" si="51"/>
        <v>0</v>
      </c>
      <c r="AA189" s="122">
        <f t="shared" si="52"/>
        <v>0</v>
      </c>
      <c r="AB189" s="122">
        <f t="shared" si="53"/>
        <v>0</v>
      </c>
      <c r="AC189" s="129">
        <f t="shared" si="54"/>
        <v>0</v>
      </c>
    </row>
    <row r="190" spans="1:29" ht="15.75">
      <c r="A190" s="251"/>
      <c r="B190" s="86" t="s">
        <v>17</v>
      </c>
      <c r="C190" s="92">
        <v>65156285.449996665</v>
      </c>
      <c r="D190" s="20"/>
      <c r="E190" s="93">
        <f t="shared" si="31"/>
        <v>65156285.449996665</v>
      </c>
      <c r="F190" s="92">
        <v>2322090.8999999994</v>
      </c>
      <c r="G190" s="20"/>
      <c r="H190" s="93">
        <f t="shared" si="26"/>
        <v>2322090.8999999994</v>
      </c>
      <c r="I190" s="92">
        <v>43692.17</v>
      </c>
      <c r="J190" s="20"/>
      <c r="K190" s="93">
        <f t="shared" si="27"/>
        <v>43692.17</v>
      </c>
      <c r="L190" s="92">
        <v>2943.14</v>
      </c>
      <c r="M190" s="20"/>
      <c r="N190" s="93">
        <f t="shared" si="28"/>
        <v>2943.14</v>
      </c>
      <c r="O190" s="92">
        <v>591690.17999999993</v>
      </c>
      <c r="P190" s="20"/>
      <c r="Q190" s="93">
        <f t="shared" si="29"/>
        <v>591690.17999999993</v>
      </c>
      <c r="R190" s="92">
        <v>67030490.559996665</v>
      </c>
      <c r="S190" s="20"/>
      <c r="T190" s="93">
        <f t="shared" si="47"/>
        <v>67030490.559996665</v>
      </c>
      <c r="U190" s="209">
        <f t="shared" si="48"/>
        <v>0</v>
      </c>
      <c r="W190" s="86" t="s">
        <v>17</v>
      </c>
      <c r="X190" s="121">
        <f t="shared" si="49"/>
        <v>0</v>
      </c>
      <c r="Y190" s="122">
        <f t="shared" si="50"/>
        <v>0</v>
      </c>
      <c r="Z190" s="122">
        <f t="shared" si="51"/>
        <v>0</v>
      </c>
      <c r="AA190" s="122">
        <f t="shared" si="52"/>
        <v>0</v>
      </c>
      <c r="AB190" s="122">
        <f t="shared" si="53"/>
        <v>0</v>
      </c>
      <c r="AC190" s="129">
        <f t="shared" si="54"/>
        <v>0</v>
      </c>
    </row>
    <row r="191" spans="1:29" ht="15.75">
      <c r="A191" s="251"/>
      <c r="B191" s="86" t="s">
        <v>18</v>
      </c>
      <c r="C191" s="92">
        <v>13359165.730000004</v>
      </c>
      <c r="D191" s="20"/>
      <c r="E191" s="93">
        <f t="shared" si="31"/>
        <v>13359165.730000004</v>
      </c>
      <c r="F191" s="92">
        <v>476704.49999999988</v>
      </c>
      <c r="G191" s="20"/>
      <c r="H191" s="93">
        <f t="shared" si="26"/>
        <v>476704.49999999988</v>
      </c>
      <c r="I191" s="92">
        <v>14622.970000000001</v>
      </c>
      <c r="J191" s="20"/>
      <c r="K191" s="93">
        <f t="shared" si="27"/>
        <v>14622.970000000001</v>
      </c>
      <c r="L191" s="92">
        <v>105289.08</v>
      </c>
      <c r="M191" s="20"/>
      <c r="N191" s="93">
        <f t="shared" si="28"/>
        <v>105289.08</v>
      </c>
      <c r="O191" s="92">
        <v>220460.67000000013</v>
      </c>
      <c r="P191" s="20"/>
      <c r="Q191" s="93">
        <f t="shared" si="29"/>
        <v>220460.67000000013</v>
      </c>
      <c r="R191" s="92">
        <v>12571334.450000005</v>
      </c>
      <c r="S191" s="20"/>
      <c r="T191" s="93">
        <f t="shared" si="47"/>
        <v>12571334.450000005</v>
      </c>
      <c r="U191" s="209">
        <f t="shared" si="48"/>
        <v>0</v>
      </c>
      <c r="W191" s="86" t="s">
        <v>18</v>
      </c>
      <c r="X191" s="121">
        <f t="shared" si="49"/>
        <v>0</v>
      </c>
      <c r="Y191" s="122">
        <f t="shared" si="50"/>
        <v>0</v>
      </c>
      <c r="Z191" s="122">
        <f t="shared" si="51"/>
        <v>0</v>
      </c>
      <c r="AA191" s="122">
        <f t="shared" si="52"/>
        <v>0</v>
      </c>
      <c r="AB191" s="122">
        <f t="shared" si="53"/>
        <v>0</v>
      </c>
      <c r="AC191" s="129">
        <f t="shared" si="54"/>
        <v>0</v>
      </c>
    </row>
    <row r="192" spans="1:29" ht="15.75">
      <c r="A192" s="252"/>
      <c r="B192" s="88" t="s">
        <v>19</v>
      </c>
      <c r="C192" s="94">
        <v>89381190.609999031</v>
      </c>
      <c r="D192" s="95"/>
      <c r="E192" s="96">
        <f t="shared" si="31"/>
        <v>89381190.609999031</v>
      </c>
      <c r="F192" s="94">
        <v>3272198.9400000013</v>
      </c>
      <c r="G192" s="95"/>
      <c r="H192" s="96">
        <f t="shared" si="26"/>
        <v>3272198.9400000013</v>
      </c>
      <c r="I192" s="94">
        <v>135434.69</v>
      </c>
      <c r="J192" s="95"/>
      <c r="K192" s="96">
        <f t="shared" si="27"/>
        <v>135434.69</v>
      </c>
      <c r="L192" s="94">
        <v>9166.15</v>
      </c>
      <c r="M192" s="95"/>
      <c r="N192" s="96">
        <f t="shared" si="28"/>
        <v>9166.15</v>
      </c>
      <c r="O192" s="94">
        <v>1628522.2099999995</v>
      </c>
      <c r="P192" s="95"/>
      <c r="Q192" s="96">
        <f t="shared" si="29"/>
        <v>1628522.2099999995</v>
      </c>
      <c r="R192" s="94">
        <v>84606737.999999031</v>
      </c>
      <c r="S192" s="95"/>
      <c r="T192" s="96">
        <f t="shared" si="47"/>
        <v>84606737.999999031</v>
      </c>
      <c r="U192" s="210">
        <f t="shared" si="48"/>
        <v>0</v>
      </c>
      <c r="W192" s="88" t="s">
        <v>19</v>
      </c>
      <c r="X192" s="125">
        <f t="shared" si="49"/>
        <v>0</v>
      </c>
      <c r="Y192" s="126">
        <f t="shared" si="50"/>
        <v>0</v>
      </c>
      <c r="Z192" s="126">
        <f t="shared" si="51"/>
        <v>0</v>
      </c>
      <c r="AA192" s="126">
        <f t="shared" si="52"/>
        <v>0</v>
      </c>
      <c r="AB192" s="126">
        <f t="shared" si="53"/>
        <v>0</v>
      </c>
      <c r="AC192" s="132">
        <f t="shared" si="54"/>
        <v>0</v>
      </c>
    </row>
    <row r="193" spans="1:29" ht="15.75" customHeight="1">
      <c r="A193" s="250">
        <v>42703</v>
      </c>
      <c r="B193" s="85" t="s">
        <v>12</v>
      </c>
      <c r="C193" s="89">
        <v>38659333.450000152</v>
      </c>
      <c r="D193" s="90"/>
      <c r="E193" s="91">
        <f t="shared" si="31"/>
        <v>38659333.450000152</v>
      </c>
      <c r="F193" s="89">
        <v>849945.85999999987</v>
      </c>
      <c r="G193" s="90"/>
      <c r="H193" s="91">
        <f t="shared" si="26"/>
        <v>849945.85999999987</v>
      </c>
      <c r="I193" s="89">
        <v>100194.36000000006</v>
      </c>
      <c r="J193" s="90"/>
      <c r="K193" s="91">
        <f t="shared" si="27"/>
        <v>100194.36000000006</v>
      </c>
      <c r="L193" s="89">
        <v>24202.729999999996</v>
      </c>
      <c r="M193" s="90"/>
      <c r="N193" s="91">
        <f t="shared" si="28"/>
        <v>24202.729999999996</v>
      </c>
      <c r="O193" s="89">
        <v>173900.31000000008</v>
      </c>
      <c r="P193" s="90"/>
      <c r="Q193" s="91">
        <f t="shared" si="29"/>
        <v>173900.31000000008</v>
      </c>
      <c r="R193" s="89">
        <v>37711478.910000153</v>
      </c>
      <c r="S193" s="90"/>
      <c r="T193" s="91">
        <f t="shared" si="47"/>
        <v>37711478.910000153</v>
      </c>
      <c r="U193" s="208">
        <f t="shared" si="48"/>
        <v>0</v>
      </c>
      <c r="W193" s="85" t="s">
        <v>12</v>
      </c>
      <c r="X193" s="117">
        <f t="shared" si="49"/>
        <v>0</v>
      </c>
      <c r="Y193" s="118">
        <f t="shared" si="50"/>
        <v>0</v>
      </c>
      <c r="Z193" s="118">
        <f t="shared" si="51"/>
        <v>0</v>
      </c>
      <c r="AA193" s="118">
        <f t="shared" si="52"/>
        <v>0</v>
      </c>
      <c r="AB193" s="118">
        <f t="shared" si="53"/>
        <v>0</v>
      </c>
      <c r="AC193" s="131">
        <f t="shared" si="54"/>
        <v>0</v>
      </c>
    </row>
    <row r="194" spans="1:29" ht="15.75">
      <c r="A194" s="251"/>
      <c r="B194" s="86" t="s">
        <v>13</v>
      </c>
      <c r="C194" s="92">
        <v>81093538.099996686</v>
      </c>
      <c r="D194" s="20"/>
      <c r="E194" s="93">
        <f t="shared" si="31"/>
        <v>81093538.099996686</v>
      </c>
      <c r="F194" s="92">
        <v>2767595.94</v>
      </c>
      <c r="G194" s="20"/>
      <c r="H194" s="93">
        <f t="shared" si="26"/>
        <v>2767595.94</v>
      </c>
      <c r="I194" s="92">
        <v>236299.40999999997</v>
      </c>
      <c r="J194" s="20"/>
      <c r="K194" s="93">
        <f t="shared" si="27"/>
        <v>236299.40999999997</v>
      </c>
      <c r="L194" s="92">
        <v>33575.800000000003</v>
      </c>
      <c r="M194" s="20"/>
      <c r="N194" s="93">
        <f t="shared" si="28"/>
        <v>33575.800000000003</v>
      </c>
      <c r="O194" s="92">
        <v>1408231.4500000007</v>
      </c>
      <c r="P194" s="20"/>
      <c r="Q194" s="93">
        <f t="shared" si="29"/>
        <v>1408231.4500000007</v>
      </c>
      <c r="R194" s="92">
        <v>77120434.3199967</v>
      </c>
      <c r="S194" s="20"/>
      <c r="T194" s="93">
        <f t="shared" si="47"/>
        <v>77120434.3199967</v>
      </c>
      <c r="U194" s="209">
        <f t="shared" si="48"/>
        <v>0</v>
      </c>
      <c r="W194" s="86" t="s">
        <v>13</v>
      </c>
      <c r="X194" s="121">
        <f t="shared" si="49"/>
        <v>0</v>
      </c>
      <c r="Y194" s="122">
        <f t="shared" si="50"/>
        <v>0</v>
      </c>
      <c r="Z194" s="122">
        <f t="shared" si="51"/>
        <v>0</v>
      </c>
      <c r="AA194" s="122">
        <f t="shared" si="52"/>
        <v>0</v>
      </c>
      <c r="AB194" s="122">
        <f t="shared" si="53"/>
        <v>0</v>
      </c>
      <c r="AC194" s="129">
        <f t="shared" si="54"/>
        <v>0</v>
      </c>
    </row>
    <row r="195" spans="1:29" ht="15.75">
      <c r="A195" s="251"/>
      <c r="B195" s="87" t="s">
        <v>14</v>
      </c>
      <c r="C195" s="92">
        <v>39903477.099999741</v>
      </c>
      <c r="D195" s="20"/>
      <c r="E195" s="93">
        <f t="shared" si="31"/>
        <v>39903477.099999741</v>
      </c>
      <c r="F195" s="92">
        <v>1726697.8000000007</v>
      </c>
      <c r="G195" s="20"/>
      <c r="H195" s="93">
        <f t="shared" si="26"/>
        <v>1726697.8000000007</v>
      </c>
      <c r="I195" s="92">
        <v>165286.60000000006</v>
      </c>
      <c r="J195" s="20"/>
      <c r="K195" s="93">
        <f t="shared" si="27"/>
        <v>165286.60000000006</v>
      </c>
      <c r="L195" s="92">
        <v>29336.49</v>
      </c>
      <c r="M195" s="20"/>
      <c r="N195" s="93">
        <f t="shared" si="28"/>
        <v>29336.49</v>
      </c>
      <c r="O195" s="92">
        <v>513777.19</v>
      </c>
      <c r="P195" s="20"/>
      <c r="Q195" s="93">
        <f t="shared" si="29"/>
        <v>513777.19</v>
      </c>
      <c r="R195" s="92">
        <v>42131805.679999739</v>
      </c>
      <c r="S195" s="20"/>
      <c r="T195" s="93">
        <f t="shared" si="47"/>
        <v>42131805.679999739</v>
      </c>
      <c r="U195" s="209">
        <f t="shared" si="48"/>
        <v>0</v>
      </c>
      <c r="W195" s="87" t="s">
        <v>14</v>
      </c>
      <c r="X195" s="121">
        <f t="shared" si="49"/>
        <v>0</v>
      </c>
      <c r="Y195" s="122">
        <f t="shared" si="50"/>
        <v>0</v>
      </c>
      <c r="Z195" s="122">
        <f t="shared" si="51"/>
        <v>0</v>
      </c>
      <c r="AA195" s="122">
        <f t="shared" si="52"/>
        <v>0</v>
      </c>
      <c r="AB195" s="122">
        <f t="shared" si="53"/>
        <v>0</v>
      </c>
      <c r="AC195" s="129">
        <f t="shared" si="54"/>
        <v>0</v>
      </c>
    </row>
    <row r="196" spans="1:29" ht="15.75">
      <c r="A196" s="251"/>
      <c r="B196" s="86" t="s">
        <v>15</v>
      </c>
      <c r="C196" s="92">
        <v>84737064.839999691</v>
      </c>
      <c r="D196" s="20"/>
      <c r="E196" s="93">
        <f t="shared" si="31"/>
        <v>84737064.839999691</v>
      </c>
      <c r="F196" s="92">
        <v>1697959.6800000006</v>
      </c>
      <c r="G196" s="20"/>
      <c r="H196" s="93">
        <f t="shared" si="26"/>
        <v>1697959.6800000006</v>
      </c>
      <c r="I196" s="92">
        <v>184015.57</v>
      </c>
      <c r="J196" s="20"/>
      <c r="K196" s="93">
        <f t="shared" si="27"/>
        <v>184015.57</v>
      </c>
      <c r="L196" s="92">
        <v>946178.34</v>
      </c>
      <c r="M196" s="20"/>
      <c r="N196" s="93">
        <f t="shared" si="28"/>
        <v>946178.34</v>
      </c>
      <c r="O196" s="92">
        <v>575880.84999999974</v>
      </c>
      <c r="P196" s="20"/>
      <c r="Q196" s="93">
        <f t="shared" si="29"/>
        <v>575880.84999999974</v>
      </c>
      <c r="R196" s="92">
        <v>81701061.539999709</v>
      </c>
      <c r="S196" s="20"/>
      <c r="T196" s="93">
        <f t="shared" si="47"/>
        <v>81701061.539999709</v>
      </c>
      <c r="U196" s="209">
        <f t="shared" si="48"/>
        <v>0</v>
      </c>
      <c r="W196" s="86" t="s">
        <v>15</v>
      </c>
      <c r="X196" s="121">
        <f t="shared" si="49"/>
        <v>0</v>
      </c>
      <c r="Y196" s="122">
        <f t="shared" si="50"/>
        <v>0</v>
      </c>
      <c r="Z196" s="122">
        <f t="shared" si="51"/>
        <v>0</v>
      </c>
      <c r="AA196" s="122">
        <f t="shared" si="52"/>
        <v>0</v>
      </c>
      <c r="AB196" s="122">
        <f t="shared" si="53"/>
        <v>0</v>
      </c>
      <c r="AC196" s="129">
        <f t="shared" si="54"/>
        <v>0</v>
      </c>
    </row>
    <row r="197" spans="1:29" ht="15.75">
      <c r="A197" s="251"/>
      <c r="B197" s="86" t="s">
        <v>16</v>
      </c>
      <c r="C197" s="92">
        <v>68498700.83999902</v>
      </c>
      <c r="D197" s="20"/>
      <c r="E197" s="93">
        <f t="shared" si="31"/>
        <v>68498700.83999902</v>
      </c>
      <c r="F197" s="92">
        <v>1468974.9499999995</v>
      </c>
      <c r="G197" s="20"/>
      <c r="H197" s="93">
        <f t="shared" si="26"/>
        <v>1468974.9499999995</v>
      </c>
      <c r="I197" s="92">
        <v>80165.119999999995</v>
      </c>
      <c r="J197" s="20"/>
      <c r="K197" s="93">
        <f t="shared" si="27"/>
        <v>80165.119999999995</v>
      </c>
      <c r="L197" s="92">
        <v>6450.32</v>
      </c>
      <c r="M197" s="20"/>
      <c r="N197" s="93">
        <f t="shared" si="28"/>
        <v>6450.32</v>
      </c>
      <c r="O197" s="92">
        <v>502534.14999999991</v>
      </c>
      <c r="P197" s="20"/>
      <c r="Q197" s="93">
        <f t="shared" si="29"/>
        <v>502534.14999999991</v>
      </c>
      <c r="R197" s="92">
        <v>66600906.539999016</v>
      </c>
      <c r="S197" s="20"/>
      <c r="T197" s="93">
        <f t="shared" si="47"/>
        <v>66600906.539999016</v>
      </c>
      <c r="U197" s="209">
        <f t="shared" si="48"/>
        <v>0</v>
      </c>
      <c r="W197" s="86" t="s">
        <v>16</v>
      </c>
      <c r="X197" s="121">
        <f t="shared" si="49"/>
        <v>0</v>
      </c>
      <c r="Y197" s="122">
        <f t="shared" si="50"/>
        <v>0</v>
      </c>
      <c r="Z197" s="122">
        <f t="shared" si="51"/>
        <v>0</v>
      </c>
      <c r="AA197" s="122">
        <f t="shared" si="52"/>
        <v>0</v>
      </c>
      <c r="AB197" s="122">
        <f t="shared" si="53"/>
        <v>0</v>
      </c>
      <c r="AC197" s="129">
        <f t="shared" si="54"/>
        <v>0</v>
      </c>
    </row>
    <row r="198" spans="1:29" ht="15.75">
      <c r="A198" s="251"/>
      <c r="B198" s="86" t="s">
        <v>17</v>
      </c>
      <c r="C198" s="92">
        <v>67030490.559996665</v>
      </c>
      <c r="D198" s="20"/>
      <c r="E198" s="93">
        <f t="shared" si="31"/>
        <v>67030490.559996665</v>
      </c>
      <c r="F198" s="92">
        <v>1990496.31</v>
      </c>
      <c r="G198" s="20"/>
      <c r="H198" s="93">
        <f t="shared" si="26"/>
        <v>1990496.31</v>
      </c>
      <c r="I198" s="92">
        <v>83422.81</v>
      </c>
      <c r="J198" s="20"/>
      <c r="K198" s="93">
        <f t="shared" si="27"/>
        <v>83422.81</v>
      </c>
      <c r="L198" s="92">
        <v>5674.1</v>
      </c>
      <c r="M198" s="20"/>
      <c r="N198" s="93">
        <f t="shared" si="28"/>
        <v>5674.1</v>
      </c>
      <c r="O198" s="92">
        <v>414699.69999999995</v>
      </c>
      <c r="P198" s="20"/>
      <c r="Q198" s="93">
        <f t="shared" si="29"/>
        <v>414699.69999999995</v>
      </c>
      <c r="R198" s="92">
        <v>64703043.25999666</v>
      </c>
      <c r="S198" s="20"/>
      <c r="T198" s="93">
        <f t="shared" si="47"/>
        <v>64703043.25999666</v>
      </c>
      <c r="U198" s="209">
        <f t="shared" si="48"/>
        <v>0</v>
      </c>
      <c r="W198" s="86" t="s">
        <v>17</v>
      </c>
      <c r="X198" s="121">
        <f t="shared" si="49"/>
        <v>0</v>
      </c>
      <c r="Y198" s="122">
        <f t="shared" si="50"/>
        <v>0</v>
      </c>
      <c r="Z198" s="122">
        <f t="shared" si="51"/>
        <v>0</v>
      </c>
      <c r="AA198" s="122">
        <f t="shared" si="52"/>
        <v>0</v>
      </c>
      <c r="AB198" s="122">
        <f t="shared" si="53"/>
        <v>0</v>
      </c>
      <c r="AC198" s="129">
        <f t="shared" si="54"/>
        <v>0</v>
      </c>
    </row>
    <row r="199" spans="1:29" ht="15.75">
      <c r="A199" s="251"/>
      <c r="B199" s="86" t="s">
        <v>18</v>
      </c>
      <c r="C199" s="92">
        <v>12571334.450000005</v>
      </c>
      <c r="D199" s="20"/>
      <c r="E199" s="93">
        <f t="shared" si="31"/>
        <v>12571334.450000005</v>
      </c>
      <c r="F199" s="92">
        <v>906970.58000000019</v>
      </c>
      <c r="G199" s="20"/>
      <c r="H199" s="93">
        <f t="shared" si="26"/>
        <v>906970.58000000019</v>
      </c>
      <c r="I199" s="92">
        <v>22919.420000000002</v>
      </c>
      <c r="J199" s="20"/>
      <c r="K199" s="93">
        <f t="shared" si="27"/>
        <v>22919.420000000002</v>
      </c>
      <c r="L199" s="92">
        <v>850.01</v>
      </c>
      <c r="M199" s="20"/>
      <c r="N199" s="93">
        <f t="shared" si="28"/>
        <v>850.01</v>
      </c>
      <c r="O199" s="92">
        <v>122571.77</v>
      </c>
      <c r="P199" s="20"/>
      <c r="Q199" s="93">
        <f t="shared" si="29"/>
        <v>122571.77</v>
      </c>
      <c r="R199" s="92">
        <v>11563861.510000005</v>
      </c>
      <c r="S199" s="20"/>
      <c r="T199" s="93">
        <f t="shared" si="47"/>
        <v>11563861.510000005</v>
      </c>
      <c r="U199" s="209">
        <f t="shared" si="48"/>
        <v>0</v>
      </c>
      <c r="W199" s="86" t="s">
        <v>18</v>
      </c>
      <c r="X199" s="121">
        <f t="shared" si="49"/>
        <v>0</v>
      </c>
      <c r="Y199" s="122">
        <f t="shared" si="50"/>
        <v>0</v>
      </c>
      <c r="Z199" s="122">
        <f t="shared" si="51"/>
        <v>0</v>
      </c>
      <c r="AA199" s="122">
        <f t="shared" si="52"/>
        <v>0</v>
      </c>
      <c r="AB199" s="122">
        <f t="shared" si="53"/>
        <v>0</v>
      </c>
      <c r="AC199" s="129">
        <f t="shared" si="54"/>
        <v>0</v>
      </c>
    </row>
    <row r="200" spans="1:29" ht="15.75">
      <c r="A200" s="252"/>
      <c r="B200" s="88" t="s">
        <v>19</v>
      </c>
      <c r="C200" s="94">
        <v>84606737.999999031</v>
      </c>
      <c r="D200" s="95"/>
      <c r="E200" s="96">
        <f t="shared" si="31"/>
        <v>84606737.999999031</v>
      </c>
      <c r="F200" s="94">
        <v>2412071.669999999</v>
      </c>
      <c r="G200" s="95"/>
      <c r="H200" s="96">
        <f t="shared" si="26"/>
        <v>2412071.669999999</v>
      </c>
      <c r="I200" s="94">
        <v>155347.81999999998</v>
      </c>
      <c r="J200" s="95"/>
      <c r="K200" s="96">
        <f t="shared" si="27"/>
        <v>155347.81999999998</v>
      </c>
      <c r="L200" s="94">
        <v>100735.19000000006</v>
      </c>
      <c r="M200" s="95"/>
      <c r="N200" s="96">
        <f t="shared" si="28"/>
        <v>100735.19000000006</v>
      </c>
      <c r="O200" s="94">
        <v>1032654.35</v>
      </c>
      <c r="P200" s="95"/>
      <c r="Q200" s="96">
        <f t="shared" si="29"/>
        <v>1032654.35</v>
      </c>
      <c r="R200" s="94">
        <v>81216624.609999046</v>
      </c>
      <c r="S200" s="95"/>
      <c r="T200" s="96">
        <f t="shared" si="47"/>
        <v>81216624.609999046</v>
      </c>
      <c r="U200" s="210">
        <f t="shared" si="48"/>
        <v>0</v>
      </c>
      <c r="W200" s="88" t="s">
        <v>19</v>
      </c>
      <c r="X200" s="125">
        <f t="shared" si="49"/>
        <v>0</v>
      </c>
      <c r="Y200" s="126">
        <f t="shared" si="50"/>
        <v>0</v>
      </c>
      <c r="Z200" s="126">
        <f t="shared" si="51"/>
        <v>0</v>
      </c>
      <c r="AA200" s="126">
        <f t="shared" si="52"/>
        <v>0</v>
      </c>
      <c r="AB200" s="126">
        <f t="shared" si="53"/>
        <v>0</v>
      </c>
      <c r="AC200" s="132">
        <f t="shared" si="54"/>
        <v>0</v>
      </c>
    </row>
    <row r="201" spans="1:29" ht="15.75" customHeight="1">
      <c r="A201" s="250">
        <v>42704</v>
      </c>
      <c r="B201" s="85" t="s">
        <v>12</v>
      </c>
      <c r="C201" s="89">
        <v>37711478.910000153</v>
      </c>
      <c r="D201" s="90"/>
      <c r="E201" s="91">
        <f t="shared" si="31"/>
        <v>37711478.910000153</v>
      </c>
      <c r="F201" s="89">
        <v>925071.5</v>
      </c>
      <c r="G201" s="90"/>
      <c r="H201" s="91">
        <f t="shared" ref="H201:H208" si="55">+F201-G201</f>
        <v>925071.5</v>
      </c>
      <c r="I201" s="89">
        <v>217849.61000000002</v>
      </c>
      <c r="J201" s="90"/>
      <c r="K201" s="91">
        <f t="shared" ref="K201:K208" si="56">+I201-J201</f>
        <v>217849.61000000002</v>
      </c>
      <c r="L201" s="89">
        <v>75848.98</v>
      </c>
      <c r="M201" s="90"/>
      <c r="N201" s="91">
        <f t="shared" ref="N201:N208" si="57">+L201-M201</f>
        <v>75848.98</v>
      </c>
      <c r="O201" s="89">
        <v>334479.23</v>
      </c>
      <c r="P201" s="90"/>
      <c r="Q201" s="91">
        <f t="shared" ref="Q201:Q208" si="58">+O201-P201</f>
        <v>334479.23</v>
      </c>
      <c r="R201" s="89">
        <v>38825472.860000156</v>
      </c>
      <c r="S201" s="90"/>
      <c r="T201" s="91">
        <f t="shared" ref="T201:T208" si="59">R201-S201</f>
        <v>38825472.860000156</v>
      </c>
      <c r="U201" s="208">
        <f t="shared" ref="U201:U208" si="60">IF(D201=0,0,1)</f>
        <v>0</v>
      </c>
      <c r="W201" s="85" t="s">
        <v>12</v>
      </c>
      <c r="X201" s="117">
        <f t="shared" ref="X201:X208" si="61">+IF(AND(C201&lt;&gt;0,D201&lt;&gt;0,OR(E201&gt;100,E201&lt;-100)),1,0)</f>
        <v>0</v>
      </c>
      <c r="Y201" s="118">
        <f t="shared" ref="Y201:Y208" si="62">+IF(AND(F201&lt;&gt;0,G201&lt;&gt;0,OR(H201&gt;100,H201&lt;-100)),1,0)</f>
        <v>0</v>
      </c>
      <c r="Z201" s="118">
        <f t="shared" ref="Z201:Z208" si="63">+IF(AND(I201&lt;&gt;0,J201&lt;&gt;0,OR(K201&gt;100,K201&lt;-100)),1,0)</f>
        <v>0</v>
      </c>
      <c r="AA201" s="118">
        <f t="shared" ref="AA201:AA208" si="64">+IF(AND(L201&lt;&gt;0,M201&lt;&gt;0,OR(N201&gt;100,N201&lt;-100)),1,0)</f>
        <v>0</v>
      </c>
      <c r="AB201" s="118">
        <f t="shared" ref="AB201:AB208" si="65">+IF(AND(O201&lt;&gt;0,P201&lt;&gt;0,OR(Q201&gt;100,Q201&lt;-100)),1,0)</f>
        <v>0</v>
      </c>
      <c r="AC201" s="131">
        <f t="shared" ref="AC201:AC208" si="66">+IF(AND(R201&lt;&gt;0,S201&lt;&gt;0,OR(T201&gt;100,T201&lt;-100)),1,0)</f>
        <v>0</v>
      </c>
    </row>
    <row r="202" spans="1:29" ht="15.75">
      <c r="A202" s="251"/>
      <c r="B202" s="86" t="s">
        <v>13</v>
      </c>
      <c r="C202" s="92">
        <v>77120434.3199967</v>
      </c>
      <c r="D202" s="20"/>
      <c r="E202" s="93">
        <f t="shared" ref="E202:E208" si="67">+C202-D202</f>
        <v>77120434.3199967</v>
      </c>
      <c r="F202" s="92">
        <v>3241300.8099999996</v>
      </c>
      <c r="G202" s="20"/>
      <c r="H202" s="93">
        <f t="shared" si="55"/>
        <v>3241300.8099999996</v>
      </c>
      <c r="I202" s="92">
        <v>635943.67999999993</v>
      </c>
      <c r="J202" s="20"/>
      <c r="K202" s="93">
        <f t="shared" si="56"/>
        <v>635943.67999999993</v>
      </c>
      <c r="L202" s="92">
        <v>121031.12</v>
      </c>
      <c r="M202" s="20"/>
      <c r="N202" s="93">
        <f t="shared" si="57"/>
        <v>121031.12</v>
      </c>
      <c r="O202" s="92">
        <v>1239623.74</v>
      </c>
      <c r="P202" s="20"/>
      <c r="Q202" s="93">
        <f t="shared" si="58"/>
        <v>1239623.74</v>
      </c>
      <c r="R202" s="92">
        <v>77380975.559996709</v>
      </c>
      <c r="S202" s="20"/>
      <c r="T202" s="93">
        <f t="shared" si="59"/>
        <v>77380975.559996709</v>
      </c>
      <c r="U202" s="209">
        <f t="shared" si="60"/>
        <v>0</v>
      </c>
      <c r="W202" s="86" t="s">
        <v>13</v>
      </c>
      <c r="X202" s="121">
        <f t="shared" si="61"/>
        <v>0</v>
      </c>
      <c r="Y202" s="122">
        <f t="shared" si="62"/>
        <v>0</v>
      </c>
      <c r="Z202" s="122">
        <f t="shared" si="63"/>
        <v>0</v>
      </c>
      <c r="AA202" s="122">
        <f t="shared" si="64"/>
        <v>0</v>
      </c>
      <c r="AB202" s="122">
        <f t="shared" si="65"/>
        <v>0</v>
      </c>
      <c r="AC202" s="129">
        <f t="shared" si="66"/>
        <v>0</v>
      </c>
    </row>
    <row r="203" spans="1:29" ht="15.75">
      <c r="A203" s="251"/>
      <c r="B203" s="87" t="s">
        <v>14</v>
      </c>
      <c r="C203" s="92"/>
      <c r="D203" s="20"/>
      <c r="E203" s="93">
        <f t="shared" si="67"/>
        <v>0</v>
      </c>
      <c r="F203" s="92"/>
      <c r="G203" s="20"/>
      <c r="H203" s="93">
        <f t="shared" si="55"/>
        <v>0</v>
      </c>
      <c r="I203" s="92"/>
      <c r="J203" s="20"/>
      <c r="K203" s="93">
        <f t="shared" si="56"/>
        <v>0</v>
      </c>
      <c r="L203" s="92"/>
      <c r="M203" s="20"/>
      <c r="N203" s="93">
        <f t="shared" si="57"/>
        <v>0</v>
      </c>
      <c r="O203" s="92"/>
      <c r="P203" s="20"/>
      <c r="Q203" s="93">
        <f t="shared" si="58"/>
        <v>0</v>
      </c>
      <c r="R203" s="92"/>
      <c r="S203" s="20"/>
      <c r="T203" s="93">
        <f t="shared" si="59"/>
        <v>0</v>
      </c>
      <c r="U203" s="209">
        <f t="shared" si="60"/>
        <v>0</v>
      </c>
      <c r="W203" s="87" t="s">
        <v>14</v>
      </c>
      <c r="X203" s="121">
        <f t="shared" si="61"/>
        <v>0</v>
      </c>
      <c r="Y203" s="122">
        <f t="shared" si="62"/>
        <v>0</v>
      </c>
      <c r="Z203" s="122">
        <f t="shared" si="63"/>
        <v>0</v>
      </c>
      <c r="AA203" s="122">
        <f t="shared" si="64"/>
        <v>0</v>
      </c>
      <c r="AB203" s="122">
        <f t="shared" si="65"/>
        <v>0</v>
      </c>
      <c r="AC203" s="129">
        <f t="shared" si="66"/>
        <v>0</v>
      </c>
    </row>
    <row r="204" spans="1:29" ht="15.75">
      <c r="A204" s="251"/>
      <c r="B204" s="86" t="s">
        <v>15</v>
      </c>
      <c r="C204" s="92">
        <v>81701061.539999709</v>
      </c>
      <c r="D204" s="20"/>
      <c r="E204" s="93">
        <f t="shared" si="67"/>
        <v>81701061.539999709</v>
      </c>
      <c r="F204" s="92">
        <v>1278180.73</v>
      </c>
      <c r="G204" s="20"/>
      <c r="H204" s="93">
        <f t="shared" si="55"/>
        <v>1278180.73</v>
      </c>
      <c r="I204" s="92">
        <v>290168.40000000014</v>
      </c>
      <c r="J204" s="20"/>
      <c r="K204" s="93">
        <f t="shared" si="56"/>
        <v>290168.40000000014</v>
      </c>
      <c r="L204" s="92">
        <v>328815.48</v>
      </c>
      <c r="M204" s="20"/>
      <c r="N204" s="93">
        <f t="shared" si="57"/>
        <v>328815.48</v>
      </c>
      <c r="O204" s="92">
        <v>474050.03999999992</v>
      </c>
      <c r="P204" s="20"/>
      <c r="Q204" s="93">
        <f t="shared" si="58"/>
        <v>474050.03999999992</v>
      </c>
      <c r="R204" s="92">
        <v>83167724.239999712</v>
      </c>
      <c r="S204" s="20"/>
      <c r="T204" s="93">
        <f t="shared" si="59"/>
        <v>83167724.239999712</v>
      </c>
      <c r="U204" s="209">
        <f t="shared" si="60"/>
        <v>0</v>
      </c>
      <c r="W204" s="86" t="s">
        <v>15</v>
      </c>
      <c r="X204" s="121">
        <f t="shared" si="61"/>
        <v>0</v>
      </c>
      <c r="Y204" s="122">
        <f t="shared" si="62"/>
        <v>0</v>
      </c>
      <c r="Z204" s="122">
        <f t="shared" si="63"/>
        <v>0</v>
      </c>
      <c r="AA204" s="122">
        <f t="shared" si="64"/>
        <v>0</v>
      </c>
      <c r="AB204" s="122">
        <f t="shared" si="65"/>
        <v>0</v>
      </c>
      <c r="AC204" s="129">
        <f t="shared" si="66"/>
        <v>0</v>
      </c>
    </row>
    <row r="205" spans="1:29" ht="15.75">
      <c r="A205" s="251"/>
      <c r="B205" s="86" t="s">
        <v>16</v>
      </c>
      <c r="C205" s="92">
        <v>66600906.539999016</v>
      </c>
      <c r="D205" s="20"/>
      <c r="E205" s="93">
        <f t="shared" si="67"/>
        <v>66600906.539999016</v>
      </c>
      <c r="F205" s="92">
        <v>2369847.52</v>
      </c>
      <c r="G205" s="20"/>
      <c r="H205" s="93">
        <f t="shared" si="55"/>
        <v>2369847.52</v>
      </c>
      <c r="I205" s="92">
        <v>229814.06</v>
      </c>
      <c r="J205" s="20"/>
      <c r="K205" s="93">
        <f t="shared" si="56"/>
        <v>229814.06</v>
      </c>
      <c r="L205" s="92">
        <v>139470.91</v>
      </c>
      <c r="M205" s="20"/>
      <c r="N205" s="93">
        <f t="shared" si="57"/>
        <v>139470.91</v>
      </c>
      <c r="O205" s="92">
        <v>462914.97000000003</v>
      </c>
      <c r="P205" s="20"/>
      <c r="Q205" s="93">
        <f t="shared" si="58"/>
        <v>462914.97000000003</v>
      </c>
      <c r="R205" s="92">
        <v>63858487.19999902</v>
      </c>
      <c r="S205" s="20"/>
      <c r="T205" s="93">
        <f t="shared" si="59"/>
        <v>63858487.19999902</v>
      </c>
      <c r="U205" s="209">
        <f t="shared" si="60"/>
        <v>0</v>
      </c>
      <c r="W205" s="86" t="s">
        <v>16</v>
      </c>
      <c r="X205" s="121">
        <f t="shared" si="61"/>
        <v>0</v>
      </c>
      <c r="Y205" s="122">
        <f t="shared" si="62"/>
        <v>0</v>
      </c>
      <c r="Z205" s="122">
        <f t="shared" si="63"/>
        <v>0</v>
      </c>
      <c r="AA205" s="122">
        <f t="shared" si="64"/>
        <v>0</v>
      </c>
      <c r="AB205" s="122">
        <f t="shared" si="65"/>
        <v>0</v>
      </c>
      <c r="AC205" s="129">
        <f t="shared" si="66"/>
        <v>0</v>
      </c>
    </row>
    <row r="206" spans="1:29" ht="15.75">
      <c r="A206" s="251"/>
      <c r="B206" s="86" t="s">
        <v>17</v>
      </c>
      <c r="C206" s="92">
        <v>64703043.25999666</v>
      </c>
      <c r="D206" s="20"/>
      <c r="E206" s="93">
        <f t="shared" si="67"/>
        <v>64703043.25999666</v>
      </c>
      <c r="F206" s="92">
        <v>2529153.4500000007</v>
      </c>
      <c r="G206" s="20"/>
      <c r="H206" s="93">
        <f t="shared" si="55"/>
        <v>2529153.4500000007</v>
      </c>
      <c r="I206" s="92">
        <v>196019.05000000002</v>
      </c>
      <c r="J206" s="20"/>
      <c r="K206" s="93">
        <f t="shared" si="56"/>
        <v>196019.05000000002</v>
      </c>
      <c r="L206" s="92">
        <v>216888.44</v>
      </c>
      <c r="M206" s="20"/>
      <c r="N206" s="93">
        <f t="shared" si="57"/>
        <v>216888.44</v>
      </c>
      <c r="O206" s="92">
        <v>456977.59</v>
      </c>
      <c r="P206" s="20"/>
      <c r="Q206" s="93">
        <f t="shared" si="58"/>
        <v>456977.59</v>
      </c>
      <c r="R206" s="92">
        <v>66208531.189996667</v>
      </c>
      <c r="S206" s="20"/>
      <c r="T206" s="93">
        <f t="shared" si="59"/>
        <v>66208531.189996667</v>
      </c>
      <c r="U206" s="209">
        <f t="shared" si="60"/>
        <v>0</v>
      </c>
      <c r="W206" s="86" t="s">
        <v>17</v>
      </c>
      <c r="X206" s="121">
        <f t="shared" si="61"/>
        <v>0</v>
      </c>
      <c r="Y206" s="122">
        <f t="shared" si="62"/>
        <v>0</v>
      </c>
      <c r="Z206" s="122">
        <f t="shared" si="63"/>
        <v>0</v>
      </c>
      <c r="AA206" s="122">
        <f t="shared" si="64"/>
        <v>0</v>
      </c>
      <c r="AB206" s="122">
        <f t="shared" si="65"/>
        <v>0</v>
      </c>
      <c r="AC206" s="129">
        <f t="shared" si="66"/>
        <v>0</v>
      </c>
    </row>
    <row r="207" spans="1:29" ht="15.75">
      <c r="A207" s="251"/>
      <c r="B207" s="86" t="s">
        <v>18</v>
      </c>
      <c r="C207" s="92">
        <v>11563861.510000005</v>
      </c>
      <c r="D207" s="20"/>
      <c r="E207" s="93">
        <f t="shared" si="67"/>
        <v>11563861.510000005</v>
      </c>
      <c r="F207" s="92">
        <v>973697.88999999966</v>
      </c>
      <c r="G207" s="20"/>
      <c r="H207" s="93">
        <f t="shared" si="55"/>
        <v>973697.88999999966</v>
      </c>
      <c r="I207" s="92">
        <v>108230.26999999999</v>
      </c>
      <c r="J207" s="20"/>
      <c r="K207" s="93">
        <f t="shared" si="56"/>
        <v>108230.26999999999</v>
      </c>
      <c r="L207" s="92">
        <v>122174.98</v>
      </c>
      <c r="M207" s="20"/>
      <c r="N207" s="93">
        <f t="shared" si="57"/>
        <v>122174.98</v>
      </c>
      <c r="O207" s="92">
        <v>81116.86</v>
      </c>
      <c r="P207" s="20"/>
      <c r="Q207" s="93">
        <f t="shared" si="58"/>
        <v>81116.86</v>
      </c>
      <c r="R207" s="92">
        <v>12871382.590000005</v>
      </c>
      <c r="S207" s="20"/>
      <c r="T207" s="93">
        <f t="shared" si="59"/>
        <v>12871382.590000005</v>
      </c>
      <c r="U207" s="209">
        <f t="shared" si="60"/>
        <v>0</v>
      </c>
      <c r="W207" s="86" t="s">
        <v>18</v>
      </c>
      <c r="X207" s="121">
        <f t="shared" si="61"/>
        <v>0</v>
      </c>
      <c r="Y207" s="122">
        <f t="shared" si="62"/>
        <v>0</v>
      </c>
      <c r="Z207" s="122">
        <f t="shared" si="63"/>
        <v>0</v>
      </c>
      <c r="AA207" s="122">
        <f t="shared" si="64"/>
        <v>0</v>
      </c>
      <c r="AB207" s="122">
        <f t="shared" si="65"/>
        <v>0</v>
      </c>
      <c r="AC207" s="129">
        <f t="shared" si="66"/>
        <v>0</v>
      </c>
    </row>
    <row r="208" spans="1:29" ht="15.75">
      <c r="A208" s="252"/>
      <c r="B208" s="88" t="s">
        <v>19</v>
      </c>
      <c r="C208" s="94">
        <v>81216624.609999046</v>
      </c>
      <c r="D208" s="95"/>
      <c r="E208" s="96">
        <f t="shared" si="67"/>
        <v>81216624.609999046</v>
      </c>
      <c r="F208" s="94">
        <v>3346316.1600000011</v>
      </c>
      <c r="G208" s="95"/>
      <c r="H208" s="96">
        <f t="shared" si="55"/>
        <v>3346316.1600000011</v>
      </c>
      <c r="I208" s="94">
        <v>264379.67</v>
      </c>
      <c r="J208" s="95"/>
      <c r="K208" s="96">
        <f t="shared" si="56"/>
        <v>264379.67</v>
      </c>
      <c r="L208" s="94">
        <v>31561.23</v>
      </c>
      <c r="M208" s="95"/>
      <c r="N208" s="96">
        <f t="shared" si="57"/>
        <v>31561.23</v>
      </c>
      <c r="O208" s="94">
        <v>1038313.42</v>
      </c>
      <c r="P208" s="95"/>
      <c r="Q208" s="96">
        <f t="shared" si="58"/>
        <v>1038313.42</v>
      </c>
      <c r="R208" s="94">
        <v>77064813.469999045</v>
      </c>
      <c r="S208" s="95"/>
      <c r="T208" s="96">
        <f t="shared" si="59"/>
        <v>77064813.469999045</v>
      </c>
      <c r="U208" s="210">
        <f t="shared" si="60"/>
        <v>0</v>
      </c>
      <c r="W208" s="88" t="s">
        <v>19</v>
      </c>
      <c r="X208" s="125">
        <f t="shared" si="61"/>
        <v>0</v>
      </c>
      <c r="Y208" s="126">
        <f t="shared" si="62"/>
        <v>0</v>
      </c>
      <c r="Z208" s="126">
        <f t="shared" si="63"/>
        <v>0</v>
      </c>
      <c r="AA208" s="126">
        <f t="shared" si="64"/>
        <v>0</v>
      </c>
      <c r="AB208" s="126">
        <f t="shared" si="65"/>
        <v>0</v>
      </c>
      <c r="AC208" s="132">
        <f t="shared" si="66"/>
        <v>0</v>
      </c>
    </row>
    <row r="209" spans="7:29">
      <c r="G209" s="20"/>
      <c r="P209" s="20"/>
      <c r="U209" s="199" t="s">
        <v>1573</v>
      </c>
      <c r="X209" s="85" t="s">
        <v>22</v>
      </c>
      <c r="Y209" s="85" t="s">
        <v>23</v>
      </c>
      <c r="Z209" s="111" t="s">
        <v>24</v>
      </c>
      <c r="AA209" s="85" t="s">
        <v>25</v>
      </c>
      <c r="AB209" s="85" t="s">
        <v>26</v>
      </c>
      <c r="AC209" s="85" t="s">
        <v>27</v>
      </c>
    </row>
    <row r="210" spans="7:29">
      <c r="G210" s="20"/>
      <c r="P210" s="20"/>
      <c r="U210" s="211">
        <f>U9+U17+U25+U33+U41+U49+U57+U65+U73+U81+U89+U97+U105+U113+U121+U129+U137+U145+U153</f>
        <v>0</v>
      </c>
      <c r="W210" s="85" t="s">
        <v>12</v>
      </c>
      <c r="X210" s="117">
        <f>X9+X17+X25+X33+X41+X49+X57+X65+X73+X81+X89+X97+X105+X113+X121+X129+X137+X145+X153</f>
        <v>0</v>
      </c>
      <c r="Y210" s="118">
        <f t="shared" ref="Y210:AC210" si="68">Y9+Y17+Y25+Y33+Y41+Y49+Y57+Y65+Y73+Y81+Y89+Y97+Y105+Y113+Y121+Y129+Y137+Y145+Y153</f>
        <v>0</v>
      </c>
      <c r="Z210" s="118">
        <f t="shared" si="68"/>
        <v>0</v>
      </c>
      <c r="AA210" s="119">
        <f t="shared" si="68"/>
        <v>0</v>
      </c>
      <c r="AB210" s="119">
        <f t="shared" si="68"/>
        <v>0</v>
      </c>
      <c r="AC210" s="120">
        <f t="shared" si="68"/>
        <v>0</v>
      </c>
    </row>
    <row r="211" spans="7:29">
      <c r="G211" s="20"/>
      <c r="P211" s="20"/>
      <c r="U211" s="212">
        <f t="shared" ref="U211:U217" si="69">U10+U18+U26+U34+U42+U50+U58+U66+U74+U82+U90+U98+U106+U114+U122+U130+U138+U146+U154</f>
        <v>0</v>
      </c>
      <c r="W211" s="86" t="s">
        <v>13</v>
      </c>
      <c r="X211" s="121">
        <f t="shared" ref="X211:AC217" si="70">X10+X18+X26+X34+X42+X50+X58+X66+X74+X82+X90+X98+X106+X114+X122+X130+X138+X146+X154</f>
        <v>0</v>
      </c>
      <c r="Y211" s="122">
        <f t="shared" si="70"/>
        <v>0</v>
      </c>
      <c r="Z211" s="122">
        <f t="shared" si="70"/>
        <v>0</v>
      </c>
      <c r="AA211" s="123">
        <f t="shared" si="70"/>
        <v>0</v>
      </c>
      <c r="AB211" s="123">
        <f t="shared" si="70"/>
        <v>0</v>
      </c>
      <c r="AC211" s="124">
        <f t="shared" si="70"/>
        <v>0</v>
      </c>
    </row>
    <row r="212" spans="7:29">
      <c r="G212" s="20"/>
      <c r="P212" s="20"/>
      <c r="U212" s="212">
        <f t="shared" si="69"/>
        <v>0</v>
      </c>
      <c r="W212" s="87" t="s">
        <v>14</v>
      </c>
      <c r="X212" s="121">
        <f t="shared" si="70"/>
        <v>0</v>
      </c>
      <c r="Y212" s="122">
        <f t="shared" si="70"/>
        <v>0</v>
      </c>
      <c r="Z212" s="122">
        <f t="shared" si="70"/>
        <v>0</v>
      </c>
      <c r="AA212" s="123">
        <f t="shared" si="70"/>
        <v>0</v>
      </c>
      <c r="AB212" s="123">
        <f t="shared" si="70"/>
        <v>0</v>
      </c>
      <c r="AC212" s="124">
        <f t="shared" si="70"/>
        <v>0</v>
      </c>
    </row>
    <row r="213" spans="7:29">
      <c r="U213" s="212">
        <f t="shared" si="69"/>
        <v>0</v>
      </c>
      <c r="W213" s="86" t="s">
        <v>15</v>
      </c>
      <c r="X213" s="121">
        <f t="shared" si="70"/>
        <v>0</v>
      </c>
      <c r="Y213" s="122">
        <f t="shared" si="70"/>
        <v>0</v>
      </c>
      <c r="Z213" s="122">
        <f t="shared" si="70"/>
        <v>0</v>
      </c>
      <c r="AA213" s="123">
        <f t="shared" si="70"/>
        <v>0</v>
      </c>
      <c r="AB213" s="123">
        <f t="shared" si="70"/>
        <v>0</v>
      </c>
      <c r="AC213" s="124">
        <f t="shared" si="70"/>
        <v>0</v>
      </c>
    </row>
    <row r="214" spans="7:29">
      <c r="U214" s="212">
        <f t="shared" si="69"/>
        <v>0</v>
      </c>
      <c r="W214" s="86" t="s">
        <v>16</v>
      </c>
      <c r="X214" s="121">
        <f t="shared" si="70"/>
        <v>0</v>
      </c>
      <c r="Y214" s="122">
        <f t="shared" si="70"/>
        <v>0</v>
      </c>
      <c r="Z214" s="122">
        <f t="shared" si="70"/>
        <v>0</v>
      </c>
      <c r="AA214" s="123">
        <f t="shared" si="70"/>
        <v>0</v>
      </c>
      <c r="AB214" s="123">
        <f t="shared" si="70"/>
        <v>0</v>
      </c>
      <c r="AC214" s="124">
        <f t="shared" si="70"/>
        <v>0</v>
      </c>
    </row>
    <row r="215" spans="7:29">
      <c r="U215" s="212">
        <f t="shared" si="69"/>
        <v>0</v>
      </c>
      <c r="W215" s="86" t="s">
        <v>17</v>
      </c>
      <c r="X215" s="121">
        <f t="shared" si="70"/>
        <v>0</v>
      </c>
      <c r="Y215" s="122">
        <f t="shared" si="70"/>
        <v>0</v>
      </c>
      <c r="Z215" s="122">
        <f t="shared" si="70"/>
        <v>0</v>
      </c>
      <c r="AA215" s="123">
        <f t="shared" si="70"/>
        <v>0</v>
      </c>
      <c r="AB215" s="123">
        <f t="shared" si="70"/>
        <v>0</v>
      </c>
      <c r="AC215" s="124">
        <f t="shared" si="70"/>
        <v>0</v>
      </c>
    </row>
    <row r="216" spans="7:29">
      <c r="K216"/>
      <c r="N216"/>
      <c r="U216" s="212">
        <f t="shared" si="69"/>
        <v>0</v>
      </c>
      <c r="W216" s="86" t="s">
        <v>18</v>
      </c>
      <c r="X216" s="121">
        <f t="shared" si="70"/>
        <v>0</v>
      </c>
      <c r="Y216" s="122">
        <f t="shared" si="70"/>
        <v>0</v>
      </c>
      <c r="Z216" s="122">
        <f t="shared" si="70"/>
        <v>0</v>
      </c>
      <c r="AA216" s="123">
        <f t="shared" si="70"/>
        <v>0</v>
      </c>
      <c r="AB216" s="123">
        <f t="shared" si="70"/>
        <v>0</v>
      </c>
      <c r="AC216" s="124">
        <f t="shared" si="70"/>
        <v>0</v>
      </c>
    </row>
    <row r="217" spans="7:29">
      <c r="K217"/>
      <c r="N217"/>
      <c r="U217" s="213">
        <f t="shared" si="69"/>
        <v>0</v>
      </c>
      <c r="W217" s="88" t="s">
        <v>19</v>
      </c>
      <c r="X217" s="125">
        <f t="shared" si="70"/>
        <v>0</v>
      </c>
      <c r="Y217" s="126">
        <f t="shared" si="70"/>
        <v>0</v>
      </c>
      <c r="Z217" s="126">
        <f t="shared" si="70"/>
        <v>0</v>
      </c>
      <c r="AA217" s="127">
        <f t="shared" si="70"/>
        <v>0</v>
      </c>
      <c r="AB217" s="127">
        <f t="shared" si="70"/>
        <v>0</v>
      </c>
      <c r="AC217" s="128">
        <f t="shared" si="70"/>
        <v>0</v>
      </c>
    </row>
  </sheetData>
  <mergeCells count="33">
    <mergeCell ref="A33:A40"/>
    <mergeCell ref="B7:B8"/>
    <mergeCell ref="C7:E7"/>
    <mergeCell ref="F7:H7"/>
    <mergeCell ref="I7:K7"/>
    <mergeCell ref="R7:T7"/>
    <mergeCell ref="U7:U8"/>
    <mergeCell ref="A9:A16"/>
    <mergeCell ref="A17:A24"/>
    <mergeCell ref="A25:A32"/>
    <mergeCell ref="L7:N7"/>
    <mergeCell ref="O7:Q7"/>
    <mergeCell ref="A129:A136"/>
    <mergeCell ref="A41:A48"/>
    <mergeCell ref="A49:A56"/>
    <mergeCell ref="A57:A64"/>
    <mergeCell ref="A65:A72"/>
    <mergeCell ref="A73:A80"/>
    <mergeCell ref="A81:A88"/>
    <mergeCell ref="A89:A96"/>
    <mergeCell ref="A97:A104"/>
    <mergeCell ref="A105:A112"/>
    <mergeCell ref="A113:A120"/>
    <mergeCell ref="A121:A128"/>
    <mergeCell ref="A185:A192"/>
    <mergeCell ref="A193:A200"/>
    <mergeCell ref="A201:A208"/>
    <mergeCell ref="A137:A144"/>
    <mergeCell ref="A145:A152"/>
    <mergeCell ref="A153:A160"/>
    <mergeCell ref="A161:A168"/>
    <mergeCell ref="A169:A176"/>
    <mergeCell ref="A177:A18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8"/>
  <sheetViews>
    <sheetView zoomScale="70" zoomScaleNormal="70" workbookViewId="0">
      <selection sqref="A1:XFD1048576"/>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20" width="13.425781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42705</v>
      </c>
      <c r="B9" s="86" t="s">
        <v>12</v>
      </c>
      <c r="C9" s="92">
        <v>38825472.860000156</v>
      </c>
      <c r="D9" s="20"/>
      <c r="E9" s="93">
        <f t="shared" ref="E9:E72" si="0">C9-D9</f>
        <v>38825472.860000156</v>
      </c>
      <c r="F9" s="92">
        <v>729611.5</v>
      </c>
      <c r="G9" s="20"/>
      <c r="H9" s="93">
        <f t="shared" ref="H9:H72" si="1">F9-G9</f>
        <v>729611.5</v>
      </c>
      <c r="I9" s="92">
        <v>50146.54</v>
      </c>
      <c r="J9" s="20"/>
      <c r="K9" s="93">
        <f t="shared" ref="K9:K72" si="2">I9-J9</f>
        <v>50146.54</v>
      </c>
      <c r="L9" s="92">
        <v>20666.82</v>
      </c>
      <c r="M9" s="20"/>
      <c r="N9" s="93">
        <f t="shared" ref="N9:N72" si="3">L9-M9</f>
        <v>20666.82</v>
      </c>
      <c r="O9" s="92">
        <v>257494.68</v>
      </c>
      <c r="P9" s="20"/>
      <c r="Q9" s="93">
        <f t="shared" ref="Q9:Q72" si="4">O9-P9</f>
        <v>257494.68</v>
      </c>
      <c r="R9" s="89">
        <v>37867846.400000155</v>
      </c>
      <c r="S9" s="90"/>
      <c r="T9" s="91">
        <f t="shared" ref="T9:T72" si="5">R9-S9</f>
        <v>37867846.400000155</v>
      </c>
      <c r="U9" s="208">
        <f>IF(D9=0,0,1)</f>
        <v>0</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86" t="s">
        <v>13</v>
      </c>
      <c r="C10" s="92">
        <v>77380975.559996694</v>
      </c>
      <c r="D10" s="20"/>
      <c r="E10" s="93">
        <f t="shared" si="0"/>
        <v>77380975.559996694</v>
      </c>
      <c r="F10" s="92">
        <v>1437028.5</v>
      </c>
      <c r="G10" s="20"/>
      <c r="H10" s="93">
        <f t="shared" si="1"/>
        <v>1437028.5</v>
      </c>
      <c r="I10" s="92">
        <v>48979.66</v>
      </c>
      <c r="J10" s="20"/>
      <c r="K10" s="93">
        <f t="shared" si="2"/>
        <v>48979.66</v>
      </c>
      <c r="L10" s="92">
        <v>3572.4</v>
      </c>
      <c r="M10" s="20"/>
      <c r="N10" s="93">
        <f t="shared" si="3"/>
        <v>3572.4</v>
      </c>
      <c r="O10" s="92">
        <v>936764.85999999975</v>
      </c>
      <c r="P10" s="20"/>
      <c r="Q10" s="93">
        <f t="shared" si="4"/>
        <v>936764.85999999975</v>
      </c>
      <c r="R10" s="92">
        <v>75052589.4599967</v>
      </c>
      <c r="S10" s="20"/>
      <c r="T10" s="93">
        <f t="shared" si="5"/>
        <v>75052589.4599967</v>
      </c>
      <c r="U10" s="209">
        <f t="shared" ref="U10:U73" si="6">IF(D10=0,0,1)</f>
        <v>0</v>
      </c>
      <c r="W10" s="86" t="s">
        <v>13</v>
      </c>
      <c r="X10" s="121">
        <f t="shared" ref="X10:X73" si="7">+IF(AND(C10&lt;&gt;0,D10&lt;&gt;0,OR(E10&gt;100,E10&lt;-100)),1,0)</f>
        <v>0</v>
      </c>
      <c r="Y10" s="122">
        <f t="shared" ref="Y10:Y73" si="8">+IF(AND(F10&lt;&gt;0,G10&lt;&gt;0,OR(H10&gt;100,H10&lt;-100)),1,0)</f>
        <v>0</v>
      </c>
      <c r="Z10" s="122">
        <f t="shared" ref="Z10:Z73" si="9">+IF(AND(I10&lt;&gt;0,J10&lt;&gt;0,OR(K10&gt;100,K10&lt;-100)),1,0)</f>
        <v>0</v>
      </c>
      <c r="AA10" s="123">
        <f t="shared" ref="AA10:AA73" si="10">+IF(AND(L10&lt;&gt;0,M10&lt;&gt;0,OR(N10&gt;100,N10&lt;-100)),1,0)</f>
        <v>0</v>
      </c>
      <c r="AB10" s="123">
        <f t="shared" ref="AB10:AB73" si="11">+IF(AND(O10&lt;&gt;0,P10&lt;&gt;0,OR(Q10&gt;100,Q10&lt;-100)),1,0)</f>
        <v>0</v>
      </c>
      <c r="AC10" s="124">
        <f t="shared" ref="AC10:AC73" si="12">+IF(AND(R10&lt;&gt;0,S10&lt;&gt;0,OR(T10&gt;100,T10&lt;-100)),1,0)</f>
        <v>0</v>
      </c>
    </row>
    <row r="11" spans="1:29" ht="15.75">
      <c r="A11" s="251"/>
      <c r="B11" s="87" t="s">
        <v>14</v>
      </c>
      <c r="C11" s="92">
        <v>42131805.679999739</v>
      </c>
      <c r="D11" s="20"/>
      <c r="E11" s="93">
        <f t="shared" si="0"/>
        <v>42131805.679999739</v>
      </c>
      <c r="F11" s="92">
        <v>2283885.7199999993</v>
      </c>
      <c r="G11" s="20"/>
      <c r="H11" s="93">
        <f t="shared" si="1"/>
        <v>2283885.7199999993</v>
      </c>
      <c r="I11" s="92">
        <v>141534.78</v>
      </c>
      <c r="J11" s="20"/>
      <c r="K11" s="93">
        <f t="shared" si="2"/>
        <v>141534.78</v>
      </c>
      <c r="L11" s="92">
        <v>12326</v>
      </c>
      <c r="M11" s="20"/>
      <c r="N11" s="93">
        <f t="shared" si="3"/>
        <v>12326</v>
      </c>
      <c r="O11" s="92">
        <v>1162114.0600000005</v>
      </c>
      <c r="P11" s="20"/>
      <c r="Q11" s="93">
        <f t="shared" si="4"/>
        <v>1162114.0600000005</v>
      </c>
      <c r="R11" s="92">
        <v>42930799.609999739</v>
      </c>
      <c r="S11" s="20"/>
      <c r="T11" s="93">
        <f t="shared" si="5"/>
        <v>42930799.609999739</v>
      </c>
      <c r="U11" s="209">
        <f t="shared" si="6"/>
        <v>0</v>
      </c>
      <c r="W11" s="87" t="s">
        <v>14</v>
      </c>
      <c r="X11" s="121">
        <f t="shared" si="7"/>
        <v>0</v>
      </c>
      <c r="Y11" s="122">
        <f t="shared" si="8"/>
        <v>0</v>
      </c>
      <c r="Z11" s="122">
        <f t="shared" si="9"/>
        <v>0</v>
      </c>
      <c r="AA11" s="123">
        <f t="shared" si="10"/>
        <v>0</v>
      </c>
      <c r="AB11" s="123">
        <f t="shared" si="11"/>
        <v>0</v>
      </c>
      <c r="AC11" s="124">
        <f t="shared" si="12"/>
        <v>0</v>
      </c>
    </row>
    <row r="12" spans="1:29" ht="15.75">
      <c r="A12" s="251"/>
      <c r="B12" s="86" t="s">
        <v>15</v>
      </c>
      <c r="C12" s="92">
        <v>83167724.239999712</v>
      </c>
      <c r="D12" s="20"/>
      <c r="E12" s="93">
        <f t="shared" si="0"/>
        <v>83167724.239999712</v>
      </c>
      <c r="F12" s="92">
        <v>565119.44999999995</v>
      </c>
      <c r="G12" s="20"/>
      <c r="H12" s="93">
        <f t="shared" si="1"/>
        <v>565119.44999999995</v>
      </c>
      <c r="I12" s="92">
        <v>79703.850000000006</v>
      </c>
      <c r="J12" s="20"/>
      <c r="K12" s="93">
        <f t="shared" si="2"/>
        <v>79703.850000000006</v>
      </c>
      <c r="L12" s="92">
        <v>4901.7999999999993</v>
      </c>
      <c r="M12" s="20"/>
      <c r="N12" s="93">
        <f t="shared" si="3"/>
        <v>4901.7999999999993</v>
      </c>
      <c r="O12" s="92">
        <v>490579.2099999999</v>
      </c>
      <c r="P12" s="20"/>
      <c r="Q12" s="93">
        <f t="shared" si="4"/>
        <v>490579.2099999999</v>
      </c>
      <c r="R12" s="92">
        <v>82186827.629999697</v>
      </c>
      <c r="S12" s="20"/>
      <c r="T12" s="93">
        <f t="shared" si="5"/>
        <v>82186827.629999697</v>
      </c>
      <c r="U12" s="209">
        <f t="shared" si="6"/>
        <v>0</v>
      </c>
      <c r="W12" s="86" t="s">
        <v>15</v>
      </c>
      <c r="X12" s="121">
        <f t="shared" si="7"/>
        <v>0</v>
      </c>
      <c r="Y12" s="122">
        <f t="shared" si="8"/>
        <v>0</v>
      </c>
      <c r="Z12" s="122">
        <f t="shared" si="9"/>
        <v>0</v>
      </c>
      <c r="AA12" s="123">
        <f t="shared" si="10"/>
        <v>0</v>
      </c>
      <c r="AB12" s="123">
        <f t="shared" si="11"/>
        <v>0</v>
      </c>
      <c r="AC12" s="124">
        <f t="shared" si="12"/>
        <v>0</v>
      </c>
    </row>
    <row r="13" spans="1:29" ht="15.75">
      <c r="A13" s="251"/>
      <c r="B13" s="86" t="s">
        <v>16</v>
      </c>
      <c r="C13" s="92">
        <v>63858487.19999902</v>
      </c>
      <c r="D13" s="20"/>
      <c r="E13" s="93">
        <f t="shared" si="0"/>
        <v>63858487.19999902</v>
      </c>
      <c r="F13" s="92">
        <v>1204460.7399999991</v>
      </c>
      <c r="G13" s="20"/>
      <c r="H13" s="93">
        <f t="shared" si="1"/>
        <v>1204460.7399999991</v>
      </c>
      <c r="I13" s="92">
        <v>197615.39999999997</v>
      </c>
      <c r="J13" s="20"/>
      <c r="K13" s="93">
        <f t="shared" si="2"/>
        <v>197615.39999999997</v>
      </c>
      <c r="L13" s="92">
        <v>5633.15</v>
      </c>
      <c r="M13" s="20"/>
      <c r="N13" s="93">
        <f t="shared" si="3"/>
        <v>5633.15</v>
      </c>
      <c r="O13" s="92">
        <v>429803.52000000014</v>
      </c>
      <c r="P13" s="20"/>
      <c r="Q13" s="93">
        <f t="shared" si="4"/>
        <v>429803.52000000014</v>
      </c>
      <c r="R13" s="92">
        <v>62416205.189998992</v>
      </c>
      <c r="S13" s="20"/>
      <c r="T13" s="93">
        <f t="shared" si="5"/>
        <v>62416205.189998992</v>
      </c>
      <c r="U13" s="209">
        <f t="shared" si="6"/>
        <v>0</v>
      </c>
      <c r="W13" s="86" t="s">
        <v>16</v>
      </c>
      <c r="X13" s="121">
        <f t="shared" si="7"/>
        <v>0</v>
      </c>
      <c r="Y13" s="122">
        <f t="shared" si="8"/>
        <v>0</v>
      </c>
      <c r="Z13" s="122">
        <f t="shared" si="9"/>
        <v>0</v>
      </c>
      <c r="AA13" s="123">
        <f t="shared" si="10"/>
        <v>0</v>
      </c>
      <c r="AB13" s="123">
        <f t="shared" si="11"/>
        <v>0</v>
      </c>
      <c r="AC13" s="124">
        <f t="shared" si="12"/>
        <v>0</v>
      </c>
    </row>
    <row r="14" spans="1:29" ht="15.75">
      <c r="A14" s="251"/>
      <c r="B14" s="86" t="s">
        <v>17</v>
      </c>
      <c r="C14" s="92">
        <v>66208531.18999666</v>
      </c>
      <c r="D14" s="20"/>
      <c r="E14" s="93">
        <f t="shared" si="0"/>
        <v>66208531.18999666</v>
      </c>
      <c r="F14" s="92">
        <v>1912157.9899999998</v>
      </c>
      <c r="G14" s="20"/>
      <c r="H14" s="93">
        <f t="shared" si="1"/>
        <v>1912157.9899999998</v>
      </c>
      <c r="I14" s="92">
        <v>61533.179999999993</v>
      </c>
      <c r="J14" s="20"/>
      <c r="K14" s="93">
        <f t="shared" si="2"/>
        <v>61533.179999999993</v>
      </c>
      <c r="L14" s="92">
        <v>9018.32</v>
      </c>
      <c r="M14" s="20"/>
      <c r="N14" s="93">
        <f t="shared" si="3"/>
        <v>9018.32</v>
      </c>
      <c r="O14" s="92">
        <v>540527.06000000006</v>
      </c>
      <c r="P14" s="20"/>
      <c r="Q14" s="93">
        <f t="shared" si="4"/>
        <v>540527.06000000006</v>
      </c>
      <c r="R14" s="92">
        <v>63808360.999996662</v>
      </c>
      <c r="S14" s="20"/>
      <c r="T14" s="93">
        <f t="shared" si="5"/>
        <v>63808360.999996662</v>
      </c>
      <c r="U14" s="209">
        <f t="shared" si="6"/>
        <v>0</v>
      </c>
      <c r="W14" s="86" t="s">
        <v>17</v>
      </c>
      <c r="X14" s="121">
        <f t="shared" si="7"/>
        <v>0</v>
      </c>
      <c r="Y14" s="122">
        <f t="shared" si="8"/>
        <v>0</v>
      </c>
      <c r="Z14" s="122">
        <f t="shared" si="9"/>
        <v>0</v>
      </c>
      <c r="AA14" s="123">
        <f t="shared" si="10"/>
        <v>0</v>
      </c>
      <c r="AB14" s="123">
        <f t="shared" si="11"/>
        <v>0</v>
      </c>
      <c r="AC14" s="124">
        <f t="shared" si="12"/>
        <v>0</v>
      </c>
    </row>
    <row r="15" spans="1:29" ht="15.75">
      <c r="A15" s="251"/>
      <c r="B15" s="86" t="s">
        <v>18</v>
      </c>
      <c r="C15" s="92">
        <v>12871382.590000005</v>
      </c>
      <c r="D15" s="20"/>
      <c r="E15" s="93">
        <f t="shared" si="0"/>
        <v>12871382.590000005</v>
      </c>
      <c r="F15" s="92">
        <v>318622.61999999994</v>
      </c>
      <c r="G15" s="20"/>
      <c r="H15" s="93">
        <f t="shared" si="1"/>
        <v>318622.61999999994</v>
      </c>
      <c r="I15" s="92">
        <v>20991.74</v>
      </c>
      <c r="J15" s="20"/>
      <c r="K15" s="93">
        <f t="shared" si="2"/>
        <v>20991.74</v>
      </c>
      <c r="L15" s="92">
        <v>310508.13999999996</v>
      </c>
      <c r="M15" s="20"/>
      <c r="N15" s="93">
        <f t="shared" si="3"/>
        <v>310508.13999999996</v>
      </c>
      <c r="O15" s="92">
        <v>46242.49</v>
      </c>
      <c r="P15" s="20"/>
      <c r="Q15" s="93">
        <f t="shared" si="4"/>
        <v>46242.49</v>
      </c>
      <c r="R15" s="92">
        <v>12217001.080000006</v>
      </c>
      <c r="S15" s="20"/>
      <c r="T15" s="93">
        <f t="shared" si="5"/>
        <v>12217001.080000006</v>
      </c>
      <c r="U15" s="209">
        <f t="shared" si="6"/>
        <v>0</v>
      </c>
      <c r="W15" s="86" t="s">
        <v>18</v>
      </c>
      <c r="X15" s="121">
        <f t="shared" si="7"/>
        <v>0</v>
      </c>
      <c r="Y15" s="122">
        <f t="shared" si="8"/>
        <v>0</v>
      </c>
      <c r="Z15" s="122">
        <f t="shared" si="9"/>
        <v>0</v>
      </c>
      <c r="AA15" s="123">
        <f t="shared" si="10"/>
        <v>0</v>
      </c>
      <c r="AB15" s="123">
        <f t="shared" si="11"/>
        <v>0</v>
      </c>
      <c r="AC15" s="124">
        <f t="shared" si="12"/>
        <v>0</v>
      </c>
    </row>
    <row r="16" spans="1:29" ht="15.75">
      <c r="A16" s="252"/>
      <c r="B16" s="88" t="s">
        <v>19</v>
      </c>
      <c r="C16" s="94">
        <v>77064813.46999903</v>
      </c>
      <c r="D16" s="95"/>
      <c r="E16" s="96">
        <f t="shared" si="0"/>
        <v>77064813.46999903</v>
      </c>
      <c r="F16" s="94">
        <v>2002043.2599999993</v>
      </c>
      <c r="G16" s="95"/>
      <c r="H16" s="96">
        <f t="shared" si="1"/>
        <v>2002043.2599999993</v>
      </c>
      <c r="I16" s="94">
        <v>127333.65</v>
      </c>
      <c r="J16" s="95"/>
      <c r="K16" s="96">
        <f t="shared" si="2"/>
        <v>127333.65</v>
      </c>
      <c r="L16" s="94">
        <v>22799.55</v>
      </c>
      <c r="M16" s="95"/>
      <c r="N16" s="96">
        <f t="shared" si="3"/>
        <v>22799.55</v>
      </c>
      <c r="O16" s="94">
        <v>683002.90999999957</v>
      </c>
      <c r="P16" s="95"/>
      <c r="Q16" s="96">
        <f t="shared" si="4"/>
        <v>683002.90999999957</v>
      </c>
      <c r="R16" s="94">
        <v>74484301.399999022</v>
      </c>
      <c r="S16" s="95"/>
      <c r="T16" s="96">
        <f t="shared" si="5"/>
        <v>74484301.399999022</v>
      </c>
      <c r="U16" s="210">
        <f t="shared" si="6"/>
        <v>0</v>
      </c>
      <c r="W16" s="88" t="s">
        <v>19</v>
      </c>
      <c r="X16" s="125">
        <f t="shared" si="7"/>
        <v>0</v>
      </c>
      <c r="Y16" s="126">
        <f t="shared" si="8"/>
        <v>0</v>
      </c>
      <c r="Z16" s="126">
        <f t="shared" si="9"/>
        <v>0</v>
      </c>
      <c r="AA16" s="127">
        <f t="shared" si="10"/>
        <v>0</v>
      </c>
      <c r="AB16" s="127">
        <f t="shared" si="11"/>
        <v>0</v>
      </c>
      <c r="AC16" s="128">
        <f t="shared" si="12"/>
        <v>0</v>
      </c>
    </row>
    <row r="17" spans="1:29" ht="15.75" customHeight="1">
      <c r="A17" s="250">
        <v>42707</v>
      </c>
      <c r="B17" s="85" t="s">
        <v>12</v>
      </c>
      <c r="C17" s="89">
        <v>37867846.400000155</v>
      </c>
      <c r="D17" s="90"/>
      <c r="E17" s="91">
        <f t="shared" si="0"/>
        <v>37867846.400000155</v>
      </c>
      <c r="F17" s="89">
        <v>714780.49000000011</v>
      </c>
      <c r="G17" s="90"/>
      <c r="H17" s="91">
        <f t="shared" si="1"/>
        <v>714780.49000000011</v>
      </c>
      <c r="I17" s="89">
        <v>80577.469999999987</v>
      </c>
      <c r="J17" s="90"/>
      <c r="K17" s="91">
        <f t="shared" si="2"/>
        <v>80577.469999999987</v>
      </c>
      <c r="L17" s="89">
        <v>20146.61</v>
      </c>
      <c r="M17" s="90"/>
      <c r="N17" s="91">
        <f t="shared" si="3"/>
        <v>20146.61</v>
      </c>
      <c r="O17" s="89">
        <v>2566.5700000000002</v>
      </c>
      <c r="P17" s="90"/>
      <c r="Q17" s="91">
        <f t="shared" si="4"/>
        <v>2566.5700000000002</v>
      </c>
      <c r="R17" s="89">
        <v>37210930.200000159</v>
      </c>
      <c r="S17" s="90"/>
      <c r="T17" s="91">
        <f t="shared" si="5"/>
        <v>37210930.200000159</v>
      </c>
      <c r="U17" s="208">
        <f t="shared" si="6"/>
        <v>0</v>
      </c>
      <c r="W17" s="85" t="s">
        <v>12</v>
      </c>
      <c r="X17" s="122">
        <f t="shared" si="7"/>
        <v>0</v>
      </c>
      <c r="Y17" s="122">
        <f t="shared" si="8"/>
        <v>0</v>
      </c>
      <c r="Z17" s="122">
        <f t="shared" si="9"/>
        <v>0</v>
      </c>
      <c r="AA17" s="122">
        <f t="shared" si="10"/>
        <v>0</v>
      </c>
      <c r="AB17" s="123">
        <f t="shared" si="11"/>
        <v>0</v>
      </c>
      <c r="AC17" s="129">
        <f t="shared" si="12"/>
        <v>0</v>
      </c>
    </row>
    <row r="18" spans="1:29" ht="15.75">
      <c r="A18" s="251"/>
      <c r="B18" s="86" t="s">
        <v>13</v>
      </c>
      <c r="C18" s="92">
        <v>75052589.4599967</v>
      </c>
      <c r="D18" s="20"/>
      <c r="E18" s="93">
        <f t="shared" si="0"/>
        <v>75052589.4599967</v>
      </c>
      <c r="F18" s="92">
        <v>1617052.1300000004</v>
      </c>
      <c r="G18" s="20"/>
      <c r="H18" s="93">
        <f t="shared" si="1"/>
        <v>1617052.1300000004</v>
      </c>
      <c r="I18" s="92">
        <v>119636.26</v>
      </c>
      <c r="J18" s="20"/>
      <c r="K18" s="93">
        <f t="shared" si="2"/>
        <v>119636.26</v>
      </c>
      <c r="L18" s="92">
        <v>403011.36</v>
      </c>
      <c r="M18" s="20"/>
      <c r="N18" s="93">
        <f t="shared" si="3"/>
        <v>403011.36</v>
      </c>
      <c r="O18" s="92">
        <v>0</v>
      </c>
      <c r="P18" s="20"/>
      <c r="Q18" s="93">
        <f t="shared" si="4"/>
        <v>0</v>
      </c>
      <c r="R18" s="92">
        <v>73152162.229996711</v>
      </c>
      <c r="S18" s="20"/>
      <c r="T18" s="93">
        <f t="shared" si="5"/>
        <v>73152162.229996711</v>
      </c>
      <c r="U18" s="209">
        <f t="shared" si="6"/>
        <v>0</v>
      </c>
      <c r="W18" s="86" t="s">
        <v>13</v>
      </c>
      <c r="X18" s="122">
        <f t="shared" si="7"/>
        <v>0</v>
      </c>
      <c r="Y18" s="122">
        <f t="shared" si="8"/>
        <v>0</v>
      </c>
      <c r="Z18" s="122">
        <f t="shared" si="9"/>
        <v>0</v>
      </c>
      <c r="AA18" s="122">
        <f t="shared" si="10"/>
        <v>0</v>
      </c>
      <c r="AB18" s="123">
        <f t="shared" si="11"/>
        <v>0</v>
      </c>
      <c r="AC18" s="129">
        <f t="shared" si="12"/>
        <v>0</v>
      </c>
    </row>
    <row r="19" spans="1:29" ht="15.75">
      <c r="A19" s="251"/>
      <c r="B19" s="87" t="s">
        <v>14</v>
      </c>
      <c r="C19" s="92">
        <v>42930799.609999739</v>
      </c>
      <c r="D19" s="20"/>
      <c r="E19" s="93">
        <f t="shared" si="0"/>
        <v>42930799.609999739</v>
      </c>
      <c r="F19" s="92">
        <v>1131038.49</v>
      </c>
      <c r="G19" s="20"/>
      <c r="H19" s="93">
        <f t="shared" si="1"/>
        <v>1131038.49</v>
      </c>
      <c r="I19" s="92">
        <v>0</v>
      </c>
      <c r="J19" s="20"/>
      <c r="K19" s="93">
        <f t="shared" si="2"/>
        <v>0</v>
      </c>
      <c r="L19" s="92">
        <v>0</v>
      </c>
      <c r="M19" s="20"/>
      <c r="N19" s="93">
        <f t="shared" si="3"/>
        <v>0</v>
      </c>
      <c r="O19" s="92">
        <v>0</v>
      </c>
      <c r="P19" s="20"/>
      <c r="Q19" s="93">
        <f t="shared" si="4"/>
        <v>0</v>
      </c>
      <c r="R19" s="92">
        <v>41799761.119999737</v>
      </c>
      <c r="S19" s="20"/>
      <c r="T19" s="93">
        <f t="shared" si="5"/>
        <v>41799761.119999737</v>
      </c>
      <c r="U19" s="209">
        <f t="shared" si="6"/>
        <v>0</v>
      </c>
      <c r="W19" s="87" t="s">
        <v>14</v>
      </c>
      <c r="X19" s="122">
        <f t="shared" si="7"/>
        <v>0</v>
      </c>
      <c r="Y19" s="122">
        <f t="shared" si="8"/>
        <v>0</v>
      </c>
      <c r="Z19" s="122">
        <f t="shared" si="9"/>
        <v>0</v>
      </c>
      <c r="AA19" s="122">
        <f t="shared" si="10"/>
        <v>0</v>
      </c>
      <c r="AB19" s="123">
        <f t="shared" si="11"/>
        <v>0</v>
      </c>
      <c r="AC19" s="129">
        <f t="shared" si="12"/>
        <v>0</v>
      </c>
    </row>
    <row r="20" spans="1:29" ht="15.75">
      <c r="A20" s="251"/>
      <c r="B20" s="86" t="s">
        <v>15</v>
      </c>
      <c r="C20" s="92">
        <v>82186827.629999697</v>
      </c>
      <c r="D20" s="20"/>
      <c r="E20" s="93">
        <f t="shared" si="0"/>
        <v>82186827.629999697</v>
      </c>
      <c r="F20" s="92">
        <v>837183.38</v>
      </c>
      <c r="G20" s="20"/>
      <c r="H20" s="93">
        <f t="shared" si="1"/>
        <v>837183.38</v>
      </c>
      <c r="I20" s="92">
        <v>90274.6</v>
      </c>
      <c r="J20" s="20"/>
      <c r="K20" s="93">
        <f t="shared" si="2"/>
        <v>90274.6</v>
      </c>
      <c r="L20" s="92">
        <v>7110.39</v>
      </c>
      <c r="M20" s="20"/>
      <c r="N20" s="93">
        <f t="shared" si="3"/>
        <v>7110.39</v>
      </c>
      <c r="O20" s="92">
        <v>0</v>
      </c>
      <c r="P20" s="20"/>
      <c r="Q20" s="93">
        <f t="shared" si="4"/>
        <v>0</v>
      </c>
      <c r="R20" s="92">
        <v>81432808.45999971</v>
      </c>
      <c r="S20" s="20"/>
      <c r="T20" s="93">
        <f t="shared" si="5"/>
        <v>81432808.45999971</v>
      </c>
      <c r="U20" s="209">
        <f t="shared" si="6"/>
        <v>0</v>
      </c>
      <c r="W20" s="86" t="s">
        <v>15</v>
      </c>
      <c r="X20" s="122">
        <f t="shared" si="7"/>
        <v>0</v>
      </c>
      <c r="Y20" s="4">
        <f t="shared" si="8"/>
        <v>0</v>
      </c>
      <c r="Z20" s="130">
        <f t="shared" si="9"/>
        <v>0</v>
      </c>
      <c r="AA20" s="4">
        <f t="shared" si="10"/>
        <v>0</v>
      </c>
      <c r="AB20" s="123">
        <f t="shared" si="11"/>
        <v>0</v>
      </c>
      <c r="AC20" s="129">
        <f t="shared" si="12"/>
        <v>0</v>
      </c>
    </row>
    <row r="21" spans="1:29" ht="15.75">
      <c r="A21" s="251"/>
      <c r="B21" s="86" t="s">
        <v>16</v>
      </c>
      <c r="C21" s="92">
        <v>62416205.189998992</v>
      </c>
      <c r="D21" s="20"/>
      <c r="E21" s="93">
        <f t="shared" si="0"/>
        <v>62416205.189998992</v>
      </c>
      <c r="F21" s="92">
        <v>781522.01999999944</v>
      </c>
      <c r="G21" s="20"/>
      <c r="H21" s="93">
        <f t="shared" si="1"/>
        <v>781522.01999999944</v>
      </c>
      <c r="I21" s="92">
        <v>85289.67</v>
      </c>
      <c r="J21" s="20"/>
      <c r="K21" s="93">
        <f t="shared" si="2"/>
        <v>85289.67</v>
      </c>
      <c r="L21" s="92">
        <v>7979.53</v>
      </c>
      <c r="M21" s="20"/>
      <c r="N21" s="93">
        <f t="shared" si="3"/>
        <v>7979.53</v>
      </c>
      <c r="O21" s="92">
        <v>0</v>
      </c>
      <c r="P21" s="20"/>
      <c r="Q21" s="93">
        <f t="shared" si="4"/>
        <v>0</v>
      </c>
      <c r="R21" s="92">
        <v>61711993.309999011</v>
      </c>
      <c r="S21" s="20"/>
      <c r="T21" s="93">
        <f t="shared" si="5"/>
        <v>61711993.309999011</v>
      </c>
      <c r="U21" s="209">
        <f t="shared" si="6"/>
        <v>0</v>
      </c>
      <c r="W21" s="86" t="s">
        <v>16</v>
      </c>
      <c r="X21" s="122">
        <f t="shared" si="7"/>
        <v>0</v>
      </c>
      <c r="Y21" s="4">
        <f t="shared" si="8"/>
        <v>0</v>
      </c>
      <c r="Z21" s="130">
        <f t="shared" si="9"/>
        <v>0</v>
      </c>
      <c r="AA21" s="4">
        <f t="shared" si="10"/>
        <v>0</v>
      </c>
      <c r="AB21" s="4">
        <f t="shared" si="11"/>
        <v>0</v>
      </c>
      <c r="AC21" s="129">
        <f t="shared" si="12"/>
        <v>0</v>
      </c>
    </row>
    <row r="22" spans="1:29" ht="15.75">
      <c r="A22" s="251"/>
      <c r="B22" s="86" t="s">
        <v>17</v>
      </c>
      <c r="C22" s="92">
        <v>63808360.999996662</v>
      </c>
      <c r="D22" s="20"/>
      <c r="E22" s="93">
        <f t="shared" si="0"/>
        <v>63808360.999996662</v>
      </c>
      <c r="F22" s="92">
        <v>1098389.6200000003</v>
      </c>
      <c r="G22" s="20"/>
      <c r="H22" s="93">
        <f t="shared" si="1"/>
        <v>1098389.6200000003</v>
      </c>
      <c r="I22" s="92">
        <v>52185.25</v>
      </c>
      <c r="J22" s="20"/>
      <c r="K22" s="93">
        <f t="shared" si="2"/>
        <v>52185.25</v>
      </c>
      <c r="L22" s="92">
        <v>5659.31</v>
      </c>
      <c r="M22" s="20"/>
      <c r="N22" s="93">
        <f t="shared" si="3"/>
        <v>5659.31</v>
      </c>
      <c r="O22" s="92">
        <v>0</v>
      </c>
      <c r="P22" s="20"/>
      <c r="Q22" s="93">
        <f t="shared" si="4"/>
        <v>0</v>
      </c>
      <c r="R22" s="92">
        <v>62756497.319996655</v>
      </c>
      <c r="S22" s="20"/>
      <c r="T22" s="93">
        <f t="shared" si="5"/>
        <v>62756497.319996655</v>
      </c>
      <c r="U22" s="209">
        <f t="shared" si="6"/>
        <v>0</v>
      </c>
      <c r="W22" s="86" t="s">
        <v>17</v>
      </c>
      <c r="X22" s="122">
        <f t="shared" si="7"/>
        <v>0</v>
      </c>
      <c r="Y22" s="4">
        <f t="shared" si="8"/>
        <v>0</v>
      </c>
      <c r="Z22" s="130">
        <f t="shared" si="9"/>
        <v>0</v>
      </c>
      <c r="AA22" s="4">
        <f t="shared" si="10"/>
        <v>0</v>
      </c>
      <c r="AB22" s="4">
        <f t="shared" si="11"/>
        <v>0</v>
      </c>
      <c r="AC22" s="129">
        <f t="shared" si="12"/>
        <v>0</v>
      </c>
    </row>
    <row r="23" spans="1:29" ht="15.75">
      <c r="A23" s="251"/>
      <c r="B23" s="86" t="s">
        <v>18</v>
      </c>
      <c r="C23" s="92">
        <v>12217001.080000006</v>
      </c>
      <c r="D23" s="20"/>
      <c r="E23" s="93">
        <f t="shared" si="0"/>
        <v>12217001.080000006</v>
      </c>
      <c r="F23" s="92">
        <v>437644.3</v>
      </c>
      <c r="G23" s="20"/>
      <c r="H23" s="93">
        <f t="shared" si="1"/>
        <v>437644.3</v>
      </c>
      <c r="I23" s="92">
        <v>13723.8</v>
      </c>
      <c r="J23" s="20"/>
      <c r="K23" s="93">
        <f t="shared" si="2"/>
        <v>13723.8</v>
      </c>
      <c r="L23" s="92">
        <v>886.28</v>
      </c>
      <c r="M23" s="20"/>
      <c r="N23" s="93">
        <f t="shared" si="3"/>
        <v>886.28</v>
      </c>
      <c r="O23" s="92">
        <v>0</v>
      </c>
      <c r="P23" s="20"/>
      <c r="Q23" s="93">
        <f t="shared" si="4"/>
        <v>0</v>
      </c>
      <c r="R23" s="92">
        <v>11792194.300000004</v>
      </c>
      <c r="S23" s="20"/>
      <c r="T23" s="93">
        <f t="shared" si="5"/>
        <v>11792194.300000004</v>
      </c>
      <c r="U23" s="209">
        <f t="shared" si="6"/>
        <v>0</v>
      </c>
      <c r="W23" s="86" t="s">
        <v>18</v>
      </c>
      <c r="X23" s="122">
        <f t="shared" si="7"/>
        <v>0</v>
      </c>
      <c r="Y23" s="4">
        <f t="shared" si="8"/>
        <v>0</v>
      </c>
      <c r="Z23" s="130">
        <f t="shared" si="9"/>
        <v>0</v>
      </c>
      <c r="AA23" s="4">
        <f t="shared" si="10"/>
        <v>0</v>
      </c>
      <c r="AB23" s="4">
        <f t="shared" si="11"/>
        <v>0</v>
      </c>
      <c r="AC23" s="129">
        <f t="shared" si="12"/>
        <v>0</v>
      </c>
    </row>
    <row r="24" spans="1:29" ht="15.75">
      <c r="A24" s="252"/>
      <c r="B24" s="88" t="s">
        <v>19</v>
      </c>
      <c r="C24" s="94">
        <v>74484301.399999022</v>
      </c>
      <c r="D24" s="95"/>
      <c r="E24" s="96">
        <f t="shared" si="0"/>
        <v>74484301.399999022</v>
      </c>
      <c r="F24" s="94">
        <v>1504173.9999999993</v>
      </c>
      <c r="G24" s="95"/>
      <c r="H24" s="96">
        <f t="shared" si="1"/>
        <v>1504173.9999999993</v>
      </c>
      <c r="I24" s="94">
        <v>21706.080000000002</v>
      </c>
      <c r="J24" s="95"/>
      <c r="K24" s="96">
        <f t="shared" si="2"/>
        <v>21706.080000000002</v>
      </c>
      <c r="L24" s="94">
        <v>11530.6</v>
      </c>
      <c r="M24" s="95"/>
      <c r="N24" s="96">
        <f t="shared" si="3"/>
        <v>11530.6</v>
      </c>
      <c r="O24" s="94">
        <v>0</v>
      </c>
      <c r="P24" s="95"/>
      <c r="Q24" s="96">
        <f t="shared" si="4"/>
        <v>0</v>
      </c>
      <c r="R24" s="94">
        <v>72990302.879999027</v>
      </c>
      <c r="S24" s="95"/>
      <c r="T24" s="96">
        <f t="shared" si="5"/>
        <v>72990302.879999027</v>
      </c>
      <c r="U24" s="210">
        <f t="shared" si="6"/>
        <v>0</v>
      </c>
      <c r="W24" s="88" t="s">
        <v>19</v>
      </c>
      <c r="X24" s="122">
        <f t="shared" si="7"/>
        <v>0</v>
      </c>
      <c r="Y24" s="4">
        <f t="shared" si="8"/>
        <v>0</v>
      </c>
      <c r="Z24" s="130">
        <f t="shared" si="9"/>
        <v>0</v>
      </c>
      <c r="AA24" s="4">
        <f t="shared" si="10"/>
        <v>0</v>
      </c>
      <c r="AB24" s="4">
        <f t="shared" si="11"/>
        <v>0</v>
      </c>
      <c r="AC24" s="129">
        <f t="shared" si="12"/>
        <v>0</v>
      </c>
    </row>
    <row r="25" spans="1:29" ht="15.75" customHeight="1">
      <c r="A25" s="250">
        <v>42708</v>
      </c>
      <c r="B25" s="85" t="s">
        <v>12</v>
      </c>
      <c r="C25" s="89">
        <v>37210930.200000159</v>
      </c>
      <c r="D25" s="90"/>
      <c r="E25" s="91">
        <f t="shared" si="0"/>
        <v>37210930.200000159</v>
      </c>
      <c r="F25" s="89">
        <v>1064289.0099999998</v>
      </c>
      <c r="G25" s="90"/>
      <c r="H25" s="91">
        <f t="shared" si="1"/>
        <v>1064289.0099999998</v>
      </c>
      <c r="I25" s="89">
        <v>69962.41</v>
      </c>
      <c r="J25" s="90"/>
      <c r="K25" s="91">
        <f t="shared" si="2"/>
        <v>69962.41</v>
      </c>
      <c r="L25" s="89">
        <v>15107.2</v>
      </c>
      <c r="M25" s="90"/>
      <c r="N25" s="91">
        <f t="shared" si="3"/>
        <v>15107.2</v>
      </c>
      <c r="O25" s="89">
        <v>515439.32</v>
      </c>
      <c r="P25" s="90"/>
      <c r="Q25" s="91">
        <f t="shared" si="4"/>
        <v>515439.32</v>
      </c>
      <c r="R25" s="89">
        <v>39931892.180000164</v>
      </c>
      <c r="S25" s="90"/>
      <c r="T25" s="91">
        <f t="shared" si="5"/>
        <v>39931892.180000164</v>
      </c>
      <c r="U25" s="208">
        <f t="shared" si="6"/>
        <v>0</v>
      </c>
      <c r="W25" s="85" t="s">
        <v>12</v>
      </c>
      <c r="X25" s="117">
        <f t="shared" si="7"/>
        <v>0</v>
      </c>
      <c r="Y25" s="118">
        <f t="shared" si="8"/>
        <v>0</v>
      </c>
      <c r="Z25" s="118">
        <f t="shared" si="9"/>
        <v>0</v>
      </c>
      <c r="AA25" s="118">
        <f t="shared" si="10"/>
        <v>0</v>
      </c>
      <c r="AB25" s="118">
        <f t="shared" si="11"/>
        <v>0</v>
      </c>
      <c r="AC25" s="131">
        <f t="shared" si="12"/>
        <v>0</v>
      </c>
    </row>
    <row r="26" spans="1:29" ht="15.75">
      <c r="A26" s="251"/>
      <c r="B26" s="86" t="s">
        <v>13</v>
      </c>
      <c r="C26" s="92">
        <v>73152162.229996711</v>
      </c>
      <c r="D26" s="20"/>
      <c r="E26" s="93">
        <f t="shared" si="0"/>
        <v>73152162.229996711</v>
      </c>
      <c r="F26" s="92">
        <v>2774377.99</v>
      </c>
      <c r="G26" s="20"/>
      <c r="H26" s="93">
        <f t="shared" si="1"/>
        <v>2774377.99</v>
      </c>
      <c r="I26" s="92">
        <v>311576.77999999997</v>
      </c>
      <c r="J26" s="20"/>
      <c r="K26" s="93">
        <f t="shared" si="2"/>
        <v>311576.77999999997</v>
      </c>
      <c r="L26" s="92">
        <v>28689.26</v>
      </c>
      <c r="M26" s="20"/>
      <c r="N26" s="93">
        <f t="shared" si="3"/>
        <v>28689.26</v>
      </c>
      <c r="O26" s="92">
        <v>1241135.1999999997</v>
      </c>
      <c r="P26" s="20"/>
      <c r="Q26" s="93">
        <f t="shared" si="4"/>
        <v>1241135.1999999997</v>
      </c>
      <c r="R26" s="92">
        <v>74940836.479996696</v>
      </c>
      <c r="S26" s="20"/>
      <c r="T26" s="93">
        <f t="shared" si="5"/>
        <v>74940836.479996696</v>
      </c>
      <c r="U26" s="209">
        <f t="shared" si="6"/>
        <v>0</v>
      </c>
      <c r="W26" s="86" t="s">
        <v>13</v>
      </c>
      <c r="X26" s="121">
        <f t="shared" si="7"/>
        <v>0</v>
      </c>
      <c r="Y26" s="122">
        <f t="shared" si="8"/>
        <v>0</v>
      </c>
      <c r="Z26" s="122">
        <f t="shared" si="9"/>
        <v>0</v>
      </c>
      <c r="AA26" s="122">
        <f t="shared" si="10"/>
        <v>0</v>
      </c>
      <c r="AB26" s="122">
        <f t="shared" si="11"/>
        <v>0</v>
      </c>
      <c r="AC26" s="129">
        <f t="shared" si="12"/>
        <v>0</v>
      </c>
    </row>
    <row r="27" spans="1:29" ht="15.75">
      <c r="A27" s="251"/>
      <c r="B27" s="87" t="s">
        <v>14</v>
      </c>
      <c r="C27" s="92">
        <v>41799761.119999737</v>
      </c>
      <c r="D27" s="20"/>
      <c r="E27" s="93">
        <f t="shared" si="0"/>
        <v>41799761.119999737</v>
      </c>
      <c r="F27" s="92">
        <v>1766290.4500000007</v>
      </c>
      <c r="G27" s="20"/>
      <c r="H27" s="93">
        <f t="shared" si="1"/>
        <v>1766290.4500000007</v>
      </c>
      <c r="I27" s="92">
        <v>149081.33999999997</v>
      </c>
      <c r="J27" s="20"/>
      <c r="K27" s="93">
        <f t="shared" si="2"/>
        <v>149081.33999999997</v>
      </c>
      <c r="L27" s="92">
        <v>6547.08</v>
      </c>
      <c r="M27" s="20"/>
      <c r="N27" s="93">
        <f t="shared" si="3"/>
        <v>6547.08</v>
      </c>
      <c r="O27" s="92">
        <v>1111754.8699999999</v>
      </c>
      <c r="P27" s="20"/>
      <c r="Q27" s="93">
        <f t="shared" si="4"/>
        <v>1111754.8699999999</v>
      </c>
      <c r="R27" s="92">
        <v>39147039.939999737</v>
      </c>
      <c r="S27" s="20"/>
      <c r="T27" s="93">
        <f t="shared" si="5"/>
        <v>39147039.939999737</v>
      </c>
      <c r="U27" s="209">
        <f t="shared" si="6"/>
        <v>0</v>
      </c>
      <c r="W27" s="87" t="s">
        <v>14</v>
      </c>
      <c r="X27" s="121">
        <f t="shared" si="7"/>
        <v>0</v>
      </c>
      <c r="Y27" s="122">
        <f t="shared" si="8"/>
        <v>0</v>
      </c>
      <c r="Z27" s="122">
        <f t="shared" si="9"/>
        <v>0</v>
      </c>
      <c r="AA27" s="122">
        <f t="shared" si="10"/>
        <v>0</v>
      </c>
      <c r="AB27" s="122">
        <f t="shared" si="11"/>
        <v>0</v>
      </c>
      <c r="AC27" s="129">
        <f t="shared" si="12"/>
        <v>0</v>
      </c>
    </row>
    <row r="28" spans="1:29" ht="15.75">
      <c r="A28" s="251"/>
      <c r="B28" s="86" t="s">
        <v>15</v>
      </c>
      <c r="C28" s="92">
        <v>81432808.45999971</v>
      </c>
      <c r="D28" s="20"/>
      <c r="E28" s="93">
        <f t="shared" si="0"/>
        <v>81432808.45999971</v>
      </c>
      <c r="F28" s="92">
        <v>1816251.2599999998</v>
      </c>
      <c r="G28" s="20"/>
      <c r="H28" s="93">
        <f t="shared" si="1"/>
        <v>1816251.2599999998</v>
      </c>
      <c r="I28" s="92">
        <v>335341.07</v>
      </c>
      <c r="J28" s="20"/>
      <c r="K28" s="93">
        <f t="shared" si="2"/>
        <v>335341.07</v>
      </c>
      <c r="L28" s="92">
        <v>251251.89</v>
      </c>
      <c r="M28" s="20"/>
      <c r="N28" s="93">
        <f t="shared" si="3"/>
        <v>251251.89</v>
      </c>
      <c r="O28" s="92">
        <v>1132041.7599999998</v>
      </c>
      <c r="P28" s="20"/>
      <c r="Q28" s="93">
        <f t="shared" si="4"/>
        <v>1132041.7599999998</v>
      </c>
      <c r="R28" s="92">
        <v>81834647.519999713</v>
      </c>
      <c r="S28" s="20"/>
      <c r="T28" s="93">
        <f t="shared" si="5"/>
        <v>81834647.519999713</v>
      </c>
      <c r="U28" s="209">
        <f t="shared" si="6"/>
        <v>0</v>
      </c>
      <c r="W28" s="86" t="s">
        <v>15</v>
      </c>
      <c r="X28" s="121">
        <f t="shared" si="7"/>
        <v>0</v>
      </c>
      <c r="Y28" s="122">
        <f t="shared" si="8"/>
        <v>0</v>
      </c>
      <c r="Z28" s="122">
        <f t="shared" si="9"/>
        <v>0</v>
      </c>
      <c r="AA28" s="122">
        <f t="shared" si="10"/>
        <v>0</v>
      </c>
      <c r="AB28" s="122">
        <f t="shared" si="11"/>
        <v>0</v>
      </c>
      <c r="AC28" s="129">
        <f t="shared" si="12"/>
        <v>0</v>
      </c>
    </row>
    <row r="29" spans="1:29" ht="15.75">
      <c r="A29" s="251"/>
      <c r="B29" s="86" t="s">
        <v>16</v>
      </c>
      <c r="C29" s="92">
        <v>61711993.309999011</v>
      </c>
      <c r="D29" s="20"/>
      <c r="E29" s="93">
        <f t="shared" si="0"/>
        <v>61711993.309999011</v>
      </c>
      <c r="F29" s="92">
        <v>1167848.290000001</v>
      </c>
      <c r="G29" s="20"/>
      <c r="H29" s="93">
        <f t="shared" si="1"/>
        <v>1167848.290000001</v>
      </c>
      <c r="I29" s="92">
        <v>144470.50999999998</v>
      </c>
      <c r="J29" s="20"/>
      <c r="K29" s="93">
        <f t="shared" si="2"/>
        <v>144470.50999999998</v>
      </c>
      <c r="L29" s="92">
        <v>7331.44</v>
      </c>
      <c r="M29" s="20"/>
      <c r="N29" s="93">
        <f t="shared" si="3"/>
        <v>7331.44</v>
      </c>
      <c r="O29" s="92">
        <v>584596.03000000026</v>
      </c>
      <c r="P29" s="20"/>
      <c r="Q29" s="93">
        <f t="shared" si="4"/>
        <v>584596.03000000026</v>
      </c>
      <c r="R29" s="92">
        <v>60096688.059999019</v>
      </c>
      <c r="S29" s="20"/>
      <c r="T29" s="93">
        <f t="shared" si="5"/>
        <v>60096688.059999019</v>
      </c>
      <c r="U29" s="209">
        <f t="shared" si="6"/>
        <v>0</v>
      </c>
      <c r="W29" s="86" t="s">
        <v>16</v>
      </c>
      <c r="X29" s="121">
        <f t="shared" si="7"/>
        <v>0</v>
      </c>
      <c r="Y29" s="122">
        <f t="shared" si="8"/>
        <v>0</v>
      </c>
      <c r="Z29" s="122">
        <f t="shared" si="9"/>
        <v>0</v>
      </c>
      <c r="AA29" s="122">
        <f t="shared" si="10"/>
        <v>0</v>
      </c>
      <c r="AB29" s="122">
        <f t="shared" si="11"/>
        <v>0</v>
      </c>
      <c r="AC29" s="129">
        <f t="shared" si="12"/>
        <v>0</v>
      </c>
    </row>
    <row r="30" spans="1:29" ht="15.75">
      <c r="A30" s="251"/>
      <c r="B30" s="86" t="s">
        <v>17</v>
      </c>
      <c r="C30" s="92">
        <v>62756497.319996655</v>
      </c>
      <c r="D30" s="20"/>
      <c r="E30" s="93">
        <f t="shared" si="0"/>
        <v>62756497.319996655</v>
      </c>
      <c r="F30" s="92">
        <v>2838410.2200000007</v>
      </c>
      <c r="G30" s="20"/>
      <c r="H30" s="93">
        <f t="shared" si="1"/>
        <v>2838410.2200000007</v>
      </c>
      <c r="I30" s="92">
        <v>293902.57999999996</v>
      </c>
      <c r="J30" s="20"/>
      <c r="K30" s="93">
        <f t="shared" si="2"/>
        <v>293902.57999999996</v>
      </c>
      <c r="L30" s="92">
        <v>376437.3</v>
      </c>
      <c r="M30" s="20"/>
      <c r="N30" s="93">
        <f t="shared" si="3"/>
        <v>376437.3</v>
      </c>
      <c r="O30" s="92">
        <v>925824.61000000057</v>
      </c>
      <c r="P30" s="20"/>
      <c r="Q30" s="93">
        <f t="shared" si="4"/>
        <v>925824.61000000057</v>
      </c>
      <c r="R30" s="92">
        <v>58909727.769996651</v>
      </c>
      <c r="S30" s="20"/>
      <c r="T30" s="93">
        <f t="shared" si="5"/>
        <v>58909727.769996651</v>
      </c>
      <c r="U30" s="209">
        <f t="shared" si="6"/>
        <v>0</v>
      </c>
      <c r="W30" s="86" t="s">
        <v>17</v>
      </c>
      <c r="X30" s="121">
        <f t="shared" si="7"/>
        <v>0</v>
      </c>
      <c r="Y30" s="122">
        <f t="shared" si="8"/>
        <v>0</v>
      </c>
      <c r="Z30" s="122">
        <f t="shared" si="9"/>
        <v>0</v>
      </c>
      <c r="AA30" s="122">
        <f t="shared" si="10"/>
        <v>0</v>
      </c>
      <c r="AB30" s="122">
        <f t="shared" si="11"/>
        <v>0</v>
      </c>
      <c r="AC30" s="129">
        <f t="shared" si="12"/>
        <v>0</v>
      </c>
    </row>
    <row r="31" spans="1:29" ht="15.75">
      <c r="A31" s="251"/>
      <c r="B31" s="86" t="s">
        <v>18</v>
      </c>
      <c r="C31" s="92">
        <v>11792194.300000004</v>
      </c>
      <c r="D31" s="20"/>
      <c r="E31" s="93">
        <f t="shared" si="0"/>
        <v>11792194.300000004</v>
      </c>
      <c r="F31" s="92">
        <v>834488.45</v>
      </c>
      <c r="G31" s="20"/>
      <c r="H31" s="93">
        <f t="shared" si="1"/>
        <v>834488.45</v>
      </c>
      <c r="I31" s="92">
        <v>30668.75</v>
      </c>
      <c r="J31" s="20"/>
      <c r="K31" s="93">
        <f t="shared" si="2"/>
        <v>30668.75</v>
      </c>
      <c r="L31" s="92">
        <v>3173.89</v>
      </c>
      <c r="M31" s="20"/>
      <c r="N31" s="93">
        <f t="shared" si="3"/>
        <v>3173.89</v>
      </c>
      <c r="O31" s="92">
        <v>189022.00000000009</v>
      </c>
      <c r="P31" s="20"/>
      <c r="Q31" s="93">
        <f t="shared" si="4"/>
        <v>189022.00000000009</v>
      </c>
      <c r="R31" s="92">
        <v>10820309.980000004</v>
      </c>
      <c r="S31" s="20"/>
      <c r="T31" s="93">
        <f t="shared" si="5"/>
        <v>10820309.980000004</v>
      </c>
      <c r="U31" s="209">
        <f t="shared" si="6"/>
        <v>0</v>
      </c>
      <c r="W31" s="86" t="s">
        <v>18</v>
      </c>
      <c r="X31" s="121">
        <f t="shared" si="7"/>
        <v>0</v>
      </c>
      <c r="Y31" s="122">
        <f t="shared" si="8"/>
        <v>0</v>
      </c>
      <c r="Z31" s="122">
        <f t="shared" si="9"/>
        <v>0</v>
      </c>
      <c r="AA31" s="122">
        <f t="shared" si="10"/>
        <v>0</v>
      </c>
      <c r="AB31" s="122">
        <f t="shared" si="11"/>
        <v>0</v>
      </c>
      <c r="AC31" s="129">
        <f t="shared" si="12"/>
        <v>0</v>
      </c>
    </row>
    <row r="32" spans="1:29" ht="15.75">
      <c r="A32" s="252"/>
      <c r="B32" s="88" t="s">
        <v>19</v>
      </c>
      <c r="C32" s="94">
        <v>72990302.879999027</v>
      </c>
      <c r="D32" s="95"/>
      <c r="E32" s="96">
        <f t="shared" si="0"/>
        <v>72990302.879999027</v>
      </c>
      <c r="F32" s="94">
        <v>2923730.0100000035</v>
      </c>
      <c r="G32" s="95"/>
      <c r="H32" s="96">
        <f t="shared" si="1"/>
        <v>2923730.0100000035</v>
      </c>
      <c r="I32" s="94">
        <v>485094.51</v>
      </c>
      <c r="J32" s="95"/>
      <c r="K32" s="96">
        <f t="shared" si="2"/>
        <v>485094.51</v>
      </c>
      <c r="L32" s="94">
        <v>112921.86</v>
      </c>
      <c r="M32" s="95"/>
      <c r="N32" s="96">
        <f t="shared" si="3"/>
        <v>112921.86</v>
      </c>
      <c r="O32" s="94">
        <v>1041024.7200000004</v>
      </c>
      <c r="P32" s="95"/>
      <c r="Q32" s="96">
        <f t="shared" si="4"/>
        <v>1041024.7200000004</v>
      </c>
      <c r="R32" s="94">
        <v>69397720.799999028</v>
      </c>
      <c r="S32" s="95"/>
      <c r="T32" s="96">
        <f t="shared" si="5"/>
        <v>69397720.799999028</v>
      </c>
      <c r="U32" s="210">
        <f t="shared" si="6"/>
        <v>0</v>
      </c>
      <c r="W32" s="88" t="s">
        <v>19</v>
      </c>
      <c r="X32" s="125">
        <f t="shared" si="7"/>
        <v>0</v>
      </c>
      <c r="Y32" s="126">
        <f t="shared" si="8"/>
        <v>0</v>
      </c>
      <c r="Z32" s="126">
        <f t="shared" si="9"/>
        <v>0</v>
      </c>
      <c r="AA32" s="126">
        <f t="shared" si="10"/>
        <v>0</v>
      </c>
      <c r="AB32" s="126">
        <f t="shared" si="11"/>
        <v>0</v>
      </c>
      <c r="AC32" s="132">
        <f t="shared" si="12"/>
        <v>0</v>
      </c>
    </row>
    <row r="33" spans="1:29" ht="15.75" customHeight="1">
      <c r="A33" s="250">
        <v>42709</v>
      </c>
      <c r="B33" s="85" t="s">
        <v>12</v>
      </c>
      <c r="C33" s="89">
        <v>39931892.180000164</v>
      </c>
      <c r="D33" s="90"/>
      <c r="E33" s="91">
        <f t="shared" si="0"/>
        <v>39931892.180000164</v>
      </c>
      <c r="F33" s="89">
        <v>1050433.5200000005</v>
      </c>
      <c r="G33" s="90"/>
      <c r="H33" s="91">
        <f t="shared" si="1"/>
        <v>1050433.5200000005</v>
      </c>
      <c r="I33" s="89">
        <v>152311.07</v>
      </c>
      <c r="J33" s="90"/>
      <c r="K33" s="91">
        <f t="shared" si="2"/>
        <v>152311.07</v>
      </c>
      <c r="L33" s="89">
        <v>488119.21999999991</v>
      </c>
      <c r="M33" s="90"/>
      <c r="N33" s="91">
        <f t="shared" si="3"/>
        <v>488119.21999999991</v>
      </c>
      <c r="O33" s="89">
        <v>530413.66</v>
      </c>
      <c r="P33" s="90"/>
      <c r="Q33" s="91">
        <f t="shared" si="4"/>
        <v>530413.66</v>
      </c>
      <c r="R33" s="89">
        <v>42161530.720000155</v>
      </c>
      <c r="S33" s="90"/>
      <c r="T33" s="91">
        <f t="shared" si="5"/>
        <v>42161530.720000155</v>
      </c>
      <c r="U33" s="208">
        <f t="shared" si="6"/>
        <v>0</v>
      </c>
      <c r="W33" s="85" t="s">
        <v>12</v>
      </c>
      <c r="X33" s="117">
        <f t="shared" si="7"/>
        <v>0</v>
      </c>
      <c r="Y33" s="118">
        <f t="shared" si="8"/>
        <v>0</v>
      </c>
      <c r="Z33" s="118">
        <f t="shared" si="9"/>
        <v>0</v>
      </c>
      <c r="AA33" s="118">
        <f t="shared" si="10"/>
        <v>0</v>
      </c>
      <c r="AB33" s="118">
        <f t="shared" si="11"/>
        <v>0</v>
      </c>
      <c r="AC33" s="131">
        <f t="shared" si="12"/>
        <v>0</v>
      </c>
    </row>
    <row r="34" spans="1:29" ht="15.75">
      <c r="A34" s="251"/>
      <c r="B34" s="86" t="s">
        <v>13</v>
      </c>
      <c r="C34" s="92">
        <v>74940836.479996696</v>
      </c>
      <c r="D34" s="84"/>
      <c r="E34" s="93">
        <f t="shared" si="0"/>
        <v>74940836.479996696</v>
      </c>
      <c r="F34" s="92">
        <v>3058519.3899999992</v>
      </c>
      <c r="G34" s="6"/>
      <c r="H34" s="93">
        <f t="shared" si="1"/>
        <v>3058519.3899999992</v>
      </c>
      <c r="I34" s="92">
        <v>392807.0199999999</v>
      </c>
      <c r="J34" s="20"/>
      <c r="K34" s="93">
        <f t="shared" si="2"/>
        <v>392807.0199999999</v>
      </c>
      <c r="L34" s="92">
        <v>116376.53</v>
      </c>
      <c r="M34" s="20"/>
      <c r="N34" s="93">
        <f t="shared" si="3"/>
        <v>116376.53</v>
      </c>
      <c r="O34" s="92">
        <v>821004.80000000005</v>
      </c>
      <c r="P34" s="6"/>
      <c r="Q34" s="93">
        <f t="shared" si="4"/>
        <v>821004.80000000005</v>
      </c>
      <c r="R34" s="92">
        <v>83217038.019996703</v>
      </c>
      <c r="S34" s="6"/>
      <c r="T34" s="93">
        <f t="shared" si="5"/>
        <v>83217038.019996703</v>
      </c>
      <c r="U34" s="209">
        <f t="shared" si="6"/>
        <v>0</v>
      </c>
      <c r="W34" s="86" t="s">
        <v>13</v>
      </c>
      <c r="X34" s="121">
        <f t="shared" si="7"/>
        <v>0</v>
      </c>
      <c r="Y34" s="122">
        <f t="shared" si="8"/>
        <v>0</v>
      </c>
      <c r="Z34" s="122">
        <f t="shared" si="9"/>
        <v>0</v>
      </c>
      <c r="AA34" s="122">
        <f t="shared" si="10"/>
        <v>0</v>
      </c>
      <c r="AB34" s="122">
        <f t="shared" si="11"/>
        <v>0</v>
      </c>
      <c r="AC34" s="129">
        <f t="shared" si="12"/>
        <v>0</v>
      </c>
    </row>
    <row r="35" spans="1:29" ht="15.75">
      <c r="A35" s="251"/>
      <c r="B35" s="87" t="s">
        <v>14</v>
      </c>
      <c r="C35" s="92">
        <v>39147039.939999737</v>
      </c>
      <c r="D35" s="6"/>
      <c r="E35" s="93">
        <f t="shared" si="0"/>
        <v>39147039.939999737</v>
      </c>
      <c r="F35" s="92">
        <v>1740020.99</v>
      </c>
      <c r="G35" s="6"/>
      <c r="H35" s="93">
        <f t="shared" si="1"/>
        <v>1740020.99</v>
      </c>
      <c r="I35" s="92">
        <v>72134.759999999995</v>
      </c>
      <c r="J35" s="20"/>
      <c r="K35" s="93">
        <f t="shared" si="2"/>
        <v>72134.759999999995</v>
      </c>
      <c r="L35" s="92">
        <v>24591</v>
      </c>
      <c r="M35" s="20"/>
      <c r="N35" s="93">
        <f t="shared" si="3"/>
        <v>24591</v>
      </c>
      <c r="O35" s="92">
        <v>841724.46</v>
      </c>
      <c r="P35" s="6"/>
      <c r="Q35" s="93">
        <f t="shared" si="4"/>
        <v>841724.46</v>
      </c>
      <c r="R35" s="92">
        <v>37963257.499999732</v>
      </c>
      <c r="S35" s="6"/>
      <c r="T35" s="93">
        <f t="shared" si="5"/>
        <v>37963257.499999732</v>
      </c>
      <c r="U35" s="209">
        <f t="shared" si="6"/>
        <v>0</v>
      </c>
      <c r="W35" s="87" t="s">
        <v>14</v>
      </c>
      <c r="X35" s="121">
        <f t="shared" si="7"/>
        <v>0</v>
      </c>
      <c r="Y35" s="122">
        <f t="shared" si="8"/>
        <v>0</v>
      </c>
      <c r="Z35" s="122">
        <f t="shared" si="9"/>
        <v>0</v>
      </c>
      <c r="AA35" s="122">
        <f t="shared" si="10"/>
        <v>0</v>
      </c>
      <c r="AB35" s="122">
        <f t="shared" si="11"/>
        <v>0</v>
      </c>
      <c r="AC35" s="129">
        <f t="shared" si="12"/>
        <v>0</v>
      </c>
    </row>
    <row r="36" spans="1:29" ht="15.75">
      <c r="A36" s="251"/>
      <c r="B36" s="86" t="s">
        <v>15</v>
      </c>
      <c r="C36" s="92">
        <v>81834647.519999713</v>
      </c>
      <c r="D36" s="6"/>
      <c r="E36" s="93">
        <f t="shared" si="0"/>
        <v>81834647.519999713</v>
      </c>
      <c r="F36" s="92">
        <v>1638443.2400000009</v>
      </c>
      <c r="G36" s="6"/>
      <c r="H36" s="93">
        <f t="shared" si="1"/>
        <v>1638443.2400000009</v>
      </c>
      <c r="I36" s="92">
        <v>291531.83</v>
      </c>
      <c r="J36" s="20"/>
      <c r="K36" s="93">
        <f t="shared" si="2"/>
        <v>291531.83</v>
      </c>
      <c r="L36" s="92">
        <v>32008.880000000001</v>
      </c>
      <c r="M36" s="20"/>
      <c r="N36" s="93">
        <f t="shared" si="3"/>
        <v>32008.880000000001</v>
      </c>
      <c r="O36" s="92">
        <v>654130.15999999968</v>
      </c>
      <c r="P36" s="6"/>
      <c r="Q36" s="93">
        <f t="shared" si="4"/>
        <v>654130.15999999968</v>
      </c>
      <c r="R36" s="92">
        <v>79801597.06999971</v>
      </c>
      <c r="S36" s="6"/>
      <c r="T36" s="93">
        <f t="shared" si="5"/>
        <v>79801597.06999971</v>
      </c>
      <c r="U36" s="209">
        <f t="shared" si="6"/>
        <v>0</v>
      </c>
      <c r="W36" s="86" t="s">
        <v>15</v>
      </c>
      <c r="X36" s="121">
        <f t="shared" si="7"/>
        <v>0</v>
      </c>
      <c r="Y36" s="122">
        <f t="shared" si="8"/>
        <v>0</v>
      </c>
      <c r="Z36" s="122">
        <f t="shared" si="9"/>
        <v>0</v>
      </c>
      <c r="AA36" s="122">
        <f t="shared" si="10"/>
        <v>0</v>
      </c>
      <c r="AB36" s="122">
        <f t="shared" si="11"/>
        <v>0</v>
      </c>
      <c r="AC36" s="129">
        <f t="shared" si="12"/>
        <v>0</v>
      </c>
    </row>
    <row r="37" spans="1:29" ht="15.75">
      <c r="A37" s="251"/>
      <c r="B37" s="86" t="s">
        <v>16</v>
      </c>
      <c r="C37" s="92">
        <v>60096688.059999019</v>
      </c>
      <c r="D37" s="6"/>
      <c r="E37" s="93">
        <f t="shared" si="0"/>
        <v>60096688.059999019</v>
      </c>
      <c r="F37" s="92">
        <v>1280372.3499999996</v>
      </c>
      <c r="G37" s="6"/>
      <c r="H37" s="93">
        <f t="shared" si="1"/>
        <v>1280372.3499999996</v>
      </c>
      <c r="I37" s="92">
        <v>152922.44999999998</v>
      </c>
      <c r="J37" s="20"/>
      <c r="K37" s="93">
        <f t="shared" si="2"/>
        <v>152922.44999999998</v>
      </c>
      <c r="L37" s="92">
        <v>20509.439999999999</v>
      </c>
      <c r="M37" s="20"/>
      <c r="N37" s="93">
        <f t="shared" si="3"/>
        <v>20509.439999999999</v>
      </c>
      <c r="O37" s="92">
        <v>381473.71</v>
      </c>
      <c r="P37" s="6"/>
      <c r="Q37" s="93">
        <f t="shared" si="4"/>
        <v>381473.71</v>
      </c>
      <c r="R37" s="92">
        <v>58567255.009998992</v>
      </c>
      <c r="S37" s="6"/>
      <c r="T37" s="93">
        <f t="shared" si="5"/>
        <v>58567255.009998992</v>
      </c>
      <c r="U37" s="209">
        <f t="shared" si="6"/>
        <v>0</v>
      </c>
      <c r="W37" s="86" t="s">
        <v>16</v>
      </c>
      <c r="X37" s="121">
        <f t="shared" si="7"/>
        <v>0</v>
      </c>
      <c r="Y37" s="122">
        <f t="shared" si="8"/>
        <v>0</v>
      </c>
      <c r="Z37" s="122">
        <f t="shared" si="9"/>
        <v>0</v>
      </c>
      <c r="AA37" s="122">
        <f t="shared" si="10"/>
        <v>0</v>
      </c>
      <c r="AB37" s="122">
        <f t="shared" si="11"/>
        <v>0</v>
      </c>
      <c r="AC37" s="129">
        <f t="shared" si="12"/>
        <v>0</v>
      </c>
    </row>
    <row r="38" spans="1:29" ht="15.75">
      <c r="A38" s="251"/>
      <c r="B38" s="86" t="s">
        <v>17</v>
      </c>
      <c r="C38" s="92">
        <v>58909727.769996651</v>
      </c>
      <c r="D38" s="6"/>
      <c r="E38" s="93">
        <f t="shared" si="0"/>
        <v>58909727.769996651</v>
      </c>
      <c r="F38" s="92">
        <v>2974743.44</v>
      </c>
      <c r="G38" s="6"/>
      <c r="H38" s="93">
        <f t="shared" si="1"/>
        <v>2974743.44</v>
      </c>
      <c r="I38" s="92">
        <v>292930.92</v>
      </c>
      <c r="J38" s="20"/>
      <c r="K38" s="93">
        <f t="shared" si="2"/>
        <v>292930.92</v>
      </c>
      <c r="L38" s="92">
        <v>70147.81</v>
      </c>
      <c r="M38" s="20"/>
      <c r="N38" s="93">
        <f t="shared" si="3"/>
        <v>70147.81</v>
      </c>
      <c r="O38" s="92">
        <v>672598.77</v>
      </c>
      <c r="P38" s="6"/>
      <c r="Q38" s="93">
        <f t="shared" si="4"/>
        <v>672598.77</v>
      </c>
      <c r="R38" s="92">
        <v>55485168.669996649</v>
      </c>
      <c r="S38" s="6"/>
      <c r="T38" s="93">
        <f t="shared" si="5"/>
        <v>55485168.669996649</v>
      </c>
      <c r="U38" s="209">
        <f t="shared" si="6"/>
        <v>0</v>
      </c>
      <c r="W38" s="86" t="s">
        <v>17</v>
      </c>
      <c r="X38" s="121">
        <f t="shared" si="7"/>
        <v>0</v>
      </c>
      <c r="Y38" s="122">
        <f t="shared" si="8"/>
        <v>0</v>
      </c>
      <c r="Z38" s="122">
        <f t="shared" si="9"/>
        <v>0</v>
      </c>
      <c r="AA38" s="122">
        <f t="shared" si="10"/>
        <v>0</v>
      </c>
      <c r="AB38" s="122">
        <f t="shared" si="11"/>
        <v>0</v>
      </c>
      <c r="AC38" s="129">
        <f t="shared" si="12"/>
        <v>0</v>
      </c>
    </row>
    <row r="39" spans="1:29" ht="15.75">
      <c r="A39" s="251"/>
      <c r="B39" s="86" t="s">
        <v>18</v>
      </c>
      <c r="C39" s="92">
        <v>10820309.980000004</v>
      </c>
      <c r="D39" s="6"/>
      <c r="E39" s="93">
        <f t="shared" si="0"/>
        <v>10820309.980000004</v>
      </c>
      <c r="F39" s="92">
        <v>590605.34999999974</v>
      </c>
      <c r="G39" s="6"/>
      <c r="H39" s="93">
        <f t="shared" si="1"/>
        <v>590605.34999999974</v>
      </c>
      <c r="I39" s="92">
        <v>37001.870000000003</v>
      </c>
      <c r="J39" s="20"/>
      <c r="K39" s="93">
        <f t="shared" si="2"/>
        <v>37001.870000000003</v>
      </c>
      <c r="L39" s="92">
        <v>1210.6099999999999</v>
      </c>
      <c r="M39" s="20"/>
      <c r="N39" s="93">
        <f t="shared" si="3"/>
        <v>1210.6099999999999</v>
      </c>
      <c r="O39" s="92">
        <v>88251.709999999977</v>
      </c>
      <c r="P39" s="6"/>
      <c r="Q39" s="93">
        <f t="shared" si="4"/>
        <v>88251.709999999977</v>
      </c>
      <c r="R39" s="92">
        <v>10177244.180000005</v>
      </c>
      <c r="S39" s="6"/>
      <c r="T39" s="93">
        <f t="shared" si="5"/>
        <v>10177244.180000005</v>
      </c>
      <c r="U39" s="209">
        <f t="shared" si="6"/>
        <v>0</v>
      </c>
      <c r="W39" s="86" t="s">
        <v>18</v>
      </c>
      <c r="X39" s="121">
        <f t="shared" si="7"/>
        <v>0</v>
      </c>
      <c r="Y39" s="122">
        <f t="shared" si="8"/>
        <v>0</v>
      </c>
      <c r="Z39" s="122">
        <f t="shared" si="9"/>
        <v>0</v>
      </c>
      <c r="AA39" s="122">
        <f t="shared" si="10"/>
        <v>0</v>
      </c>
      <c r="AB39" s="122">
        <f t="shared" si="11"/>
        <v>0</v>
      </c>
      <c r="AC39" s="129">
        <f t="shared" si="12"/>
        <v>0</v>
      </c>
    </row>
    <row r="40" spans="1:29" ht="15.75">
      <c r="A40" s="252"/>
      <c r="B40" s="88" t="s">
        <v>19</v>
      </c>
      <c r="C40" s="94">
        <v>69397720.799999028</v>
      </c>
      <c r="D40" s="105"/>
      <c r="E40" s="96">
        <f t="shared" si="0"/>
        <v>69397720.799999028</v>
      </c>
      <c r="F40" s="94">
        <v>2517035.91</v>
      </c>
      <c r="G40" s="105"/>
      <c r="H40" s="96">
        <f t="shared" si="1"/>
        <v>2517035.91</v>
      </c>
      <c r="I40" s="94">
        <v>167073.64000000001</v>
      </c>
      <c r="J40" s="95"/>
      <c r="K40" s="96">
        <f t="shared" si="2"/>
        <v>167073.64000000001</v>
      </c>
      <c r="L40" s="94">
        <v>4059.5199999999995</v>
      </c>
      <c r="M40" s="95"/>
      <c r="N40" s="96">
        <f t="shared" si="3"/>
        <v>4059.5199999999995</v>
      </c>
      <c r="O40" s="94">
        <v>649443.67999999993</v>
      </c>
      <c r="P40" s="105"/>
      <c r="Q40" s="96">
        <f t="shared" si="4"/>
        <v>649443.67999999993</v>
      </c>
      <c r="R40" s="94">
        <v>66394255.32999903</v>
      </c>
      <c r="S40" s="105"/>
      <c r="T40" s="96">
        <f t="shared" si="5"/>
        <v>66394255.32999903</v>
      </c>
      <c r="U40" s="210">
        <f t="shared" si="6"/>
        <v>0</v>
      </c>
      <c r="W40" s="88" t="s">
        <v>19</v>
      </c>
      <c r="X40" s="125">
        <f t="shared" si="7"/>
        <v>0</v>
      </c>
      <c r="Y40" s="126">
        <f t="shared" si="8"/>
        <v>0</v>
      </c>
      <c r="Z40" s="126">
        <f t="shared" si="9"/>
        <v>0</v>
      </c>
      <c r="AA40" s="126">
        <f t="shared" si="10"/>
        <v>0</v>
      </c>
      <c r="AB40" s="126">
        <f t="shared" si="11"/>
        <v>0</v>
      </c>
      <c r="AC40" s="132">
        <f t="shared" si="12"/>
        <v>0</v>
      </c>
    </row>
    <row r="41" spans="1:29" ht="15.75" customHeight="1">
      <c r="A41" s="250">
        <v>42710</v>
      </c>
      <c r="B41" s="85" t="s">
        <v>12</v>
      </c>
      <c r="C41" s="89">
        <v>42161530.720000155</v>
      </c>
      <c r="D41" s="90"/>
      <c r="E41" s="97">
        <f t="shared" si="0"/>
        <v>42161530.720000155</v>
      </c>
      <c r="F41" s="89">
        <v>1031681.99</v>
      </c>
      <c r="G41" s="90"/>
      <c r="H41" s="91">
        <f t="shared" si="1"/>
        <v>1031681.99</v>
      </c>
      <c r="I41" s="89">
        <v>28294.07</v>
      </c>
      <c r="J41" s="90"/>
      <c r="K41" s="91">
        <f t="shared" si="2"/>
        <v>28294.07</v>
      </c>
      <c r="L41" s="89">
        <v>9038.61</v>
      </c>
      <c r="M41" s="90"/>
      <c r="N41" s="91">
        <f t="shared" si="3"/>
        <v>9038.61</v>
      </c>
      <c r="O41" s="89">
        <v>406376.59</v>
      </c>
      <c r="P41" s="90"/>
      <c r="Q41" s="91">
        <f t="shared" si="4"/>
        <v>406376.59</v>
      </c>
      <c r="R41" s="89">
        <v>40742727.600000165</v>
      </c>
      <c r="S41" s="90"/>
      <c r="T41" s="91">
        <f t="shared" si="5"/>
        <v>40742727.600000165</v>
      </c>
      <c r="U41" s="208">
        <f t="shared" si="6"/>
        <v>0</v>
      </c>
      <c r="W41" s="85" t="s">
        <v>12</v>
      </c>
      <c r="X41" s="122">
        <f t="shared" si="7"/>
        <v>0</v>
      </c>
      <c r="Y41" s="122">
        <f t="shared" si="8"/>
        <v>0</v>
      </c>
      <c r="Z41" s="122">
        <f t="shared" si="9"/>
        <v>0</v>
      </c>
      <c r="AA41" s="122">
        <f t="shared" si="10"/>
        <v>0</v>
      </c>
      <c r="AB41" s="122">
        <f t="shared" si="11"/>
        <v>0</v>
      </c>
      <c r="AC41" s="129">
        <f t="shared" si="12"/>
        <v>0</v>
      </c>
    </row>
    <row r="42" spans="1:29" ht="15.75">
      <c r="A42" s="251"/>
      <c r="B42" s="86" t="s">
        <v>13</v>
      </c>
      <c r="C42" s="92">
        <v>83217038.019996703</v>
      </c>
      <c r="D42" s="20"/>
      <c r="E42" s="93">
        <f t="shared" si="0"/>
        <v>83217038.019996703</v>
      </c>
      <c r="F42" s="92">
        <v>2740006.8099999996</v>
      </c>
      <c r="G42" s="20"/>
      <c r="H42" s="93">
        <f t="shared" si="1"/>
        <v>2740006.8099999996</v>
      </c>
      <c r="I42" s="92">
        <v>640290.98</v>
      </c>
      <c r="J42" s="20"/>
      <c r="K42" s="93">
        <f t="shared" si="2"/>
        <v>640290.98</v>
      </c>
      <c r="L42" s="92">
        <v>154448.84</v>
      </c>
      <c r="M42" s="20"/>
      <c r="N42" s="93">
        <f t="shared" si="3"/>
        <v>154448.84</v>
      </c>
      <c r="O42" s="92">
        <v>998275.6400000006</v>
      </c>
      <c r="P42" s="20"/>
      <c r="Q42" s="93">
        <f t="shared" si="4"/>
        <v>998275.6400000006</v>
      </c>
      <c r="R42" s="92">
        <v>79964597.7099967</v>
      </c>
      <c r="S42" s="20"/>
      <c r="T42" s="93">
        <f t="shared" si="5"/>
        <v>79964597.7099967</v>
      </c>
      <c r="U42" s="209">
        <f t="shared" si="6"/>
        <v>0</v>
      </c>
      <c r="W42" s="86" t="s">
        <v>13</v>
      </c>
      <c r="X42" s="122">
        <f t="shared" si="7"/>
        <v>0</v>
      </c>
      <c r="Y42" s="122">
        <f t="shared" si="8"/>
        <v>0</v>
      </c>
      <c r="Z42" s="122">
        <f t="shared" si="9"/>
        <v>0</v>
      </c>
      <c r="AA42" s="122">
        <f t="shared" si="10"/>
        <v>0</v>
      </c>
      <c r="AB42" s="122">
        <f t="shared" si="11"/>
        <v>0</v>
      </c>
      <c r="AC42" s="129">
        <f t="shared" si="12"/>
        <v>0</v>
      </c>
    </row>
    <row r="43" spans="1:29" ht="15.75">
      <c r="A43" s="251"/>
      <c r="B43" s="87" t="s">
        <v>14</v>
      </c>
      <c r="C43" s="92">
        <v>37963257.499999732</v>
      </c>
      <c r="D43" s="20"/>
      <c r="E43" s="93">
        <f t="shared" si="0"/>
        <v>37963257.499999732</v>
      </c>
      <c r="F43" s="92">
        <v>1304569.1000000001</v>
      </c>
      <c r="G43" s="20"/>
      <c r="H43" s="93">
        <f t="shared" si="1"/>
        <v>1304569.1000000001</v>
      </c>
      <c r="I43" s="92">
        <v>88599.76</v>
      </c>
      <c r="J43" s="20"/>
      <c r="K43" s="93">
        <f t="shared" si="2"/>
        <v>88599.76</v>
      </c>
      <c r="L43" s="92">
        <v>2927.08</v>
      </c>
      <c r="M43" s="20"/>
      <c r="N43" s="93">
        <f t="shared" si="3"/>
        <v>2927.08</v>
      </c>
      <c r="O43" s="92">
        <v>612045.19999999995</v>
      </c>
      <c r="P43" s="20"/>
      <c r="Q43" s="93">
        <f t="shared" si="4"/>
        <v>612045.19999999995</v>
      </c>
      <c r="R43" s="92">
        <v>36132315.879999734</v>
      </c>
      <c r="S43" s="20"/>
      <c r="T43" s="93">
        <f t="shared" si="5"/>
        <v>36132315.879999734</v>
      </c>
      <c r="U43" s="209">
        <f t="shared" si="6"/>
        <v>0</v>
      </c>
      <c r="W43" s="87" t="s">
        <v>14</v>
      </c>
      <c r="X43" s="122">
        <f t="shared" si="7"/>
        <v>0</v>
      </c>
      <c r="Y43" s="122">
        <f t="shared" si="8"/>
        <v>0</v>
      </c>
      <c r="Z43" s="122">
        <f t="shared" si="9"/>
        <v>0</v>
      </c>
      <c r="AA43" s="122">
        <f t="shared" si="10"/>
        <v>0</v>
      </c>
      <c r="AB43" s="122">
        <f t="shared" si="11"/>
        <v>0</v>
      </c>
      <c r="AC43" s="129">
        <f t="shared" si="12"/>
        <v>0</v>
      </c>
    </row>
    <row r="44" spans="1:29" ht="15.75">
      <c r="A44" s="251"/>
      <c r="B44" s="86" t="s">
        <v>15</v>
      </c>
      <c r="C44" s="92">
        <v>79801597.06999971</v>
      </c>
      <c r="D44" s="20"/>
      <c r="E44" s="93">
        <f t="shared" si="0"/>
        <v>79801597.06999971</v>
      </c>
      <c r="F44" s="92">
        <v>1835903.78</v>
      </c>
      <c r="G44" s="20"/>
      <c r="H44" s="93">
        <f t="shared" si="1"/>
        <v>1835903.78</v>
      </c>
      <c r="I44" s="92">
        <v>158212.76</v>
      </c>
      <c r="J44" s="20"/>
      <c r="K44" s="93">
        <f t="shared" si="2"/>
        <v>158212.76</v>
      </c>
      <c r="L44" s="92">
        <v>4484.13</v>
      </c>
      <c r="M44" s="20"/>
      <c r="N44" s="93">
        <f t="shared" si="3"/>
        <v>4484.13</v>
      </c>
      <c r="O44" s="92">
        <v>641484.90999999992</v>
      </c>
      <c r="P44" s="20"/>
      <c r="Q44" s="93">
        <f t="shared" si="4"/>
        <v>641484.90999999992</v>
      </c>
      <c r="R44" s="92">
        <v>80775619.559999719</v>
      </c>
      <c r="S44" s="20"/>
      <c r="T44" s="93">
        <f t="shared" si="5"/>
        <v>80775619.559999719</v>
      </c>
      <c r="U44" s="209">
        <f t="shared" si="6"/>
        <v>0</v>
      </c>
      <c r="W44" s="86" t="s">
        <v>15</v>
      </c>
      <c r="X44" s="122">
        <f t="shared" si="7"/>
        <v>0</v>
      </c>
      <c r="Y44" s="122">
        <f t="shared" si="8"/>
        <v>0</v>
      </c>
      <c r="Z44" s="122">
        <f t="shared" si="9"/>
        <v>0</v>
      </c>
      <c r="AA44" s="122">
        <f t="shared" si="10"/>
        <v>0</v>
      </c>
      <c r="AB44" s="122">
        <f t="shared" si="11"/>
        <v>0</v>
      </c>
      <c r="AC44" s="129">
        <f t="shared" si="12"/>
        <v>0</v>
      </c>
    </row>
    <row r="45" spans="1:29" ht="15.75">
      <c r="A45" s="251"/>
      <c r="B45" s="86" t="s">
        <v>16</v>
      </c>
      <c r="C45" s="92">
        <v>58567255.009998992</v>
      </c>
      <c r="D45" s="20"/>
      <c r="E45" s="93">
        <f t="shared" si="0"/>
        <v>58567255.009998992</v>
      </c>
      <c r="F45" s="92">
        <v>1078231.0599999996</v>
      </c>
      <c r="G45" s="20"/>
      <c r="H45" s="93">
        <f t="shared" si="1"/>
        <v>1078231.0599999996</v>
      </c>
      <c r="I45" s="92">
        <v>158113.03</v>
      </c>
      <c r="J45" s="20"/>
      <c r="K45" s="93">
        <f t="shared" si="2"/>
        <v>158113.03</v>
      </c>
      <c r="L45" s="92">
        <v>5979.85</v>
      </c>
      <c r="M45" s="20"/>
      <c r="N45" s="93">
        <f t="shared" si="3"/>
        <v>5979.85</v>
      </c>
      <c r="O45" s="92">
        <v>325335.26000000007</v>
      </c>
      <c r="P45" s="20"/>
      <c r="Q45" s="93">
        <f t="shared" si="4"/>
        <v>325335.26000000007</v>
      </c>
      <c r="R45" s="92">
        <v>57315821.869998991</v>
      </c>
      <c r="S45" s="20"/>
      <c r="T45" s="93">
        <f t="shared" si="5"/>
        <v>57315821.869998991</v>
      </c>
      <c r="U45" s="209">
        <f t="shared" si="6"/>
        <v>0</v>
      </c>
      <c r="W45" s="86" t="s">
        <v>16</v>
      </c>
      <c r="X45" s="122">
        <f t="shared" si="7"/>
        <v>0</v>
      </c>
      <c r="Y45" s="122">
        <f t="shared" si="8"/>
        <v>0</v>
      </c>
      <c r="Z45" s="122">
        <f t="shared" si="9"/>
        <v>0</v>
      </c>
      <c r="AA45" s="122">
        <f t="shared" si="10"/>
        <v>0</v>
      </c>
      <c r="AB45" s="122">
        <f t="shared" si="11"/>
        <v>0</v>
      </c>
      <c r="AC45" s="129">
        <f t="shared" si="12"/>
        <v>0</v>
      </c>
    </row>
    <row r="46" spans="1:29" ht="15.75">
      <c r="A46" s="251"/>
      <c r="B46" s="86" t="s">
        <v>17</v>
      </c>
      <c r="C46" s="92"/>
      <c r="D46" s="20"/>
      <c r="E46" s="93">
        <f t="shared" si="0"/>
        <v>0</v>
      </c>
      <c r="F46" s="92"/>
      <c r="G46" s="20"/>
      <c r="H46" s="93">
        <f t="shared" si="1"/>
        <v>0</v>
      </c>
      <c r="I46" s="92"/>
      <c r="J46" s="20"/>
      <c r="K46" s="93">
        <f t="shared" si="2"/>
        <v>0</v>
      </c>
      <c r="L46" s="92"/>
      <c r="M46" s="20"/>
      <c r="N46" s="93">
        <f t="shared" si="3"/>
        <v>0</v>
      </c>
      <c r="O46" s="92"/>
      <c r="P46" s="20"/>
      <c r="Q46" s="93">
        <f t="shared" si="4"/>
        <v>0</v>
      </c>
      <c r="R46" s="92"/>
      <c r="S46" s="20"/>
      <c r="T46" s="93">
        <f t="shared" si="5"/>
        <v>0</v>
      </c>
      <c r="U46" s="209">
        <f t="shared" si="6"/>
        <v>0</v>
      </c>
      <c r="W46" s="86" t="s">
        <v>17</v>
      </c>
      <c r="X46" s="122">
        <f t="shared" si="7"/>
        <v>0</v>
      </c>
      <c r="Y46" s="122">
        <f t="shared" si="8"/>
        <v>0</v>
      </c>
      <c r="Z46" s="122">
        <f t="shared" si="9"/>
        <v>0</v>
      </c>
      <c r="AA46" s="122">
        <f t="shared" si="10"/>
        <v>0</v>
      </c>
      <c r="AB46" s="122">
        <f t="shared" si="11"/>
        <v>0</v>
      </c>
      <c r="AC46" s="129">
        <f t="shared" si="12"/>
        <v>0</v>
      </c>
    </row>
    <row r="47" spans="1:29" ht="15.75">
      <c r="A47" s="251"/>
      <c r="B47" s="86" t="s">
        <v>18</v>
      </c>
      <c r="C47" s="92">
        <v>10177244.180000005</v>
      </c>
      <c r="D47" s="20"/>
      <c r="E47" s="93">
        <f t="shared" si="0"/>
        <v>10177244.180000005</v>
      </c>
      <c r="F47" s="92">
        <v>428179.41999999987</v>
      </c>
      <c r="G47" s="20"/>
      <c r="H47" s="93">
        <f t="shared" si="1"/>
        <v>428179.41999999987</v>
      </c>
      <c r="I47" s="92">
        <v>11780.72</v>
      </c>
      <c r="J47" s="20"/>
      <c r="K47" s="93">
        <f t="shared" si="2"/>
        <v>11780.72</v>
      </c>
      <c r="L47" s="92">
        <v>1095.3599999999999</v>
      </c>
      <c r="M47" s="20"/>
      <c r="N47" s="93">
        <f t="shared" si="3"/>
        <v>1095.3599999999999</v>
      </c>
      <c r="O47" s="92">
        <v>92719.74</v>
      </c>
      <c r="P47" s="20"/>
      <c r="Q47" s="93">
        <f t="shared" si="4"/>
        <v>92719.74</v>
      </c>
      <c r="R47" s="92">
        <v>9667030.3800000064</v>
      </c>
      <c r="S47" s="20"/>
      <c r="T47" s="93">
        <f t="shared" si="5"/>
        <v>9667030.3800000064</v>
      </c>
      <c r="U47" s="209">
        <f t="shared" si="6"/>
        <v>0</v>
      </c>
      <c r="W47" s="86" t="s">
        <v>18</v>
      </c>
      <c r="X47" s="122">
        <f t="shared" si="7"/>
        <v>0</v>
      </c>
      <c r="Y47" s="122">
        <f t="shared" si="8"/>
        <v>0</v>
      </c>
      <c r="Z47" s="122">
        <f t="shared" si="9"/>
        <v>0</v>
      </c>
      <c r="AA47" s="122">
        <f t="shared" si="10"/>
        <v>0</v>
      </c>
      <c r="AB47" s="122">
        <f t="shared" si="11"/>
        <v>0</v>
      </c>
      <c r="AC47" s="129">
        <f t="shared" si="12"/>
        <v>0</v>
      </c>
    </row>
    <row r="48" spans="1:29" ht="15.75">
      <c r="A48" s="252"/>
      <c r="B48" s="88" t="s">
        <v>19</v>
      </c>
      <c r="C48" s="94">
        <v>66394255.32999903</v>
      </c>
      <c r="D48" s="95"/>
      <c r="E48" s="96">
        <f t="shared" si="0"/>
        <v>66394255.32999903</v>
      </c>
      <c r="F48" s="94">
        <v>1955739.21</v>
      </c>
      <c r="G48" s="95"/>
      <c r="H48" s="96">
        <f t="shared" si="1"/>
        <v>1955739.21</v>
      </c>
      <c r="I48" s="94">
        <v>127019.40999999997</v>
      </c>
      <c r="J48" s="95"/>
      <c r="K48" s="96">
        <f t="shared" si="2"/>
        <v>127019.40999999997</v>
      </c>
      <c r="L48" s="94">
        <v>18790.449999999997</v>
      </c>
      <c r="M48" s="95"/>
      <c r="N48" s="96">
        <f t="shared" si="3"/>
        <v>18790.449999999997</v>
      </c>
      <c r="O48" s="94">
        <v>362827.91999999987</v>
      </c>
      <c r="P48" s="95"/>
      <c r="Q48" s="96">
        <f t="shared" si="4"/>
        <v>362827.91999999987</v>
      </c>
      <c r="R48" s="94">
        <v>67895117.09999904</v>
      </c>
      <c r="S48" s="95"/>
      <c r="T48" s="96">
        <f t="shared" si="5"/>
        <v>67895117.09999904</v>
      </c>
      <c r="U48" s="210">
        <f t="shared" si="6"/>
        <v>0</v>
      </c>
      <c r="W48" s="88" t="s">
        <v>19</v>
      </c>
      <c r="X48" s="122">
        <f t="shared" si="7"/>
        <v>0</v>
      </c>
      <c r="Y48" s="122">
        <f t="shared" si="8"/>
        <v>0</v>
      </c>
      <c r="Z48" s="122">
        <f t="shared" si="9"/>
        <v>0</v>
      </c>
      <c r="AA48" s="122">
        <f t="shared" si="10"/>
        <v>0</v>
      </c>
      <c r="AB48" s="122">
        <f t="shared" si="11"/>
        <v>0</v>
      </c>
      <c r="AC48" s="129">
        <f t="shared" si="12"/>
        <v>0</v>
      </c>
    </row>
    <row r="49" spans="1:29" ht="15.75" customHeight="1">
      <c r="A49" s="250">
        <v>42711</v>
      </c>
      <c r="B49" s="85" t="s">
        <v>12</v>
      </c>
      <c r="C49" s="89">
        <v>40742727.600000165</v>
      </c>
      <c r="D49" s="90"/>
      <c r="E49" s="91">
        <f t="shared" si="0"/>
        <v>40742727.600000165</v>
      </c>
      <c r="F49" s="89">
        <v>1158008.8799999997</v>
      </c>
      <c r="G49" s="90"/>
      <c r="H49" s="91">
        <f t="shared" si="1"/>
        <v>1158008.8799999997</v>
      </c>
      <c r="I49" s="89">
        <v>85461.269999999975</v>
      </c>
      <c r="J49" s="90"/>
      <c r="K49" s="91">
        <f t="shared" si="2"/>
        <v>85461.269999999975</v>
      </c>
      <c r="L49" s="89">
        <v>37435.980000000003</v>
      </c>
      <c r="M49" s="90"/>
      <c r="N49" s="91">
        <f t="shared" si="3"/>
        <v>37435.980000000003</v>
      </c>
      <c r="O49" s="89">
        <v>1009.82</v>
      </c>
      <c r="P49" s="90"/>
      <c r="Q49" s="91">
        <f t="shared" si="4"/>
        <v>1009.82</v>
      </c>
      <c r="R49" s="89">
        <v>39631734.190000162</v>
      </c>
      <c r="S49" s="90"/>
      <c r="T49" s="91">
        <f t="shared" si="5"/>
        <v>39631734.190000162</v>
      </c>
      <c r="U49" s="208">
        <f t="shared" si="6"/>
        <v>0</v>
      </c>
      <c r="W49" s="85" t="s">
        <v>12</v>
      </c>
      <c r="X49" s="117">
        <f t="shared" si="7"/>
        <v>0</v>
      </c>
      <c r="Y49" s="118">
        <f t="shared" si="8"/>
        <v>0</v>
      </c>
      <c r="Z49" s="118">
        <f t="shared" si="9"/>
        <v>0</v>
      </c>
      <c r="AA49" s="118">
        <f t="shared" si="10"/>
        <v>0</v>
      </c>
      <c r="AB49" s="118">
        <f t="shared" si="11"/>
        <v>0</v>
      </c>
      <c r="AC49" s="131">
        <f t="shared" si="12"/>
        <v>0</v>
      </c>
    </row>
    <row r="50" spans="1:29" ht="15.75">
      <c r="A50" s="251"/>
      <c r="B50" s="86" t="s">
        <v>13</v>
      </c>
      <c r="C50" s="92">
        <v>79964597.7099967</v>
      </c>
      <c r="D50" s="20"/>
      <c r="E50" s="93">
        <f t="shared" si="0"/>
        <v>79964597.7099967</v>
      </c>
      <c r="F50" s="92">
        <v>2325087.7400000016</v>
      </c>
      <c r="G50" s="20"/>
      <c r="H50" s="93">
        <f t="shared" si="1"/>
        <v>2325087.7400000016</v>
      </c>
      <c r="I50" s="92">
        <v>203796.33</v>
      </c>
      <c r="J50" s="20"/>
      <c r="K50" s="93">
        <f t="shared" si="2"/>
        <v>203796.33</v>
      </c>
      <c r="L50" s="92">
        <v>5498.2</v>
      </c>
      <c r="M50" s="20"/>
      <c r="N50" s="93">
        <f t="shared" si="3"/>
        <v>5498.2</v>
      </c>
      <c r="O50" s="92">
        <v>0</v>
      </c>
      <c r="P50" s="20"/>
      <c r="Q50" s="93">
        <f t="shared" si="4"/>
        <v>0</v>
      </c>
      <c r="R50" s="92">
        <v>77837808.099996701</v>
      </c>
      <c r="S50" s="20"/>
      <c r="T50" s="93">
        <f t="shared" si="5"/>
        <v>77837808.099996701</v>
      </c>
      <c r="U50" s="209">
        <f t="shared" si="6"/>
        <v>0</v>
      </c>
      <c r="W50" s="86" t="s">
        <v>13</v>
      </c>
      <c r="X50" s="121">
        <f t="shared" si="7"/>
        <v>0</v>
      </c>
      <c r="Y50" s="122">
        <f t="shared" si="8"/>
        <v>0</v>
      </c>
      <c r="Z50" s="122">
        <f t="shared" si="9"/>
        <v>0</v>
      </c>
      <c r="AA50" s="122">
        <f t="shared" si="10"/>
        <v>0</v>
      </c>
      <c r="AB50" s="122">
        <f t="shared" si="11"/>
        <v>0</v>
      </c>
      <c r="AC50" s="129">
        <f t="shared" si="12"/>
        <v>0</v>
      </c>
    </row>
    <row r="51" spans="1:29" ht="15.75">
      <c r="A51" s="251"/>
      <c r="B51" s="87" t="s">
        <v>14</v>
      </c>
      <c r="C51" s="92">
        <v>36132315.879999734</v>
      </c>
      <c r="D51" s="20"/>
      <c r="E51" s="93">
        <f t="shared" si="0"/>
        <v>36132315.879999734</v>
      </c>
      <c r="F51" s="92">
        <v>773574.70999999985</v>
      </c>
      <c r="G51" s="20"/>
      <c r="H51" s="93">
        <f t="shared" si="1"/>
        <v>773574.70999999985</v>
      </c>
      <c r="I51" s="92">
        <v>48170.789999999994</v>
      </c>
      <c r="J51" s="20"/>
      <c r="K51" s="93">
        <f t="shared" si="2"/>
        <v>48170.789999999994</v>
      </c>
      <c r="L51" s="92">
        <v>3235.9</v>
      </c>
      <c r="M51" s="20"/>
      <c r="N51" s="93">
        <f t="shared" si="3"/>
        <v>3235.9</v>
      </c>
      <c r="O51" s="92">
        <v>0</v>
      </c>
      <c r="P51" s="20"/>
      <c r="Q51" s="93">
        <f t="shared" si="4"/>
        <v>0</v>
      </c>
      <c r="R51" s="92">
        <v>35403676.059999734</v>
      </c>
      <c r="S51" s="20"/>
      <c r="T51" s="93">
        <f t="shared" si="5"/>
        <v>35403676.059999734</v>
      </c>
      <c r="U51" s="209">
        <f t="shared" si="6"/>
        <v>0</v>
      </c>
      <c r="W51" s="87" t="s">
        <v>14</v>
      </c>
      <c r="X51" s="121">
        <f t="shared" si="7"/>
        <v>0</v>
      </c>
      <c r="Y51" s="122">
        <f t="shared" si="8"/>
        <v>0</v>
      </c>
      <c r="Z51" s="122">
        <f t="shared" si="9"/>
        <v>0</v>
      </c>
      <c r="AA51" s="122">
        <f t="shared" si="10"/>
        <v>0</v>
      </c>
      <c r="AB51" s="122">
        <f t="shared" si="11"/>
        <v>0</v>
      </c>
      <c r="AC51" s="129">
        <f t="shared" si="12"/>
        <v>0</v>
      </c>
    </row>
    <row r="52" spans="1:29" ht="15.75">
      <c r="A52" s="251"/>
      <c r="B52" s="86" t="s">
        <v>15</v>
      </c>
      <c r="C52" s="92">
        <v>80775619.559999719</v>
      </c>
      <c r="D52" s="20"/>
      <c r="E52" s="93">
        <f t="shared" si="0"/>
        <v>80775619.559999719</v>
      </c>
      <c r="F52" s="92">
        <v>1309962.0099999998</v>
      </c>
      <c r="G52" s="20"/>
      <c r="H52" s="93">
        <f t="shared" si="1"/>
        <v>1309962.0099999998</v>
      </c>
      <c r="I52" s="92">
        <v>140061.96999999997</v>
      </c>
      <c r="J52" s="20"/>
      <c r="K52" s="93">
        <f t="shared" si="2"/>
        <v>140061.96999999997</v>
      </c>
      <c r="L52" s="92">
        <v>7194.59</v>
      </c>
      <c r="M52" s="20"/>
      <c r="N52" s="93">
        <f t="shared" si="3"/>
        <v>7194.59</v>
      </c>
      <c r="O52" s="92">
        <v>181228.31</v>
      </c>
      <c r="P52" s="20"/>
      <c r="Q52" s="93">
        <f t="shared" si="4"/>
        <v>181228.31</v>
      </c>
      <c r="R52" s="92">
        <v>79417296.619999722</v>
      </c>
      <c r="S52" s="20"/>
      <c r="T52" s="93">
        <f t="shared" si="5"/>
        <v>79417296.619999722</v>
      </c>
      <c r="U52" s="209">
        <f t="shared" si="6"/>
        <v>0</v>
      </c>
      <c r="W52" s="86" t="s">
        <v>15</v>
      </c>
      <c r="X52" s="121">
        <f t="shared" si="7"/>
        <v>0</v>
      </c>
      <c r="Y52" s="122">
        <f t="shared" si="8"/>
        <v>0</v>
      </c>
      <c r="Z52" s="122">
        <f t="shared" si="9"/>
        <v>0</v>
      </c>
      <c r="AA52" s="122">
        <f t="shared" si="10"/>
        <v>0</v>
      </c>
      <c r="AB52" s="122">
        <f t="shared" si="11"/>
        <v>0</v>
      </c>
      <c r="AC52" s="129">
        <f t="shared" si="12"/>
        <v>0</v>
      </c>
    </row>
    <row r="53" spans="1:29" ht="15.75">
      <c r="A53" s="251"/>
      <c r="B53" s="86" t="s">
        <v>16</v>
      </c>
      <c r="C53" s="92">
        <v>57315821.869998991</v>
      </c>
      <c r="D53" s="20"/>
      <c r="E53" s="93">
        <f t="shared" si="0"/>
        <v>57315821.869998991</v>
      </c>
      <c r="F53" s="92">
        <v>1326060.4700000018</v>
      </c>
      <c r="G53" s="20"/>
      <c r="H53" s="93">
        <f t="shared" si="1"/>
        <v>1326060.4700000018</v>
      </c>
      <c r="I53" s="92">
        <v>76897.98</v>
      </c>
      <c r="J53" s="20"/>
      <c r="K53" s="93">
        <f t="shared" si="2"/>
        <v>76897.98</v>
      </c>
      <c r="L53" s="92">
        <v>5188.42</v>
      </c>
      <c r="M53" s="20"/>
      <c r="N53" s="93">
        <f t="shared" si="3"/>
        <v>5188.42</v>
      </c>
      <c r="O53" s="92">
        <v>0</v>
      </c>
      <c r="P53" s="20"/>
      <c r="Q53" s="93">
        <f t="shared" si="4"/>
        <v>0</v>
      </c>
      <c r="R53" s="92">
        <v>56061470.959998988</v>
      </c>
      <c r="S53" s="20"/>
      <c r="T53" s="93">
        <f t="shared" si="5"/>
        <v>56061470.959998988</v>
      </c>
      <c r="U53" s="209">
        <f t="shared" si="6"/>
        <v>0</v>
      </c>
      <c r="W53" s="86" t="s">
        <v>16</v>
      </c>
      <c r="X53" s="121">
        <f t="shared" si="7"/>
        <v>0</v>
      </c>
      <c r="Y53" s="122">
        <f t="shared" si="8"/>
        <v>0</v>
      </c>
      <c r="Z53" s="122">
        <f t="shared" si="9"/>
        <v>0</v>
      </c>
      <c r="AA53" s="122">
        <f t="shared" si="10"/>
        <v>0</v>
      </c>
      <c r="AB53" s="122">
        <f t="shared" si="11"/>
        <v>0</v>
      </c>
      <c r="AC53" s="129">
        <f t="shared" si="12"/>
        <v>0</v>
      </c>
    </row>
    <row r="54" spans="1:29" ht="15.75">
      <c r="A54" s="251"/>
      <c r="B54" s="86" t="s">
        <v>17</v>
      </c>
      <c r="C54" s="92">
        <v>55485168.669996649</v>
      </c>
      <c r="D54" s="20"/>
      <c r="E54" s="93">
        <f t="shared" si="0"/>
        <v>55485168.669996649</v>
      </c>
      <c r="F54" s="92">
        <v>4111602.2499999986</v>
      </c>
      <c r="G54" s="20"/>
      <c r="H54" s="93">
        <f t="shared" si="1"/>
        <v>4111602.2499999986</v>
      </c>
      <c r="I54" s="92">
        <v>231283.04</v>
      </c>
      <c r="J54" s="20"/>
      <c r="K54" s="93">
        <f t="shared" si="2"/>
        <v>231283.04</v>
      </c>
      <c r="L54" s="92">
        <v>11784.58</v>
      </c>
      <c r="M54" s="20"/>
      <c r="N54" s="93">
        <f t="shared" si="3"/>
        <v>11784.58</v>
      </c>
      <c r="O54" s="92">
        <v>1079309.44</v>
      </c>
      <c r="P54" s="20"/>
      <c r="Q54" s="93">
        <f t="shared" si="4"/>
        <v>1079309.44</v>
      </c>
      <c r="R54" s="92">
        <v>50513755.439996652</v>
      </c>
      <c r="S54" s="20"/>
      <c r="T54" s="93">
        <f t="shared" si="5"/>
        <v>50513755.439996652</v>
      </c>
      <c r="U54" s="209">
        <f t="shared" si="6"/>
        <v>0</v>
      </c>
      <c r="W54" s="86" t="s">
        <v>17</v>
      </c>
      <c r="X54" s="121">
        <f t="shared" si="7"/>
        <v>0</v>
      </c>
      <c r="Y54" s="122">
        <f t="shared" si="8"/>
        <v>0</v>
      </c>
      <c r="Z54" s="122">
        <f t="shared" si="9"/>
        <v>0</v>
      </c>
      <c r="AA54" s="122">
        <f t="shared" si="10"/>
        <v>0</v>
      </c>
      <c r="AB54" s="122">
        <f t="shared" si="11"/>
        <v>0</v>
      </c>
      <c r="AC54" s="129">
        <f t="shared" si="12"/>
        <v>0</v>
      </c>
    </row>
    <row r="55" spans="1:29" ht="15.75">
      <c r="A55" s="251"/>
      <c r="B55" s="86" t="s">
        <v>18</v>
      </c>
      <c r="C55" s="92">
        <v>9667030.3800000064</v>
      </c>
      <c r="D55" s="20"/>
      <c r="E55" s="93">
        <f t="shared" si="0"/>
        <v>9667030.3800000064</v>
      </c>
      <c r="F55" s="92">
        <v>215006.92</v>
      </c>
      <c r="G55" s="20"/>
      <c r="H55" s="93">
        <f t="shared" si="1"/>
        <v>215006.92</v>
      </c>
      <c r="I55" s="92">
        <v>9998.2699999999986</v>
      </c>
      <c r="J55" s="20"/>
      <c r="K55" s="93">
        <f t="shared" si="2"/>
        <v>9998.2699999999986</v>
      </c>
      <c r="L55" s="92">
        <v>9593.02</v>
      </c>
      <c r="M55" s="20"/>
      <c r="N55" s="93">
        <f t="shared" si="3"/>
        <v>9593.02</v>
      </c>
      <c r="O55" s="92">
        <v>0</v>
      </c>
      <c r="P55" s="20"/>
      <c r="Q55" s="93">
        <f t="shared" si="4"/>
        <v>0</v>
      </c>
      <c r="R55" s="92">
        <v>9452428.7100000065</v>
      </c>
      <c r="S55" s="20"/>
      <c r="T55" s="93">
        <f t="shared" si="5"/>
        <v>9452428.7100000065</v>
      </c>
      <c r="U55" s="209">
        <f t="shared" si="6"/>
        <v>0</v>
      </c>
      <c r="W55" s="86" t="s">
        <v>18</v>
      </c>
      <c r="X55" s="121">
        <f t="shared" si="7"/>
        <v>0</v>
      </c>
      <c r="Y55" s="122">
        <f t="shared" si="8"/>
        <v>0</v>
      </c>
      <c r="Z55" s="122">
        <f t="shared" si="9"/>
        <v>0</v>
      </c>
      <c r="AA55" s="122">
        <f t="shared" si="10"/>
        <v>0</v>
      </c>
      <c r="AB55" s="122">
        <f t="shared" si="11"/>
        <v>0</v>
      </c>
      <c r="AC55" s="129">
        <f t="shared" si="12"/>
        <v>0</v>
      </c>
    </row>
    <row r="56" spans="1:29" ht="15.75">
      <c r="A56" s="252"/>
      <c r="B56" s="88" t="s">
        <v>19</v>
      </c>
      <c r="C56" s="94">
        <v>67895117.09999904</v>
      </c>
      <c r="D56" s="95"/>
      <c r="E56" s="96">
        <f t="shared" si="0"/>
        <v>67895117.09999904</v>
      </c>
      <c r="F56" s="94">
        <v>1718106.33</v>
      </c>
      <c r="G56" s="95"/>
      <c r="H56" s="96">
        <f t="shared" si="1"/>
        <v>1718106.33</v>
      </c>
      <c r="I56" s="94">
        <v>121051.48999999998</v>
      </c>
      <c r="J56" s="95"/>
      <c r="K56" s="96">
        <f t="shared" si="2"/>
        <v>121051.48999999998</v>
      </c>
      <c r="L56" s="94">
        <v>71235.679999999993</v>
      </c>
      <c r="M56" s="95"/>
      <c r="N56" s="96">
        <f t="shared" si="3"/>
        <v>71235.679999999993</v>
      </c>
      <c r="O56" s="92">
        <v>0</v>
      </c>
      <c r="P56" s="20"/>
      <c r="Q56" s="93">
        <f t="shared" si="4"/>
        <v>0</v>
      </c>
      <c r="R56" s="94">
        <v>66226826.579999037</v>
      </c>
      <c r="S56" s="95"/>
      <c r="T56" s="96">
        <f t="shared" si="5"/>
        <v>66226826.579999037</v>
      </c>
      <c r="U56" s="210">
        <f t="shared" si="6"/>
        <v>0</v>
      </c>
      <c r="W56" s="88" t="s">
        <v>19</v>
      </c>
      <c r="X56" s="125">
        <f t="shared" si="7"/>
        <v>0</v>
      </c>
      <c r="Y56" s="126">
        <f t="shared" si="8"/>
        <v>0</v>
      </c>
      <c r="Z56" s="126">
        <f t="shared" si="9"/>
        <v>0</v>
      </c>
      <c r="AA56" s="126">
        <f t="shared" si="10"/>
        <v>0</v>
      </c>
      <c r="AB56" s="126">
        <f t="shared" si="11"/>
        <v>0</v>
      </c>
      <c r="AC56" s="132">
        <f t="shared" si="12"/>
        <v>0</v>
      </c>
    </row>
    <row r="57" spans="1:29" ht="15.75" customHeight="1">
      <c r="A57" s="250">
        <v>42712</v>
      </c>
      <c r="B57" s="85" t="s">
        <v>12</v>
      </c>
      <c r="C57" s="89">
        <v>39631734.190000162</v>
      </c>
      <c r="D57" s="90"/>
      <c r="E57" s="91">
        <f t="shared" si="0"/>
        <v>39631734.190000162</v>
      </c>
      <c r="F57" s="89">
        <v>906184.42000000016</v>
      </c>
      <c r="G57" s="90"/>
      <c r="H57" s="91">
        <f t="shared" si="1"/>
        <v>906184.42000000016</v>
      </c>
      <c r="I57" s="89">
        <v>98027.01</v>
      </c>
      <c r="J57" s="90"/>
      <c r="K57" s="91">
        <f t="shared" si="2"/>
        <v>98027.01</v>
      </c>
      <c r="L57" s="89">
        <v>77359.779999999984</v>
      </c>
      <c r="M57" s="90"/>
      <c r="N57" s="91">
        <f t="shared" si="3"/>
        <v>77359.779999999984</v>
      </c>
      <c r="O57" s="89">
        <v>566529.30000000005</v>
      </c>
      <c r="P57" s="90"/>
      <c r="Q57" s="91">
        <f t="shared" si="4"/>
        <v>566529.30000000005</v>
      </c>
      <c r="R57" s="89">
        <v>38179687.700000159</v>
      </c>
      <c r="S57" s="90"/>
      <c r="T57" s="91">
        <f t="shared" si="5"/>
        <v>38179687.700000159</v>
      </c>
      <c r="U57" s="208">
        <f t="shared" si="6"/>
        <v>0</v>
      </c>
      <c r="W57" s="85" t="s">
        <v>12</v>
      </c>
      <c r="X57" s="122">
        <f t="shared" si="7"/>
        <v>0</v>
      </c>
      <c r="Y57" s="122">
        <f t="shared" si="8"/>
        <v>0</v>
      </c>
      <c r="Z57" s="122">
        <f t="shared" si="9"/>
        <v>0</v>
      </c>
      <c r="AA57" s="122">
        <f t="shared" si="10"/>
        <v>0</v>
      </c>
      <c r="AB57" s="122">
        <f t="shared" si="11"/>
        <v>0</v>
      </c>
      <c r="AC57" s="129">
        <f t="shared" si="12"/>
        <v>0</v>
      </c>
    </row>
    <row r="58" spans="1:29" ht="15.75">
      <c r="A58" s="251"/>
      <c r="B58" s="86" t="s">
        <v>13</v>
      </c>
      <c r="C58" s="92">
        <v>77837808.099996701</v>
      </c>
      <c r="D58" s="20"/>
      <c r="E58" s="93">
        <f t="shared" si="0"/>
        <v>77837808.099996701</v>
      </c>
      <c r="F58" s="92">
        <v>2350868.919999999</v>
      </c>
      <c r="G58" s="20"/>
      <c r="H58" s="93">
        <f t="shared" si="1"/>
        <v>2350868.919999999</v>
      </c>
      <c r="I58" s="92">
        <v>444695.67</v>
      </c>
      <c r="J58" s="20"/>
      <c r="K58" s="93">
        <f t="shared" si="2"/>
        <v>444695.67</v>
      </c>
      <c r="L58" s="92">
        <v>111302.69</v>
      </c>
      <c r="M58" s="20"/>
      <c r="N58" s="93">
        <f t="shared" si="3"/>
        <v>111302.69</v>
      </c>
      <c r="O58" s="92">
        <v>1227873.4699999997</v>
      </c>
      <c r="P58" s="20"/>
      <c r="Q58" s="93">
        <f t="shared" si="4"/>
        <v>1227873.4699999997</v>
      </c>
      <c r="R58" s="92">
        <v>74592458.689996704</v>
      </c>
      <c r="S58" s="20"/>
      <c r="T58" s="93">
        <f t="shared" si="5"/>
        <v>74592458.689996704</v>
      </c>
      <c r="U58" s="209">
        <f t="shared" si="6"/>
        <v>0</v>
      </c>
      <c r="W58" s="86" t="s">
        <v>13</v>
      </c>
      <c r="X58" s="122">
        <f t="shared" si="7"/>
        <v>0</v>
      </c>
      <c r="Y58" s="122">
        <f t="shared" si="8"/>
        <v>0</v>
      </c>
      <c r="Z58" s="122">
        <f t="shared" si="9"/>
        <v>0</v>
      </c>
      <c r="AA58" s="122">
        <f t="shared" si="10"/>
        <v>0</v>
      </c>
      <c r="AB58" s="122">
        <f t="shared" si="11"/>
        <v>0</v>
      </c>
      <c r="AC58" s="129">
        <f t="shared" si="12"/>
        <v>0</v>
      </c>
    </row>
    <row r="59" spans="1:29" ht="15.75">
      <c r="A59" s="251"/>
      <c r="B59" s="87" t="s">
        <v>14</v>
      </c>
      <c r="C59" s="92">
        <v>35403676.059999734</v>
      </c>
      <c r="D59" s="20"/>
      <c r="E59" s="93">
        <f t="shared" si="0"/>
        <v>35403676.059999734</v>
      </c>
      <c r="F59" s="92">
        <v>1250603.8799999999</v>
      </c>
      <c r="G59" s="20"/>
      <c r="H59" s="93">
        <f t="shared" si="1"/>
        <v>1250603.8799999999</v>
      </c>
      <c r="I59" s="92">
        <v>87923.69</v>
      </c>
      <c r="J59" s="20"/>
      <c r="K59" s="93">
        <f t="shared" si="2"/>
        <v>87923.69</v>
      </c>
      <c r="L59" s="92">
        <v>2063.64</v>
      </c>
      <c r="M59" s="20"/>
      <c r="N59" s="93">
        <f t="shared" si="3"/>
        <v>2063.64</v>
      </c>
      <c r="O59" s="92">
        <v>860098.6599999998</v>
      </c>
      <c r="P59" s="20"/>
      <c r="Q59" s="93">
        <f t="shared" si="4"/>
        <v>860098.6599999998</v>
      </c>
      <c r="R59" s="92">
        <v>33378833.56999974</v>
      </c>
      <c r="S59" s="20"/>
      <c r="T59" s="93">
        <f t="shared" si="5"/>
        <v>33378833.56999974</v>
      </c>
      <c r="U59" s="209">
        <f t="shared" si="6"/>
        <v>0</v>
      </c>
      <c r="W59" s="87" t="s">
        <v>14</v>
      </c>
      <c r="X59" s="122">
        <f t="shared" si="7"/>
        <v>0</v>
      </c>
      <c r="Y59" s="122">
        <f t="shared" si="8"/>
        <v>0</v>
      </c>
      <c r="Z59" s="122">
        <f t="shared" si="9"/>
        <v>0</v>
      </c>
      <c r="AA59" s="122">
        <f t="shared" si="10"/>
        <v>0</v>
      </c>
      <c r="AB59" s="122">
        <f t="shared" si="11"/>
        <v>0</v>
      </c>
      <c r="AC59" s="129">
        <f t="shared" si="12"/>
        <v>0</v>
      </c>
    </row>
    <row r="60" spans="1:29" ht="15.75">
      <c r="A60" s="251"/>
      <c r="B60" s="86" t="s">
        <v>15</v>
      </c>
      <c r="C60" s="92">
        <v>79417296.619999722</v>
      </c>
      <c r="D60" s="20"/>
      <c r="E60" s="93">
        <f t="shared" si="0"/>
        <v>79417296.619999722</v>
      </c>
      <c r="F60" s="92">
        <v>1043542.4199999998</v>
      </c>
      <c r="G60" s="20"/>
      <c r="H60" s="93">
        <f t="shared" si="1"/>
        <v>1043542.4199999998</v>
      </c>
      <c r="I60" s="92">
        <v>58149.15</v>
      </c>
      <c r="J60" s="20"/>
      <c r="K60" s="93">
        <f t="shared" si="2"/>
        <v>58149.15</v>
      </c>
      <c r="L60" s="92">
        <v>4846.63</v>
      </c>
      <c r="M60" s="20"/>
      <c r="N60" s="93">
        <f t="shared" si="3"/>
        <v>4846.63</v>
      </c>
      <c r="O60" s="92">
        <v>1344171.5999999994</v>
      </c>
      <c r="P60" s="20"/>
      <c r="Q60" s="93">
        <f t="shared" si="4"/>
        <v>1344171.5999999994</v>
      </c>
      <c r="R60" s="92">
        <v>77082885.119999722</v>
      </c>
      <c r="S60" s="20"/>
      <c r="T60" s="93">
        <f t="shared" si="5"/>
        <v>77082885.119999722</v>
      </c>
      <c r="U60" s="209">
        <f t="shared" si="6"/>
        <v>0</v>
      </c>
      <c r="W60" s="86" t="s">
        <v>15</v>
      </c>
      <c r="X60" s="122">
        <f t="shared" si="7"/>
        <v>0</v>
      </c>
      <c r="Y60" s="122">
        <f t="shared" si="8"/>
        <v>0</v>
      </c>
      <c r="Z60" s="122">
        <f t="shared" si="9"/>
        <v>0</v>
      </c>
      <c r="AA60" s="122">
        <f t="shared" si="10"/>
        <v>0</v>
      </c>
      <c r="AB60" s="122">
        <f t="shared" si="11"/>
        <v>0</v>
      </c>
      <c r="AC60" s="129">
        <f t="shared" si="12"/>
        <v>0</v>
      </c>
    </row>
    <row r="61" spans="1:29" ht="15.75">
      <c r="A61" s="251"/>
      <c r="B61" s="86" t="s">
        <v>16</v>
      </c>
      <c r="C61" s="92">
        <v>56061470.959998988</v>
      </c>
      <c r="D61" s="20"/>
      <c r="E61" s="93">
        <f t="shared" si="0"/>
        <v>56061470.959998988</v>
      </c>
      <c r="F61" s="92">
        <v>1200497.3800000011</v>
      </c>
      <c r="G61" s="20"/>
      <c r="H61" s="93">
        <f t="shared" si="1"/>
        <v>1200497.3800000011</v>
      </c>
      <c r="I61" s="92">
        <v>51026.26</v>
      </c>
      <c r="J61" s="20"/>
      <c r="K61" s="93">
        <f t="shared" si="2"/>
        <v>51026.26</v>
      </c>
      <c r="L61" s="92">
        <v>3986.34</v>
      </c>
      <c r="M61" s="20"/>
      <c r="N61" s="93">
        <f t="shared" si="3"/>
        <v>3986.34</v>
      </c>
      <c r="O61" s="92">
        <v>447010.24000000022</v>
      </c>
      <c r="P61" s="20"/>
      <c r="Q61" s="93">
        <f t="shared" si="4"/>
        <v>447010.24000000022</v>
      </c>
      <c r="R61" s="92">
        <v>54461003.259998992</v>
      </c>
      <c r="S61" s="20"/>
      <c r="T61" s="93">
        <f t="shared" si="5"/>
        <v>54461003.259998992</v>
      </c>
      <c r="U61" s="209">
        <f t="shared" si="6"/>
        <v>0</v>
      </c>
      <c r="W61" s="86" t="s">
        <v>16</v>
      </c>
      <c r="X61" s="122">
        <f t="shared" si="7"/>
        <v>0</v>
      </c>
      <c r="Y61" s="122">
        <f t="shared" si="8"/>
        <v>0</v>
      </c>
      <c r="Z61" s="122">
        <f t="shared" si="9"/>
        <v>0</v>
      </c>
      <c r="AA61" s="122">
        <f t="shared" si="10"/>
        <v>0</v>
      </c>
      <c r="AB61" s="122">
        <f t="shared" si="11"/>
        <v>0</v>
      </c>
      <c r="AC61" s="129">
        <f t="shared" si="12"/>
        <v>0</v>
      </c>
    </row>
    <row r="62" spans="1:29" ht="15.75">
      <c r="A62" s="251"/>
      <c r="B62" s="86" t="s">
        <v>17</v>
      </c>
      <c r="C62" s="92">
        <v>50513755.439996652</v>
      </c>
      <c r="D62" s="20"/>
      <c r="E62" s="93">
        <f t="shared" si="0"/>
        <v>50513755.439996652</v>
      </c>
      <c r="F62" s="92">
        <v>2709917.7300000004</v>
      </c>
      <c r="G62" s="20"/>
      <c r="H62" s="93">
        <f t="shared" si="1"/>
        <v>2709917.7300000004</v>
      </c>
      <c r="I62" s="92">
        <v>240241.81</v>
      </c>
      <c r="J62" s="20"/>
      <c r="K62" s="93">
        <f t="shared" si="2"/>
        <v>240241.81</v>
      </c>
      <c r="L62" s="92">
        <v>399472.41999999993</v>
      </c>
      <c r="M62" s="20"/>
      <c r="N62" s="93">
        <f t="shared" si="3"/>
        <v>399472.41999999993</v>
      </c>
      <c r="O62" s="92">
        <v>802014.56</v>
      </c>
      <c r="P62" s="20"/>
      <c r="Q62" s="93">
        <f t="shared" si="4"/>
        <v>802014.56</v>
      </c>
      <c r="R62" s="92">
        <v>46842592.539996646</v>
      </c>
      <c r="S62" s="20"/>
      <c r="T62" s="93">
        <f t="shared" si="5"/>
        <v>46842592.539996646</v>
      </c>
      <c r="U62" s="209">
        <f t="shared" si="6"/>
        <v>0</v>
      </c>
      <c r="W62" s="86" t="s">
        <v>17</v>
      </c>
      <c r="X62" s="122">
        <f t="shared" si="7"/>
        <v>0</v>
      </c>
      <c r="Y62" s="122">
        <f t="shared" si="8"/>
        <v>0</v>
      </c>
      <c r="Z62" s="122">
        <f t="shared" si="9"/>
        <v>0</v>
      </c>
      <c r="AA62" s="122">
        <f t="shared" si="10"/>
        <v>0</v>
      </c>
      <c r="AB62" s="122">
        <f t="shared" si="11"/>
        <v>0</v>
      </c>
      <c r="AC62" s="129">
        <f t="shared" si="12"/>
        <v>0</v>
      </c>
    </row>
    <row r="63" spans="1:29" ht="15.75">
      <c r="A63" s="251"/>
      <c r="B63" s="86" t="s">
        <v>18</v>
      </c>
      <c r="C63" s="92">
        <v>9452428.7100000065</v>
      </c>
      <c r="D63" s="20"/>
      <c r="E63" s="93">
        <f t="shared" si="0"/>
        <v>9452428.7100000065</v>
      </c>
      <c r="F63" s="92">
        <v>423778.18000000005</v>
      </c>
      <c r="G63" s="20"/>
      <c r="H63" s="93">
        <f t="shared" si="1"/>
        <v>423778.18000000005</v>
      </c>
      <c r="I63" s="92">
        <v>43218.85</v>
      </c>
      <c r="J63" s="20"/>
      <c r="K63" s="93">
        <f t="shared" si="2"/>
        <v>43218.85</v>
      </c>
      <c r="L63" s="92">
        <v>2681.44</v>
      </c>
      <c r="M63" s="20"/>
      <c r="N63" s="93">
        <f t="shared" si="3"/>
        <v>2681.44</v>
      </c>
      <c r="O63" s="92">
        <v>100755.6</v>
      </c>
      <c r="P63" s="20"/>
      <c r="Q63" s="93">
        <f t="shared" si="4"/>
        <v>100755.6</v>
      </c>
      <c r="R63" s="92">
        <v>8968432.3400000054</v>
      </c>
      <c r="S63" s="20"/>
      <c r="T63" s="93">
        <f t="shared" si="5"/>
        <v>8968432.3400000054</v>
      </c>
      <c r="U63" s="209">
        <f t="shared" si="6"/>
        <v>0</v>
      </c>
      <c r="W63" s="86" t="s">
        <v>18</v>
      </c>
      <c r="X63" s="122">
        <f t="shared" si="7"/>
        <v>0</v>
      </c>
      <c r="Y63" s="122">
        <f t="shared" si="8"/>
        <v>0</v>
      </c>
      <c r="Z63" s="122">
        <f t="shared" si="9"/>
        <v>0</v>
      </c>
      <c r="AA63" s="122">
        <f t="shared" si="10"/>
        <v>0</v>
      </c>
      <c r="AB63" s="122">
        <f t="shared" si="11"/>
        <v>0</v>
      </c>
      <c r="AC63" s="129">
        <f t="shared" si="12"/>
        <v>0</v>
      </c>
    </row>
    <row r="64" spans="1:29" ht="15.75">
      <c r="A64" s="252"/>
      <c r="B64" s="88" t="s">
        <v>19</v>
      </c>
      <c r="C64" s="94">
        <v>66226826.579999037</v>
      </c>
      <c r="D64" s="95"/>
      <c r="E64" s="96">
        <f t="shared" si="0"/>
        <v>66226826.579999037</v>
      </c>
      <c r="F64" s="94">
        <v>1789759.83</v>
      </c>
      <c r="G64" s="95"/>
      <c r="H64" s="96">
        <f t="shared" si="1"/>
        <v>1789759.83</v>
      </c>
      <c r="I64" s="94">
        <v>580176.72</v>
      </c>
      <c r="J64" s="95"/>
      <c r="K64" s="96">
        <f t="shared" si="2"/>
        <v>580176.72</v>
      </c>
      <c r="L64" s="94">
        <v>400628.93</v>
      </c>
      <c r="M64" s="95"/>
      <c r="N64" s="96">
        <f t="shared" si="3"/>
        <v>400628.93</v>
      </c>
      <c r="O64" s="94">
        <v>600462.27999999968</v>
      </c>
      <c r="P64" s="95"/>
      <c r="Q64" s="96">
        <f t="shared" si="4"/>
        <v>600462.27999999968</v>
      </c>
      <c r="R64" s="94">
        <v>64016152.259999037</v>
      </c>
      <c r="S64" s="95"/>
      <c r="T64" s="96">
        <f t="shared" si="5"/>
        <v>64016152.259999037</v>
      </c>
      <c r="U64" s="210">
        <f t="shared" si="6"/>
        <v>0</v>
      </c>
      <c r="W64" s="88" t="s">
        <v>19</v>
      </c>
      <c r="X64" s="122">
        <f t="shared" si="7"/>
        <v>0</v>
      </c>
      <c r="Y64" s="122">
        <f t="shared" si="8"/>
        <v>0</v>
      </c>
      <c r="Z64" s="122">
        <f t="shared" si="9"/>
        <v>0</v>
      </c>
      <c r="AA64" s="122">
        <f t="shared" si="10"/>
        <v>0</v>
      </c>
      <c r="AB64" s="122">
        <f t="shared" si="11"/>
        <v>0</v>
      </c>
      <c r="AC64" s="129">
        <f t="shared" si="12"/>
        <v>0</v>
      </c>
    </row>
    <row r="65" spans="1:29" ht="15.75" customHeight="1">
      <c r="A65" s="250">
        <v>42714</v>
      </c>
      <c r="B65" s="85" t="s">
        <v>12</v>
      </c>
      <c r="C65" s="89">
        <v>38179687.700000159</v>
      </c>
      <c r="D65" s="90"/>
      <c r="E65" s="91">
        <f t="shared" si="0"/>
        <v>38179687.700000159</v>
      </c>
      <c r="F65" s="89">
        <v>595998.15000000014</v>
      </c>
      <c r="G65" s="90"/>
      <c r="H65" s="91">
        <f t="shared" si="1"/>
        <v>595998.15000000014</v>
      </c>
      <c r="I65" s="89">
        <v>27439.19</v>
      </c>
      <c r="J65" s="90"/>
      <c r="K65" s="91">
        <f t="shared" si="2"/>
        <v>27439.19</v>
      </c>
      <c r="L65" s="89">
        <v>2507.52</v>
      </c>
      <c r="M65" s="90"/>
      <c r="N65" s="91">
        <f t="shared" si="3"/>
        <v>2507.52</v>
      </c>
      <c r="O65" s="92">
        <v>0</v>
      </c>
      <c r="P65" s="20"/>
      <c r="Q65" s="93">
        <f t="shared" si="4"/>
        <v>0</v>
      </c>
      <c r="R65" s="89">
        <v>41623612.900000155</v>
      </c>
      <c r="S65" s="90"/>
      <c r="T65" s="91">
        <f t="shared" si="5"/>
        <v>41623612.900000155</v>
      </c>
      <c r="U65" s="208">
        <f t="shared" si="6"/>
        <v>0</v>
      </c>
      <c r="W65" s="85" t="s">
        <v>12</v>
      </c>
      <c r="X65" s="117">
        <f t="shared" si="7"/>
        <v>0</v>
      </c>
      <c r="Y65" s="118">
        <f t="shared" si="8"/>
        <v>0</v>
      </c>
      <c r="Z65" s="118">
        <f t="shared" si="9"/>
        <v>0</v>
      </c>
      <c r="AA65" s="118">
        <f t="shared" si="10"/>
        <v>0</v>
      </c>
      <c r="AB65" s="118">
        <f t="shared" si="11"/>
        <v>0</v>
      </c>
      <c r="AC65" s="131">
        <f t="shared" si="12"/>
        <v>0</v>
      </c>
    </row>
    <row r="66" spans="1:29" ht="15.75">
      <c r="A66" s="251"/>
      <c r="B66" s="86" t="s">
        <v>13</v>
      </c>
      <c r="C66" s="92"/>
      <c r="D66" s="20"/>
      <c r="E66" s="93">
        <f t="shared" si="0"/>
        <v>0</v>
      </c>
      <c r="F66" s="92"/>
      <c r="G66" s="20"/>
      <c r="H66" s="93">
        <f t="shared" si="1"/>
        <v>0</v>
      </c>
      <c r="I66" s="92"/>
      <c r="J66" s="20"/>
      <c r="K66" s="93">
        <f t="shared" si="2"/>
        <v>0</v>
      </c>
      <c r="L66" s="92"/>
      <c r="M66" s="20"/>
      <c r="N66" s="93">
        <f t="shared" si="3"/>
        <v>0</v>
      </c>
      <c r="O66" s="92"/>
      <c r="P66" s="20"/>
      <c r="Q66" s="93">
        <f t="shared" si="4"/>
        <v>0</v>
      </c>
      <c r="R66" s="92"/>
      <c r="S66" s="20"/>
      <c r="T66" s="93">
        <f t="shared" si="5"/>
        <v>0</v>
      </c>
      <c r="U66" s="209">
        <f t="shared" si="6"/>
        <v>0</v>
      </c>
      <c r="W66" s="86" t="s">
        <v>13</v>
      </c>
      <c r="X66" s="121">
        <f t="shared" si="7"/>
        <v>0</v>
      </c>
      <c r="Y66" s="122">
        <f t="shared" si="8"/>
        <v>0</v>
      </c>
      <c r="Z66" s="122">
        <f t="shared" si="9"/>
        <v>0</v>
      </c>
      <c r="AA66" s="122">
        <f t="shared" si="10"/>
        <v>0</v>
      </c>
      <c r="AB66" s="122">
        <f t="shared" si="11"/>
        <v>0</v>
      </c>
      <c r="AC66" s="129">
        <f t="shared" si="12"/>
        <v>0</v>
      </c>
    </row>
    <row r="67" spans="1:29" ht="15.75">
      <c r="A67" s="251"/>
      <c r="B67" s="87" t="s">
        <v>14</v>
      </c>
      <c r="C67" s="92"/>
      <c r="D67" s="20"/>
      <c r="E67" s="93">
        <f t="shared" si="0"/>
        <v>0</v>
      </c>
      <c r="F67" s="92"/>
      <c r="G67" s="20"/>
      <c r="H67" s="93">
        <f t="shared" si="1"/>
        <v>0</v>
      </c>
      <c r="I67" s="92"/>
      <c r="J67" s="20"/>
      <c r="K67" s="93">
        <f t="shared" si="2"/>
        <v>0</v>
      </c>
      <c r="L67" s="92"/>
      <c r="M67" s="20"/>
      <c r="N67" s="93">
        <f t="shared" si="3"/>
        <v>0</v>
      </c>
      <c r="O67" s="92"/>
      <c r="P67" s="20"/>
      <c r="Q67" s="93">
        <f t="shared" si="4"/>
        <v>0</v>
      </c>
      <c r="R67" s="92"/>
      <c r="S67" s="20"/>
      <c r="T67" s="93">
        <f t="shared" si="5"/>
        <v>0</v>
      </c>
      <c r="U67" s="209">
        <f t="shared" si="6"/>
        <v>0</v>
      </c>
      <c r="W67" s="87" t="s">
        <v>14</v>
      </c>
      <c r="X67" s="121">
        <f t="shared" si="7"/>
        <v>0</v>
      </c>
      <c r="Y67" s="122">
        <f t="shared" si="8"/>
        <v>0</v>
      </c>
      <c r="Z67" s="122">
        <f t="shared" si="9"/>
        <v>0</v>
      </c>
      <c r="AA67" s="122">
        <f t="shared" si="10"/>
        <v>0</v>
      </c>
      <c r="AB67" s="122">
        <f t="shared" si="11"/>
        <v>0</v>
      </c>
      <c r="AC67" s="129">
        <f t="shared" si="12"/>
        <v>0</v>
      </c>
    </row>
    <row r="68" spans="1:29" ht="15.75">
      <c r="A68" s="251"/>
      <c r="B68" s="86" t="s">
        <v>15</v>
      </c>
      <c r="C68" s="92">
        <v>77082885.119999722</v>
      </c>
      <c r="D68" s="20"/>
      <c r="E68" s="93">
        <f t="shared" si="0"/>
        <v>77082885.119999722</v>
      </c>
      <c r="F68" s="92">
        <v>480603.98</v>
      </c>
      <c r="G68" s="20"/>
      <c r="H68" s="93">
        <f t="shared" si="1"/>
        <v>480603.98</v>
      </c>
      <c r="I68" s="92">
        <v>32537.33</v>
      </c>
      <c r="J68" s="20"/>
      <c r="K68" s="93">
        <f t="shared" si="2"/>
        <v>32537.33</v>
      </c>
      <c r="L68" s="92">
        <v>4073.25</v>
      </c>
      <c r="M68" s="20"/>
      <c r="N68" s="93">
        <f t="shared" si="3"/>
        <v>4073.25</v>
      </c>
      <c r="O68" s="92">
        <v>0</v>
      </c>
      <c r="P68" s="20"/>
      <c r="Q68" s="93">
        <f t="shared" si="4"/>
        <v>0</v>
      </c>
      <c r="R68" s="92">
        <v>76630745.219999999</v>
      </c>
      <c r="S68" s="20"/>
      <c r="T68" s="93">
        <f t="shared" si="5"/>
        <v>76630745.219999999</v>
      </c>
      <c r="U68" s="209">
        <f t="shared" si="6"/>
        <v>0</v>
      </c>
      <c r="W68" s="86" t="s">
        <v>15</v>
      </c>
      <c r="X68" s="121">
        <f t="shared" si="7"/>
        <v>0</v>
      </c>
      <c r="Y68" s="122">
        <f t="shared" si="8"/>
        <v>0</v>
      </c>
      <c r="Z68" s="122">
        <f t="shared" si="9"/>
        <v>0</v>
      </c>
      <c r="AA68" s="122">
        <f t="shared" si="10"/>
        <v>0</v>
      </c>
      <c r="AB68" s="122">
        <f t="shared" si="11"/>
        <v>0</v>
      </c>
      <c r="AC68" s="129">
        <f t="shared" si="12"/>
        <v>0</v>
      </c>
    </row>
    <row r="69" spans="1:29" ht="15.75">
      <c r="A69" s="251"/>
      <c r="B69" s="86" t="s">
        <v>16</v>
      </c>
      <c r="C69" s="92"/>
      <c r="D69" s="20"/>
      <c r="E69" s="93">
        <f t="shared" si="0"/>
        <v>0</v>
      </c>
      <c r="F69" s="92"/>
      <c r="G69" s="20"/>
      <c r="H69" s="93">
        <f t="shared" si="1"/>
        <v>0</v>
      </c>
      <c r="I69" s="92"/>
      <c r="J69" s="20"/>
      <c r="K69" s="93">
        <f t="shared" si="2"/>
        <v>0</v>
      </c>
      <c r="L69" s="92"/>
      <c r="M69" s="20"/>
      <c r="N69" s="93">
        <f t="shared" si="3"/>
        <v>0</v>
      </c>
      <c r="O69" s="92"/>
      <c r="P69" s="20"/>
      <c r="Q69" s="93">
        <f t="shared" si="4"/>
        <v>0</v>
      </c>
      <c r="R69" s="92"/>
      <c r="S69" s="20"/>
      <c r="T69" s="93">
        <f t="shared" si="5"/>
        <v>0</v>
      </c>
      <c r="U69" s="209">
        <f t="shared" si="6"/>
        <v>0</v>
      </c>
      <c r="W69" s="86" t="s">
        <v>16</v>
      </c>
      <c r="X69" s="121">
        <f t="shared" si="7"/>
        <v>0</v>
      </c>
      <c r="Y69" s="122">
        <f t="shared" si="8"/>
        <v>0</v>
      </c>
      <c r="Z69" s="122">
        <f t="shared" si="9"/>
        <v>0</v>
      </c>
      <c r="AA69" s="122">
        <f t="shared" si="10"/>
        <v>0</v>
      </c>
      <c r="AB69" s="122">
        <f t="shared" si="11"/>
        <v>0</v>
      </c>
      <c r="AC69" s="129">
        <f t="shared" si="12"/>
        <v>0</v>
      </c>
    </row>
    <row r="70" spans="1:29" ht="15.75">
      <c r="A70" s="251"/>
      <c r="B70" s="86" t="s">
        <v>17</v>
      </c>
      <c r="C70" s="92">
        <v>46842592.539996646</v>
      </c>
      <c r="D70" s="20"/>
      <c r="E70" s="93">
        <f t="shared" si="0"/>
        <v>46842592.539996646</v>
      </c>
      <c r="F70" s="92">
        <v>564447.74</v>
      </c>
      <c r="G70" s="20"/>
      <c r="H70" s="93">
        <f t="shared" si="1"/>
        <v>564447.74</v>
      </c>
      <c r="I70" s="92">
        <v>14774.96</v>
      </c>
      <c r="J70" s="20"/>
      <c r="K70" s="93">
        <f t="shared" si="2"/>
        <v>14774.96</v>
      </c>
      <c r="L70" s="92">
        <v>715.94</v>
      </c>
      <c r="M70" s="20"/>
      <c r="N70" s="93">
        <f t="shared" si="3"/>
        <v>715.94</v>
      </c>
      <c r="O70" s="92">
        <v>0</v>
      </c>
      <c r="P70" s="20"/>
      <c r="Q70" s="93">
        <f t="shared" si="4"/>
        <v>0</v>
      </c>
      <c r="R70" s="92">
        <v>46292203.819996655</v>
      </c>
      <c r="S70" s="20"/>
      <c r="T70" s="93">
        <f t="shared" si="5"/>
        <v>46292203.819996655</v>
      </c>
      <c r="U70" s="209">
        <f t="shared" si="6"/>
        <v>0</v>
      </c>
      <c r="W70" s="86" t="s">
        <v>17</v>
      </c>
      <c r="X70" s="121">
        <f t="shared" si="7"/>
        <v>0</v>
      </c>
      <c r="Y70" s="122">
        <f t="shared" si="8"/>
        <v>0</v>
      </c>
      <c r="Z70" s="122">
        <f t="shared" si="9"/>
        <v>0</v>
      </c>
      <c r="AA70" s="122">
        <f t="shared" si="10"/>
        <v>0</v>
      </c>
      <c r="AB70" s="122">
        <f t="shared" si="11"/>
        <v>0</v>
      </c>
      <c r="AC70" s="129">
        <f t="shared" si="12"/>
        <v>0</v>
      </c>
    </row>
    <row r="71" spans="1:29" ht="15.75">
      <c r="A71" s="251"/>
      <c r="B71" s="86" t="s">
        <v>18</v>
      </c>
      <c r="C71" s="92">
        <v>8968432.3400000054</v>
      </c>
      <c r="D71" s="20"/>
      <c r="E71" s="93">
        <f t="shared" si="0"/>
        <v>8968432.3400000054</v>
      </c>
      <c r="F71" s="92">
        <v>173388.55</v>
      </c>
      <c r="G71" s="20"/>
      <c r="H71" s="93">
        <f t="shared" si="1"/>
        <v>173388.55</v>
      </c>
      <c r="I71" s="92">
        <v>10601</v>
      </c>
      <c r="J71" s="20"/>
      <c r="K71" s="93">
        <f t="shared" si="2"/>
        <v>10601</v>
      </c>
      <c r="L71" s="92">
        <v>1849.7999999999997</v>
      </c>
      <c r="M71" s="20"/>
      <c r="N71" s="93">
        <f t="shared" si="3"/>
        <v>1849.7999999999997</v>
      </c>
      <c r="O71" s="92">
        <v>0</v>
      </c>
      <c r="P71" s="20"/>
      <c r="Q71" s="93">
        <f t="shared" si="4"/>
        <v>0</v>
      </c>
      <c r="R71" s="92">
        <v>8803794.9900000058</v>
      </c>
      <c r="S71" s="20"/>
      <c r="T71" s="93">
        <f t="shared" si="5"/>
        <v>8803794.9900000058</v>
      </c>
      <c r="U71" s="209">
        <f t="shared" si="6"/>
        <v>0</v>
      </c>
      <c r="W71" s="86" t="s">
        <v>18</v>
      </c>
      <c r="X71" s="121">
        <f t="shared" si="7"/>
        <v>0</v>
      </c>
      <c r="Y71" s="122">
        <f t="shared" si="8"/>
        <v>0</v>
      </c>
      <c r="Z71" s="122">
        <f t="shared" si="9"/>
        <v>0</v>
      </c>
      <c r="AA71" s="122">
        <f t="shared" si="10"/>
        <v>0</v>
      </c>
      <c r="AB71" s="122">
        <f t="shared" si="11"/>
        <v>0</v>
      </c>
      <c r="AC71" s="129">
        <f t="shared" si="12"/>
        <v>0</v>
      </c>
    </row>
    <row r="72" spans="1:29" ht="15.75">
      <c r="A72" s="252"/>
      <c r="B72" s="88" t="s">
        <v>19</v>
      </c>
      <c r="C72" s="94"/>
      <c r="D72" s="95"/>
      <c r="E72" s="96">
        <f t="shared" si="0"/>
        <v>0</v>
      </c>
      <c r="F72" s="94"/>
      <c r="G72" s="95"/>
      <c r="H72" s="96">
        <f t="shared" si="1"/>
        <v>0</v>
      </c>
      <c r="I72" s="94"/>
      <c r="J72" s="95"/>
      <c r="K72" s="96">
        <f t="shared" si="2"/>
        <v>0</v>
      </c>
      <c r="L72" s="94"/>
      <c r="M72" s="95"/>
      <c r="N72" s="96">
        <f t="shared" si="3"/>
        <v>0</v>
      </c>
      <c r="O72" s="94"/>
      <c r="P72" s="95"/>
      <c r="Q72" s="96">
        <f t="shared" si="4"/>
        <v>0</v>
      </c>
      <c r="R72" s="94"/>
      <c r="S72" s="95"/>
      <c r="T72" s="96">
        <f t="shared" si="5"/>
        <v>0</v>
      </c>
      <c r="U72" s="210">
        <f t="shared" si="6"/>
        <v>0</v>
      </c>
      <c r="W72" s="88" t="s">
        <v>19</v>
      </c>
      <c r="X72" s="125">
        <f t="shared" si="7"/>
        <v>0</v>
      </c>
      <c r="Y72" s="126">
        <f t="shared" si="8"/>
        <v>0</v>
      </c>
      <c r="Z72" s="126">
        <f t="shared" si="9"/>
        <v>0</v>
      </c>
      <c r="AA72" s="126">
        <f t="shared" si="10"/>
        <v>0</v>
      </c>
      <c r="AB72" s="126">
        <f t="shared" si="11"/>
        <v>0</v>
      </c>
      <c r="AC72" s="132">
        <f t="shared" si="12"/>
        <v>0</v>
      </c>
    </row>
    <row r="73" spans="1:29" ht="15.75" customHeight="1">
      <c r="A73" s="250">
        <v>42715</v>
      </c>
      <c r="B73" s="85" t="s">
        <v>12</v>
      </c>
      <c r="C73" s="89">
        <v>41623612.900000155</v>
      </c>
      <c r="D73" s="133"/>
      <c r="E73" s="91">
        <f t="shared" ref="E73:E136" si="13">C73-D73</f>
        <v>41623612.900000155</v>
      </c>
      <c r="F73" s="89">
        <v>959507.25000000012</v>
      </c>
      <c r="G73" s="90"/>
      <c r="H73" s="91">
        <f t="shared" ref="H73:H136" si="14">F73-G73</f>
        <v>959507.25000000012</v>
      </c>
      <c r="I73" s="89">
        <v>279994.13</v>
      </c>
      <c r="J73" s="90"/>
      <c r="K73" s="91">
        <f t="shared" ref="K73:K136" si="15">I73-J73</f>
        <v>279994.13</v>
      </c>
      <c r="L73" s="89">
        <v>185034.78</v>
      </c>
      <c r="M73" s="90"/>
      <c r="N73" s="91">
        <f t="shared" ref="N73:N136" si="16">L73-M73</f>
        <v>185034.78</v>
      </c>
      <c r="O73" s="89">
        <v>400965.11999999994</v>
      </c>
      <c r="P73" s="102"/>
      <c r="Q73" s="91">
        <f t="shared" ref="Q73:Q136" si="17">O73-P73</f>
        <v>400965.11999999994</v>
      </c>
      <c r="R73" s="89">
        <v>40358099.880000159</v>
      </c>
      <c r="S73" s="90"/>
      <c r="T73" s="91">
        <f t="shared" ref="T73:T136" si="18">R73-S73</f>
        <v>40358099.880000159</v>
      </c>
      <c r="U73" s="208">
        <f t="shared" si="6"/>
        <v>0</v>
      </c>
      <c r="W73" s="85" t="s">
        <v>12</v>
      </c>
      <c r="X73" s="117">
        <f t="shared" si="7"/>
        <v>0</v>
      </c>
      <c r="Y73" s="118">
        <f t="shared" si="8"/>
        <v>0</v>
      </c>
      <c r="Z73" s="118">
        <f t="shared" si="9"/>
        <v>0</v>
      </c>
      <c r="AA73" s="118">
        <f t="shared" si="10"/>
        <v>0</v>
      </c>
      <c r="AB73" s="118">
        <f t="shared" si="11"/>
        <v>0</v>
      </c>
      <c r="AC73" s="131">
        <f t="shared" si="12"/>
        <v>0</v>
      </c>
    </row>
    <row r="74" spans="1:29" ht="15.75">
      <c r="A74" s="251"/>
      <c r="B74" s="86" t="s">
        <v>13</v>
      </c>
      <c r="C74" s="92"/>
      <c r="D74" s="134"/>
      <c r="E74" s="93">
        <f t="shared" si="13"/>
        <v>0</v>
      </c>
      <c r="F74" s="92"/>
      <c r="G74" s="20"/>
      <c r="H74" s="93">
        <f t="shared" si="14"/>
        <v>0</v>
      </c>
      <c r="I74" s="92"/>
      <c r="J74" s="20"/>
      <c r="K74" s="93">
        <f t="shared" si="15"/>
        <v>0</v>
      </c>
      <c r="L74" s="92"/>
      <c r="M74" s="20"/>
      <c r="N74" s="93">
        <f t="shared" si="16"/>
        <v>0</v>
      </c>
      <c r="O74" s="92"/>
      <c r="P74" s="6"/>
      <c r="Q74" s="93">
        <f t="shared" si="17"/>
        <v>0</v>
      </c>
      <c r="R74" s="92"/>
      <c r="S74" s="20"/>
      <c r="T74" s="93">
        <f t="shared" si="18"/>
        <v>0</v>
      </c>
      <c r="U74" s="209">
        <f t="shared" ref="U74:U137" si="19">IF(D74=0,0,1)</f>
        <v>0</v>
      </c>
      <c r="W74" s="86" t="s">
        <v>13</v>
      </c>
      <c r="X74" s="121">
        <f t="shared" ref="X74:X137" si="20">+IF(AND(C74&lt;&gt;0,D74&lt;&gt;0,OR(E74&gt;100,E74&lt;-100)),1,0)</f>
        <v>0</v>
      </c>
      <c r="Y74" s="122">
        <f t="shared" ref="Y74:Y137" si="21">+IF(AND(F74&lt;&gt;0,G74&lt;&gt;0,OR(H74&gt;100,H74&lt;-100)),1,0)</f>
        <v>0</v>
      </c>
      <c r="Z74" s="122">
        <f t="shared" ref="Z74:Z137" si="22">+IF(AND(I74&lt;&gt;0,J74&lt;&gt;0,OR(K74&gt;100,K74&lt;-100)),1,0)</f>
        <v>0</v>
      </c>
      <c r="AA74" s="122">
        <f t="shared" ref="AA74:AA137" si="23">+IF(AND(L74&lt;&gt;0,M74&lt;&gt;0,OR(N74&gt;100,N74&lt;-100)),1,0)</f>
        <v>0</v>
      </c>
      <c r="AB74" s="122">
        <f t="shared" ref="AB74:AB137" si="24">+IF(AND(O74&lt;&gt;0,P74&lt;&gt;0,OR(Q74&gt;100,Q74&lt;-100)),1,0)</f>
        <v>0</v>
      </c>
      <c r="AC74" s="129">
        <f t="shared" ref="AC74:AC137" si="25">+IF(AND(R74&lt;&gt;0,S74&lt;&gt;0,OR(T74&gt;100,T74&lt;-100)),1,0)</f>
        <v>0</v>
      </c>
    </row>
    <row r="75" spans="1:29" ht="15.75">
      <c r="A75" s="251"/>
      <c r="B75" s="87" t="s">
        <v>14</v>
      </c>
      <c r="C75" s="92">
        <v>33378833.56999974</v>
      </c>
      <c r="D75" s="134"/>
      <c r="E75" s="93">
        <f t="shared" si="13"/>
        <v>33378833.56999974</v>
      </c>
      <c r="F75" s="92">
        <v>2202087.1899999985</v>
      </c>
      <c r="G75" s="20"/>
      <c r="H75" s="93">
        <f t="shared" si="14"/>
        <v>2202087.1899999985</v>
      </c>
      <c r="I75" s="92">
        <v>36059.789999999994</v>
      </c>
      <c r="J75" s="20"/>
      <c r="K75" s="93">
        <f t="shared" si="15"/>
        <v>36059.789999999994</v>
      </c>
      <c r="L75" s="92">
        <v>2330.0099999999998</v>
      </c>
      <c r="M75" s="20"/>
      <c r="N75" s="93">
        <f t="shared" si="16"/>
        <v>2330.0099999999998</v>
      </c>
      <c r="O75" s="92">
        <v>795938.72</v>
      </c>
      <c r="P75" s="6"/>
      <c r="Q75" s="93">
        <f t="shared" si="17"/>
        <v>795938.72</v>
      </c>
      <c r="R75" s="92">
        <v>33272789.239999734</v>
      </c>
      <c r="S75" s="20"/>
      <c r="T75" s="93">
        <f t="shared" si="18"/>
        <v>33272789.239999734</v>
      </c>
      <c r="U75" s="209">
        <f t="shared" si="19"/>
        <v>0</v>
      </c>
      <c r="W75" s="87" t="s">
        <v>14</v>
      </c>
      <c r="X75" s="121">
        <f t="shared" si="20"/>
        <v>0</v>
      </c>
      <c r="Y75" s="122">
        <f t="shared" si="21"/>
        <v>0</v>
      </c>
      <c r="Z75" s="122">
        <f t="shared" si="22"/>
        <v>0</v>
      </c>
      <c r="AA75" s="122">
        <f t="shared" si="23"/>
        <v>0</v>
      </c>
      <c r="AB75" s="122">
        <f t="shared" si="24"/>
        <v>0</v>
      </c>
      <c r="AC75" s="129">
        <f t="shared" si="25"/>
        <v>0</v>
      </c>
    </row>
    <row r="76" spans="1:29" ht="15.75">
      <c r="A76" s="251"/>
      <c r="B76" s="86" t="s">
        <v>15</v>
      </c>
      <c r="C76" s="92"/>
      <c r="D76" s="134"/>
      <c r="E76" s="93">
        <f t="shared" si="13"/>
        <v>0</v>
      </c>
      <c r="F76" s="92"/>
      <c r="G76" s="20"/>
      <c r="H76" s="93">
        <f t="shared" si="14"/>
        <v>0</v>
      </c>
      <c r="I76" s="92"/>
      <c r="J76" s="20"/>
      <c r="K76" s="93">
        <f t="shared" si="15"/>
        <v>0</v>
      </c>
      <c r="L76" s="92"/>
      <c r="M76" s="20"/>
      <c r="N76" s="93">
        <f t="shared" si="16"/>
        <v>0</v>
      </c>
      <c r="O76" s="92"/>
      <c r="P76" s="6"/>
      <c r="Q76" s="93">
        <f t="shared" si="17"/>
        <v>0</v>
      </c>
      <c r="R76" s="92"/>
      <c r="S76" s="20"/>
      <c r="T76" s="93">
        <f t="shared" si="18"/>
        <v>0</v>
      </c>
      <c r="U76" s="209">
        <f t="shared" si="19"/>
        <v>0</v>
      </c>
      <c r="W76" s="86" t="s">
        <v>15</v>
      </c>
      <c r="X76" s="121">
        <f t="shared" si="20"/>
        <v>0</v>
      </c>
      <c r="Y76" s="122">
        <f t="shared" si="21"/>
        <v>0</v>
      </c>
      <c r="Z76" s="122">
        <f t="shared" si="22"/>
        <v>0</v>
      </c>
      <c r="AA76" s="122">
        <f t="shared" si="23"/>
        <v>0</v>
      </c>
      <c r="AB76" s="122">
        <f t="shared" si="24"/>
        <v>0</v>
      </c>
      <c r="AC76" s="129">
        <f t="shared" si="25"/>
        <v>0</v>
      </c>
    </row>
    <row r="77" spans="1:29" ht="15.75">
      <c r="A77" s="251"/>
      <c r="B77" s="86" t="s">
        <v>16</v>
      </c>
      <c r="C77" s="92">
        <v>54461003.259998992</v>
      </c>
      <c r="D77" s="134"/>
      <c r="E77" s="93">
        <f t="shared" si="13"/>
        <v>54461003.259998992</v>
      </c>
      <c r="F77" s="92">
        <v>1569310.6100000006</v>
      </c>
      <c r="G77" s="20"/>
      <c r="H77" s="93">
        <f t="shared" si="14"/>
        <v>1569310.6100000006</v>
      </c>
      <c r="I77" s="92">
        <v>134423.41000000006</v>
      </c>
      <c r="J77" s="20"/>
      <c r="K77" s="93">
        <f t="shared" si="15"/>
        <v>134423.41000000006</v>
      </c>
      <c r="L77" s="92">
        <v>668449.50000000023</v>
      </c>
      <c r="M77" s="20"/>
      <c r="N77" s="93">
        <f t="shared" si="16"/>
        <v>668449.50000000023</v>
      </c>
      <c r="O77" s="92">
        <v>463944.0499999997</v>
      </c>
      <c r="P77" s="6"/>
      <c r="Q77" s="93">
        <f t="shared" si="17"/>
        <v>463944.0499999997</v>
      </c>
      <c r="R77" s="92">
        <v>56123199.499998987</v>
      </c>
      <c r="S77" s="20"/>
      <c r="T77" s="93">
        <f t="shared" si="18"/>
        <v>56123199.499998987</v>
      </c>
      <c r="U77" s="209">
        <f t="shared" si="19"/>
        <v>0</v>
      </c>
      <c r="W77" s="86" t="s">
        <v>16</v>
      </c>
      <c r="X77" s="121">
        <f t="shared" si="20"/>
        <v>0</v>
      </c>
      <c r="Y77" s="122">
        <f t="shared" si="21"/>
        <v>0</v>
      </c>
      <c r="Z77" s="122">
        <f t="shared" si="22"/>
        <v>0</v>
      </c>
      <c r="AA77" s="122">
        <f t="shared" si="23"/>
        <v>0</v>
      </c>
      <c r="AB77" s="122">
        <f t="shared" si="24"/>
        <v>0</v>
      </c>
      <c r="AC77" s="129">
        <f t="shared" si="25"/>
        <v>0</v>
      </c>
    </row>
    <row r="78" spans="1:29" ht="15.75">
      <c r="A78" s="251"/>
      <c r="B78" s="86" t="s">
        <v>17</v>
      </c>
      <c r="C78" s="92">
        <v>46292203.819996655</v>
      </c>
      <c r="D78" s="134"/>
      <c r="E78" s="93">
        <f t="shared" si="13"/>
        <v>46292203.819996655</v>
      </c>
      <c r="F78" s="92">
        <v>1312970.0799999996</v>
      </c>
      <c r="G78" s="20"/>
      <c r="H78" s="93">
        <f t="shared" si="14"/>
        <v>1312970.0799999996</v>
      </c>
      <c r="I78" s="92">
        <v>130899.63</v>
      </c>
      <c r="J78" s="20"/>
      <c r="K78" s="93">
        <f t="shared" si="15"/>
        <v>130899.63</v>
      </c>
      <c r="L78" s="92">
        <v>4332.79</v>
      </c>
      <c r="M78" s="20"/>
      <c r="N78" s="93">
        <f t="shared" si="16"/>
        <v>4332.79</v>
      </c>
      <c r="O78" s="92">
        <v>450736.20000000013</v>
      </c>
      <c r="P78" s="6"/>
      <c r="Q78" s="93">
        <f t="shared" si="17"/>
        <v>450736.20000000013</v>
      </c>
      <c r="R78" s="92">
        <v>45336508.999996655</v>
      </c>
      <c r="S78" s="20"/>
      <c r="T78" s="93">
        <f t="shared" si="18"/>
        <v>45336508.999996655</v>
      </c>
      <c r="U78" s="209">
        <f t="shared" si="19"/>
        <v>0</v>
      </c>
      <c r="W78" s="86" t="s">
        <v>17</v>
      </c>
      <c r="X78" s="121">
        <f t="shared" si="20"/>
        <v>0</v>
      </c>
      <c r="Y78" s="122">
        <f t="shared" si="21"/>
        <v>0</v>
      </c>
      <c r="Z78" s="122">
        <f t="shared" si="22"/>
        <v>0</v>
      </c>
      <c r="AA78" s="122">
        <f t="shared" si="23"/>
        <v>0</v>
      </c>
      <c r="AB78" s="122">
        <f t="shared" si="24"/>
        <v>0</v>
      </c>
      <c r="AC78" s="129">
        <f t="shared" si="25"/>
        <v>0</v>
      </c>
    </row>
    <row r="79" spans="1:29" ht="15.75">
      <c r="A79" s="251"/>
      <c r="B79" s="86" t="s">
        <v>18</v>
      </c>
      <c r="C79" s="92">
        <v>8803794.9900000058</v>
      </c>
      <c r="D79" s="134"/>
      <c r="E79" s="93">
        <f t="shared" si="13"/>
        <v>8803794.9900000058</v>
      </c>
      <c r="F79" s="92">
        <v>437148.53</v>
      </c>
      <c r="G79" s="20"/>
      <c r="H79" s="93">
        <f t="shared" si="14"/>
        <v>437148.53</v>
      </c>
      <c r="I79" s="92">
        <v>36893.35</v>
      </c>
      <c r="J79" s="20"/>
      <c r="K79" s="93">
        <f t="shared" si="15"/>
        <v>36893.35</v>
      </c>
      <c r="L79" s="92">
        <v>38507.31</v>
      </c>
      <c r="M79" s="20"/>
      <c r="N79" s="93">
        <f t="shared" si="16"/>
        <v>38507.31</v>
      </c>
      <c r="O79" s="92">
        <v>53890.77</v>
      </c>
      <c r="P79" s="6"/>
      <c r="Q79" s="93">
        <f t="shared" si="17"/>
        <v>53890.77</v>
      </c>
      <c r="R79" s="92">
        <v>8805261.5000000056</v>
      </c>
      <c r="S79" s="20"/>
      <c r="T79" s="93">
        <f t="shared" si="18"/>
        <v>8805261.5000000056</v>
      </c>
      <c r="U79" s="209">
        <f t="shared" si="19"/>
        <v>0</v>
      </c>
      <c r="W79" s="86" t="s">
        <v>18</v>
      </c>
      <c r="X79" s="121">
        <f t="shared" si="20"/>
        <v>0</v>
      </c>
      <c r="Y79" s="122">
        <f t="shared" si="21"/>
        <v>0</v>
      </c>
      <c r="Z79" s="122">
        <f t="shared" si="22"/>
        <v>0</v>
      </c>
      <c r="AA79" s="122">
        <f t="shared" si="23"/>
        <v>0</v>
      </c>
      <c r="AB79" s="122">
        <f t="shared" si="24"/>
        <v>0</v>
      </c>
      <c r="AC79" s="129">
        <f t="shared" si="25"/>
        <v>0</v>
      </c>
    </row>
    <row r="80" spans="1:29" ht="15.75">
      <c r="A80" s="252"/>
      <c r="B80" s="88" t="s">
        <v>19</v>
      </c>
      <c r="C80" s="94">
        <v>64016152.259999037</v>
      </c>
      <c r="D80" s="135"/>
      <c r="E80" s="96">
        <f t="shared" si="13"/>
        <v>64016152.259999037</v>
      </c>
      <c r="F80" s="94">
        <v>3356513.2400000016</v>
      </c>
      <c r="G80" s="95"/>
      <c r="H80" s="96">
        <f t="shared" si="14"/>
        <v>3356513.2400000016</v>
      </c>
      <c r="I80" s="94">
        <v>181074.09</v>
      </c>
      <c r="J80" s="95"/>
      <c r="K80" s="96">
        <f t="shared" si="15"/>
        <v>181074.09</v>
      </c>
      <c r="L80" s="94">
        <v>552541.94999999995</v>
      </c>
      <c r="M80" s="95"/>
      <c r="N80" s="96">
        <f t="shared" si="16"/>
        <v>552541.94999999995</v>
      </c>
      <c r="O80" s="94">
        <v>485590.9</v>
      </c>
      <c r="P80" s="105"/>
      <c r="Q80" s="96">
        <f t="shared" si="17"/>
        <v>485590.9</v>
      </c>
      <c r="R80" s="94">
        <v>60474468.729999028</v>
      </c>
      <c r="S80" s="95"/>
      <c r="T80" s="96">
        <f t="shared" si="18"/>
        <v>60474468.729999028</v>
      </c>
      <c r="U80" s="210">
        <f t="shared" si="19"/>
        <v>0</v>
      </c>
      <c r="W80" s="88" t="s">
        <v>19</v>
      </c>
      <c r="X80" s="125">
        <f t="shared" si="20"/>
        <v>0</v>
      </c>
      <c r="Y80" s="126">
        <f t="shared" si="21"/>
        <v>0</v>
      </c>
      <c r="Z80" s="126">
        <f t="shared" si="22"/>
        <v>0</v>
      </c>
      <c r="AA80" s="126">
        <f t="shared" si="23"/>
        <v>0</v>
      </c>
      <c r="AB80" s="126">
        <f t="shared" si="24"/>
        <v>0</v>
      </c>
      <c r="AC80" s="132">
        <f t="shared" si="25"/>
        <v>0</v>
      </c>
    </row>
    <row r="81" spans="1:29" ht="15.75" customHeight="1">
      <c r="A81" s="250">
        <v>42717</v>
      </c>
      <c r="B81" s="85" t="s">
        <v>12</v>
      </c>
      <c r="C81" s="89">
        <v>40358099.880000159</v>
      </c>
      <c r="D81" s="90"/>
      <c r="E81" s="91">
        <f t="shared" si="13"/>
        <v>40358099.880000159</v>
      </c>
      <c r="F81" s="89">
        <v>1002204.8200000002</v>
      </c>
      <c r="G81" s="102"/>
      <c r="H81" s="91">
        <f t="shared" si="14"/>
        <v>1002204.8200000002</v>
      </c>
      <c r="I81" s="89">
        <v>33562.06</v>
      </c>
      <c r="J81" s="90"/>
      <c r="K81" s="91">
        <f t="shared" si="15"/>
        <v>33562.06</v>
      </c>
      <c r="L81" s="89">
        <v>2764.56</v>
      </c>
      <c r="M81" s="90"/>
      <c r="N81" s="91">
        <f t="shared" si="16"/>
        <v>2764.56</v>
      </c>
      <c r="O81" s="89">
        <v>294127.37999999995</v>
      </c>
      <c r="P81" s="90"/>
      <c r="Q81" s="91">
        <f t="shared" si="17"/>
        <v>294127.37999999995</v>
      </c>
      <c r="R81" s="89">
        <v>39092565.180000164</v>
      </c>
      <c r="S81" s="102"/>
      <c r="T81" s="91">
        <f t="shared" si="18"/>
        <v>39092565.180000164</v>
      </c>
      <c r="U81" s="208">
        <f t="shared" si="19"/>
        <v>0</v>
      </c>
      <c r="W81" s="85" t="s">
        <v>12</v>
      </c>
      <c r="X81" s="121">
        <f t="shared" si="20"/>
        <v>0</v>
      </c>
      <c r="Y81" s="122">
        <f t="shared" si="21"/>
        <v>0</v>
      </c>
      <c r="Z81" s="122">
        <f t="shared" si="22"/>
        <v>0</v>
      </c>
      <c r="AA81" s="122">
        <f t="shared" si="23"/>
        <v>0</v>
      </c>
      <c r="AB81" s="122">
        <f t="shared" si="24"/>
        <v>0</v>
      </c>
      <c r="AC81" s="129">
        <f t="shared" si="25"/>
        <v>0</v>
      </c>
    </row>
    <row r="82" spans="1:29" ht="15.75">
      <c r="A82" s="251"/>
      <c r="B82" s="86" t="s">
        <v>13</v>
      </c>
      <c r="C82" s="92">
        <v>74592458.689996704</v>
      </c>
      <c r="D82" s="20"/>
      <c r="E82" s="93">
        <f t="shared" si="13"/>
        <v>74592458.689996704</v>
      </c>
      <c r="F82" s="92">
        <v>8654446.6299999896</v>
      </c>
      <c r="G82" s="6"/>
      <c r="H82" s="93">
        <f t="shared" si="14"/>
        <v>8654446.6299999896</v>
      </c>
      <c r="I82" s="92">
        <v>880397.80999999982</v>
      </c>
      <c r="J82" s="20"/>
      <c r="K82" s="93">
        <f t="shared" si="15"/>
        <v>880397.80999999982</v>
      </c>
      <c r="L82" s="92">
        <v>239000.62</v>
      </c>
      <c r="M82" s="20"/>
      <c r="N82" s="93">
        <f t="shared" si="16"/>
        <v>239000.62</v>
      </c>
      <c r="O82" s="92">
        <v>2199285.1400000006</v>
      </c>
      <c r="P82" s="20"/>
      <c r="Q82" s="93">
        <f t="shared" si="17"/>
        <v>2199285.1400000006</v>
      </c>
      <c r="R82" s="92">
        <v>70010577.329996705</v>
      </c>
      <c r="S82" s="6"/>
      <c r="T82" s="93">
        <f t="shared" si="18"/>
        <v>70010577.329996705</v>
      </c>
      <c r="U82" s="209">
        <f t="shared" si="19"/>
        <v>0</v>
      </c>
      <c r="W82" s="86" t="s">
        <v>13</v>
      </c>
      <c r="X82" s="121">
        <f t="shared" si="20"/>
        <v>0</v>
      </c>
      <c r="Y82" s="122">
        <f t="shared" si="21"/>
        <v>0</v>
      </c>
      <c r="Z82" s="122">
        <f t="shared" si="22"/>
        <v>0</v>
      </c>
      <c r="AA82" s="122">
        <f t="shared" si="23"/>
        <v>0</v>
      </c>
      <c r="AB82" s="122">
        <f t="shared" si="24"/>
        <v>0</v>
      </c>
      <c r="AC82" s="129">
        <f t="shared" si="25"/>
        <v>0</v>
      </c>
    </row>
    <row r="83" spans="1:29" ht="15.75">
      <c r="A83" s="251"/>
      <c r="B83" s="87" t="s">
        <v>14</v>
      </c>
      <c r="C83" s="92">
        <v>33272789.239999734</v>
      </c>
      <c r="D83" s="20"/>
      <c r="E83" s="93">
        <f t="shared" si="13"/>
        <v>33272789.239999734</v>
      </c>
      <c r="F83" s="92">
        <v>1513603.8700000003</v>
      </c>
      <c r="G83" s="6"/>
      <c r="H83" s="93">
        <f t="shared" si="14"/>
        <v>1513603.8700000003</v>
      </c>
      <c r="I83" s="92">
        <v>27153.129999999994</v>
      </c>
      <c r="J83" s="20"/>
      <c r="K83" s="93">
        <f t="shared" si="15"/>
        <v>27153.129999999994</v>
      </c>
      <c r="L83" s="92">
        <v>10151.82</v>
      </c>
      <c r="M83" s="20"/>
      <c r="N83" s="93">
        <f t="shared" si="16"/>
        <v>10151.82</v>
      </c>
      <c r="O83" s="92">
        <v>344228.88</v>
      </c>
      <c r="P83" s="20"/>
      <c r="Q83" s="93">
        <f t="shared" si="17"/>
        <v>344228.88</v>
      </c>
      <c r="R83" s="92">
        <v>31431957.799999733</v>
      </c>
      <c r="S83" s="6"/>
      <c r="T83" s="93">
        <f t="shared" si="18"/>
        <v>31431957.799999733</v>
      </c>
      <c r="U83" s="209">
        <f t="shared" si="19"/>
        <v>0</v>
      </c>
      <c r="W83" s="87" t="s">
        <v>14</v>
      </c>
      <c r="X83" s="121">
        <f t="shared" si="20"/>
        <v>0</v>
      </c>
      <c r="Y83" s="122">
        <f t="shared" si="21"/>
        <v>0</v>
      </c>
      <c r="Z83" s="122">
        <f t="shared" si="22"/>
        <v>0</v>
      </c>
      <c r="AA83" s="122">
        <f t="shared" si="23"/>
        <v>0</v>
      </c>
      <c r="AB83" s="122">
        <f t="shared" si="24"/>
        <v>0</v>
      </c>
      <c r="AC83" s="129">
        <f t="shared" si="25"/>
        <v>0</v>
      </c>
    </row>
    <row r="84" spans="1:29" ht="15.75">
      <c r="A84" s="251"/>
      <c r="B84" s="86" t="s">
        <v>15</v>
      </c>
      <c r="C84" s="92">
        <v>76630745.219999999</v>
      </c>
      <c r="D84" s="20"/>
      <c r="E84" s="93">
        <f t="shared" si="13"/>
        <v>76630745.219999999</v>
      </c>
      <c r="F84" s="92">
        <v>2579350.4300000006</v>
      </c>
      <c r="G84" s="6"/>
      <c r="H84" s="93">
        <f t="shared" si="14"/>
        <v>2579350.4300000006</v>
      </c>
      <c r="I84" s="92">
        <v>357289.19999999995</v>
      </c>
      <c r="J84" s="20"/>
      <c r="K84" s="93">
        <f t="shared" si="15"/>
        <v>357289.19999999995</v>
      </c>
      <c r="L84" s="92">
        <v>80359.650000000038</v>
      </c>
      <c r="M84" s="20"/>
      <c r="N84" s="93">
        <f t="shared" si="16"/>
        <v>80359.650000000038</v>
      </c>
      <c r="O84" s="92">
        <v>1609330.47</v>
      </c>
      <c r="P84" s="20"/>
      <c r="Q84" s="93">
        <f t="shared" si="17"/>
        <v>1609330.47</v>
      </c>
      <c r="R84" s="92">
        <v>76576090.269999996</v>
      </c>
      <c r="S84" s="6"/>
      <c r="T84" s="93">
        <f t="shared" si="18"/>
        <v>76576090.269999996</v>
      </c>
      <c r="U84" s="209">
        <f t="shared" si="19"/>
        <v>0</v>
      </c>
      <c r="W84" s="86" t="s">
        <v>15</v>
      </c>
      <c r="X84" s="121">
        <f t="shared" si="20"/>
        <v>0</v>
      </c>
      <c r="Y84" s="122">
        <f t="shared" si="21"/>
        <v>0</v>
      </c>
      <c r="Z84" s="122">
        <f t="shared" si="22"/>
        <v>0</v>
      </c>
      <c r="AA84" s="122">
        <f t="shared" si="23"/>
        <v>0</v>
      </c>
      <c r="AB84" s="122">
        <f t="shared" si="24"/>
        <v>0</v>
      </c>
      <c r="AC84" s="129">
        <f t="shared" si="25"/>
        <v>0</v>
      </c>
    </row>
    <row r="85" spans="1:29" ht="15.75">
      <c r="A85" s="251"/>
      <c r="B85" s="86" t="s">
        <v>16</v>
      </c>
      <c r="C85" s="92">
        <v>56123199.499998987</v>
      </c>
      <c r="D85" s="20"/>
      <c r="E85" s="93">
        <f t="shared" si="13"/>
        <v>56123199.499998987</v>
      </c>
      <c r="F85" s="92">
        <v>1289684.7999999998</v>
      </c>
      <c r="G85" s="6"/>
      <c r="H85" s="93">
        <f t="shared" si="14"/>
        <v>1289684.7999999998</v>
      </c>
      <c r="I85" s="92">
        <v>59563.71</v>
      </c>
      <c r="J85" s="20"/>
      <c r="K85" s="93">
        <f t="shared" si="15"/>
        <v>59563.71</v>
      </c>
      <c r="L85" s="92">
        <v>6034.85</v>
      </c>
      <c r="M85" s="20"/>
      <c r="N85" s="93">
        <f t="shared" si="16"/>
        <v>6034.85</v>
      </c>
      <c r="O85" s="92">
        <v>153184.39000000001</v>
      </c>
      <c r="P85" s="20"/>
      <c r="Q85" s="93">
        <f t="shared" si="17"/>
        <v>153184.39000000001</v>
      </c>
      <c r="R85" s="92">
        <v>54733859.169998989</v>
      </c>
      <c r="S85" s="6"/>
      <c r="T85" s="93">
        <f t="shared" si="18"/>
        <v>54733859.169998989</v>
      </c>
      <c r="U85" s="209">
        <f t="shared" si="19"/>
        <v>0</v>
      </c>
      <c r="W85" s="86" t="s">
        <v>16</v>
      </c>
      <c r="X85" s="121">
        <f t="shared" si="20"/>
        <v>0</v>
      </c>
      <c r="Y85" s="122">
        <f t="shared" si="21"/>
        <v>0</v>
      </c>
      <c r="Z85" s="122">
        <f t="shared" si="22"/>
        <v>0</v>
      </c>
      <c r="AA85" s="122">
        <f t="shared" si="23"/>
        <v>0</v>
      </c>
      <c r="AB85" s="122">
        <f t="shared" si="24"/>
        <v>0</v>
      </c>
      <c r="AC85" s="129">
        <f t="shared" si="25"/>
        <v>0</v>
      </c>
    </row>
    <row r="86" spans="1:29" ht="15.75">
      <c r="A86" s="251"/>
      <c r="B86" s="86" t="s">
        <v>17</v>
      </c>
      <c r="C86" s="92">
        <v>45336508.999996655</v>
      </c>
      <c r="D86" s="20"/>
      <c r="E86" s="93">
        <f t="shared" si="13"/>
        <v>45336508.999996655</v>
      </c>
      <c r="F86" s="92">
        <v>2747623.2999999993</v>
      </c>
      <c r="G86" s="6"/>
      <c r="H86" s="93">
        <f t="shared" si="14"/>
        <v>2747623.2999999993</v>
      </c>
      <c r="I86" s="92">
        <v>1229242.93</v>
      </c>
      <c r="J86" s="20"/>
      <c r="K86" s="93">
        <f t="shared" si="15"/>
        <v>1229242.93</v>
      </c>
      <c r="L86" s="92">
        <v>371167.80999999994</v>
      </c>
      <c r="M86" s="20"/>
      <c r="N86" s="93">
        <f t="shared" si="16"/>
        <v>371167.80999999994</v>
      </c>
      <c r="O86" s="92">
        <v>976588.71</v>
      </c>
      <c r="P86" s="20"/>
      <c r="Q86" s="93">
        <f t="shared" si="17"/>
        <v>976588.71</v>
      </c>
      <c r="R86" s="92">
        <v>42470372.109996654</v>
      </c>
      <c r="S86" s="6"/>
      <c r="T86" s="93">
        <f t="shared" si="18"/>
        <v>42470372.109996654</v>
      </c>
      <c r="U86" s="209">
        <f t="shared" si="19"/>
        <v>0</v>
      </c>
      <c r="W86" s="86" t="s">
        <v>17</v>
      </c>
      <c r="X86" s="121">
        <f t="shared" si="20"/>
        <v>0</v>
      </c>
      <c r="Y86" s="122">
        <f t="shared" si="21"/>
        <v>0</v>
      </c>
      <c r="Z86" s="122">
        <f t="shared" si="22"/>
        <v>0</v>
      </c>
      <c r="AA86" s="122">
        <f t="shared" si="23"/>
        <v>0</v>
      </c>
      <c r="AB86" s="122">
        <f t="shared" si="24"/>
        <v>0</v>
      </c>
      <c r="AC86" s="129">
        <f t="shared" si="25"/>
        <v>0</v>
      </c>
    </row>
    <row r="87" spans="1:29" ht="15.75">
      <c r="A87" s="251"/>
      <c r="B87" s="86" t="s">
        <v>18</v>
      </c>
      <c r="C87" s="92">
        <v>8805261.5000000056</v>
      </c>
      <c r="D87" s="20"/>
      <c r="E87" s="93">
        <f t="shared" si="13"/>
        <v>8805261.5000000056</v>
      </c>
      <c r="F87" s="92">
        <v>441330.87999999995</v>
      </c>
      <c r="G87" s="6"/>
      <c r="H87" s="93">
        <f t="shared" si="14"/>
        <v>441330.87999999995</v>
      </c>
      <c r="I87" s="92">
        <v>8851.7199999999993</v>
      </c>
      <c r="J87" s="20"/>
      <c r="K87" s="93">
        <f t="shared" si="15"/>
        <v>8851.7199999999993</v>
      </c>
      <c r="L87" s="92">
        <v>17305.109999999997</v>
      </c>
      <c r="M87" s="20"/>
      <c r="N87" s="93">
        <f t="shared" si="16"/>
        <v>17305.109999999997</v>
      </c>
      <c r="O87" s="92">
        <v>64627.08</v>
      </c>
      <c r="P87" s="20"/>
      <c r="Q87" s="93">
        <f t="shared" si="17"/>
        <v>64627.08</v>
      </c>
      <c r="R87" s="92">
        <v>8290850.150000006</v>
      </c>
      <c r="S87" s="6"/>
      <c r="T87" s="93">
        <f t="shared" si="18"/>
        <v>8290850.150000006</v>
      </c>
      <c r="U87" s="209">
        <f t="shared" si="19"/>
        <v>0</v>
      </c>
      <c r="W87" s="86" t="s">
        <v>18</v>
      </c>
      <c r="X87" s="121">
        <f t="shared" si="20"/>
        <v>0</v>
      </c>
      <c r="Y87" s="122">
        <f t="shared" si="21"/>
        <v>0</v>
      </c>
      <c r="Z87" s="122">
        <f t="shared" si="22"/>
        <v>0</v>
      </c>
      <c r="AA87" s="122">
        <f t="shared" si="23"/>
        <v>0</v>
      </c>
      <c r="AB87" s="122">
        <f t="shared" si="24"/>
        <v>0</v>
      </c>
      <c r="AC87" s="129">
        <f t="shared" si="25"/>
        <v>0</v>
      </c>
    </row>
    <row r="88" spans="1:29" ht="15.75">
      <c r="A88" s="252"/>
      <c r="B88" s="88" t="s">
        <v>19</v>
      </c>
      <c r="C88" s="94">
        <v>60474468.729999028</v>
      </c>
      <c r="D88" s="95"/>
      <c r="E88" s="96">
        <f t="shared" si="13"/>
        <v>60474468.729999028</v>
      </c>
      <c r="F88" s="94">
        <v>1467219.2900000005</v>
      </c>
      <c r="G88" s="105"/>
      <c r="H88" s="96">
        <f t="shared" si="14"/>
        <v>1467219.2900000005</v>
      </c>
      <c r="I88" s="94">
        <v>72753.820000000022</v>
      </c>
      <c r="J88" s="95"/>
      <c r="K88" s="96">
        <f t="shared" si="15"/>
        <v>72753.820000000022</v>
      </c>
      <c r="L88" s="94">
        <v>57994.95</v>
      </c>
      <c r="M88" s="95"/>
      <c r="N88" s="96">
        <f t="shared" si="16"/>
        <v>57994.95</v>
      </c>
      <c r="O88" s="94">
        <v>245404.06</v>
      </c>
      <c r="P88" s="95"/>
      <c r="Q88" s="96">
        <f t="shared" si="17"/>
        <v>245404.06</v>
      </c>
      <c r="R88" s="94">
        <v>58776604.249999024</v>
      </c>
      <c r="S88" s="105"/>
      <c r="T88" s="96">
        <f t="shared" si="18"/>
        <v>58776604.249999024</v>
      </c>
      <c r="U88" s="210">
        <f t="shared" si="19"/>
        <v>0</v>
      </c>
      <c r="W88" s="88" t="s">
        <v>19</v>
      </c>
      <c r="X88" s="125">
        <f t="shared" si="20"/>
        <v>0</v>
      </c>
      <c r="Y88" s="126">
        <f t="shared" si="21"/>
        <v>0</v>
      </c>
      <c r="Z88" s="126">
        <f t="shared" si="22"/>
        <v>0</v>
      </c>
      <c r="AA88" s="126">
        <f t="shared" si="23"/>
        <v>0</v>
      </c>
      <c r="AB88" s="126">
        <f t="shared" si="24"/>
        <v>0</v>
      </c>
      <c r="AC88" s="132">
        <f t="shared" si="25"/>
        <v>0</v>
      </c>
    </row>
    <row r="89" spans="1:29" ht="15.75" customHeight="1">
      <c r="A89" s="250">
        <v>42718</v>
      </c>
      <c r="B89" s="85" t="s">
        <v>12</v>
      </c>
      <c r="C89" s="89">
        <v>39092565.180000164</v>
      </c>
      <c r="D89" s="90"/>
      <c r="E89" s="91">
        <f t="shared" si="13"/>
        <v>39092565.180000164</v>
      </c>
      <c r="F89" s="89">
        <v>701999.7699999999</v>
      </c>
      <c r="G89" s="90"/>
      <c r="H89" s="91">
        <f t="shared" si="14"/>
        <v>701999.7699999999</v>
      </c>
      <c r="I89" s="89">
        <v>55008.51</v>
      </c>
      <c r="J89" s="90"/>
      <c r="K89" s="91">
        <f t="shared" si="15"/>
        <v>55008.51</v>
      </c>
      <c r="L89" s="89">
        <v>865294.83</v>
      </c>
      <c r="M89" s="90"/>
      <c r="N89" s="91">
        <f t="shared" si="16"/>
        <v>865294.83</v>
      </c>
      <c r="O89" s="89">
        <v>262249.07</v>
      </c>
      <c r="P89" s="90"/>
      <c r="Q89" s="91">
        <f t="shared" si="17"/>
        <v>262249.07</v>
      </c>
      <c r="R89" s="89">
        <v>37318030.02000016</v>
      </c>
      <c r="S89" s="90"/>
      <c r="T89" s="91">
        <f t="shared" si="18"/>
        <v>37318030.02000016</v>
      </c>
      <c r="U89" s="208">
        <f t="shared" si="19"/>
        <v>0</v>
      </c>
      <c r="W89" s="85" t="s">
        <v>12</v>
      </c>
      <c r="X89" s="122">
        <f t="shared" si="20"/>
        <v>0</v>
      </c>
      <c r="Y89" s="122">
        <f t="shared" si="21"/>
        <v>0</v>
      </c>
      <c r="Z89" s="122">
        <f t="shared" si="22"/>
        <v>0</v>
      </c>
      <c r="AA89" s="122">
        <f t="shared" si="23"/>
        <v>0</v>
      </c>
      <c r="AB89" s="122">
        <f t="shared" si="24"/>
        <v>0</v>
      </c>
      <c r="AC89" s="129">
        <f t="shared" si="25"/>
        <v>0</v>
      </c>
    </row>
    <row r="90" spans="1:29" ht="15.75">
      <c r="A90" s="251"/>
      <c r="B90" s="86" t="s">
        <v>13</v>
      </c>
      <c r="C90" s="92">
        <v>70010577.329996705</v>
      </c>
      <c r="D90" s="20"/>
      <c r="E90" s="93">
        <f t="shared" si="13"/>
        <v>70010577.329996705</v>
      </c>
      <c r="F90" s="92">
        <v>3519646.6300000022</v>
      </c>
      <c r="G90" s="6"/>
      <c r="H90" s="93">
        <f t="shared" si="14"/>
        <v>3519646.6300000022</v>
      </c>
      <c r="I90" s="92">
        <v>1559306.08</v>
      </c>
      <c r="J90" s="20"/>
      <c r="K90" s="93">
        <f t="shared" si="15"/>
        <v>1559306.08</v>
      </c>
      <c r="L90" s="92">
        <v>14802.08</v>
      </c>
      <c r="M90" s="20"/>
      <c r="N90" s="93">
        <f t="shared" si="16"/>
        <v>14802.08</v>
      </c>
      <c r="O90" s="92">
        <v>867266.2200000002</v>
      </c>
      <c r="P90" s="20"/>
      <c r="Q90" s="93">
        <f t="shared" si="17"/>
        <v>867266.2200000002</v>
      </c>
      <c r="R90" s="92">
        <v>71954408.929996699</v>
      </c>
      <c r="S90" s="20"/>
      <c r="T90" s="93">
        <f t="shared" si="18"/>
        <v>71954408.929996699</v>
      </c>
      <c r="U90" s="209">
        <f t="shared" si="19"/>
        <v>0</v>
      </c>
      <c r="W90" s="86" t="s">
        <v>13</v>
      </c>
      <c r="X90" s="122">
        <f t="shared" si="20"/>
        <v>0</v>
      </c>
      <c r="Y90" s="122">
        <f t="shared" si="21"/>
        <v>0</v>
      </c>
      <c r="Z90" s="122">
        <f t="shared" si="22"/>
        <v>0</v>
      </c>
      <c r="AA90" s="122">
        <f t="shared" si="23"/>
        <v>0</v>
      </c>
      <c r="AB90" s="122">
        <f t="shared" si="24"/>
        <v>0</v>
      </c>
      <c r="AC90" s="129">
        <f t="shared" si="25"/>
        <v>0</v>
      </c>
    </row>
    <row r="91" spans="1:29" ht="15.75">
      <c r="A91" s="251"/>
      <c r="B91" s="87" t="s">
        <v>14</v>
      </c>
      <c r="C91" s="92">
        <v>31431957.799999733</v>
      </c>
      <c r="D91" s="20"/>
      <c r="E91" s="93">
        <f t="shared" si="13"/>
        <v>31431957.799999733</v>
      </c>
      <c r="F91" s="92">
        <v>911378.65</v>
      </c>
      <c r="G91" s="6"/>
      <c r="H91" s="93">
        <f t="shared" si="14"/>
        <v>911378.65</v>
      </c>
      <c r="I91" s="92">
        <v>67891.25</v>
      </c>
      <c r="J91" s="20"/>
      <c r="K91" s="93">
        <f t="shared" si="15"/>
        <v>67891.25</v>
      </c>
      <c r="L91" s="92">
        <v>21128.38</v>
      </c>
      <c r="M91" s="20"/>
      <c r="N91" s="93">
        <f t="shared" si="16"/>
        <v>21128.38</v>
      </c>
      <c r="O91" s="92">
        <v>432395.66999999975</v>
      </c>
      <c r="P91" s="20"/>
      <c r="Q91" s="93">
        <f t="shared" si="17"/>
        <v>432395.66999999975</v>
      </c>
      <c r="R91" s="92">
        <v>32237292.509999733</v>
      </c>
      <c r="S91" s="20"/>
      <c r="T91" s="93">
        <f t="shared" si="18"/>
        <v>32237292.509999733</v>
      </c>
      <c r="U91" s="209">
        <f t="shared" si="19"/>
        <v>0</v>
      </c>
      <c r="W91" s="87" t="s">
        <v>14</v>
      </c>
      <c r="X91" s="122">
        <f t="shared" si="20"/>
        <v>0</v>
      </c>
      <c r="Y91" s="122">
        <f t="shared" si="21"/>
        <v>0</v>
      </c>
      <c r="Z91" s="122">
        <f t="shared" si="22"/>
        <v>0</v>
      </c>
      <c r="AA91" s="122">
        <f t="shared" si="23"/>
        <v>0</v>
      </c>
      <c r="AB91" s="122">
        <f t="shared" si="24"/>
        <v>0</v>
      </c>
      <c r="AC91" s="129">
        <f t="shared" si="25"/>
        <v>0</v>
      </c>
    </row>
    <row r="92" spans="1:29" ht="15.75">
      <c r="A92" s="251"/>
      <c r="B92" s="86" t="s">
        <v>15</v>
      </c>
      <c r="C92" s="92">
        <v>76576090.269999996</v>
      </c>
      <c r="D92" s="20"/>
      <c r="E92" s="93">
        <f t="shared" si="13"/>
        <v>76576090.269999996</v>
      </c>
      <c r="F92" s="92">
        <v>1881654.9000000008</v>
      </c>
      <c r="G92" s="6"/>
      <c r="H92" s="93">
        <f t="shared" si="14"/>
        <v>1881654.9000000008</v>
      </c>
      <c r="I92" s="92">
        <v>246122.31</v>
      </c>
      <c r="J92" s="20"/>
      <c r="K92" s="93">
        <f t="shared" si="15"/>
        <v>246122.31</v>
      </c>
      <c r="L92" s="92">
        <v>565128.13000000024</v>
      </c>
      <c r="M92" s="20"/>
      <c r="N92" s="93">
        <f t="shared" si="16"/>
        <v>565128.13000000024</v>
      </c>
      <c r="O92" s="92">
        <v>811021.78</v>
      </c>
      <c r="P92" s="20"/>
      <c r="Q92" s="93">
        <f t="shared" si="17"/>
        <v>811021.78</v>
      </c>
      <c r="R92" s="92">
        <v>73564407.769999996</v>
      </c>
      <c r="S92" s="20"/>
      <c r="T92" s="93">
        <f t="shared" si="18"/>
        <v>73564407.769999996</v>
      </c>
      <c r="U92" s="209">
        <f t="shared" si="19"/>
        <v>0</v>
      </c>
      <c r="W92" s="86" t="s">
        <v>15</v>
      </c>
      <c r="X92" s="122">
        <f t="shared" si="20"/>
        <v>0</v>
      </c>
      <c r="Y92" s="122">
        <f t="shared" si="21"/>
        <v>0</v>
      </c>
      <c r="Z92" s="122">
        <f t="shared" si="22"/>
        <v>0</v>
      </c>
      <c r="AA92" s="122">
        <f t="shared" si="23"/>
        <v>0</v>
      </c>
      <c r="AB92" s="122">
        <f t="shared" si="24"/>
        <v>0</v>
      </c>
      <c r="AC92" s="129">
        <f t="shared" si="25"/>
        <v>0</v>
      </c>
    </row>
    <row r="93" spans="1:29" ht="15.75">
      <c r="A93" s="251"/>
      <c r="B93" s="86" t="s">
        <v>16</v>
      </c>
      <c r="C93" s="92">
        <v>54733859.169998989</v>
      </c>
      <c r="D93" s="20"/>
      <c r="E93" s="93">
        <f t="shared" si="13"/>
        <v>54733859.169998989</v>
      </c>
      <c r="F93" s="92">
        <v>1166768.4500000007</v>
      </c>
      <c r="G93" s="6"/>
      <c r="H93" s="93">
        <f t="shared" si="14"/>
        <v>1166768.4500000007</v>
      </c>
      <c r="I93" s="92">
        <v>67080.63</v>
      </c>
      <c r="J93" s="20"/>
      <c r="K93" s="93">
        <f t="shared" si="15"/>
        <v>67080.63</v>
      </c>
      <c r="L93" s="92">
        <v>24260.199999999997</v>
      </c>
      <c r="M93" s="20"/>
      <c r="N93" s="93">
        <f t="shared" si="16"/>
        <v>24260.199999999997</v>
      </c>
      <c r="O93" s="92">
        <v>306943.90000000008</v>
      </c>
      <c r="P93" s="20"/>
      <c r="Q93" s="93">
        <f t="shared" si="17"/>
        <v>306943.90000000008</v>
      </c>
      <c r="R93" s="92">
        <v>53302967.249998987</v>
      </c>
      <c r="S93" s="20"/>
      <c r="T93" s="93">
        <f t="shared" si="18"/>
        <v>53302967.249998987</v>
      </c>
      <c r="U93" s="209">
        <f t="shared" si="19"/>
        <v>0</v>
      </c>
      <c r="W93" s="86" t="s">
        <v>16</v>
      </c>
      <c r="X93" s="122">
        <f t="shared" si="20"/>
        <v>0</v>
      </c>
      <c r="Y93" s="122">
        <f t="shared" si="21"/>
        <v>0</v>
      </c>
      <c r="Z93" s="122">
        <f t="shared" si="22"/>
        <v>0</v>
      </c>
      <c r="AA93" s="122">
        <f t="shared" si="23"/>
        <v>0</v>
      </c>
      <c r="AB93" s="122">
        <f t="shared" si="24"/>
        <v>0</v>
      </c>
      <c r="AC93" s="129">
        <f t="shared" si="25"/>
        <v>0</v>
      </c>
    </row>
    <row r="94" spans="1:29" ht="15.75">
      <c r="A94" s="251"/>
      <c r="B94" s="86" t="s">
        <v>17</v>
      </c>
      <c r="C94" s="92">
        <v>42470372.109996654</v>
      </c>
      <c r="D94" s="20"/>
      <c r="E94" s="93">
        <f t="shared" si="13"/>
        <v>42470372.109996654</v>
      </c>
      <c r="F94" s="92">
        <v>1674386.3199999996</v>
      </c>
      <c r="G94" s="6"/>
      <c r="H94" s="93">
        <f t="shared" si="14"/>
        <v>1674386.3199999996</v>
      </c>
      <c r="I94" s="92">
        <v>159873.69999999998</v>
      </c>
      <c r="J94" s="20"/>
      <c r="K94" s="93">
        <f t="shared" si="15"/>
        <v>159873.69999999998</v>
      </c>
      <c r="L94" s="92">
        <v>360026.49</v>
      </c>
      <c r="M94" s="20"/>
      <c r="N94" s="93">
        <f t="shared" si="16"/>
        <v>360026.49</v>
      </c>
      <c r="O94" s="92">
        <v>132258.13</v>
      </c>
      <c r="P94" s="20"/>
      <c r="Q94" s="93">
        <f t="shared" si="17"/>
        <v>132258.13</v>
      </c>
      <c r="R94" s="92">
        <v>40463574.869996652</v>
      </c>
      <c r="S94" s="20"/>
      <c r="T94" s="93">
        <f t="shared" si="18"/>
        <v>40463574.869996652</v>
      </c>
      <c r="U94" s="209">
        <f t="shared" si="19"/>
        <v>0</v>
      </c>
      <c r="W94" s="86" t="s">
        <v>17</v>
      </c>
      <c r="X94" s="122">
        <f t="shared" si="20"/>
        <v>0</v>
      </c>
      <c r="Y94" s="122">
        <f t="shared" si="21"/>
        <v>0</v>
      </c>
      <c r="Z94" s="122">
        <f t="shared" si="22"/>
        <v>0</v>
      </c>
      <c r="AA94" s="122">
        <f t="shared" si="23"/>
        <v>0</v>
      </c>
      <c r="AB94" s="122">
        <f t="shared" si="24"/>
        <v>0</v>
      </c>
      <c r="AC94" s="129">
        <f t="shared" si="25"/>
        <v>0</v>
      </c>
    </row>
    <row r="95" spans="1:29" ht="15.75">
      <c r="A95" s="251"/>
      <c r="B95" s="86" t="s">
        <v>18</v>
      </c>
      <c r="C95" s="92">
        <v>8290850.150000006</v>
      </c>
      <c r="D95" s="20"/>
      <c r="E95" s="93">
        <f t="shared" si="13"/>
        <v>8290850.150000006</v>
      </c>
      <c r="F95" s="92">
        <v>337343.63</v>
      </c>
      <c r="G95" s="6"/>
      <c r="H95" s="93">
        <f t="shared" si="14"/>
        <v>337343.63</v>
      </c>
      <c r="I95" s="92">
        <v>57396.77</v>
      </c>
      <c r="J95" s="20"/>
      <c r="K95" s="93">
        <f t="shared" si="15"/>
        <v>57396.77</v>
      </c>
      <c r="L95" s="92">
        <v>74134.69</v>
      </c>
      <c r="M95" s="20"/>
      <c r="N95" s="93">
        <f t="shared" si="16"/>
        <v>74134.69</v>
      </c>
      <c r="O95" s="92">
        <v>25680.79</v>
      </c>
      <c r="P95" s="20"/>
      <c r="Q95" s="93">
        <f t="shared" si="17"/>
        <v>25680.79</v>
      </c>
      <c r="R95" s="92">
        <v>7911087.8100000061</v>
      </c>
      <c r="S95" s="20"/>
      <c r="T95" s="93">
        <f t="shared" si="18"/>
        <v>7911087.8100000061</v>
      </c>
      <c r="U95" s="209">
        <f t="shared" si="19"/>
        <v>0</v>
      </c>
      <c r="W95" s="86" t="s">
        <v>18</v>
      </c>
      <c r="X95" s="122">
        <f t="shared" si="20"/>
        <v>0</v>
      </c>
      <c r="Y95" s="122">
        <f t="shared" si="21"/>
        <v>0</v>
      </c>
      <c r="Z95" s="122">
        <f t="shared" si="22"/>
        <v>0</v>
      </c>
      <c r="AA95" s="122">
        <f t="shared" si="23"/>
        <v>0</v>
      </c>
      <c r="AB95" s="122">
        <f t="shared" si="24"/>
        <v>0</v>
      </c>
      <c r="AC95" s="129">
        <f t="shared" si="25"/>
        <v>0</v>
      </c>
    </row>
    <row r="96" spans="1:29" ht="15.75">
      <c r="A96" s="252"/>
      <c r="B96" s="88" t="s">
        <v>19</v>
      </c>
      <c r="C96" s="94">
        <v>58776604.249999024</v>
      </c>
      <c r="D96" s="95"/>
      <c r="E96" s="96">
        <f t="shared" si="13"/>
        <v>58776604.249999024</v>
      </c>
      <c r="F96" s="94">
        <v>2652332.86</v>
      </c>
      <c r="G96" s="105"/>
      <c r="H96" s="96">
        <f t="shared" si="14"/>
        <v>2652332.86</v>
      </c>
      <c r="I96" s="94">
        <v>58997.88</v>
      </c>
      <c r="J96" s="95"/>
      <c r="K96" s="96">
        <f t="shared" si="15"/>
        <v>58997.88</v>
      </c>
      <c r="L96" s="94">
        <v>28091.119999999999</v>
      </c>
      <c r="M96" s="95"/>
      <c r="N96" s="96">
        <f t="shared" si="16"/>
        <v>28091.119999999999</v>
      </c>
      <c r="O96" s="94">
        <v>185485.4</v>
      </c>
      <c r="P96" s="95"/>
      <c r="Q96" s="96">
        <f t="shared" si="17"/>
        <v>185485.4</v>
      </c>
      <c r="R96" s="94">
        <v>55969692.749999024</v>
      </c>
      <c r="S96" s="95"/>
      <c r="T96" s="96">
        <f t="shared" si="18"/>
        <v>55969692.749999024</v>
      </c>
      <c r="U96" s="210">
        <f t="shared" si="19"/>
        <v>0</v>
      </c>
      <c r="W96" s="88" t="s">
        <v>19</v>
      </c>
      <c r="X96" s="122">
        <f t="shared" si="20"/>
        <v>0</v>
      </c>
      <c r="Y96" s="122">
        <f t="shared" si="21"/>
        <v>0</v>
      </c>
      <c r="Z96" s="122">
        <f t="shared" si="22"/>
        <v>0</v>
      </c>
      <c r="AA96" s="122">
        <f t="shared" si="23"/>
        <v>0</v>
      </c>
      <c r="AB96" s="122">
        <f t="shared" si="24"/>
        <v>0</v>
      </c>
      <c r="AC96" s="129">
        <f t="shared" si="25"/>
        <v>0</v>
      </c>
    </row>
    <row r="97" spans="1:29" ht="15.75" customHeight="1">
      <c r="A97" s="250">
        <v>42719</v>
      </c>
      <c r="B97" s="85" t="s">
        <v>12</v>
      </c>
      <c r="C97" s="98">
        <v>37318030.02000016</v>
      </c>
      <c r="D97" s="90"/>
      <c r="E97" s="91">
        <f t="shared" si="13"/>
        <v>37318030.02000016</v>
      </c>
      <c r="F97" s="98">
        <v>1315829.21</v>
      </c>
      <c r="G97" s="90"/>
      <c r="H97" s="91">
        <f t="shared" si="14"/>
        <v>1315829.21</v>
      </c>
      <c r="I97" s="98">
        <v>22737.449999999997</v>
      </c>
      <c r="J97" s="99"/>
      <c r="K97" s="91">
        <f t="shared" si="15"/>
        <v>22737.449999999997</v>
      </c>
      <c r="L97" s="98">
        <v>8529.7000000000007</v>
      </c>
      <c r="M97" s="99"/>
      <c r="N97" s="91">
        <f t="shared" si="16"/>
        <v>8529.7000000000007</v>
      </c>
      <c r="O97" s="98">
        <v>227730.88</v>
      </c>
      <c r="P97" s="90"/>
      <c r="Q97" s="91">
        <f t="shared" si="17"/>
        <v>227730.88</v>
      </c>
      <c r="R97" s="98">
        <v>37699445.91000016</v>
      </c>
      <c r="S97" s="90"/>
      <c r="T97" s="91">
        <f t="shared" si="18"/>
        <v>37699445.91000016</v>
      </c>
      <c r="U97" s="208">
        <f t="shared" si="19"/>
        <v>0</v>
      </c>
      <c r="W97" s="85" t="s">
        <v>12</v>
      </c>
      <c r="X97" s="117">
        <f t="shared" si="20"/>
        <v>0</v>
      </c>
      <c r="Y97" s="118">
        <f t="shared" si="21"/>
        <v>0</v>
      </c>
      <c r="Z97" s="118">
        <f t="shared" si="22"/>
        <v>0</v>
      </c>
      <c r="AA97" s="118">
        <f t="shared" si="23"/>
        <v>0</v>
      </c>
      <c r="AB97" s="118">
        <f t="shared" si="24"/>
        <v>0</v>
      </c>
      <c r="AC97" s="131">
        <f t="shared" si="25"/>
        <v>0</v>
      </c>
    </row>
    <row r="98" spans="1:29" ht="15.75">
      <c r="A98" s="251"/>
      <c r="B98" s="86" t="s">
        <v>13</v>
      </c>
      <c r="C98" s="92">
        <v>71954408.929996699</v>
      </c>
      <c r="D98" s="20"/>
      <c r="E98" s="93">
        <f t="shared" si="13"/>
        <v>71954408.929996699</v>
      </c>
      <c r="F98" s="92">
        <v>2391512.04</v>
      </c>
      <c r="G98" s="20"/>
      <c r="H98" s="93">
        <f t="shared" si="14"/>
        <v>2391512.04</v>
      </c>
      <c r="I98" s="92">
        <v>411632.77</v>
      </c>
      <c r="J98" s="20"/>
      <c r="K98" s="93">
        <f t="shared" si="15"/>
        <v>411632.77</v>
      </c>
      <c r="L98" s="92">
        <v>8904.81</v>
      </c>
      <c r="M98" s="20"/>
      <c r="N98" s="93">
        <f t="shared" si="16"/>
        <v>8904.81</v>
      </c>
      <c r="O98" s="92">
        <v>597594.44999999995</v>
      </c>
      <c r="P98" s="20"/>
      <c r="Q98" s="93">
        <f t="shared" si="17"/>
        <v>597594.44999999995</v>
      </c>
      <c r="R98" s="92">
        <v>69368030.399996698</v>
      </c>
      <c r="S98" s="20"/>
      <c r="T98" s="93">
        <f t="shared" si="18"/>
        <v>69368030.399996698</v>
      </c>
      <c r="U98" s="209">
        <f t="shared" si="19"/>
        <v>0</v>
      </c>
      <c r="W98" s="86" t="s">
        <v>13</v>
      </c>
      <c r="X98" s="121">
        <f t="shared" si="20"/>
        <v>0</v>
      </c>
      <c r="Y98" s="122">
        <f t="shared" si="21"/>
        <v>0</v>
      </c>
      <c r="Z98" s="122">
        <f t="shared" si="22"/>
        <v>0</v>
      </c>
      <c r="AA98" s="122">
        <f t="shared" si="23"/>
        <v>0</v>
      </c>
      <c r="AB98" s="122">
        <f t="shared" si="24"/>
        <v>0</v>
      </c>
      <c r="AC98" s="129">
        <f t="shared" si="25"/>
        <v>0</v>
      </c>
    </row>
    <row r="99" spans="1:29" ht="15.75">
      <c r="A99" s="251"/>
      <c r="B99" s="87" t="s">
        <v>14</v>
      </c>
      <c r="C99" s="92">
        <v>32237292.509999733</v>
      </c>
      <c r="D99" s="20"/>
      <c r="E99" s="93">
        <f t="shared" si="13"/>
        <v>32237292.509999733</v>
      </c>
      <c r="F99" s="92">
        <v>957748.94</v>
      </c>
      <c r="G99" s="20"/>
      <c r="H99" s="93">
        <f t="shared" si="14"/>
        <v>957748.94</v>
      </c>
      <c r="I99" s="92">
        <v>134787.07</v>
      </c>
      <c r="J99" s="20"/>
      <c r="K99" s="93">
        <f t="shared" si="15"/>
        <v>134787.07</v>
      </c>
      <c r="L99" s="92">
        <v>4171.3999999999996</v>
      </c>
      <c r="M99" s="20"/>
      <c r="N99" s="93">
        <f t="shared" si="16"/>
        <v>4171.3999999999996</v>
      </c>
      <c r="O99" s="92">
        <v>212813.18</v>
      </c>
      <c r="P99" s="20"/>
      <c r="Q99" s="93">
        <f t="shared" si="17"/>
        <v>212813.18</v>
      </c>
      <c r="R99" s="92">
        <v>31197346.059999738</v>
      </c>
      <c r="S99" s="20"/>
      <c r="T99" s="93">
        <f t="shared" si="18"/>
        <v>31197346.059999738</v>
      </c>
      <c r="U99" s="209">
        <f t="shared" si="19"/>
        <v>0</v>
      </c>
      <c r="W99" s="87" t="s">
        <v>14</v>
      </c>
      <c r="X99" s="121">
        <f t="shared" si="20"/>
        <v>0</v>
      </c>
      <c r="Y99" s="122">
        <f t="shared" si="21"/>
        <v>0</v>
      </c>
      <c r="Z99" s="122">
        <f t="shared" si="22"/>
        <v>0</v>
      </c>
      <c r="AA99" s="122">
        <f t="shared" si="23"/>
        <v>0</v>
      </c>
      <c r="AB99" s="122">
        <f t="shared" si="24"/>
        <v>0</v>
      </c>
      <c r="AC99" s="129">
        <f t="shared" si="25"/>
        <v>0</v>
      </c>
    </row>
    <row r="100" spans="1:29" ht="15.75">
      <c r="A100" s="251"/>
      <c r="B100" s="86" t="s">
        <v>15</v>
      </c>
      <c r="C100" s="92">
        <v>73564407.769999996</v>
      </c>
      <c r="D100" s="20"/>
      <c r="E100" s="93">
        <f t="shared" si="13"/>
        <v>73564407.769999996</v>
      </c>
      <c r="F100" s="92">
        <v>1129069.69</v>
      </c>
      <c r="G100" s="20"/>
      <c r="H100" s="93">
        <f t="shared" si="14"/>
        <v>1129069.69</v>
      </c>
      <c r="I100" s="92">
        <v>199689.11999999997</v>
      </c>
      <c r="J100" s="20"/>
      <c r="K100" s="93">
        <f t="shared" si="15"/>
        <v>199689.11999999997</v>
      </c>
      <c r="L100" s="92">
        <v>96971.82</v>
      </c>
      <c r="M100" s="20"/>
      <c r="N100" s="93">
        <f t="shared" si="16"/>
        <v>96971.82</v>
      </c>
      <c r="O100" s="92">
        <v>646083.23999999987</v>
      </c>
      <c r="P100" s="20"/>
      <c r="Q100" s="93">
        <f t="shared" si="17"/>
        <v>646083.23999999987</v>
      </c>
      <c r="R100" s="92">
        <v>76083460.440000013</v>
      </c>
      <c r="S100" s="20"/>
      <c r="T100" s="93">
        <f t="shared" si="18"/>
        <v>76083460.440000013</v>
      </c>
      <c r="U100" s="209">
        <f t="shared" si="19"/>
        <v>0</v>
      </c>
      <c r="W100" s="86" t="s">
        <v>15</v>
      </c>
      <c r="X100" s="121">
        <f t="shared" si="20"/>
        <v>0</v>
      </c>
      <c r="Y100" s="122">
        <f t="shared" si="21"/>
        <v>0</v>
      </c>
      <c r="Z100" s="122">
        <f t="shared" si="22"/>
        <v>0</v>
      </c>
      <c r="AA100" s="122">
        <f t="shared" si="23"/>
        <v>0</v>
      </c>
      <c r="AB100" s="122">
        <f t="shared" si="24"/>
        <v>0</v>
      </c>
      <c r="AC100" s="129">
        <f t="shared" si="25"/>
        <v>0</v>
      </c>
    </row>
    <row r="101" spans="1:29" ht="15.75">
      <c r="A101" s="251"/>
      <c r="B101" s="86" t="s">
        <v>16</v>
      </c>
      <c r="C101" s="92">
        <v>53302967.249998987</v>
      </c>
      <c r="D101" s="20"/>
      <c r="E101" s="93">
        <f t="shared" si="13"/>
        <v>53302967.249998987</v>
      </c>
      <c r="F101" s="92">
        <v>1053941.3200000005</v>
      </c>
      <c r="G101" s="20"/>
      <c r="H101" s="93">
        <f t="shared" si="14"/>
        <v>1053941.3200000005</v>
      </c>
      <c r="I101" s="92">
        <v>85471.33</v>
      </c>
      <c r="J101" s="20"/>
      <c r="K101" s="93">
        <f t="shared" si="15"/>
        <v>85471.33</v>
      </c>
      <c r="L101" s="92">
        <v>2190.48</v>
      </c>
      <c r="M101" s="20"/>
      <c r="N101" s="93">
        <f t="shared" si="16"/>
        <v>2190.48</v>
      </c>
      <c r="O101" s="92">
        <v>206495.70000000007</v>
      </c>
      <c r="P101" s="20"/>
      <c r="Q101" s="93">
        <f t="shared" si="17"/>
        <v>206495.70000000007</v>
      </c>
      <c r="R101" s="92">
        <v>52125811.079998992</v>
      </c>
      <c r="S101" s="20"/>
      <c r="T101" s="93">
        <f t="shared" si="18"/>
        <v>52125811.079998992</v>
      </c>
      <c r="U101" s="209">
        <f t="shared" si="19"/>
        <v>0</v>
      </c>
      <c r="W101" s="86" t="s">
        <v>16</v>
      </c>
      <c r="X101" s="121">
        <f t="shared" si="20"/>
        <v>0</v>
      </c>
      <c r="Y101" s="122">
        <f t="shared" si="21"/>
        <v>0</v>
      </c>
      <c r="Z101" s="122">
        <f t="shared" si="22"/>
        <v>0</v>
      </c>
      <c r="AA101" s="122">
        <f t="shared" si="23"/>
        <v>0</v>
      </c>
      <c r="AB101" s="122">
        <f t="shared" si="24"/>
        <v>0</v>
      </c>
      <c r="AC101" s="129">
        <f t="shared" si="25"/>
        <v>0</v>
      </c>
    </row>
    <row r="102" spans="1:29" ht="15.75">
      <c r="A102" s="251"/>
      <c r="B102" s="86" t="s">
        <v>17</v>
      </c>
      <c r="C102" s="92">
        <v>40463574.869996652</v>
      </c>
      <c r="D102" s="20"/>
      <c r="E102" s="93">
        <f t="shared" si="13"/>
        <v>40463574.869996652</v>
      </c>
      <c r="F102" s="92">
        <v>1791415.6500000008</v>
      </c>
      <c r="G102" s="20"/>
      <c r="H102" s="93">
        <f t="shared" si="14"/>
        <v>1791415.6500000008</v>
      </c>
      <c r="I102" s="92">
        <v>179895.19</v>
      </c>
      <c r="J102" s="20"/>
      <c r="K102" s="93">
        <f t="shared" si="15"/>
        <v>179895.19</v>
      </c>
      <c r="L102" s="92">
        <v>2113.63</v>
      </c>
      <c r="M102" s="20"/>
      <c r="N102" s="93">
        <f t="shared" si="16"/>
        <v>2113.63</v>
      </c>
      <c r="O102" s="92">
        <v>132334.43</v>
      </c>
      <c r="P102" s="20"/>
      <c r="Q102" s="93">
        <f t="shared" si="17"/>
        <v>132334.43</v>
      </c>
      <c r="R102" s="92">
        <v>38717606.349996656</v>
      </c>
      <c r="S102" s="20"/>
      <c r="T102" s="93">
        <f t="shared" si="18"/>
        <v>38717606.349996656</v>
      </c>
      <c r="U102" s="209">
        <f t="shared" si="19"/>
        <v>0</v>
      </c>
      <c r="W102" s="86" t="s">
        <v>17</v>
      </c>
      <c r="X102" s="121">
        <f t="shared" si="20"/>
        <v>0</v>
      </c>
      <c r="Y102" s="122">
        <f t="shared" si="21"/>
        <v>0</v>
      </c>
      <c r="Z102" s="122">
        <f t="shared" si="22"/>
        <v>0</v>
      </c>
      <c r="AA102" s="122">
        <f t="shared" si="23"/>
        <v>0</v>
      </c>
      <c r="AB102" s="122">
        <f t="shared" si="24"/>
        <v>0</v>
      </c>
      <c r="AC102" s="129">
        <f t="shared" si="25"/>
        <v>0</v>
      </c>
    </row>
    <row r="103" spans="1:29" ht="15.75">
      <c r="A103" s="251"/>
      <c r="B103" s="86" t="s">
        <v>18</v>
      </c>
      <c r="C103" s="92">
        <v>7911087.8100000061</v>
      </c>
      <c r="D103" s="20"/>
      <c r="E103" s="93">
        <f t="shared" si="13"/>
        <v>7911087.8100000061</v>
      </c>
      <c r="F103" s="92">
        <v>470807.95</v>
      </c>
      <c r="G103" s="20"/>
      <c r="H103" s="93">
        <f t="shared" si="14"/>
        <v>470807.95</v>
      </c>
      <c r="I103" s="92">
        <v>23631.56</v>
      </c>
      <c r="J103" s="20"/>
      <c r="K103" s="93">
        <f t="shared" si="15"/>
        <v>23631.56</v>
      </c>
      <c r="L103" s="92">
        <v>1224.8599999999999</v>
      </c>
      <c r="M103" s="20"/>
      <c r="N103" s="93">
        <f t="shared" si="16"/>
        <v>1224.8599999999999</v>
      </c>
      <c r="O103" s="92">
        <v>25497.72</v>
      </c>
      <c r="P103" s="20"/>
      <c r="Q103" s="93">
        <f t="shared" si="17"/>
        <v>25497.72</v>
      </c>
      <c r="R103" s="92">
        <v>7437188.8400000064</v>
      </c>
      <c r="S103" s="20"/>
      <c r="T103" s="93">
        <f t="shared" si="18"/>
        <v>7437188.8400000064</v>
      </c>
      <c r="U103" s="209">
        <f t="shared" si="19"/>
        <v>0</v>
      </c>
      <c r="W103" s="86" t="s">
        <v>18</v>
      </c>
      <c r="X103" s="121">
        <f t="shared" si="20"/>
        <v>0</v>
      </c>
      <c r="Y103" s="122">
        <f t="shared" si="21"/>
        <v>0</v>
      </c>
      <c r="Z103" s="122">
        <f t="shared" si="22"/>
        <v>0</v>
      </c>
      <c r="AA103" s="122">
        <f t="shared" si="23"/>
        <v>0</v>
      </c>
      <c r="AB103" s="122">
        <f t="shared" si="24"/>
        <v>0</v>
      </c>
      <c r="AC103" s="129">
        <f t="shared" si="25"/>
        <v>0</v>
      </c>
    </row>
    <row r="104" spans="1:29" ht="15.75">
      <c r="A104" s="252"/>
      <c r="B104" s="88" t="s">
        <v>19</v>
      </c>
      <c r="C104" s="94">
        <v>55969692.749999024</v>
      </c>
      <c r="D104" s="95"/>
      <c r="E104" s="96">
        <f t="shared" si="13"/>
        <v>55969692.749999024</v>
      </c>
      <c r="F104" s="94">
        <v>1281570.3300000005</v>
      </c>
      <c r="G104" s="95"/>
      <c r="H104" s="96">
        <f t="shared" si="14"/>
        <v>1281570.3300000005</v>
      </c>
      <c r="I104" s="94">
        <v>34440.74</v>
      </c>
      <c r="J104" s="95"/>
      <c r="K104" s="96">
        <f t="shared" si="15"/>
        <v>34440.74</v>
      </c>
      <c r="L104" s="94">
        <v>829438.43</v>
      </c>
      <c r="M104" s="95"/>
      <c r="N104" s="96">
        <f t="shared" si="16"/>
        <v>829438.43</v>
      </c>
      <c r="O104" s="94">
        <v>185513.82000000007</v>
      </c>
      <c r="P104" s="95"/>
      <c r="Q104" s="96">
        <f t="shared" si="17"/>
        <v>185513.82000000007</v>
      </c>
      <c r="R104" s="94">
        <v>53707610.909999028</v>
      </c>
      <c r="S104" s="95"/>
      <c r="T104" s="96">
        <f t="shared" si="18"/>
        <v>53707610.909999028</v>
      </c>
      <c r="U104" s="210">
        <f t="shared" si="19"/>
        <v>0</v>
      </c>
      <c r="W104" s="88" t="s">
        <v>19</v>
      </c>
      <c r="X104" s="125">
        <f t="shared" si="20"/>
        <v>0</v>
      </c>
      <c r="Y104" s="126">
        <f t="shared" si="21"/>
        <v>0</v>
      </c>
      <c r="Z104" s="126">
        <f t="shared" si="22"/>
        <v>0</v>
      </c>
      <c r="AA104" s="126">
        <f t="shared" si="23"/>
        <v>0</v>
      </c>
      <c r="AB104" s="126">
        <f t="shared" si="24"/>
        <v>0</v>
      </c>
      <c r="AC104" s="132">
        <f t="shared" si="25"/>
        <v>0</v>
      </c>
    </row>
    <row r="105" spans="1:29" ht="15.75" customHeight="1">
      <c r="A105" s="250">
        <v>42721</v>
      </c>
      <c r="B105" s="85" t="s">
        <v>12</v>
      </c>
      <c r="C105" s="89">
        <v>37699445.91000016</v>
      </c>
      <c r="D105" s="99"/>
      <c r="E105" s="91">
        <f t="shared" si="13"/>
        <v>37699445.91000016</v>
      </c>
      <c r="F105" s="89">
        <v>572886.43000000005</v>
      </c>
      <c r="G105" s="90"/>
      <c r="H105" s="91">
        <f t="shared" si="14"/>
        <v>572886.43000000005</v>
      </c>
      <c r="I105" s="89">
        <v>112114.04999999999</v>
      </c>
      <c r="J105" s="90"/>
      <c r="K105" s="91">
        <f t="shared" si="15"/>
        <v>112114.04999999999</v>
      </c>
      <c r="L105" s="89">
        <v>118186.06</v>
      </c>
      <c r="M105" s="90"/>
      <c r="N105" s="91">
        <f t="shared" si="16"/>
        <v>118186.06</v>
      </c>
      <c r="O105" s="89">
        <v>0</v>
      </c>
      <c r="P105" s="99"/>
      <c r="Q105" s="91">
        <f t="shared" si="17"/>
        <v>0</v>
      </c>
      <c r="R105" s="89">
        <v>37120487.47000017</v>
      </c>
      <c r="S105" s="90"/>
      <c r="T105" s="91">
        <f t="shared" si="18"/>
        <v>37120487.47000017</v>
      </c>
      <c r="U105" s="208">
        <f t="shared" si="19"/>
        <v>0</v>
      </c>
      <c r="W105" s="85" t="s">
        <v>12</v>
      </c>
      <c r="X105" s="117">
        <f t="shared" si="20"/>
        <v>0</v>
      </c>
      <c r="Y105" s="118">
        <f t="shared" si="21"/>
        <v>0</v>
      </c>
      <c r="Z105" s="118">
        <f t="shared" si="22"/>
        <v>0</v>
      </c>
      <c r="AA105" s="118">
        <f t="shared" si="23"/>
        <v>0</v>
      </c>
      <c r="AB105" s="118">
        <f t="shared" si="24"/>
        <v>0</v>
      </c>
      <c r="AC105" s="131">
        <f t="shared" si="25"/>
        <v>0</v>
      </c>
    </row>
    <row r="106" spans="1:29" ht="15.75">
      <c r="A106" s="251"/>
      <c r="B106" s="86" t="s">
        <v>13</v>
      </c>
      <c r="C106" s="92">
        <v>69368030.399996698</v>
      </c>
      <c r="D106" s="20"/>
      <c r="E106" s="93">
        <f t="shared" si="13"/>
        <v>69368030.399996698</v>
      </c>
      <c r="F106" s="92">
        <v>2017243.7399999998</v>
      </c>
      <c r="G106" s="20"/>
      <c r="H106" s="93">
        <f t="shared" si="14"/>
        <v>2017243.7399999998</v>
      </c>
      <c r="I106" s="92">
        <v>88034.53</v>
      </c>
      <c r="J106" s="20"/>
      <c r="K106" s="93">
        <f t="shared" si="15"/>
        <v>88034.53</v>
      </c>
      <c r="L106" s="92">
        <v>8518.9399999999987</v>
      </c>
      <c r="M106" s="20"/>
      <c r="N106" s="93">
        <f t="shared" si="16"/>
        <v>8518.9399999999987</v>
      </c>
      <c r="O106" s="92">
        <v>0</v>
      </c>
      <c r="P106" s="20"/>
      <c r="Q106" s="93">
        <f t="shared" si="17"/>
        <v>0</v>
      </c>
      <c r="R106" s="92">
        <v>67430302.249996692</v>
      </c>
      <c r="S106" s="20"/>
      <c r="T106" s="93">
        <f t="shared" si="18"/>
        <v>67430302.249996692</v>
      </c>
      <c r="U106" s="209">
        <f t="shared" si="19"/>
        <v>0</v>
      </c>
      <c r="W106" s="86" t="s">
        <v>13</v>
      </c>
      <c r="X106" s="121">
        <f t="shared" si="20"/>
        <v>0</v>
      </c>
      <c r="Y106" s="122">
        <f t="shared" si="21"/>
        <v>0</v>
      </c>
      <c r="Z106" s="122">
        <f t="shared" si="22"/>
        <v>0</v>
      </c>
      <c r="AA106" s="122">
        <f t="shared" si="23"/>
        <v>0</v>
      </c>
      <c r="AB106" s="122">
        <f t="shared" si="24"/>
        <v>0</v>
      </c>
      <c r="AC106" s="129">
        <f t="shared" si="25"/>
        <v>0</v>
      </c>
    </row>
    <row r="107" spans="1:29" ht="15.75">
      <c r="A107" s="251"/>
      <c r="B107" s="87" t="s">
        <v>14</v>
      </c>
      <c r="C107" s="92"/>
      <c r="D107" s="20"/>
      <c r="E107" s="93">
        <f t="shared" si="13"/>
        <v>0</v>
      </c>
      <c r="F107" s="92"/>
      <c r="G107" s="20"/>
      <c r="H107" s="93">
        <f t="shared" si="14"/>
        <v>0</v>
      </c>
      <c r="I107" s="92"/>
      <c r="J107" s="20"/>
      <c r="K107" s="93">
        <f t="shared" si="15"/>
        <v>0</v>
      </c>
      <c r="L107" s="92"/>
      <c r="M107" s="20"/>
      <c r="N107" s="93">
        <f t="shared" si="16"/>
        <v>0</v>
      </c>
      <c r="O107" s="92"/>
      <c r="P107" s="20"/>
      <c r="Q107" s="93">
        <f t="shared" si="17"/>
        <v>0</v>
      </c>
      <c r="R107" s="92"/>
      <c r="S107" s="20"/>
      <c r="T107" s="93">
        <f t="shared" si="18"/>
        <v>0</v>
      </c>
      <c r="U107" s="209">
        <f t="shared" si="19"/>
        <v>0</v>
      </c>
      <c r="W107" s="87" t="s">
        <v>14</v>
      </c>
      <c r="X107" s="121">
        <f t="shared" si="20"/>
        <v>0</v>
      </c>
      <c r="Y107" s="122">
        <f t="shared" si="21"/>
        <v>0</v>
      </c>
      <c r="Z107" s="122">
        <f t="shared" si="22"/>
        <v>0</v>
      </c>
      <c r="AA107" s="122">
        <f t="shared" si="23"/>
        <v>0</v>
      </c>
      <c r="AB107" s="122">
        <f t="shared" si="24"/>
        <v>0</v>
      </c>
      <c r="AC107" s="129">
        <f t="shared" si="25"/>
        <v>0</v>
      </c>
    </row>
    <row r="108" spans="1:29" ht="15.75">
      <c r="A108" s="251"/>
      <c r="B108" s="86" t="s">
        <v>15</v>
      </c>
      <c r="C108" s="92">
        <v>76083460.440000013</v>
      </c>
      <c r="D108" s="20"/>
      <c r="E108" s="93">
        <f t="shared" si="13"/>
        <v>76083460.440000013</v>
      </c>
      <c r="F108" s="92">
        <v>724399.87999999966</v>
      </c>
      <c r="G108" s="20"/>
      <c r="H108" s="93">
        <f t="shared" si="14"/>
        <v>724399.87999999966</v>
      </c>
      <c r="I108" s="92">
        <v>125790.20999999998</v>
      </c>
      <c r="J108" s="20"/>
      <c r="K108" s="93">
        <f t="shared" si="15"/>
        <v>125790.20999999998</v>
      </c>
      <c r="L108" s="92">
        <v>7339.99</v>
      </c>
      <c r="M108" s="20"/>
      <c r="N108" s="93">
        <f t="shared" si="16"/>
        <v>7339.99</v>
      </c>
      <c r="O108" s="92">
        <v>0</v>
      </c>
      <c r="P108" s="20"/>
      <c r="Q108" s="93">
        <f t="shared" si="17"/>
        <v>0</v>
      </c>
      <c r="R108" s="92">
        <v>75477510.780000016</v>
      </c>
      <c r="S108" s="20"/>
      <c r="T108" s="93">
        <f t="shared" si="18"/>
        <v>75477510.780000016</v>
      </c>
      <c r="U108" s="209">
        <f t="shared" si="19"/>
        <v>0</v>
      </c>
      <c r="W108" s="86" t="s">
        <v>15</v>
      </c>
      <c r="X108" s="121">
        <f t="shared" si="20"/>
        <v>0</v>
      </c>
      <c r="Y108" s="122">
        <f t="shared" si="21"/>
        <v>0</v>
      </c>
      <c r="Z108" s="122">
        <f t="shared" si="22"/>
        <v>0</v>
      </c>
      <c r="AA108" s="122">
        <f t="shared" si="23"/>
        <v>0</v>
      </c>
      <c r="AB108" s="122">
        <f t="shared" si="24"/>
        <v>0</v>
      </c>
      <c r="AC108" s="129">
        <f t="shared" si="25"/>
        <v>0</v>
      </c>
    </row>
    <row r="109" spans="1:29" ht="15.75">
      <c r="A109" s="251"/>
      <c r="B109" s="86" t="s">
        <v>16</v>
      </c>
      <c r="C109" s="92"/>
      <c r="D109" s="20"/>
      <c r="E109" s="93">
        <f t="shared" si="13"/>
        <v>0</v>
      </c>
      <c r="F109" s="92"/>
      <c r="G109" s="20"/>
      <c r="H109" s="93">
        <f t="shared" si="14"/>
        <v>0</v>
      </c>
      <c r="I109" s="92"/>
      <c r="J109" s="20"/>
      <c r="K109" s="93">
        <f t="shared" si="15"/>
        <v>0</v>
      </c>
      <c r="L109" s="92"/>
      <c r="M109" s="20"/>
      <c r="N109" s="93">
        <f t="shared" si="16"/>
        <v>0</v>
      </c>
      <c r="O109" s="92"/>
      <c r="P109" s="20"/>
      <c r="Q109" s="93">
        <f t="shared" si="17"/>
        <v>0</v>
      </c>
      <c r="R109" s="92"/>
      <c r="S109" s="20"/>
      <c r="T109" s="93">
        <f t="shared" si="18"/>
        <v>0</v>
      </c>
      <c r="U109" s="209">
        <f t="shared" si="19"/>
        <v>0</v>
      </c>
      <c r="W109" s="86" t="s">
        <v>16</v>
      </c>
      <c r="X109" s="121">
        <f t="shared" si="20"/>
        <v>0</v>
      </c>
      <c r="Y109" s="122">
        <f t="shared" si="21"/>
        <v>0</v>
      </c>
      <c r="Z109" s="122">
        <f t="shared" si="22"/>
        <v>0</v>
      </c>
      <c r="AA109" s="122">
        <f t="shared" si="23"/>
        <v>0</v>
      </c>
      <c r="AB109" s="122">
        <f t="shared" si="24"/>
        <v>0</v>
      </c>
      <c r="AC109" s="129">
        <f t="shared" si="25"/>
        <v>0</v>
      </c>
    </row>
    <row r="110" spans="1:29" ht="15.75">
      <c r="A110" s="251"/>
      <c r="B110" s="86" t="s">
        <v>17</v>
      </c>
      <c r="C110" s="92">
        <v>38717606.349996656</v>
      </c>
      <c r="D110" s="20"/>
      <c r="E110" s="93">
        <f t="shared" si="13"/>
        <v>38717606.349996656</v>
      </c>
      <c r="F110" s="92">
        <v>665660.15</v>
      </c>
      <c r="G110" s="20"/>
      <c r="H110" s="93">
        <f t="shared" si="14"/>
        <v>665660.15</v>
      </c>
      <c r="I110" s="92">
        <v>34540.61</v>
      </c>
      <c r="J110" s="20"/>
      <c r="K110" s="93">
        <f t="shared" si="15"/>
        <v>34540.61</v>
      </c>
      <c r="L110" s="92">
        <v>1992.87</v>
      </c>
      <c r="M110" s="20"/>
      <c r="N110" s="93">
        <f t="shared" si="16"/>
        <v>1992.87</v>
      </c>
      <c r="O110" s="92">
        <v>0</v>
      </c>
      <c r="P110" s="20"/>
      <c r="Q110" s="93">
        <f t="shared" si="17"/>
        <v>0</v>
      </c>
      <c r="R110" s="92">
        <v>38084493.93999666</v>
      </c>
      <c r="S110" s="20"/>
      <c r="T110" s="93">
        <f t="shared" si="18"/>
        <v>38084493.93999666</v>
      </c>
      <c r="U110" s="209">
        <f t="shared" si="19"/>
        <v>0</v>
      </c>
      <c r="W110" s="86" t="s">
        <v>17</v>
      </c>
      <c r="X110" s="121">
        <f t="shared" si="20"/>
        <v>0</v>
      </c>
      <c r="Y110" s="122">
        <f t="shared" si="21"/>
        <v>0</v>
      </c>
      <c r="Z110" s="122">
        <f t="shared" si="22"/>
        <v>0</v>
      </c>
      <c r="AA110" s="122">
        <f t="shared" si="23"/>
        <v>0</v>
      </c>
      <c r="AB110" s="122">
        <f t="shared" si="24"/>
        <v>0</v>
      </c>
      <c r="AC110" s="129">
        <f t="shared" si="25"/>
        <v>0</v>
      </c>
    </row>
    <row r="111" spans="1:29" ht="15.75">
      <c r="A111" s="251"/>
      <c r="B111" s="86" t="s">
        <v>18</v>
      </c>
      <c r="C111" s="92"/>
      <c r="D111" s="20"/>
      <c r="E111" s="93">
        <f t="shared" si="13"/>
        <v>0</v>
      </c>
      <c r="F111" s="92"/>
      <c r="G111" s="20"/>
      <c r="H111" s="93">
        <f t="shared" si="14"/>
        <v>0</v>
      </c>
      <c r="I111" s="92"/>
      <c r="J111" s="20"/>
      <c r="K111" s="93">
        <f t="shared" si="15"/>
        <v>0</v>
      </c>
      <c r="L111" s="92"/>
      <c r="M111" s="20"/>
      <c r="N111" s="93">
        <f t="shared" si="16"/>
        <v>0</v>
      </c>
      <c r="O111" s="92"/>
      <c r="P111" s="20"/>
      <c r="Q111" s="93">
        <f t="shared" si="17"/>
        <v>0</v>
      </c>
      <c r="R111" s="92"/>
      <c r="S111" s="20"/>
      <c r="T111" s="93">
        <f t="shared" si="18"/>
        <v>0</v>
      </c>
      <c r="U111" s="209">
        <f t="shared" si="19"/>
        <v>0</v>
      </c>
      <c r="W111" s="86" t="s">
        <v>18</v>
      </c>
      <c r="X111" s="121">
        <f t="shared" si="20"/>
        <v>0</v>
      </c>
      <c r="Y111" s="122">
        <f t="shared" si="21"/>
        <v>0</v>
      </c>
      <c r="Z111" s="122">
        <f t="shared" si="22"/>
        <v>0</v>
      </c>
      <c r="AA111" s="122">
        <f t="shared" si="23"/>
        <v>0</v>
      </c>
      <c r="AB111" s="122">
        <f t="shared" si="24"/>
        <v>0</v>
      </c>
      <c r="AC111" s="129">
        <f t="shared" si="25"/>
        <v>0</v>
      </c>
    </row>
    <row r="112" spans="1:29" ht="15.75">
      <c r="A112" s="252"/>
      <c r="B112" s="88" t="s">
        <v>19</v>
      </c>
      <c r="C112" s="94"/>
      <c r="D112" s="95"/>
      <c r="E112" s="96">
        <f t="shared" si="13"/>
        <v>0</v>
      </c>
      <c r="F112" s="94"/>
      <c r="G112" s="95"/>
      <c r="H112" s="96">
        <f t="shared" si="14"/>
        <v>0</v>
      </c>
      <c r="I112" s="94"/>
      <c r="J112" s="95"/>
      <c r="K112" s="96">
        <f t="shared" si="15"/>
        <v>0</v>
      </c>
      <c r="L112" s="94"/>
      <c r="M112" s="95"/>
      <c r="N112" s="96">
        <f t="shared" si="16"/>
        <v>0</v>
      </c>
      <c r="O112" s="94"/>
      <c r="P112" s="95"/>
      <c r="Q112" s="96">
        <f t="shared" si="17"/>
        <v>0</v>
      </c>
      <c r="R112" s="94"/>
      <c r="S112" s="95"/>
      <c r="T112" s="96">
        <f t="shared" si="18"/>
        <v>0</v>
      </c>
      <c r="U112" s="210">
        <f t="shared" si="19"/>
        <v>0</v>
      </c>
      <c r="W112" s="88" t="s">
        <v>19</v>
      </c>
      <c r="X112" s="125">
        <f t="shared" si="20"/>
        <v>0</v>
      </c>
      <c r="Y112" s="126">
        <f t="shared" si="21"/>
        <v>0</v>
      </c>
      <c r="Z112" s="126">
        <f t="shared" si="22"/>
        <v>0</v>
      </c>
      <c r="AA112" s="126">
        <f t="shared" si="23"/>
        <v>0</v>
      </c>
      <c r="AB112" s="126">
        <f t="shared" si="24"/>
        <v>0</v>
      </c>
      <c r="AC112" s="132">
        <f t="shared" si="25"/>
        <v>0</v>
      </c>
    </row>
    <row r="113" spans="1:29" ht="15.75" customHeight="1">
      <c r="A113" s="250">
        <v>42722</v>
      </c>
      <c r="B113" s="85" t="s">
        <v>12</v>
      </c>
      <c r="C113" s="89">
        <v>37120487.47000017</v>
      </c>
      <c r="D113" s="90"/>
      <c r="E113" s="91">
        <f t="shared" si="13"/>
        <v>37120487.47000017</v>
      </c>
      <c r="F113" s="89">
        <v>1248397.25</v>
      </c>
      <c r="G113" s="90"/>
      <c r="H113" s="91">
        <f t="shared" si="14"/>
        <v>1248397.25</v>
      </c>
      <c r="I113" s="89">
        <v>135593.46</v>
      </c>
      <c r="J113" s="90"/>
      <c r="K113" s="91">
        <f t="shared" si="15"/>
        <v>135593.46</v>
      </c>
      <c r="L113" s="89">
        <v>13864.97</v>
      </c>
      <c r="M113" s="90"/>
      <c r="N113" s="91">
        <f t="shared" si="16"/>
        <v>13864.97</v>
      </c>
      <c r="O113" s="89">
        <v>486002.01999999979</v>
      </c>
      <c r="P113" s="90"/>
      <c r="Q113" s="91">
        <f t="shared" si="17"/>
        <v>486002.01999999979</v>
      </c>
      <c r="R113" s="89">
        <v>35507816.690000169</v>
      </c>
      <c r="S113" s="99"/>
      <c r="T113" s="91">
        <f t="shared" si="18"/>
        <v>35507816.690000169</v>
      </c>
      <c r="U113" s="208">
        <f t="shared" si="19"/>
        <v>0</v>
      </c>
      <c r="W113" s="85" t="s">
        <v>12</v>
      </c>
      <c r="X113" s="117">
        <f t="shared" si="20"/>
        <v>0</v>
      </c>
      <c r="Y113" s="118">
        <f t="shared" si="21"/>
        <v>0</v>
      </c>
      <c r="Z113" s="118">
        <f t="shared" si="22"/>
        <v>0</v>
      </c>
      <c r="AA113" s="118">
        <f t="shared" si="23"/>
        <v>0</v>
      </c>
      <c r="AB113" s="118">
        <f t="shared" si="24"/>
        <v>0</v>
      </c>
      <c r="AC113" s="131">
        <f t="shared" si="25"/>
        <v>0</v>
      </c>
    </row>
    <row r="114" spans="1:29" ht="15.75">
      <c r="A114" s="251"/>
      <c r="B114" s="86" t="s">
        <v>13</v>
      </c>
      <c r="C114" s="92">
        <v>67430302.249996692</v>
      </c>
      <c r="D114" s="20"/>
      <c r="E114" s="93">
        <f t="shared" si="13"/>
        <v>67430302.249996692</v>
      </c>
      <c r="F114" s="92">
        <v>3427858.5600000005</v>
      </c>
      <c r="G114" s="20"/>
      <c r="H114" s="93">
        <f t="shared" si="14"/>
        <v>3427858.5600000005</v>
      </c>
      <c r="I114" s="92">
        <v>438776.49</v>
      </c>
      <c r="J114" s="20"/>
      <c r="K114" s="93">
        <f t="shared" si="15"/>
        <v>438776.49</v>
      </c>
      <c r="L114" s="92">
        <v>191566</v>
      </c>
      <c r="M114" s="20"/>
      <c r="N114" s="93">
        <f t="shared" si="16"/>
        <v>191566</v>
      </c>
      <c r="O114" s="92">
        <v>975330.98</v>
      </c>
      <c r="P114" s="20"/>
      <c r="Q114" s="93">
        <f t="shared" si="17"/>
        <v>975330.98</v>
      </c>
      <c r="R114" s="92">
        <v>63274323.199996687</v>
      </c>
      <c r="S114" s="20"/>
      <c r="T114" s="93">
        <f t="shared" si="18"/>
        <v>63274323.199996687</v>
      </c>
      <c r="U114" s="209">
        <f t="shared" si="19"/>
        <v>0</v>
      </c>
      <c r="W114" s="86" t="s">
        <v>13</v>
      </c>
      <c r="X114" s="121">
        <f t="shared" si="20"/>
        <v>0</v>
      </c>
      <c r="Y114" s="122">
        <f t="shared" si="21"/>
        <v>0</v>
      </c>
      <c r="Z114" s="122">
        <f t="shared" si="22"/>
        <v>0</v>
      </c>
      <c r="AA114" s="122">
        <f t="shared" si="23"/>
        <v>0</v>
      </c>
      <c r="AB114" s="122">
        <f t="shared" si="24"/>
        <v>0</v>
      </c>
      <c r="AC114" s="129">
        <f t="shared" si="25"/>
        <v>0</v>
      </c>
    </row>
    <row r="115" spans="1:29" ht="15.75">
      <c r="A115" s="251"/>
      <c r="B115" s="87" t="s">
        <v>14</v>
      </c>
      <c r="C115" s="92">
        <v>31197346.059999738</v>
      </c>
      <c r="D115" s="20"/>
      <c r="E115" s="93">
        <f t="shared" si="13"/>
        <v>31197346.059999738</v>
      </c>
      <c r="F115" s="92">
        <v>1380695.5099999993</v>
      </c>
      <c r="G115" s="20"/>
      <c r="H115" s="93">
        <f t="shared" si="14"/>
        <v>1380695.5099999993</v>
      </c>
      <c r="I115" s="92">
        <v>108423.7</v>
      </c>
      <c r="J115" s="20"/>
      <c r="K115" s="93">
        <f t="shared" si="15"/>
        <v>108423.7</v>
      </c>
      <c r="L115" s="92">
        <v>21495.369999999995</v>
      </c>
      <c r="M115" s="20"/>
      <c r="N115" s="93">
        <f t="shared" si="16"/>
        <v>21495.369999999995</v>
      </c>
      <c r="O115" s="92">
        <v>343278.18</v>
      </c>
      <c r="P115" s="20"/>
      <c r="Q115" s="93">
        <f t="shared" si="17"/>
        <v>343278.18</v>
      </c>
      <c r="R115" s="92">
        <v>29560300.699999738</v>
      </c>
      <c r="S115" s="20"/>
      <c r="T115" s="93">
        <f t="shared" si="18"/>
        <v>29560300.699999738</v>
      </c>
      <c r="U115" s="209">
        <f t="shared" si="19"/>
        <v>0</v>
      </c>
      <c r="W115" s="87" t="s">
        <v>14</v>
      </c>
      <c r="X115" s="121">
        <f t="shared" si="20"/>
        <v>0</v>
      </c>
      <c r="Y115" s="122">
        <f t="shared" si="21"/>
        <v>0</v>
      </c>
      <c r="Z115" s="122">
        <f t="shared" si="22"/>
        <v>0</v>
      </c>
      <c r="AA115" s="122">
        <f t="shared" si="23"/>
        <v>0</v>
      </c>
      <c r="AB115" s="122">
        <f t="shared" si="24"/>
        <v>0</v>
      </c>
      <c r="AC115" s="129">
        <f t="shared" si="25"/>
        <v>0</v>
      </c>
    </row>
    <row r="116" spans="1:29" ht="15.75">
      <c r="A116" s="251"/>
      <c r="B116" s="86" t="s">
        <v>15</v>
      </c>
      <c r="C116" s="92">
        <v>75477510.780000016</v>
      </c>
      <c r="D116" s="20"/>
      <c r="E116" s="93">
        <f t="shared" si="13"/>
        <v>75477510.780000016</v>
      </c>
      <c r="F116" s="92">
        <v>1183584.5400000005</v>
      </c>
      <c r="G116" s="20"/>
      <c r="H116" s="93">
        <f t="shared" si="14"/>
        <v>1183584.5400000005</v>
      </c>
      <c r="I116" s="92">
        <v>62918.52</v>
      </c>
      <c r="J116" s="20"/>
      <c r="K116" s="93">
        <f t="shared" si="15"/>
        <v>62918.52</v>
      </c>
      <c r="L116" s="92">
        <v>9164.6</v>
      </c>
      <c r="M116" s="20"/>
      <c r="N116" s="93">
        <f t="shared" si="16"/>
        <v>9164.6</v>
      </c>
      <c r="O116" s="92">
        <v>950899.52999999968</v>
      </c>
      <c r="P116" s="20"/>
      <c r="Q116" s="93">
        <f t="shared" si="17"/>
        <v>950899.52999999968</v>
      </c>
      <c r="R116" s="92">
        <v>73396780.63000001</v>
      </c>
      <c r="S116" s="20"/>
      <c r="T116" s="93">
        <f t="shared" si="18"/>
        <v>73396780.63000001</v>
      </c>
      <c r="U116" s="209">
        <f t="shared" si="19"/>
        <v>0</v>
      </c>
      <c r="W116" s="86" t="s">
        <v>15</v>
      </c>
      <c r="X116" s="121">
        <f t="shared" si="20"/>
        <v>0</v>
      </c>
      <c r="Y116" s="122">
        <f t="shared" si="21"/>
        <v>0</v>
      </c>
      <c r="Z116" s="122">
        <f t="shared" si="22"/>
        <v>0</v>
      </c>
      <c r="AA116" s="122">
        <f t="shared" si="23"/>
        <v>0</v>
      </c>
      <c r="AB116" s="122">
        <f t="shared" si="24"/>
        <v>0</v>
      </c>
      <c r="AC116" s="129">
        <f t="shared" si="25"/>
        <v>0</v>
      </c>
    </row>
    <row r="117" spans="1:29" ht="15.75">
      <c r="A117" s="251"/>
      <c r="B117" s="86" t="s">
        <v>16</v>
      </c>
      <c r="C117" s="92">
        <v>52125811.079998992</v>
      </c>
      <c r="D117" s="20"/>
      <c r="E117" s="93">
        <f t="shared" si="13"/>
        <v>52125811.079998992</v>
      </c>
      <c r="F117" s="92">
        <v>991971.29</v>
      </c>
      <c r="G117" s="20"/>
      <c r="H117" s="93">
        <f t="shared" si="14"/>
        <v>991971.29</v>
      </c>
      <c r="I117" s="92">
        <v>110341.32000000005</v>
      </c>
      <c r="J117" s="20"/>
      <c r="K117" s="93">
        <f t="shared" si="15"/>
        <v>110341.32000000005</v>
      </c>
      <c r="L117" s="92">
        <v>5236.7</v>
      </c>
      <c r="M117" s="20"/>
      <c r="N117" s="93">
        <f t="shared" si="16"/>
        <v>5236.7</v>
      </c>
      <c r="O117" s="92">
        <v>328704.32</v>
      </c>
      <c r="P117" s="20"/>
      <c r="Q117" s="93">
        <f t="shared" si="17"/>
        <v>328704.32</v>
      </c>
      <c r="R117" s="92">
        <v>50910240.08999899</v>
      </c>
      <c r="S117" s="20"/>
      <c r="T117" s="93">
        <f t="shared" si="18"/>
        <v>50910240.08999899</v>
      </c>
      <c r="U117" s="209">
        <f t="shared" si="19"/>
        <v>0</v>
      </c>
      <c r="W117" s="86" t="s">
        <v>16</v>
      </c>
      <c r="X117" s="121">
        <f t="shared" si="20"/>
        <v>0</v>
      </c>
      <c r="Y117" s="122">
        <f t="shared" si="21"/>
        <v>0</v>
      </c>
      <c r="Z117" s="122">
        <f t="shared" si="22"/>
        <v>0</v>
      </c>
      <c r="AA117" s="122">
        <f t="shared" si="23"/>
        <v>0</v>
      </c>
      <c r="AB117" s="122">
        <f t="shared" si="24"/>
        <v>0</v>
      </c>
      <c r="AC117" s="129">
        <f t="shared" si="25"/>
        <v>0</v>
      </c>
    </row>
    <row r="118" spans="1:29" ht="15.75">
      <c r="A118" s="251"/>
      <c r="B118" s="86" t="s">
        <v>17</v>
      </c>
      <c r="C118" s="92">
        <v>38084493.93999666</v>
      </c>
      <c r="D118" s="20"/>
      <c r="E118" s="93">
        <f t="shared" si="13"/>
        <v>38084493.93999666</v>
      </c>
      <c r="F118" s="92">
        <v>1914836.8500000008</v>
      </c>
      <c r="G118" s="20"/>
      <c r="H118" s="93">
        <f t="shared" si="14"/>
        <v>1914836.8500000008</v>
      </c>
      <c r="I118" s="92">
        <v>206316.26</v>
      </c>
      <c r="J118" s="20"/>
      <c r="K118" s="93">
        <f t="shared" si="15"/>
        <v>206316.26</v>
      </c>
      <c r="L118" s="92">
        <v>1236.8599999999999</v>
      </c>
      <c r="M118" s="20"/>
      <c r="N118" s="93">
        <f t="shared" si="16"/>
        <v>1236.8599999999999</v>
      </c>
      <c r="O118" s="92">
        <v>157800.99</v>
      </c>
      <c r="P118" s="20"/>
      <c r="Q118" s="93">
        <f t="shared" si="17"/>
        <v>157800.99</v>
      </c>
      <c r="R118" s="92">
        <v>36216935.499996655</v>
      </c>
      <c r="S118" s="20"/>
      <c r="T118" s="93">
        <f t="shared" si="18"/>
        <v>36216935.499996655</v>
      </c>
      <c r="U118" s="209">
        <f t="shared" si="19"/>
        <v>0</v>
      </c>
      <c r="W118" s="86" t="s">
        <v>17</v>
      </c>
      <c r="X118" s="121">
        <f t="shared" si="20"/>
        <v>0</v>
      </c>
      <c r="Y118" s="122">
        <f t="shared" si="21"/>
        <v>0</v>
      </c>
      <c r="Z118" s="122">
        <f t="shared" si="22"/>
        <v>0</v>
      </c>
      <c r="AA118" s="122">
        <f t="shared" si="23"/>
        <v>0</v>
      </c>
      <c r="AB118" s="122">
        <f t="shared" si="24"/>
        <v>0</v>
      </c>
      <c r="AC118" s="129">
        <f t="shared" si="25"/>
        <v>0</v>
      </c>
    </row>
    <row r="119" spans="1:29" ht="15.75">
      <c r="A119" s="251"/>
      <c r="B119" s="86" t="s">
        <v>18</v>
      </c>
      <c r="C119" s="92">
        <v>7437188.8400000064</v>
      </c>
      <c r="D119" s="20"/>
      <c r="E119" s="93">
        <f t="shared" si="13"/>
        <v>7437188.8400000064</v>
      </c>
      <c r="F119" s="92">
        <v>624625.78999999969</v>
      </c>
      <c r="G119" s="20"/>
      <c r="H119" s="93">
        <f t="shared" si="14"/>
        <v>624625.78999999969</v>
      </c>
      <c r="I119" s="92">
        <v>27151.88</v>
      </c>
      <c r="J119" s="20"/>
      <c r="K119" s="93">
        <f t="shared" si="15"/>
        <v>27151.88</v>
      </c>
      <c r="L119" s="92">
        <v>2429.4399999999996</v>
      </c>
      <c r="M119" s="20"/>
      <c r="N119" s="93">
        <f t="shared" si="16"/>
        <v>2429.4399999999996</v>
      </c>
      <c r="O119" s="92">
        <v>78370.909999999989</v>
      </c>
      <c r="P119" s="20"/>
      <c r="Q119" s="93">
        <f t="shared" si="17"/>
        <v>78370.909999999989</v>
      </c>
      <c r="R119" s="92">
        <v>6758914.5800000057</v>
      </c>
      <c r="S119" s="20"/>
      <c r="T119" s="93">
        <f t="shared" si="18"/>
        <v>6758914.5800000057</v>
      </c>
      <c r="U119" s="209">
        <f t="shared" si="19"/>
        <v>0</v>
      </c>
      <c r="W119" s="86" t="s">
        <v>18</v>
      </c>
      <c r="X119" s="121">
        <f t="shared" si="20"/>
        <v>0</v>
      </c>
      <c r="Y119" s="122">
        <f t="shared" si="21"/>
        <v>0</v>
      </c>
      <c r="Z119" s="122">
        <f t="shared" si="22"/>
        <v>0</v>
      </c>
      <c r="AA119" s="122">
        <f t="shared" si="23"/>
        <v>0</v>
      </c>
      <c r="AB119" s="122">
        <f t="shared" si="24"/>
        <v>0</v>
      </c>
      <c r="AC119" s="129">
        <f t="shared" si="25"/>
        <v>0</v>
      </c>
    </row>
    <row r="120" spans="1:29" ht="15.75">
      <c r="A120" s="252"/>
      <c r="B120" s="88" t="s">
        <v>19</v>
      </c>
      <c r="C120" s="94">
        <v>53707610.909999028</v>
      </c>
      <c r="D120" s="95"/>
      <c r="E120" s="96">
        <f t="shared" si="13"/>
        <v>53707610.909999028</v>
      </c>
      <c r="F120" s="94">
        <v>2395433.6800000011</v>
      </c>
      <c r="G120" s="95"/>
      <c r="H120" s="96">
        <f t="shared" si="14"/>
        <v>2395433.6800000011</v>
      </c>
      <c r="I120" s="94">
        <v>110492.28</v>
      </c>
      <c r="J120" s="95"/>
      <c r="K120" s="96">
        <f t="shared" si="15"/>
        <v>110492.28</v>
      </c>
      <c r="L120" s="94">
        <v>6346.02</v>
      </c>
      <c r="M120" s="95"/>
      <c r="N120" s="96">
        <f t="shared" si="16"/>
        <v>6346.02</v>
      </c>
      <c r="O120" s="94">
        <v>487177.99</v>
      </c>
      <c r="P120" s="95"/>
      <c r="Q120" s="96">
        <f t="shared" si="17"/>
        <v>487177.99</v>
      </c>
      <c r="R120" s="94">
        <v>50929145.499999024</v>
      </c>
      <c r="S120" s="95"/>
      <c r="T120" s="96">
        <f t="shared" si="18"/>
        <v>50929145.499999024</v>
      </c>
      <c r="U120" s="210">
        <f t="shared" si="19"/>
        <v>0</v>
      </c>
      <c r="W120" s="88" t="s">
        <v>19</v>
      </c>
      <c r="X120" s="125">
        <f t="shared" si="20"/>
        <v>0</v>
      </c>
      <c r="Y120" s="126">
        <f t="shared" si="21"/>
        <v>0</v>
      </c>
      <c r="Z120" s="126">
        <f t="shared" si="22"/>
        <v>0</v>
      </c>
      <c r="AA120" s="126">
        <f t="shared" si="23"/>
        <v>0</v>
      </c>
      <c r="AB120" s="126">
        <f t="shared" si="24"/>
        <v>0</v>
      </c>
      <c r="AC120" s="132">
        <f t="shared" si="25"/>
        <v>0</v>
      </c>
    </row>
    <row r="121" spans="1:29" ht="15.75" customHeight="1">
      <c r="A121" s="250">
        <v>42723</v>
      </c>
      <c r="B121" s="85" t="s">
        <v>12</v>
      </c>
      <c r="C121" s="89">
        <v>35507816.690000169</v>
      </c>
      <c r="D121" s="90"/>
      <c r="E121" s="91">
        <f t="shared" si="13"/>
        <v>35507816.690000169</v>
      </c>
      <c r="F121" s="89">
        <v>949412.26</v>
      </c>
      <c r="G121" s="90"/>
      <c r="H121" s="91">
        <f t="shared" si="14"/>
        <v>949412.26</v>
      </c>
      <c r="I121" s="89">
        <v>45638.31</v>
      </c>
      <c r="J121" s="90"/>
      <c r="K121" s="91">
        <f t="shared" si="15"/>
        <v>45638.31</v>
      </c>
      <c r="L121" s="89">
        <v>10796.84</v>
      </c>
      <c r="M121" s="90"/>
      <c r="N121" s="91">
        <f t="shared" si="16"/>
        <v>10796.84</v>
      </c>
      <c r="O121" s="89">
        <v>176418.41</v>
      </c>
      <c r="P121" s="90"/>
      <c r="Q121" s="91">
        <f t="shared" si="17"/>
        <v>176418.41</v>
      </c>
      <c r="R121" s="89">
        <v>36106363.200000174</v>
      </c>
      <c r="S121" s="90"/>
      <c r="T121" s="91">
        <f t="shared" si="18"/>
        <v>36106363.200000174</v>
      </c>
      <c r="U121" s="208">
        <f t="shared" si="19"/>
        <v>0</v>
      </c>
      <c r="W121" s="85" t="s">
        <v>12</v>
      </c>
      <c r="X121" s="117">
        <f t="shared" si="20"/>
        <v>0</v>
      </c>
      <c r="Y121" s="118">
        <f t="shared" si="21"/>
        <v>0</v>
      </c>
      <c r="Z121" s="118">
        <f t="shared" si="22"/>
        <v>0</v>
      </c>
      <c r="AA121" s="118">
        <f t="shared" si="23"/>
        <v>0</v>
      </c>
      <c r="AB121" s="118">
        <f t="shared" si="24"/>
        <v>0</v>
      </c>
      <c r="AC121" s="131">
        <f t="shared" si="25"/>
        <v>0</v>
      </c>
    </row>
    <row r="122" spans="1:29" ht="15.75">
      <c r="A122" s="251"/>
      <c r="B122" s="86" t="s">
        <v>13</v>
      </c>
      <c r="C122" s="92">
        <v>63274323.199996687</v>
      </c>
      <c r="D122" s="20"/>
      <c r="E122" s="93">
        <f t="shared" si="13"/>
        <v>63274323.199996687</v>
      </c>
      <c r="F122" s="92">
        <v>2342645.2199999993</v>
      </c>
      <c r="G122" s="20"/>
      <c r="H122" s="93">
        <f t="shared" si="14"/>
        <v>2342645.2199999993</v>
      </c>
      <c r="I122" s="92">
        <v>217668.62</v>
      </c>
      <c r="J122" s="20"/>
      <c r="K122" s="93">
        <f t="shared" si="15"/>
        <v>217668.62</v>
      </c>
      <c r="L122" s="92">
        <v>257776.6</v>
      </c>
      <c r="M122" s="20"/>
      <c r="N122" s="93">
        <f t="shared" si="16"/>
        <v>257776.6</v>
      </c>
      <c r="O122" s="92">
        <v>510252.07</v>
      </c>
      <c r="P122" s="20"/>
      <c r="Q122" s="93">
        <f t="shared" si="17"/>
        <v>510252.07</v>
      </c>
      <c r="R122" s="92">
        <v>60381317.929996692</v>
      </c>
      <c r="S122" s="20"/>
      <c r="T122" s="93">
        <f t="shared" si="18"/>
        <v>60381317.929996692</v>
      </c>
      <c r="U122" s="209">
        <f t="shared" si="19"/>
        <v>0</v>
      </c>
      <c r="W122" s="86" t="s">
        <v>13</v>
      </c>
      <c r="X122" s="121">
        <f t="shared" si="20"/>
        <v>0</v>
      </c>
      <c r="Y122" s="122">
        <f t="shared" si="21"/>
        <v>0</v>
      </c>
      <c r="Z122" s="122">
        <f t="shared" si="22"/>
        <v>0</v>
      </c>
      <c r="AA122" s="122">
        <f t="shared" si="23"/>
        <v>0</v>
      </c>
      <c r="AB122" s="122">
        <f t="shared" si="24"/>
        <v>0</v>
      </c>
      <c r="AC122" s="129">
        <f t="shared" si="25"/>
        <v>0</v>
      </c>
    </row>
    <row r="123" spans="1:29" ht="15.75">
      <c r="A123" s="251"/>
      <c r="B123" s="87" t="s">
        <v>14</v>
      </c>
      <c r="C123" s="92">
        <v>29560300.699999738</v>
      </c>
      <c r="D123" s="20"/>
      <c r="E123" s="93">
        <f t="shared" si="13"/>
        <v>29560300.699999738</v>
      </c>
      <c r="F123" s="92">
        <v>972959.39999999991</v>
      </c>
      <c r="G123" s="20"/>
      <c r="H123" s="93">
        <f t="shared" si="14"/>
        <v>972959.39999999991</v>
      </c>
      <c r="I123" s="92">
        <v>91487.5</v>
      </c>
      <c r="J123" s="20"/>
      <c r="K123" s="93">
        <f t="shared" si="15"/>
        <v>91487.5</v>
      </c>
      <c r="L123" s="92">
        <v>22014.3</v>
      </c>
      <c r="M123" s="20"/>
      <c r="N123" s="93">
        <f t="shared" si="16"/>
        <v>22014.3</v>
      </c>
      <c r="O123" s="92">
        <v>254491.55000000005</v>
      </c>
      <c r="P123" s="20"/>
      <c r="Q123" s="93">
        <f t="shared" si="17"/>
        <v>254491.55000000005</v>
      </c>
      <c r="R123" s="92">
        <v>28584705.289999738</v>
      </c>
      <c r="S123" s="20"/>
      <c r="T123" s="93">
        <f t="shared" si="18"/>
        <v>28584705.289999738</v>
      </c>
      <c r="U123" s="209">
        <f t="shared" si="19"/>
        <v>0</v>
      </c>
      <c r="W123" s="87" t="s">
        <v>14</v>
      </c>
      <c r="X123" s="121">
        <f t="shared" si="20"/>
        <v>0</v>
      </c>
      <c r="Y123" s="122">
        <f t="shared" si="21"/>
        <v>0</v>
      </c>
      <c r="Z123" s="122">
        <f t="shared" si="22"/>
        <v>0</v>
      </c>
      <c r="AA123" s="122">
        <f t="shared" si="23"/>
        <v>0</v>
      </c>
      <c r="AB123" s="122">
        <f t="shared" si="24"/>
        <v>0</v>
      </c>
      <c r="AC123" s="129">
        <f t="shared" si="25"/>
        <v>0</v>
      </c>
    </row>
    <row r="124" spans="1:29" ht="15.75">
      <c r="A124" s="251"/>
      <c r="B124" s="86" t="s">
        <v>15</v>
      </c>
      <c r="C124" s="92">
        <v>73396780.63000001</v>
      </c>
      <c r="D124" s="20"/>
      <c r="E124" s="93">
        <f t="shared" si="13"/>
        <v>73396780.63000001</v>
      </c>
      <c r="F124" s="92">
        <v>1099598.94</v>
      </c>
      <c r="G124" s="20"/>
      <c r="H124" s="93">
        <f t="shared" si="14"/>
        <v>1099598.94</v>
      </c>
      <c r="I124" s="92">
        <v>814577.57999999984</v>
      </c>
      <c r="J124" s="20"/>
      <c r="K124" s="93">
        <f t="shared" si="15"/>
        <v>814577.57999999984</v>
      </c>
      <c r="L124" s="92">
        <v>944503.45</v>
      </c>
      <c r="M124" s="20"/>
      <c r="N124" s="93">
        <f t="shared" si="16"/>
        <v>944503.45</v>
      </c>
      <c r="O124" s="92">
        <v>464703.71</v>
      </c>
      <c r="P124" s="20"/>
      <c r="Q124" s="93">
        <f t="shared" si="17"/>
        <v>464703.71</v>
      </c>
      <c r="R124" s="92">
        <v>74433285.970000014</v>
      </c>
      <c r="S124" s="20"/>
      <c r="T124" s="93">
        <f t="shared" si="18"/>
        <v>74433285.970000014</v>
      </c>
      <c r="U124" s="209">
        <f t="shared" si="19"/>
        <v>0</v>
      </c>
      <c r="W124" s="86" t="s">
        <v>15</v>
      </c>
      <c r="X124" s="121">
        <f t="shared" si="20"/>
        <v>0</v>
      </c>
      <c r="Y124" s="122">
        <f t="shared" si="21"/>
        <v>0</v>
      </c>
      <c r="Z124" s="122">
        <f t="shared" si="22"/>
        <v>0</v>
      </c>
      <c r="AA124" s="122">
        <f t="shared" si="23"/>
        <v>0</v>
      </c>
      <c r="AB124" s="122">
        <f t="shared" si="24"/>
        <v>0</v>
      </c>
      <c r="AC124" s="129">
        <f t="shared" si="25"/>
        <v>0</v>
      </c>
    </row>
    <row r="125" spans="1:29" ht="15.75">
      <c r="A125" s="251"/>
      <c r="B125" s="86" t="s">
        <v>16</v>
      </c>
      <c r="C125" s="92">
        <v>50910240.08999899</v>
      </c>
      <c r="D125" s="20"/>
      <c r="E125" s="93">
        <f t="shared" si="13"/>
        <v>50910240.08999899</v>
      </c>
      <c r="F125" s="92">
        <v>1292942.81</v>
      </c>
      <c r="G125" s="20"/>
      <c r="H125" s="93">
        <f t="shared" si="14"/>
        <v>1292942.81</v>
      </c>
      <c r="I125" s="92">
        <v>184164.81</v>
      </c>
      <c r="J125" s="20"/>
      <c r="K125" s="93">
        <f t="shared" si="15"/>
        <v>184164.81</v>
      </c>
      <c r="L125" s="92">
        <v>3056.33</v>
      </c>
      <c r="M125" s="20"/>
      <c r="N125" s="93">
        <f t="shared" si="16"/>
        <v>3056.33</v>
      </c>
      <c r="O125" s="92">
        <v>152526.65</v>
      </c>
      <c r="P125" s="20"/>
      <c r="Q125" s="93">
        <f t="shared" si="17"/>
        <v>152526.65</v>
      </c>
      <c r="R125" s="92">
        <v>54230067.139998987</v>
      </c>
      <c r="S125" s="20"/>
      <c r="T125" s="93">
        <f t="shared" si="18"/>
        <v>54230067.139998987</v>
      </c>
      <c r="U125" s="209">
        <f t="shared" si="19"/>
        <v>0</v>
      </c>
      <c r="W125" s="86" t="s">
        <v>16</v>
      </c>
      <c r="X125" s="121">
        <f t="shared" si="20"/>
        <v>0</v>
      </c>
      <c r="Y125" s="122">
        <f t="shared" si="21"/>
        <v>0</v>
      </c>
      <c r="Z125" s="122">
        <f t="shared" si="22"/>
        <v>0</v>
      </c>
      <c r="AA125" s="122">
        <f t="shared" si="23"/>
        <v>0</v>
      </c>
      <c r="AB125" s="122">
        <f t="shared" si="24"/>
        <v>0</v>
      </c>
      <c r="AC125" s="129">
        <f t="shared" si="25"/>
        <v>0</v>
      </c>
    </row>
    <row r="126" spans="1:29" ht="15.75">
      <c r="A126" s="251"/>
      <c r="B126" s="86" t="s">
        <v>17</v>
      </c>
      <c r="C126" s="92">
        <v>36216935.499996655</v>
      </c>
      <c r="D126" s="20"/>
      <c r="E126" s="93">
        <f t="shared" si="13"/>
        <v>36216935.499996655</v>
      </c>
      <c r="F126" s="92">
        <v>1617625.6500000008</v>
      </c>
      <c r="G126" s="20"/>
      <c r="H126" s="93">
        <f t="shared" si="14"/>
        <v>1617625.6500000008</v>
      </c>
      <c r="I126" s="92">
        <v>106754.73</v>
      </c>
      <c r="J126" s="20"/>
      <c r="K126" s="93">
        <f t="shared" si="15"/>
        <v>106754.73</v>
      </c>
      <c r="L126" s="92">
        <v>5077.88</v>
      </c>
      <c r="M126" s="20"/>
      <c r="N126" s="93">
        <f t="shared" si="16"/>
        <v>5077.88</v>
      </c>
      <c r="O126" s="92">
        <v>109905.08</v>
      </c>
      <c r="P126" s="20"/>
      <c r="Q126" s="93">
        <f t="shared" si="17"/>
        <v>109905.08</v>
      </c>
      <c r="R126" s="92">
        <v>34591081.619996652</v>
      </c>
      <c r="S126" s="20"/>
      <c r="T126" s="93">
        <f t="shared" si="18"/>
        <v>34591081.619996652</v>
      </c>
      <c r="U126" s="209">
        <f t="shared" si="19"/>
        <v>0</v>
      </c>
      <c r="W126" s="86" t="s">
        <v>17</v>
      </c>
      <c r="X126" s="121">
        <f t="shared" si="20"/>
        <v>0</v>
      </c>
      <c r="Y126" s="122">
        <f t="shared" si="21"/>
        <v>0</v>
      </c>
      <c r="Z126" s="122">
        <f t="shared" si="22"/>
        <v>0</v>
      </c>
      <c r="AA126" s="122">
        <f t="shared" si="23"/>
        <v>0</v>
      </c>
      <c r="AB126" s="122">
        <f t="shared" si="24"/>
        <v>0</v>
      </c>
      <c r="AC126" s="129">
        <f t="shared" si="25"/>
        <v>0</v>
      </c>
    </row>
    <row r="127" spans="1:29" ht="15.75">
      <c r="A127" s="251"/>
      <c r="B127" s="86" t="s">
        <v>18</v>
      </c>
      <c r="C127" s="92">
        <v>6758914.5800000057</v>
      </c>
      <c r="D127" s="20"/>
      <c r="E127" s="93">
        <f t="shared" si="13"/>
        <v>6758914.5800000057</v>
      </c>
      <c r="F127" s="92">
        <v>114600.18</v>
      </c>
      <c r="G127" s="20"/>
      <c r="H127" s="93">
        <f t="shared" si="14"/>
        <v>114600.18</v>
      </c>
      <c r="I127" s="92">
        <v>22505.119999999999</v>
      </c>
      <c r="J127" s="20"/>
      <c r="K127" s="93">
        <f t="shared" si="15"/>
        <v>22505.119999999999</v>
      </c>
      <c r="L127" s="92">
        <v>857.43</v>
      </c>
      <c r="M127" s="20"/>
      <c r="N127" s="93">
        <f t="shared" si="16"/>
        <v>857.43</v>
      </c>
      <c r="O127" s="92">
        <v>66448.399999999994</v>
      </c>
      <c r="P127" s="20"/>
      <c r="Q127" s="93">
        <f t="shared" si="17"/>
        <v>66448.399999999994</v>
      </c>
      <c r="R127" s="92">
        <v>6599513.690000006</v>
      </c>
      <c r="S127" s="20"/>
      <c r="T127" s="93">
        <f t="shared" si="18"/>
        <v>6599513.690000006</v>
      </c>
      <c r="U127" s="209">
        <f t="shared" si="19"/>
        <v>0</v>
      </c>
      <c r="W127" s="86" t="s">
        <v>18</v>
      </c>
      <c r="X127" s="121">
        <f t="shared" si="20"/>
        <v>0</v>
      </c>
      <c r="Y127" s="122">
        <f t="shared" si="21"/>
        <v>0</v>
      </c>
      <c r="Z127" s="122">
        <f t="shared" si="22"/>
        <v>0</v>
      </c>
      <c r="AA127" s="122">
        <f t="shared" si="23"/>
        <v>0</v>
      </c>
      <c r="AB127" s="122">
        <f t="shared" si="24"/>
        <v>0</v>
      </c>
      <c r="AC127" s="129">
        <f t="shared" si="25"/>
        <v>0</v>
      </c>
    </row>
    <row r="128" spans="1:29" ht="15.75">
      <c r="A128" s="252"/>
      <c r="B128" s="88" t="s">
        <v>19</v>
      </c>
      <c r="C128" s="94">
        <v>50929145.499999024</v>
      </c>
      <c r="D128" s="95"/>
      <c r="E128" s="96">
        <f t="shared" si="13"/>
        <v>50929145.499999024</v>
      </c>
      <c r="F128" s="94">
        <v>1771179.8599999996</v>
      </c>
      <c r="G128" s="95"/>
      <c r="H128" s="96">
        <f t="shared" si="14"/>
        <v>1771179.8599999996</v>
      </c>
      <c r="I128" s="94">
        <v>37520.35</v>
      </c>
      <c r="J128" s="95"/>
      <c r="K128" s="96">
        <f t="shared" si="15"/>
        <v>37520.35</v>
      </c>
      <c r="L128" s="94">
        <v>2043.99</v>
      </c>
      <c r="M128" s="95"/>
      <c r="N128" s="96">
        <f t="shared" si="16"/>
        <v>2043.99</v>
      </c>
      <c r="O128" s="94">
        <v>232046.93999999997</v>
      </c>
      <c r="P128" s="95"/>
      <c r="Q128" s="96">
        <f t="shared" si="17"/>
        <v>232046.93999999997</v>
      </c>
      <c r="R128" s="94">
        <v>48961395.059999026</v>
      </c>
      <c r="S128" s="95"/>
      <c r="T128" s="96">
        <f t="shared" si="18"/>
        <v>48961395.059999026</v>
      </c>
      <c r="U128" s="210">
        <f t="shared" si="19"/>
        <v>0</v>
      </c>
      <c r="W128" s="88" t="s">
        <v>19</v>
      </c>
      <c r="X128" s="125">
        <f t="shared" si="20"/>
        <v>0</v>
      </c>
      <c r="Y128" s="126">
        <f t="shared" si="21"/>
        <v>0</v>
      </c>
      <c r="Z128" s="126">
        <f t="shared" si="22"/>
        <v>0</v>
      </c>
      <c r="AA128" s="126">
        <f t="shared" si="23"/>
        <v>0</v>
      </c>
      <c r="AB128" s="126">
        <f t="shared" si="24"/>
        <v>0</v>
      </c>
      <c r="AC128" s="132">
        <f t="shared" si="25"/>
        <v>0</v>
      </c>
    </row>
    <row r="129" spans="1:29" ht="15.75" customHeight="1">
      <c r="A129" s="250">
        <v>42724</v>
      </c>
      <c r="B129" s="85" t="s">
        <v>12</v>
      </c>
      <c r="C129" s="89">
        <v>36106363.200000174</v>
      </c>
      <c r="D129" s="90"/>
      <c r="E129" s="91">
        <f t="shared" si="13"/>
        <v>36106363.200000174</v>
      </c>
      <c r="F129" s="89">
        <v>628707.62999999989</v>
      </c>
      <c r="G129" s="90"/>
      <c r="H129" s="91">
        <f t="shared" si="14"/>
        <v>628707.62999999989</v>
      </c>
      <c r="I129" s="89">
        <v>77075.03</v>
      </c>
      <c r="J129" s="90"/>
      <c r="K129" s="91">
        <f t="shared" si="15"/>
        <v>77075.03</v>
      </c>
      <c r="L129" s="89">
        <v>43448.44</v>
      </c>
      <c r="M129" s="90"/>
      <c r="N129" s="91">
        <f t="shared" si="16"/>
        <v>43448.44</v>
      </c>
      <c r="O129" s="89">
        <v>159975.23999999996</v>
      </c>
      <c r="P129" s="90"/>
      <c r="Q129" s="91">
        <f t="shared" si="17"/>
        <v>159975.23999999996</v>
      </c>
      <c r="R129" s="89">
        <v>35351306.920000173</v>
      </c>
      <c r="S129" s="90"/>
      <c r="T129" s="91">
        <f t="shared" si="18"/>
        <v>35351306.920000173</v>
      </c>
      <c r="U129" s="208">
        <f t="shared" si="19"/>
        <v>0</v>
      </c>
      <c r="W129" s="85" t="s">
        <v>12</v>
      </c>
      <c r="X129" s="117">
        <f t="shared" si="20"/>
        <v>0</v>
      </c>
      <c r="Y129" s="118">
        <f t="shared" si="21"/>
        <v>0</v>
      </c>
      <c r="Z129" s="118">
        <f t="shared" si="22"/>
        <v>0</v>
      </c>
      <c r="AA129" s="118">
        <f t="shared" si="23"/>
        <v>0</v>
      </c>
      <c r="AB129" s="118">
        <f t="shared" si="24"/>
        <v>0</v>
      </c>
      <c r="AC129" s="131">
        <f t="shared" si="25"/>
        <v>0</v>
      </c>
    </row>
    <row r="130" spans="1:29" ht="15.75">
      <c r="A130" s="251"/>
      <c r="B130" s="86" t="s">
        <v>13</v>
      </c>
      <c r="C130" s="92">
        <v>60381317.929996692</v>
      </c>
      <c r="D130" s="20"/>
      <c r="E130" s="93">
        <f t="shared" si="13"/>
        <v>60381317.929996692</v>
      </c>
      <c r="F130" s="92">
        <v>2282635.3100000019</v>
      </c>
      <c r="G130" s="20"/>
      <c r="H130" s="93">
        <f t="shared" si="14"/>
        <v>2282635.3100000019</v>
      </c>
      <c r="I130" s="92">
        <v>133547.78</v>
      </c>
      <c r="J130" s="20"/>
      <c r="K130" s="93">
        <f t="shared" si="15"/>
        <v>133547.78</v>
      </c>
      <c r="L130" s="92">
        <v>29195.9</v>
      </c>
      <c r="M130" s="20"/>
      <c r="N130" s="93">
        <f t="shared" si="16"/>
        <v>29195.9</v>
      </c>
      <c r="O130" s="92">
        <v>574121.62999999966</v>
      </c>
      <c r="P130" s="20"/>
      <c r="Q130" s="93">
        <f t="shared" si="17"/>
        <v>574121.62999999966</v>
      </c>
      <c r="R130" s="92">
        <v>57628912.869996689</v>
      </c>
      <c r="S130" s="20"/>
      <c r="T130" s="93">
        <f t="shared" si="18"/>
        <v>57628912.869996689</v>
      </c>
      <c r="U130" s="209">
        <f t="shared" si="19"/>
        <v>0</v>
      </c>
      <c r="W130" s="86" t="s">
        <v>13</v>
      </c>
      <c r="X130" s="121">
        <f t="shared" si="20"/>
        <v>0</v>
      </c>
      <c r="Y130" s="122">
        <f t="shared" si="21"/>
        <v>0</v>
      </c>
      <c r="Z130" s="122">
        <f t="shared" si="22"/>
        <v>0</v>
      </c>
      <c r="AA130" s="122">
        <f t="shared" si="23"/>
        <v>0</v>
      </c>
      <c r="AB130" s="122">
        <f t="shared" si="24"/>
        <v>0</v>
      </c>
      <c r="AC130" s="129">
        <f t="shared" si="25"/>
        <v>0</v>
      </c>
    </row>
    <row r="131" spans="1:29" ht="15.75">
      <c r="A131" s="251"/>
      <c r="B131" s="87" t="s">
        <v>14</v>
      </c>
      <c r="C131" s="92">
        <v>28584705.289999738</v>
      </c>
      <c r="D131" s="20"/>
      <c r="E131" s="93">
        <f t="shared" si="13"/>
        <v>28584705.289999738</v>
      </c>
      <c r="F131" s="92">
        <v>636989.66000000015</v>
      </c>
      <c r="G131" s="20"/>
      <c r="H131" s="93">
        <f t="shared" si="14"/>
        <v>636989.66000000015</v>
      </c>
      <c r="I131" s="92">
        <v>69382.62</v>
      </c>
      <c r="J131" s="20"/>
      <c r="K131" s="93">
        <f t="shared" si="15"/>
        <v>69382.62</v>
      </c>
      <c r="L131" s="92">
        <v>8006.33</v>
      </c>
      <c r="M131" s="20"/>
      <c r="N131" s="93">
        <f t="shared" si="16"/>
        <v>8006.33</v>
      </c>
      <c r="O131" s="92">
        <v>192779.37</v>
      </c>
      <c r="P131" s="20"/>
      <c r="Q131" s="93">
        <f t="shared" si="17"/>
        <v>192779.37</v>
      </c>
      <c r="R131" s="92">
        <v>27816312.549999736</v>
      </c>
      <c r="S131" s="20"/>
      <c r="T131" s="93">
        <f t="shared" si="18"/>
        <v>27816312.549999736</v>
      </c>
      <c r="U131" s="209">
        <f t="shared" si="19"/>
        <v>0</v>
      </c>
      <c r="W131" s="87" t="s">
        <v>14</v>
      </c>
      <c r="X131" s="121">
        <f t="shared" si="20"/>
        <v>0</v>
      </c>
      <c r="Y131" s="122">
        <f t="shared" si="21"/>
        <v>0</v>
      </c>
      <c r="Z131" s="122">
        <f t="shared" si="22"/>
        <v>0</v>
      </c>
      <c r="AA131" s="122">
        <f t="shared" si="23"/>
        <v>0</v>
      </c>
      <c r="AB131" s="122">
        <f t="shared" si="24"/>
        <v>0</v>
      </c>
      <c r="AC131" s="129">
        <f t="shared" si="25"/>
        <v>0</v>
      </c>
    </row>
    <row r="132" spans="1:29" ht="15.75">
      <c r="A132" s="251"/>
      <c r="B132" s="86" t="s">
        <v>15</v>
      </c>
      <c r="C132" s="92">
        <v>74433285.970000014</v>
      </c>
      <c r="D132" s="20"/>
      <c r="E132" s="93">
        <f t="shared" si="13"/>
        <v>74433285.970000014</v>
      </c>
      <c r="F132" s="92">
        <v>1126511.6800000004</v>
      </c>
      <c r="G132" s="20"/>
      <c r="H132" s="93">
        <f t="shared" si="14"/>
        <v>1126511.6800000004</v>
      </c>
      <c r="I132" s="92">
        <v>82173.98</v>
      </c>
      <c r="J132" s="20"/>
      <c r="K132" s="93">
        <f t="shared" si="15"/>
        <v>82173.98</v>
      </c>
      <c r="L132" s="92">
        <v>687642.38</v>
      </c>
      <c r="M132" s="20"/>
      <c r="N132" s="93">
        <f t="shared" si="16"/>
        <v>687642.38</v>
      </c>
      <c r="O132" s="92">
        <v>447000.85</v>
      </c>
      <c r="P132" s="20"/>
      <c r="Q132" s="93">
        <f t="shared" si="17"/>
        <v>447000.85</v>
      </c>
      <c r="R132" s="92">
        <v>72254305.040000007</v>
      </c>
      <c r="S132" s="20"/>
      <c r="T132" s="93">
        <f t="shared" si="18"/>
        <v>72254305.040000007</v>
      </c>
      <c r="U132" s="209">
        <f t="shared" si="19"/>
        <v>0</v>
      </c>
      <c r="W132" s="86" t="s">
        <v>15</v>
      </c>
      <c r="X132" s="121">
        <f t="shared" si="20"/>
        <v>0</v>
      </c>
      <c r="Y132" s="122">
        <f t="shared" si="21"/>
        <v>0</v>
      </c>
      <c r="Z132" s="122">
        <f t="shared" si="22"/>
        <v>0</v>
      </c>
      <c r="AA132" s="122">
        <f t="shared" si="23"/>
        <v>0</v>
      </c>
      <c r="AB132" s="122">
        <f t="shared" si="24"/>
        <v>0</v>
      </c>
      <c r="AC132" s="129">
        <f t="shared" si="25"/>
        <v>0</v>
      </c>
    </row>
    <row r="133" spans="1:29" ht="15.75">
      <c r="A133" s="251"/>
      <c r="B133" s="86" t="s">
        <v>16</v>
      </c>
      <c r="C133" s="92">
        <v>54230067.139998987</v>
      </c>
      <c r="D133" s="20"/>
      <c r="E133" s="93">
        <f t="shared" si="13"/>
        <v>54230067.139998987</v>
      </c>
      <c r="F133" s="92">
        <v>1498713.8200000012</v>
      </c>
      <c r="G133" s="20"/>
      <c r="H133" s="93">
        <f t="shared" si="14"/>
        <v>1498713.8200000012</v>
      </c>
      <c r="I133" s="92">
        <v>117876.62</v>
      </c>
      <c r="J133" s="20"/>
      <c r="K133" s="93">
        <f t="shared" si="15"/>
        <v>117876.62</v>
      </c>
      <c r="L133" s="92">
        <v>187730.80000000016</v>
      </c>
      <c r="M133" s="20"/>
      <c r="N133" s="93">
        <f t="shared" si="16"/>
        <v>187730.80000000016</v>
      </c>
      <c r="O133" s="92">
        <v>618243.68999999994</v>
      </c>
      <c r="P133" s="20"/>
      <c r="Q133" s="93">
        <f t="shared" si="17"/>
        <v>618243.68999999994</v>
      </c>
      <c r="R133" s="92">
        <v>52043255.44999899</v>
      </c>
      <c r="S133" s="20"/>
      <c r="T133" s="93">
        <f t="shared" si="18"/>
        <v>52043255.44999899</v>
      </c>
      <c r="U133" s="209">
        <f t="shared" si="19"/>
        <v>0</v>
      </c>
      <c r="W133" s="86" t="s">
        <v>16</v>
      </c>
      <c r="X133" s="121">
        <f t="shared" si="20"/>
        <v>0</v>
      </c>
      <c r="Y133" s="122">
        <f t="shared" si="21"/>
        <v>0</v>
      </c>
      <c r="Z133" s="122">
        <f t="shared" si="22"/>
        <v>0</v>
      </c>
      <c r="AA133" s="122">
        <f t="shared" si="23"/>
        <v>0</v>
      </c>
      <c r="AB133" s="122">
        <f t="shared" si="24"/>
        <v>0</v>
      </c>
      <c r="AC133" s="129">
        <f t="shared" si="25"/>
        <v>0</v>
      </c>
    </row>
    <row r="134" spans="1:29" ht="15.75">
      <c r="A134" s="251"/>
      <c r="B134" s="86" t="s">
        <v>17</v>
      </c>
      <c r="C134" s="92">
        <v>34591081.619996652</v>
      </c>
      <c r="D134" s="20"/>
      <c r="E134" s="93">
        <f t="shared" si="13"/>
        <v>34591081.619996652</v>
      </c>
      <c r="F134" s="92">
        <v>1221718.3900000004</v>
      </c>
      <c r="G134" s="20"/>
      <c r="H134" s="93">
        <f t="shared" si="14"/>
        <v>1221718.3900000004</v>
      </c>
      <c r="I134" s="92">
        <v>98252.43</v>
      </c>
      <c r="J134" s="20"/>
      <c r="K134" s="93">
        <f t="shared" si="15"/>
        <v>98252.43</v>
      </c>
      <c r="L134" s="92">
        <v>760952.49</v>
      </c>
      <c r="M134" s="20"/>
      <c r="N134" s="93">
        <f t="shared" si="16"/>
        <v>760952.49</v>
      </c>
      <c r="O134" s="92">
        <v>43850.55</v>
      </c>
      <c r="P134" s="20"/>
      <c r="Q134" s="93">
        <f t="shared" si="17"/>
        <v>43850.55</v>
      </c>
      <c r="R134" s="92">
        <v>32662812.619996652</v>
      </c>
      <c r="S134" s="20"/>
      <c r="T134" s="93">
        <f t="shared" si="18"/>
        <v>32662812.619996652</v>
      </c>
      <c r="U134" s="209">
        <f t="shared" si="19"/>
        <v>0</v>
      </c>
      <c r="W134" s="86" t="s">
        <v>17</v>
      </c>
      <c r="X134" s="121">
        <f t="shared" si="20"/>
        <v>0</v>
      </c>
      <c r="Y134" s="122">
        <f t="shared" si="21"/>
        <v>0</v>
      </c>
      <c r="Z134" s="122">
        <f t="shared" si="22"/>
        <v>0</v>
      </c>
      <c r="AA134" s="122">
        <f t="shared" si="23"/>
        <v>0</v>
      </c>
      <c r="AB134" s="122">
        <f t="shared" si="24"/>
        <v>0</v>
      </c>
      <c r="AC134" s="129">
        <f t="shared" si="25"/>
        <v>0</v>
      </c>
    </row>
    <row r="135" spans="1:29" ht="15.75">
      <c r="A135" s="251"/>
      <c r="B135" s="86" t="s">
        <v>18</v>
      </c>
      <c r="C135" s="92">
        <v>6599513.690000006</v>
      </c>
      <c r="D135" s="20"/>
      <c r="E135" s="93">
        <f t="shared" si="13"/>
        <v>6599513.690000006</v>
      </c>
      <c r="F135" s="92">
        <v>213656.37000000011</v>
      </c>
      <c r="G135" s="20"/>
      <c r="H135" s="93">
        <f t="shared" si="14"/>
        <v>213656.37000000011</v>
      </c>
      <c r="I135" s="92">
        <v>14161.23</v>
      </c>
      <c r="J135" s="20"/>
      <c r="K135" s="93">
        <f t="shared" si="15"/>
        <v>14161.23</v>
      </c>
      <c r="L135" s="92">
        <v>623.26</v>
      </c>
      <c r="M135" s="20"/>
      <c r="N135" s="93">
        <f t="shared" si="16"/>
        <v>623.26</v>
      </c>
      <c r="O135" s="92">
        <v>6324.55</v>
      </c>
      <c r="P135" s="20"/>
      <c r="Q135" s="93">
        <f t="shared" si="17"/>
        <v>6324.55</v>
      </c>
      <c r="R135" s="92">
        <v>6398707.7500000056</v>
      </c>
      <c r="S135" s="20"/>
      <c r="T135" s="93">
        <f t="shared" si="18"/>
        <v>6398707.7500000056</v>
      </c>
      <c r="U135" s="209">
        <f t="shared" si="19"/>
        <v>0</v>
      </c>
      <c r="W135" s="86" t="s">
        <v>18</v>
      </c>
      <c r="X135" s="121">
        <f t="shared" si="20"/>
        <v>0</v>
      </c>
      <c r="Y135" s="122">
        <f t="shared" si="21"/>
        <v>0</v>
      </c>
      <c r="Z135" s="122">
        <f t="shared" si="22"/>
        <v>0</v>
      </c>
      <c r="AA135" s="122">
        <f t="shared" si="23"/>
        <v>0</v>
      </c>
      <c r="AB135" s="122">
        <f t="shared" si="24"/>
        <v>0</v>
      </c>
      <c r="AC135" s="129">
        <f t="shared" si="25"/>
        <v>0</v>
      </c>
    </row>
    <row r="136" spans="1:29" ht="15.75">
      <c r="A136" s="252"/>
      <c r="B136" s="88" t="s">
        <v>19</v>
      </c>
      <c r="C136" s="94">
        <v>48961395.059999026</v>
      </c>
      <c r="D136" s="95"/>
      <c r="E136" s="96">
        <f t="shared" si="13"/>
        <v>48961395.059999026</v>
      </c>
      <c r="F136" s="94">
        <v>1782102.7200000007</v>
      </c>
      <c r="G136" s="95"/>
      <c r="H136" s="96">
        <f t="shared" si="14"/>
        <v>1782102.7200000007</v>
      </c>
      <c r="I136" s="94">
        <v>73185.929999999993</v>
      </c>
      <c r="J136" s="95"/>
      <c r="K136" s="96">
        <f t="shared" si="15"/>
        <v>73185.929999999993</v>
      </c>
      <c r="L136" s="94">
        <v>24514.81</v>
      </c>
      <c r="M136" s="95"/>
      <c r="N136" s="96">
        <f t="shared" si="16"/>
        <v>24514.81</v>
      </c>
      <c r="O136" s="94">
        <v>169972.04</v>
      </c>
      <c r="P136" s="95"/>
      <c r="Q136" s="96">
        <f t="shared" si="17"/>
        <v>169972.04</v>
      </c>
      <c r="R136" s="94">
        <v>47057991.419999026</v>
      </c>
      <c r="S136" s="95"/>
      <c r="T136" s="96">
        <f t="shared" si="18"/>
        <v>47057991.419999026</v>
      </c>
      <c r="U136" s="210">
        <f t="shared" si="19"/>
        <v>0</v>
      </c>
      <c r="W136" s="88" t="s">
        <v>19</v>
      </c>
      <c r="X136" s="125">
        <f t="shared" si="20"/>
        <v>0</v>
      </c>
      <c r="Y136" s="126">
        <f t="shared" si="21"/>
        <v>0</v>
      </c>
      <c r="Z136" s="126">
        <f t="shared" si="22"/>
        <v>0</v>
      </c>
      <c r="AA136" s="126">
        <f t="shared" si="23"/>
        <v>0</v>
      </c>
      <c r="AB136" s="126">
        <f t="shared" si="24"/>
        <v>0</v>
      </c>
      <c r="AC136" s="132">
        <f t="shared" si="25"/>
        <v>0</v>
      </c>
    </row>
    <row r="137" spans="1:29" ht="15.75" customHeight="1">
      <c r="A137" s="250">
        <v>42725</v>
      </c>
      <c r="B137" s="85" t="s">
        <v>12</v>
      </c>
      <c r="C137" s="89">
        <v>35351306.920000173</v>
      </c>
      <c r="D137" s="90"/>
      <c r="E137" s="91">
        <f t="shared" ref="E137:E160" si="26">C137-D137</f>
        <v>35351306.920000173</v>
      </c>
      <c r="F137" s="89">
        <v>1338360.6100000006</v>
      </c>
      <c r="G137" s="102"/>
      <c r="H137" s="91">
        <f t="shared" ref="H137:H160" si="27">F137-G137</f>
        <v>1338360.6100000006</v>
      </c>
      <c r="I137" s="89">
        <v>20021.75</v>
      </c>
      <c r="J137" s="90"/>
      <c r="K137" s="91">
        <f t="shared" ref="K137:K160" si="28">I137-J137</f>
        <v>20021.75</v>
      </c>
      <c r="L137" s="89">
        <v>2259.79</v>
      </c>
      <c r="M137" s="90"/>
      <c r="N137" s="91">
        <f t="shared" ref="N137:N160" si="29">L137-M137</f>
        <v>2259.79</v>
      </c>
      <c r="O137" s="89">
        <v>176495.24</v>
      </c>
      <c r="P137" s="90"/>
      <c r="Q137" s="91">
        <f t="shared" ref="Q137:Q160" si="30">O137-P137</f>
        <v>176495.24</v>
      </c>
      <c r="R137" s="89">
        <v>33854213.030000165</v>
      </c>
      <c r="S137" s="90"/>
      <c r="T137" s="91">
        <f t="shared" ref="T137:T160" si="31">R137-S137</f>
        <v>33854213.030000165</v>
      </c>
      <c r="U137" s="208">
        <f t="shared" si="19"/>
        <v>0</v>
      </c>
      <c r="W137" s="85" t="s">
        <v>12</v>
      </c>
      <c r="X137" s="121">
        <f t="shared" si="20"/>
        <v>0</v>
      </c>
      <c r="Y137" s="122">
        <f t="shared" si="21"/>
        <v>0</v>
      </c>
      <c r="Z137" s="122">
        <f t="shared" si="22"/>
        <v>0</v>
      </c>
      <c r="AA137" s="122">
        <f t="shared" si="23"/>
        <v>0</v>
      </c>
      <c r="AB137" s="122">
        <f t="shared" si="24"/>
        <v>0</v>
      </c>
      <c r="AC137" s="129">
        <f t="shared" si="25"/>
        <v>0</v>
      </c>
    </row>
    <row r="138" spans="1:29" ht="15.75">
      <c r="A138" s="251"/>
      <c r="B138" s="86" t="s">
        <v>13</v>
      </c>
      <c r="C138" s="92"/>
      <c r="D138" s="20"/>
      <c r="E138" s="93">
        <f t="shared" si="26"/>
        <v>0</v>
      </c>
      <c r="F138" s="92"/>
      <c r="G138" s="6"/>
      <c r="H138" s="93">
        <f t="shared" si="27"/>
        <v>0</v>
      </c>
      <c r="I138" s="92"/>
      <c r="J138" s="20"/>
      <c r="K138" s="93">
        <f t="shared" si="28"/>
        <v>0</v>
      </c>
      <c r="L138" s="92"/>
      <c r="M138" s="20"/>
      <c r="N138" s="93">
        <f t="shared" si="29"/>
        <v>0</v>
      </c>
      <c r="O138" s="92"/>
      <c r="P138" s="20"/>
      <c r="Q138" s="93">
        <f t="shared" si="30"/>
        <v>0</v>
      </c>
      <c r="R138" s="92"/>
      <c r="S138" s="20"/>
      <c r="T138" s="93">
        <f t="shared" si="31"/>
        <v>0</v>
      </c>
      <c r="U138" s="209">
        <f t="shared" ref="U138:U161" si="32">IF(D138=0,0,1)</f>
        <v>0</v>
      </c>
      <c r="W138" s="86" t="s">
        <v>13</v>
      </c>
      <c r="X138" s="121">
        <f t="shared" ref="X138:X161" si="33">+IF(AND(C138&lt;&gt;0,D138&lt;&gt;0,OR(E138&gt;100,E138&lt;-100)),1,0)</f>
        <v>0</v>
      </c>
      <c r="Y138" s="122">
        <f t="shared" ref="Y138:Y161" si="34">+IF(AND(F138&lt;&gt;0,G138&lt;&gt;0,OR(H138&gt;100,H138&lt;-100)),1,0)</f>
        <v>0</v>
      </c>
      <c r="Z138" s="122">
        <f t="shared" ref="Z138:Z161" si="35">+IF(AND(I138&lt;&gt;0,J138&lt;&gt;0,OR(K138&gt;100,K138&lt;-100)),1,0)</f>
        <v>0</v>
      </c>
      <c r="AA138" s="122">
        <f t="shared" ref="AA138:AA161" si="36">+IF(AND(L138&lt;&gt;0,M138&lt;&gt;0,OR(N138&gt;100,N138&lt;-100)),1,0)</f>
        <v>0</v>
      </c>
      <c r="AB138" s="122">
        <f t="shared" ref="AB138:AB161" si="37">+IF(AND(O138&lt;&gt;0,P138&lt;&gt;0,OR(Q138&gt;100,Q138&lt;-100)),1,0)</f>
        <v>0</v>
      </c>
      <c r="AC138" s="129">
        <f t="shared" ref="AC138:AC161" si="38">+IF(AND(R138&lt;&gt;0,S138&lt;&gt;0,OR(T138&gt;100,T138&lt;-100)),1,0)</f>
        <v>0</v>
      </c>
    </row>
    <row r="139" spans="1:29" ht="15.75">
      <c r="A139" s="251"/>
      <c r="B139" s="87" t="s">
        <v>14</v>
      </c>
      <c r="C139" s="92"/>
      <c r="D139" s="20"/>
      <c r="E139" s="93">
        <f t="shared" si="26"/>
        <v>0</v>
      </c>
      <c r="F139" s="92"/>
      <c r="G139" s="6"/>
      <c r="H139" s="93">
        <f t="shared" si="27"/>
        <v>0</v>
      </c>
      <c r="I139" s="92"/>
      <c r="J139" s="20"/>
      <c r="K139" s="93">
        <f t="shared" si="28"/>
        <v>0</v>
      </c>
      <c r="L139" s="92"/>
      <c r="M139" s="20"/>
      <c r="N139" s="93">
        <f t="shared" si="29"/>
        <v>0</v>
      </c>
      <c r="O139" s="92"/>
      <c r="P139" s="20"/>
      <c r="Q139" s="93">
        <f t="shared" si="30"/>
        <v>0</v>
      </c>
      <c r="R139" s="92"/>
      <c r="S139" s="20"/>
      <c r="T139" s="93">
        <f t="shared" si="31"/>
        <v>0</v>
      </c>
      <c r="U139" s="209">
        <f t="shared" si="32"/>
        <v>0</v>
      </c>
      <c r="W139" s="87" t="s">
        <v>14</v>
      </c>
      <c r="X139" s="121">
        <f t="shared" si="33"/>
        <v>0</v>
      </c>
      <c r="Y139" s="122">
        <f t="shared" si="34"/>
        <v>0</v>
      </c>
      <c r="Z139" s="122">
        <f t="shared" si="35"/>
        <v>0</v>
      </c>
      <c r="AA139" s="122">
        <f t="shared" si="36"/>
        <v>0</v>
      </c>
      <c r="AB139" s="122">
        <f t="shared" si="37"/>
        <v>0</v>
      </c>
      <c r="AC139" s="129">
        <f t="shared" si="38"/>
        <v>0</v>
      </c>
    </row>
    <row r="140" spans="1:29" ht="15.75">
      <c r="A140" s="251"/>
      <c r="B140" s="86" t="s">
        <v>15</v>
      </c>
      <c r="C140" s="92">
        <v>72254305.040000007</v>
      </c>
      <c r="D140" s="20"/>
      <c r="E140" s="93">
        <f t="shared" si="26"/>
        <v>72254305.040000007</v>
      </c>
      <c r="F140" s="92">
        <v>1472451.4999999998</v>
      </c>
      <c r="G140" s="6"/>
      <c r="H140" s="93">
        <f t="shared" si="27"/>
        <v>1472451.4999999998</v>
      </c>
      <c r="I140" s="92">
        <v>155508.46</v>
      </c>
      <c r="J140" s="20"/>
      <c r="K140" s="93">
        <f t="shared" si="28"/>
        <v>155508.46</v>
      </c>
      <c r="L140" s="92">
        <v>339805.53999999992</v>
      </c>
      <c r="M140" s="20"/>
      <c r="N140" s="93">
        <f t="shared" si="29"/>
        <v>339805.53999999992</v>
      </c>
      <c r="O140" s="92">
        <v>570379.90999999992</v>
      </c>
      <c r="P140" s="20"/>
      <c r="Q140" s="93">
        <f t="shared" si="30"/>
        <v>570379.90999999992</v>
      </c>
      <c r="R140" s="92">
        <v>70027176.550000012</v>
      </c>
      <c r="S140" s="20"/>
      <c r="T140" s="93">
        <f t="shared" si="31"/>
        <v>70027176.550000012</v>
      </c>
      <c r="U140" s="209">
        <f t="shared" si="32"/>
        <v>0</v>
      </c>
      <c r="W140" s="86" t="s">
        <v>15</v>
      </c>
      <c r="X140" s="121">
        <f t="shared" si="33"/>
        <v>0</v>
      </c>
      <c r="Y140" s="122">
        <f t="shared" si="34"/>
        <v>0</v>
      </c>
      <c r="Z140" s="122">
        <f t="shared" si="35"/>
        <v>0</v>
      </c>
      <c r="AA140" s="122">
        <f t="shared" si="36"/>
        <v>0</v>
      </c>
      <c r="AB140" s="122">
        <f t="shared" si="37"/>
        <v>0</v>
      </c>
      <c r="AC140" s="129">
        <f t="shared" si="38"/>
        <v>0</v>
      </c>
    </row>
    <row r="141" spans="1:29" ht="15.75">
      <c r="A141" s="251"/>
      <c r="B141" s="86" t="s">
        <v>16</v>
      </c>
      <c r="C141" s="92">
        <v>52043255.44999899</v>
      </c>
      <c r="D141" s="20"/>
      <c r="E141" s="93">
        <f t="shared" si="26"/>
        <v>52043255.44999899</v>
      </c>
      <c r="F141" s="92">
        <v>876541.63999999966</v>
      </c>
      <c r="G141" s="6"/>
      <c r="H141" s="93">
        <f t="shared" si="27"/>
        <v>876541.63999999966</v>
      </c>
      <c r="I141" s="92">
        <v>55269.31</v>
      </c>
      <c r="J141" s="20"/>
      <c r="K141" s="93">
        <f t="shared" si="28"/>
        <v>55269.31</v>
      </c>
      <c r="L141" s="92">
        <v>3967.69</v>
      </c>
      <c r="M141" s="20"/>
      <c r="N141" s="93">
        <f t="shared" si="29"/>
        <v>3967.69</v>
      </c>
      <c r="O141" s="92">
        <v>184508.63999999996</v>
      </c>
      <c r="P141" s="20"/>
      <c r="Q141" s="93">
        <f t="shared" si="30"/>
        <v>184508.63999999996</v>
      </c>
      <c r="R141" s="92">
        <v>51033506.789998986</v>
      </c>
      <c r="S141" s="20"/>
      <c r="T141" s="93">
        <f t="shared" si="31"/>
        <v>51033506.789998986</v>
      </c>
      <c r="U141" s="209">
        <f t="shared" si="32"/>
        <v>0</v>
      </c>
      <c r="W141" s="86" t="s">
        <v>16</v>
      </c>
      <c r="X141" s="121">
        <f t="shared" si="33"/>
        <v>0</v>
      </c>
      <c r="Y141" s="122">
        <f t="shared" si="34"/>
        <v>0</v>
      </c>
      <c r="Z141" s="122">
        <f t="shared" si="35"/>
        <v>0</v>
      </c>
      <c r="AA141" s="122">
        <f t="shared" si="36"/>
        <v>0</v>
      </c>
      <c r="AB141" s="122">
        <f t="shared" si="37"/>
        <v>0</v>
      </c>
      <c r="AC141" s="129">
        <f t="shared" si="38"/>
        <v>0</v>
      </c>
    </row>
    <row r="142" spans="1:29" ht="15.75">
      <c r="A142" s="251"/>
      <c r="B142" s="86" t="s">
        <v>17</v>
      </c>
      <c r="C142" s="92"/>
      <c r="D142" s="20"/>
      <c r="E142" s="93">
        <f t="shared" si="26"/>
        <v>0</v>
      </c>
      <c r="F142" s="92"/>
      <c r="G142" s="6"/>
      <c r="H142" s="93">
        <f t="shared" si="27"/>
        <v>0</v>
      </c>
      <c r="I142" s="92"/>
      <c r="J142" s="20"/>
      <c r="K142" s="93">
        <f t="shared" si="28"/>
        <v>0</v>
      </c>
      <c r="L142" s="92"/>
      <c r="M142" s="20"/>
      <c r="N142" s="93">
        <f t="shared" si="29"/>
        <v>0</v>
      </c>
      <c r="O142" s="92"/>
      <c r="P142" s="20"/>
      <c r="Q142" s="93">
        <f t="shared" si="30"/>
        <v>0</v>
      </c>
      <c r="R142" s="92"/>
      <c r="S142" s="20"/>
      <c r="T142" s="93">
        <f t="shared" si="31"/>
        <v>0</v>
      </c>
      <c r="U142" s="209">
        <f t="shared" si="32"/>
        <v>0</v>
      </c>
      <c r="W142" s="86" t="s">
        <v>17</v>
      </c>
      <c r="X142" s="121">
        <f t="shared" si="33"/>
        <v>0</v>
      </c>
      <c r="Y142" s="122">
        <f t="shared" si="34"/>
        <v>0</v>
      </c>
      <c r="Z142" s="122">
        <f t="shared" si="35"/>
        <v>0</v>
      </c>
      <c r="AA142" s="122">
        <f t="shared" si="36"/>
        <v>0</v>
      </c>
      <c r="AB142" s="122">
        <f t="shared" si="37"/>
        <v>0</v>
      </c>
      <c r="AC142" s="129">
        <f t="shared" si="38"/>
        <v>0</v>
      </c>
    </row>
    <row r="143" spans="1:29" ht="15.75">
      <c r="A143" s="251"/>
      <c r="B143" s="86" t="s">
        <v>18</v>
      </c>
      <c r="C143" s="92">
        <v>6398707.7500000056</v>
      </c>
      <c r="D143" s="20"/>
      <c r="E143" s="93">
        <f t="shared" si="26"/>
        <v>6398707.7500000056</v>
      </c>
      <c r="F143" s="92">
        <v>278726.12999999995</v>
      </c>
      <c r="G143" s="6"/>
      <c r="H143" s="93">
        <f t="shared" si="27"/>
        <v>278726.12999999995</v>
      </c>
      <c r="I143" s="92">
        <v>0.01</v>
      </c>
      <c r="J143" s="20"/>
      <c r="K143" s="93">
        <f t="shared" si="28"/>
        <v>0.01</v>
      </c>
      <c r="L143" s="92">
        <v>0</v>
      </c>
      <c r="M143" s="20"/>
      <c r="N143" s="93">
        <f t="shared" si="29"/>
        <v>0</v>
      </c>
      <c r="O143" s="92">
        <v>2091.0299999999997</v>
      </c>
      <c r="P143" s="20"/>
      <c r="Q143" s="93">
        <f t="shared" si="30"/>
        <v>2091.0299999999997</v>
      </c>
      <c r="R143" s="92">
        <v>6117890.6000000061</v>
      </c>
      <c r="S143" s="20"/>
      <c r="T143" s="93">
        <f t="shared" si="31"/>
        <v>6117890.6000000061</v>
      </c>
      <c r="U143" s="209">
        <f t="shared" si="32"/>
        <v>0</v>
      </c>
      <c r="W143" s="86" t="s">
        <v>18</v>
      </c>
      <c r="X143" s="121">
        <f t="shared" si="33"/>
        <v>0</v>
      </c>
      <c r="Y143" s="122">
        <f t="shared" si="34"/>
        <v>0</v>
      </c>
      <c r="Z143" s="122">
        <f t="shared" si="35"/>
        <v>0</v>
      </c>
      <c r="AA143" s="122">
        <f t="shared" si="36"/>
        <v>0</v>
      </c>
      <c r="AB143" s="122">
        <f t="shared" si="37"/>
        <v>0</v>
      </c>
      <c r="AC143" s="129">
        <f t="shared" si="38"/>
        <v>0</v>
      </c>
    </row>
    <row r="144" spans="1:29" ht="15.75">
      <c r="A144" s="252"/>
      <c r="B144" s="88" t="s">
        <v>19</v>
      </c>
      <c r="C144" s="94"/>
      <c r="D144" s="95"/>
      <c r="E144" s="96">
        <f t="shared" si="26"/>
        <v>0</v>
      </c>
      <c r="F144" s="94"/>
      <c r="G144" s="105"/>
      <c r="H144" s="96">
        <f t="shared" si="27"/>
        <v>0</v>
      </c>
      <c r="I144" s="94"/>
      <c r="J144" s="95"/>
      <c r="K144" s="96">
        <f t="shared" si="28"/>
        <v>0</v>
      </c>
      <c r="L144" s="94"/>
      <c r="M144" s="95"/>
      <c r="N144" s="96">
        <f t="shared" si="29"/>
        <v>0</v>
      </c>
      <c r="O144" s="94"/>
      <c r="P144" s="95"/>
      <c r="Q144" s="96">
        <f t="shared" si="30"/>
        <v>0</v>
      </c>
      <c r="R144" s="94"/>
      <c r="S144" s="95"/>
      <c r="T144" s="96">
        <f t="shared" si="31"/>
        <v>0</v>
      </c>
      <c r="U144" s="210">
        <f t="shared" si="32"/>
        <v>0</v>
      </c>
      <c r="W144" s="88" t="s">
        <v>19</v>
      </c>
      <c r="X144" s="125">
        <f t="shared" si="33"/>
        <v>0</v>
      </c>
      <c r="Y144" s="126">
        <f t="shared" si="34"/>
        <v>0</v>
      </c>
      <c r="Z144" s="126">
        <f t="shared" si="35"/>
        <v>0</v>
      </c>
      <c r="AA144" s="126">
        <f t="shared" si="36"/>
        <v>0</v>
      </c>
      <c r="AB144" s="126">
        <f t="shared" si="37"/>
        <v>0</v>
      </c>
      <c r="AC144" s="132">
        <f t="shared" si="38"/>
        <v>0</v>
      </c>
    </row>
    <row r="145" spans="1:29" ht="15.75" customHeight="1">
      <c r="A145" s="250">
        <v>42726</v>
      </c>
      <c r="B145" s="85" t="s">
        <v>12</v>
      </c>
      <c r="C145" s="89">
        <v>33854213.030000165</v>
      </c>
      <c r="D145" s="90"/>
      <c r="E145" s="91">
        <f t="shared" si="26"/>
        <v>33854213.030000165</v>
      </c>
      <c r="F145" s="89">
        <v>1172513.4099999999</v>
      </c>
      <c r="G145" s="90"/>
      <c r="H145" s="91">
        <f t="shared" si="27"/>
        <v>1172513.4099999999</v>
      </c>
      <c r="I145" s="89">
        <v>23663.33</v>
      </c>
      <c r="J145" s="90"/>
      <c r="K145" s="91">
        <f t="shared" si="28"/>
        <v>23663.33</v>
      </c>
      <c r="L145" s="89">
        <v>10427.32</v>
      </c>
      <c r="M145" s="90"/>
      <c r="N145" s="91">
        <f t="shared" si="29"/>
        <v>10427.32</v>
      </c>
      <c r="O145" s="89">
        <v>186586.26999999996</v>
      </c>
      <c r="P145" s="90"/>
      <c r="Q145" s="91">
        <f t="shared" si="30"/>
        <v>186586.26999999996</v>
      </c>
      <c r="R145" s="89">
        <v>32508349.360000167</v>
      </c>
      <c r="S145" s="90"/>
      <c r="T145" s="91">
        <f t="shared" si="31"/>
        <v>32508349.360000167</v>
      </c>
      <c r="U145" s="208">
        <f t="shared" si="32"/>
        <v>0</v>
      </c>
      <c r="W145" s="85" t="s">
        <v>12</v>
      </c>
      <c r="X145" s="117">
        <f t="shared" si="33"/>
        <v>0</v>
      </c>
      <c r="Y145" s="118">
        <f t="shared" si="34"/>
        <v>0</v>
      </c>
      <c r="Z145" s="118">
        <f t="shared" si="35"/>
        <v>0</v>
      </c>
      <c r="AA145" s="118">
        <f t="shared" si="36"/>
        <v>0</v>
      </c>
      <c r="AB145" s="118">
        <f t="shared" si="37"/>
        <v>0</v>
      </c>
      <c r="AC145" s="131">
        <f t="shared" si="38"/>
        <v>0</v>
      </c>
    </row>
    <row r="146" spans="1:29" ht="15.75">
      <c r="A146" s="251"/>
      <c r="B146" s="86" t="s">
        <v>13</v>
      </c>
      <c r="C146" s="92">
        <v>57628912.869996689</v>
      </c>
      <c r="D146" s="20"/>
      <c r="E146" s="93">
        <f t="shared" si="26"/>
        <v>57628912.869996689</v>
      </c>
      <c r="F146" s="92">
        <v>4814179.419999999</v>
      </c>
      <c r="G146" s="20"/>
      <c r="H146" s="93">
        <f t="shared" si="27"/>
        <v>4814179.419999999</v>
      </c>
      <c r="I146" s="92">
        <v>550410.53</v>
      </c>
      <c r="J146" s="20"/>
      <c r="K146" s="93">
        <f t="shared" si="28"/>
        <v>550410.53</v>
      </c>
      <c r="L146" s="92">
        <v>1037303.47</v>
      </c>
      <c r="M146" s="20"/>
      <c r="N146" s="93">
        <f t="shared" si="29"/>
        <v>1037303.47</v>
      </c>
      <c r="O146" s="92">
        <v>749134.79</v>
      </c>
      <c r="P146" s="20"/>
      <c r="Q146" s="93">
        <f t="shared" si="30"/>
        <v>749134.79</v>
      </c>
      <c r="R146" s="92">
        <v>51578705.719996698</v>
      </c>
      <c r="S146" s="20"/>
      <c r="T146" s="93">
        <f t="shared" si="31"/>
        <v>51578705.719996698</v>
      </c>
      <c r="U146" s="209">
        <f t="shared" si="32"/>
        <v>0</v>
      </c>
      <c r="W146" s="86" t="s">
        <v>13</v>
      </c>
      <c r="X146" s="121">
        <f t="shared" si="33"/>
        <v>0</v>
      </c>
      <c r="Y146" s="122">
        <f t="shared" si="34"/>
        <v>0</v>
      </c>
      <c r="Z146" s="122">
        <f t="shared" si="35"/>
        <v>0</v>
      </c>
      <c r="AA146" s="122">
        <f t="shared" si="36"/>
        <v>0</v>
      </c>
      <c r="AB146" s="122">
        <f t="shared" si="37"/>
        <v>0</v>
      </c>
      <c r="AC146" s="129">
        <f t="shared" si="38"/>
        <v>0</v>
      </c>
    </row>
    <row r="147" spans="1:29" ht="15.75">
      <c r="A147" s="251"/>
      <c r="B147" s="87" t="s">
        <v>14</v>
      </c>
      <c r="C147" s="92">
        <v>27816312.549999736</v>
      </c>
      <c r="D147" s="20"/>
      <c r="E147" s="93">
        <f t="shared" si="26"/>
        <v>27816312.549999736</v>
      </c>
      <c r="F147" s="92">
        <v>1550236.6400000013</v>
      </c>
      <c r="G147" s="20"/>
      <c r="H147" s="93">
        <f t="shared" si="27"/>
        <v>1550236.6400000013</v>
      </c>
      <c r="I147" s="92">
        <v>58221.87</v>
      </c>
      <c r="J147" s="20"/>
      <c r="K147" s="93">
        <f t="shared" si="28"/>
        <v>58221.87</v>
      </c>
      <c r="L147" s="92">
        <v>19986.04</v>
      </c>
      <c r="M147" s="20"/>
      <c r="N147" s="93">
        <f t="shared" si="29"/>
        <v>19986.04</v>
      </c>
      <c r="O147" s="92">
        <v>247535.72</v>
      </c>
      <c r="P147" s="20"/>
      <c r="Q147" s="93">
        <f t="shared" si="30"/>
        <v>247535.72</v>
      </c>
      <c r="R147" s="92">
        <v>26056776.019999739</v>
      </c>
      <c r="S147" s="20"/>
      <c r="T147" s="93">
        <f t="shared" si="31"/>
        <v>26056776.019999739</v>
      </c>
      <c r="U147" s="209">
        <f t="shared" si="32"/>
        <v>0</v>
      </c>
      <c r="W147" s="87" t="s">
        <v>14</v>
      </c>
      <c r="X147" s="121">
        <f t="shared" si="33"/>
        <v>0</v>
      </c>
      <c r="Y147" s="122">
        <f t="shared" si="34"/>
        <v>0</v>
      </c>
      <c r="Z147" s="122">
        <f t="shared" si="35"/>
        <v>0</v>
      </c>
      <c r="AA147" s="122">
        <f t="shared" si="36"/>
        <v>0</v>
      </c>
      <c r="AB147" s="122">
        <f t="shared" si="37"/>
        <v>0</v>
      </c>
      <c r="AC147" s="129">
        <f t="shared" si="38"/>
        <v>0</v>
      </c>
    </row>
    <row r="148" spans="1:29" ht="15.75">
      <c r="A148" s="251"/>
      <c r="B148" s="86" t="s">
        <v>15</v>
      </c>
      <c r="C148" s="92">
        <v>70027176.550000012</v>
      </c>
      <c r="D148" s="20"/>
      <c r="E148" s="93">
        <f t="shared" si="26"/>
        <v>70027176.550000012</v>
      </c>
      <c r="F148" s="92">
        <v>1033635.6899999997</v>
      </c>
      <c r="G148" s="20"/>
      <c r="H148" s="93">
        <f t="shared" si="27"/>
        <v>1033635.6899999997</v>
      </c>
      <c r="I148" s="92">
        <v>240879.12999999998</v>
      </c>
      <c r="J148" s="20"/>
      <c r="K148" s="93">
        <f t="shared" si="28"/>
        <v>240879.12999999998</v>
      </c>
      <c r="L148" s="92">
        <v>166111.37</v>
      </c>
      <c r="M148" s="20"/>
      <c r="N148" s="93">
        <f t="shared" si="29"/>
        <v>166111.37</v>
      </c>
      <c r="O148" s="92">
        <v>330336.48</v>
      </c>
      <c r="P148" s="20"/>
      <c r="Q148" s="93">
        <f t="shared" si="30"/>
        <v>330336.48</v>
      </c>
      <c r="R148" s="92">
        <v>68737972.140000015</v>
      </c>
      <c r="S148" s="20"/>
      <c r="T148" s="93">
        <f t="shared" si="31"/>
        <v>68737972.140000015</v>
      </c>
      <c r="U148" s="209">
        <f t="shared" si="32"/>
        <v>0</v>
      </c>
      <c r="W148" s="86" t="s">
        <v>15</v>
      </c>
      <c r="X148" s="121">
        <f t="shared" si="33"/>
        <v>0</v>
      </c>
      <c r="Y148" s="122">
        <f t="shared" si="34"/>
        <v>0</v>
      </c>
      <c r="Z148" s="122">
        <f t="shared" si="35"/>
        <v>0</v>
      </c>
      <c r="AA148" s="122">
        <f t="shared" si="36"/>
        <v>0</v>
      </c>
      <c r="AB148" s="122">
        <f t="shared" si="37"/>
        <v>0</v>
      </c>
      <c r="AC148" s="129">
        <f t="shared" si="38"/>
        <v>0</v>
      </c>
    </row>
    <row r="149" spans="1:29" ht="15.75">
      <c r="A149" s="251"/>
      <c r="B149" s="86" t="s">
        <v>16</v>
      </c>
      <c r="C149" s="92"/>
      <c r="D149" s="20"/>
      <c r="E149" s="93">
        <f t="shared" si="26"/>
        <v>0</v>
      </c>
      <c r="F149" s="92"/>
      <c r="G149" s="20"/>
      <c r="H149" s="93">
        <f t="shared" si="27"/>
        <v>0</v>
      </c>
      <c r="I149" s="92"/>
      <c r="J149" s="20"/>
      <c r="K149" s="93">
        <f t="shared" si="28"/>
        <v>0</v>
      </c>
      <c r="L149" s="92"/>
      <c r="M149" s="20"/>
      <c r="N149" s="93">
        <f t="shared" si="29"/>
        <v>0</v>
      </c>
      <c r="O149" s="92"/>
      <c r="P149" s="20"/>
      <c r="Q149" s="93">
        <f t="shared" si="30"/>
        <v>0</v>
      </c>
      <c r="R149" s="92"/>
      <c r="S149" s="20"/>
      <c r="T149" s="93">
        <f t="shared" si="31"/>
        <v>0</v>
      </c>
      <c r="U149" s="209">
        <f t="shared" si="32"/>
        <v>0</v>
      </c>
      <c r="W149" s="86" t="s">
        <v>16</v>
      </c>
      <c r="X149" s="121">
        <f t="shared" si="33"/>
        <v>0</v>
      </c>
      <c r="Y149" s="122">
        <f t="shared" si="34"/>
        <v>0</v>
      </c>
      <c r="Z149" s="122">
        <f t="shared" si="35"/>
        <v>0</v>
      </c>
      <c r="AA149" s="122">
        <f t="shared" si="36"/>
        <v>0</v>
      </c>
      <c r="AB149" s="122">
        <f t="shared" si="37"/>
        <v>0</v>
      </c>
      <c r="AC149" s="129">
        <f t="shared" si="38"/>
        <v>0</v>
      </c>
    </row>
    <row r="150" spans="1:29" ht="15.75">
      <c r="A150" s="251"/>
      <c r="B150" s="86" t="s">
        <v>17</v>
      </c>
      <c r="C150" s="92">
        <v>32662812.619996652</v>
      </c>
      <c r="D150" s="20"/>
      <c r="E150" s="93">
        <f t="shared" si="26"/>
        <v>32662812.619996652</v>
      </c>
      <c r="F150" s="92">
        <v>1989024.7500000021</v>
      </c>
      <c r="G150" s="20"/>
      <c r="H150" s="93">
        <f t="shared" si="27"/>
        <v>1989024.7500000021</v>
      </c>
      <c r="I150" s="92">
        <v>136325.94</v>
      </c>
      <c r="J150" s="20"/>
      <c r="K150" s="93">
        <f t="shared" si="28"/>
        <v>136325.94</v>
      </c>
      <c r="L150" s="92">
        <v>76388.489999999991</v>
      </c>
      <c r="M150" s="20"/>
      <c r="N150" s="93">
        <f t="shared" si="29"/>
        <v>76388.489999999991</v>
      </c>
      <c r="O150" s="92">
        <v>204623.61</v>
      </c>
      <c r="P150" s="20"/>
      <c r="Q150" s="93">
        <f t="shared" si="30"/>
        <v>204623.61</v>
      </c>
      <c r="R150" s="92">
        <v>30529101.709996652</v>
      </c>
      <c r="S150" s="20"/>
      <c r="T150" s="93">
        <f t="shared" si="31"/>
        <v>30529101.709996652</v>
      </c>
      <c r="U150" s="209">
        <f t="shared" si="32"/>
        <v>0</v>
      </c>
      <c r="W150" s="86" t="s">
        <v>17</v>
      </c>
      <c r="X150" s="121">
        <f t="shared" si="33"/>
        <v>0</v>
      </c>
      <c r="Y150" s="122">
        <f t="shared" si="34"/>
        <v>0</v>
      </c>
      <c r="Z150" s="122">
        <f t="shared" si="35"/>
        <v>0</v>
      </c>
      <c r="AA150" s="122">
        <f t="shared" si="36"/>
        <v>0</v>
      </c>
      <c r="AB150" s="122">
        <f t="shared" si="37"/>
        <v>0</v>
      </c>
      <c r="AC150" s="129">
        <f t="shared" si="38"/>
        <v>0</v>
      </c>
    </row>
    <row r="151" spans="1:29" ht="15.75">
      <c r="A151" s="251"/>
      <c r="B151" s="86" t="s">
        <v>18</v>
      </c>
      <c r="C151" s="92">
        <v>6117890.6000000061</v>
      </c>
      <c r="D151" s="20"/>
      <c r="E151" s="93">
        <f t="shared" si="26"/>
        <v>6117890.6000000061</v>
      </c>
      <c r="F151" s="92">
        <v>173439.74000000005</v>
      </c>
      <c r="G151" s="20"/>
      <c r="H151" s="93">
        <f t="shared" si="27"/>
        <v>173439.74000000005</v>
      </c>
      <c r="I151" s="92">
        <v>19217.82</v>
      </c>
      <c r="J151" s="20"/>
      <c r="K151" s="93">
        <f t="shared" si="28"/>
        <v>19217.82</v>
      </c>
      <c r="L151" s="92">
        <v>297.60000000000002</v>
      </c>
      <c r="M151" s="20"/>
      <c r="N151" s="93">
        <f t="shared" si="29"/>
        <v>297.60000000000002</v>
      </c>
      <c r="O151" s="92">
        <v>5874.82</v>
      </c>
      <c r="P151" s="20"/>
      <c r="Q151" s="93">
        <f t="shared" si="30"/>
        <v>5874.82</v>
      </c>
      <c r="R151" s="92">
        <v>5957496.2600000063</v>
      </c>
      <c r="S151" s="20"/>
      <c r="T151" s="93">
        <f t="shared" si="31"/>
        <v>5957496.2600000063</v>
      </c>
      <c r="U151" s="209">
        <f t="shared" si="32"/>
        <v>0</v>
      </c>
      <c r="W151" s="86" t="s">
        <v>18</v>
      </c>
      <c r="X151" s="121">
        <f t="shared" si="33"/>
        <v>0</v>
      </c>
      <c r="Y151" s="122">
        <f t="shared" si="34"/>
        <v>0</v>
      </c>
      <c r="Z151" s="122">
        <f t="shared" si="35"/>
        <v>0</v>
      </c>
      <c r="AA151" s="122">
        <f t="shared" si="36"/>
        <v>0</v>
      </c>
      <c r="AB151" s="122">
        <f t="shared" si="37"/>
        <v>0</v>
      </c>
      <c r="AC151" s="129">
        <f t="shared" si="38"/>
        <v>0</v>
      </c>
    </row>
    <row r="152" spans="1:29" ht="15.75">
      <c r="A152" s="252"/>
      <c r="B152" s="88" t="s">
        <v>19</v>
      </c>
      <c r="C152" s="94"/>
      <c r="D152" s="95"/>
      <c r="E152" s="96">
        <f t="shared" si="26"/>
        <v>0</v>
      </c>
      <c r="F152" s="94"/>
      <c r="G152" s="95"/>
      <c r="H152" s="96">
        <f t="shared" si="27"/>
        <v>0</v>
      </c>
      <c r="I152" s="94"/>
      <c r="J152" s="95"/>
      <c r="K152" s="96">
        <f t="shared" si="28"/>
        <v>0</v>
      </c>
      <c r="L152" s="94"/>
      <c r="M152" s="95"/>
      <c r="N152" s="96">
        <f t="shared" si="29"/>
        <v>0</v>
      </c>
      <c r="O152" s="94"/>
      <c r="P152" s="95"/>
      <c r="Q152" s="96">
        <f t="shared" si="30"/>
        <v>0</v>
      </c>
      <c r="R152" s="94"/>
      <c r="S152" s="95"/>
      <c r="T152" s="96">
        <f t="shared" si="31"/>
        <v>0</v>
      </c>
      <c r="U152" s="210">
        <f t="shared" si="32"/>
        <v>0</v>
      </c>
      <c r="W152" s="88" t="s">
        <v>19</v>
      </c>
      <c r="X152" s="125">
        <f t="shared" si="33"/>
        <v>0</v>
      </c>
      <c r="Y152" s="126">
        <f t="shared" si="34"/>
        <v>0</v>
      </c>
      <c r="Z152" s="126">
        <f t="shared" si="35"/>
        <v>0</v>
      </c>
      <c r="AA152" s="126">
        <f t="shared" si="36"/>
        <v>0</v>
      </c>
      <c r="AB152" s="126">
        <f t="shared" si="37"/>
        <v>0</v>
      </c>
      <c r="AC152" s="132">
        <f t="shared" si="38"/>
        <v>0</v>
      </c>
    </row>
    <row r="153" spans="1:29" ht="15.75" customHeight="1">
      <c r="A153" s="250">
        <v>42728</v>
      </c>
      <c r="B153" s="85" t="s">
        <v>12</v>
      </c>
      <c r="C153" s="89">
        <v>32508349.360000167</v>
      </c>
      <c r="D153" s="90"/>
      <c r="E153" s="91">
        <f t="shared" si="26"/>
        <v>32508349.360000167</v>
      </c>
      <c r="F153" s="89">
        <v>404711.91</v>
      </c>
      <c r="G153" s="90"/>
      <c r="H153" s="91">
        <f t="shared" si="27"/>
        <v>404711.91</v>
      </c>
      <c r="I153" s="89">
        <v>30205.87</v>
      </c>
      <c r="J153" s="90"/>
      <c r="K153" s="91">
        <f t="shared" si="28"/>
        <v>30205.87</v>
      </c>
      <c r="L153" s="89">
        <v>3033.91</v>
      </c>
      <c r="M153" s="90"/>
      <c r="N153" s="91">
        <f t="shared" si="29"/>
        <v>3033.91</v>
      </c>
      <c r="O153" s="89">
        <v>0</v>
      </c>
      <c r="P153" s="90"/>
      <c r="Q153" s="91">
        <f t="shared" si="30"/>
        <v>0</v>
      </c>
      <c r="R153" s="89">
        <v>32130809.410000168</v>
      </c>
      <c r="S153" s="90"/>
      <c r="T153" s="91">
        <f t="shared" si="31"/>
        <v>32130809.410000168</v>
      </c>
      <c r="U153" s="208">
        <f t="shared" si="32"/>
        <v>0</v>
      </c>
      <c r="W153" s="85" t="s">
        <v>12</v>
      </c>
      <c r="X153" s="117">
        <f t="shared" si="33"/>
        <v>0</v>
      </c>
      <c r="Y153" s="118">
        <f t="shared" si="34"/>
        <v>0</v>
      </c>
      <c r="Z153" s="118">
        <f t="shared" si="35"/>
        <v>0</v>
      </c>
      <c r="AA153" s="118">
        <f t="shared" si="36"/>
        <v>0</v>
      </c>
      <c r="AB153" s="118">
        <f t="shared" si="37"/>
        <v>0</v>
      </c>
      <c r="AC153" s="131">
        <f t="shared" si="38"/>
        <v>0</v>
      </c>
    </row>
    <row r="154" spans="1:29" ht="15.75">
      <c r="A154" s="251"/>
      <c r="B154" s="86" t="s">
        <v>13</v>
      </c>
      <c r="C154" s="92">
        <v>51578705.719996698</v>
      </c>
      <c r="D154" s="20"/>
      <c r="E154" s="93">
        <f t="shared" si="26"/>
        <v>51578705.719996698</v>
      </c>
      <c r="F154" s="92">
        <v>2048308.8200000005</v>
      </c>
      <c r="G154" s="20"/>
      <c r="H154" s="93">
        <f t="shared" si="27"/>
        <v>2048308.8200000005</v>
      </c>
      <c r="I154" s="92">
        <v>96509.629999999976</v>
      </c>
      <c r="J154" s="20"/>
      <c r="K154" s="93">
        <f t="shared" si="28"/>
        <v>96509.629999999976</v>
      </c>
      <c r="L154" s="92">
        <v>11115.78</v>
      </c>
      <c r="M154" s="20"/>
      <c r="N154" s="93">
        <f t="shared" si="29"/>
        <v>11115.78</v>
      </c>
      <c r="O154" s="92">
        <v>0</v>
      </c>
      <c r="P154" s="20"/>
      <c r="Q154" s="93">
        <f t="shared" si="30"/>
        <v>0</v>
      </c>
      <c r="R154" s="92">
        <v>49615790.749996699</v>
      </c>
      <c r="S154" s="20"/>
      <c r="T154" s="93">
        <f t="shared" si="31"/>
        <v>49615790.749996699</v>
      </c>
      <c r="U154" s="209">
        <f t="shared" si="32"/>
        <v>0</v>
      </c>
      <c r="W154" s="86" t="s">
        <v>13</v>
      </c>
      <c r="X154" s="121">
        <f t="shared" si="33"/>
        <v>0</v>
      </c>
      <c r="Y154" s="122">
        <f t="shared" si="34"/>
        <v>0</v>
      </c>
      <c r="Z154" s="122">
        <f t="shared" si="35"/>
        <v>0</v>
      </c>
      <c r="AA154" s="122">
        <f t="shared" si="36"/>
        <v>0</v>
      </c>
      <c r="AB154" s="122">
        <f t="shared" si="37"/>
        <v>0</v>
      </c>
      <c r="AC154" s="129">
        <f t="shared" si="38"/>
        <v>0</v>
      </c>
    </row>
    <row r="155" spans="1:29" ht="15.75">
      <c r="A155" s="251"/>
      <c r="B155" s="87" t="s">
        <v>14</v>
      </c>
      <c r="C155" s="92"/>
      <c r="D155" s="20"/>
      <c r="E155" s="93">
        <f t="shared" si="26"/>
        <v>0</v>
      </c>
      <c r="F155" s="92"/>
      <c r="G155" s="20"/>
      <c r="H155" s="93">
        <f t="shared" si="27"/>
        <v>0</v>
      </c>
      <c r="I155" s="92"/>
      <c r="J155" s="20"/>
      <c r="K155" s="93">
        <f t="shared" si="28"/>
        <v>0</v>
      </c>
      <c r="L155" s="92"/>
      <c r="M155" s="20"/>
      <c r="N155" s="93">
        <f t="shared" si="29"/>
        <v>0</v>
      </c>
      <c r="O155" s="92"/>
      <c r="P155" s="20"/>
      <c r="Q155" s="93">
        <f t="shared" si="30"/>
        <v>0</v>
      </c>
      <c r="R155" s="92"/>
      <c r="S155" s="20"/>
      <c r="T155" s="93">
        <f t="shared" si="31"/>
        <v>0</v>
      </c>
      <c r="U155" s="209">
        <f t="shared" si="32"/>
        <v>0</v>
      </c>
      <c r="W155" s="87" t="s">
        <v>14</v>
      </c>
      <c r="X155" s="121">
        <f t="shared" si="33"/>
        <v>0</v>
      </c>
      <c r="Y155" s="122">
        <f t="shared" si="34"/>
        <v>0</v>
      </c>
      <c r="Z155" s="122">
        <f t="shared" si="35"/>
        <v>0</v>
      </c>
      <c r="AA155" s="122">
        <f t="shared" si="36"/>
        <v>0</v>
      </c>
      <c r="AB155" s="122">
        <f t="shared" si="37"/>
        <v>0</v>
      </c>
      <c r="AC155" s="129">
        <f t="shared" si="38"/>
        <v>0</v>
      </c>
    </row>
    <row r="156" spans="1:29" ht="15.75">
      <c r="A156" s="251"/>
      <c r="B156" s="86" t="s">
        <v>15</v>
      </c>
      <c r="C156" s="92">
        <v>68737972.140000015</v>
      </c>
      <c r="D156" s="20"/>
      <c r="E156" s="93">
        <f t="shared" si="26"/>
        <v>68737972.140000015</v>
      </c>
      <c r="F156" s="92">
        <v>431655.62</v>
      </c>
      <c r="G156" s="20"/>
      <c r="H156" s="93">
        <f t="shared" si="27"/>
        <v>431655.62</v>
      </c>
      <c r="I156" s="92">
        <v>67518.58</v>
      </c>
      <c r="J156" s="20"/>
      <c r="K156" s="93">
        <f t="shared" si="28"/>
        <v>67518.58</v>
      </c>
      <c r="L156" s="92">
        <v>2680.95</v>
      </c>
      <c r="M156" s="20"/>
      <c r="N156" s="93">
        <f t="shared" si="29"/>
        <v>2680.95</v>
      </c>
      <c r="O156" s="92">
        <v>67413.19</v>
      </c>
      <c r="P156" s="20"/>
      <c r="Q156" s="93">
        <f t="shared" si="30"/>
        <v>67413.19</v>
      </c>
      <c r="R156" s="92">
        <v>68303740.960000008</v>
      </c>
      <c r="S156" s="20"/>
      <c r="T156" s="93">
        <f t="shared" si="31"/>
        <v>68303740.960000008</v>
      </c>
      <c r="U156" s="209">
        <f t="shared" si="32"/>
        <v>0</v>
      </c>
      <c r="W156" s="86" t="s">
        <v>15</v>
      </c>
      <c r="X156" s="121">
        <f t="shared" si="33"/>
        <v>0</v>
      </c>
      <c r="Y156" s="122">
        <f t="shared" si="34"/>
        <v>0</v>
      </c>
      <c r="Z156" s="122">
        <f t="shared" si="35"/>
        <v>0</v>
      </c>
      <c r="AA156" s="122">
        <f t="shared" si="36"/>
        <v>0</v>
      </c>
      <c r="AB156" s="122">
        <f t="shared" si="37"/>
        <v>0</v>
      </c>
      <c r="AC156" s="129">
        <f t="shared" si="38"/>
        <v>0</v>
      </c>
    </row>
    <row r="157" spans="1:29" ht="15.75">
      <c r="A157" s="251"/>
      <c r="B157" s="86" t="s">
        <v>16</v>
      </c>
      <c r="C157" s="92">
        <v>51033506.789998986</v>
      </c>
      <c r="D157" s="20"/>
      <c r="E157" s="93">
        <f t="shared" si="26"/>
        <v>51033506.789998986</v>
      </c>
      <c r="F157" s="92">
        <v>876346.81</v>
      </c>
      <c r="G157" s="20"/>
      <c r="H157" s="93">
        <f t="shared" si="27"/>
        <v>876346.81</v>
      </c>
      <c r="I157" s="92">
        <v>154001.65</v>
      </c>
      <c r="J157" s="20"/>
      <c r="K157" s="93">
        <f t="shared" si="28"/>
        <v>154001.65</v>
      </c>
      <c r="L157" s="92">
        <v>18335.919999999998</v>
      </c>
      <c r="M157" s="20"/>
      <c r="N157" s="93">
        <f t="shared" si="29"/>
        <v>18335.919999999998</v>
      </c>
      <c r="O157" s="92">
        <v>145175.65999999997</v>
      </c>
      <c r="P157" s="20"/>
      <c r="Q157" s="93">
        <f t="shared" si="30"/>
        <v>145175.65999999997</v>
      </c>
      <c r="R157" s="92">
        <v>50147650.049998991</v>
      </c>
      <c r="S157" s="20"/>
      <c r="T157" s="93">
        <f t="shared" si="31"/>
        <v>50147650.049998991</v>
      </c>
      <c r="U157" s="209">
        <f t="shared" si="32"/>
        <v>0</v>
      </c>
      <c r="W157" s="86" t="s">
        <v>16</v>
      </c>
      <c r="X157" s="121">
        <f t="shared" si="33"/>
        <v>0</v>
      </c>
      <c r="Y157" s="122">
        <f t="shared" si="34"/>
        <v>0</v>
      </c>
      <c r="Z157" s="122">
        <f t="shared" si="35"/>
        <v>0</v>
      </c>
      <c r="AA157" s="122">
        <f t="shared" si="36"/>
        <v>0</v>
      </c>
      <c r="AB157" s="122">
        <f t="shared" si="37"/>
        <v>0</v>
      </c>
      <c r="AC157" s="129">
        <f t="shared" si="38"/>
        <v>0</v>
      </c>
    </row>
    <row r="158" spans="1:29" ht="15.75">
      <c r="A158" s="251"/>
      <c r="B158" s="86" t="s">
        <v>17</v>
      </c>
      <c r="C158" s="92">
        <v>30529101.709996652</v>
      </c>
      <c r="D158" s="20"/>
      <c r="E158" s="93">
        <f t="shared" si="26"/>
        <v>30529101.709996652</v>
      </c>
      <c r="F158" s="92">
        <v>1034636.600000001</v>
      </c>
      <c r="G158" s="20"/>
      <c r="H158" s="93">
        <f t="shared" si="27"/>
        <v>1034636.600000001</v>
      </c>
      <c r="I158" s="92">
        <v>5376.49</v>
      </c>
      <c r="J158" s="20"/>
      <c r="K158" s="93">
        <f t="shared" si="28"/>
        <v>5376.49</v>
      </c>
      <c r="L158" s="92">
        <v>496</v>
      </c>
      <c r="M158" s="20"/>
      <c r="N158" s="93">
        <f t="shared" si="29"/>
        <v>496</v>
      </c>
      <c r="O158" s="92">
        <v>0</v>
      </c>
      <c r="P158" s="20"/>
      <c r="Q158" s="93">
        <f t="shared" si="30"/>
        <v>0</v>
      </c>
      <c r="R158" s="92">
        <v>29499345.599996638</v>
      </c>
      <c r="S158" s="20"/>
      <c r="T158" s="93">
        <f t="shared" si="31"/>
        <v>29499345.599996638</v>
      </c>
      <c r="U158" s="209">
        <f t="shared" si="32"/>
        <v>0</v>
      </c>
      <c r="W158" s="86" t="s">
        <v>17</v>
      </c>
      <c r="X158" s="121">
        <f t="shared" si="33"/>
        <v>0</v>
      </c>
      <c r="Y158" s="122">
        <f t="shared" si="34"/>
        <v>0</v>
      </c>
      <c r="Z158" s="122">
        <f t="shared" si="35"/>
        <v>0</v>
      </c>
      <c r="AA158" s="122">
        <f t="shared" si="36"/>
        <v>0</v>
      </c>
      <c r="AB158" s="122">
        <f t="shared" si="37"/>
        <v>0</v>
      </c>
      <c r="AC158" s="129">
        <f t="shared" si="38"/>
        <v>0</v>
      </c>
    </row>
    <row r="159" spans="1:29" ht="15.75">
      <c r="A159" s="251"/>
      <c r="B159" s="86" t="s">
        <v>18</v>
      </c>
      <c r="C159" s="92">
        <v>5957496.2600000063</v>
      </c>
      <c r="D159" s="20"/>
      <c r="E159" s="93">
        <f t="shared" si="26"/>
        <v>5957496.2600000063</v>
      </c>
      <c r="F159" s="92">
        <v>35988.53</v>
      </c>
      <c r="G159" s="20"/>
      <c r="H159" s="93">
        <f t="shared" si="27"/>
        <v>35988.53</v>
      </c>
      <c r="I159" s="92">
        <v>4841.53</v>
      </c>
      <c r="J159" s="20"/>
      <c r="K159" s="93">
        <f t="shared" si="28"/>
        <v>4841.53</v>
      </c>
      <c r="L159" s="92">
        <v>1178.6399999999999</v>
      </c>
      <c r="M159" s="20"/>
      <c r="N159" s="93">
        <f t="shared" si="29"/>
        <v>1178.6399999999999</v>
      </c>
      <c r="O159" s="92">
        <v>0</v>
      </c>
      <c r="P159" s="20"/>
      <c r="Q159" s="93">
        <f t="shared" si="30"/>
        <v>0</v>
      </c>
      <c r="R159" s="92">
        <v>5925170.6200000057</v>
      </c>
      <c r="S159" s="20"/>
      <c r="T159" s="93">
        <f t="shared" si="31"/>
        <v>5925170.6200000057</v>
      </c>
      <c r="U159" s="209">
        <f t="shared" si="32"/>
        <v>0</v>
      </c>
      <c r="W159" s="86" t="s">
        <v>18</v>
      </c>
      <c r="X159" s="121">
        <f t="shared" si="33"/>
        <v>0</v>
      </c>
      <c r="Y159" s="122">
        <f t="shared" si="34"/>
        <v>0</v>
      </c>
      <c r="Z159" s="122">
        <f t="shared" si="35"/>
        <v>0</v>
      </c>
      <c r="AA159" s="122">
        <f t="shared" si="36"/>
        <v>0</v>
      </c>
      <c r="AB159" s="122">
        <f t="shared" si="37"/>
        <v>0</v>
      </c>
      <c r="AC159" s="129">
        <f t="shared" si="38"/>
        <v>0</v>
      </c>
    </row>
    <row r="160" spans="1:29" ht="15.75">
      <c r="A160" s="252"/>
      <c r="B160" s="88" t="s">
        <v>19</v>
      </c>
      <c r="C160" s="94">
        <v>47057991.419999026</v>
      </c>
      <c r="D160" s="95"/>
      <c r="E160" s="96">
        <f t="shared" si="26"/>
        <v>47057991.419999026</v>
      </c>
      <c r="F160" s="94">
        <v>3582486.7499999977</v>
      </c>
      <c r="G160" s="95"/>
      <c r="H160" s="96">
        <f t="shared" si="27"/>
        <v>3582486.7499999977</v>
      </c>
      <c r="I160" s="94">
        <v>16563.330000000002</v>
      </c>
      <c r="J160" s="95"/>
      <c r="K160" s="96">
        <f t="shared" si="28"/>
        <v>16563.330000000002</v>
      </c>
      <c r="L160" s="94">
        <v>685</v>
      </c>
      <c r="M160" s="95"/>
      <c r="N160" s="96">
        <f t="shared" si="29"/>
        <v>685</v>
      </c>
      <c r="O160" s="94">
        <v>179763.48</v>
      </c>
      <c r="P160" s="95"/>
      <c r="Q160" s="96">
        <f t="shared" si="30"/>
        <v>179763.48</v>
      </c>
      <c r="R160" s="94">
        <v>43311619.519999027</v>
      </c>
      <c r="S160" s="95"/>
      <c r="T160" s="96">
        <f t="shared" si="31"/>
        <v>43311619.519999027</v>
      </c>
      <c r="U160" s="210">
        <f t="shared" si="32"/>
        <v>0</v>
      </c>
      <c r="W160" s="88" t="s">
        <v>19</v>
      </c>
      <c r="X160" s="125">
        <f t="shared" si="33"/>
        <v>0</v>
      </c>
      <c r="Y160" s="126">
        <f t="shared" si="34"/>
        <v>0</v>
      </c>
      <c r="Z160" s="126">
        <f t="shared" si="35"/>
        <v>0</v>
      </c>
      <c r="AA160" s="126">
        <f t="shared" si="36"/>
        <v>0</v>
      </c>
      <c r="AB160" s="126">
        <f t="shared" si="37"/>
        <v>0</v>
      </c>
      <c r="AC160" s="132">
        <f t="shared" si="38"/>
        <v>0</v>
      </c>
    </row>
    <row r="161" spans="1:29" ht="15.75" customHeight="1">
      <c r="A161" s="250">
        <v>42729</v>
      </c>
      <c r="B161" s="85" t="s">
        <v>12</v>
      </c>
      <c r="C161" s="89"/>
      <c r="D161" s="90"/>
      <c r="E161" s="91">
        <f t="shared" ref="E161:E184" si="39">C161-D161</f>
        <v>0</v>
      </c>
      <c r="F161" s="89"/>
      <c r="G161" s="102"/>
      <c r="H161" s="91">
        <f t="shared" ref="H161:H184" si="40">F161-G161</f>
        <v>0</v>
      </c>
      <c r="I161" s="89"/>
      <c r="J161" s="90"/>
      <c r="K161" s="91">
        <f t="shared" ref="K161:K184" si="41">I161-J161</f>
        <v>0</v>
      </c>
      <c r="L161" s="89"/>
      <c r="M161" s="90"/>
      <c r="N161" s="91">
        <f t="shared" ref="N161:N184" si="42">L161-M161</f>
        <v>0</v>
      </c>
      <c r="O161" s="89"/>
      <c r="P161" s="90"/>
      <c r="Q161" s="91">
        <f t="shared" ref="Q161:Q184" si="43">O161-P161</f>
        <v>0</v>
      </c>
      <c r="R161" s="89"/>
      <c r="S161" s="90"/>
      <c r="T161" s="91">
        <f t="shared" ref="T161:T184" si="44">R161-S161</f>
        <v>0</v>
      </c>
      <c r="U161" s="208">
        <f t="shared" si="32"/>
        <v>0</v>
      </c>
      <c r="W161" s="85" t="s">
        <v>12</v>
      </c>
      <c r="X161" s="121">
        <f t="shared" si="33"/>
        <v>0</v>
      </c>
      <c r="Y161" s="122">
        <f t="shared" si="34"/>
        <v>0</v>
      </c>
      <c r="Z161" s="122">
        <f t="shared" si="35"/>
        <v>0</v>
      </c>
      <c r="AA161" s="122">
        <f t="shared" si="36"/>
        <v>0</v>
      </c>
      <c r="AB161" s="122">
        <f t="shared" si="37"/>
        <v>0</v>
      </c>
      <c r="AC161" s="129">
        <f t="shared" si="38"/>
        <v>0</v>
      </c>
    </row>
    <row r="162" spans="1:29" ht="15.75">
      <c r="A162" s="251"/>
      <c r="B162" s="86" t="s">
        <v>13</v>
      </c>
      <c r="C162" s="92">
        <v>49615790.749996699</v>
      </c>
      <c r="D162" s="20"/>
      <c r="E162" s="93">
        <f t="shared" si="39"/>
        <v>49615790.749996699</v>
      </c>
      <c r="F162" s="92">
        <v>2787690.32</v>
      </c>
      <c r="G162" s="6"/>
      <c r="H162" s="93">
        <f t="shared" si="40"/>
        <v>2787690.32</v>
      </c>
      <c r="I162" s="92">
        <v>207934.82</v>
      </c>
      <c r="J162" s="20"/>
      <c r="K162" s="93">
        <f t="shared" si="41"/>
        <v>207934.82</v>
      </c>
      <c r="L162" s="92">
        <v>32943.18</v>
      </c>
      <c r="M162" s="20"/>
      <c r="N162" s="93">
        <f t="shared" si="42"/>
        <v>32943.18</v>
      </c>
      <c r="O162" s="92">
        <v>826295.39000000025</v>
      </c>
      <c r="P162" s="20"/>
      <c r="Q162" s="93">
        <f t="shared" si="43"/>
        <v>826295.39000000025</v>
      </c>
      <c r="R162" s="92">
        <v>46176796.679996692</v>
      </c>
      <c r="S162" s="20"/>
      <c r="T162" s="93">
        <f t="shared" si="44"/>
        <v>46176796.679996692</v>
      </c>
      <c r="U162" s="209">
        <f t="shared" ref="U162:U185" si="45">IF(D162=0,0,1)</f>
        <v>0</v>
      </c>
      <c r="W162" s="86" t="s">
        <v>13</v>
      </c>
      <c r="X162" s="121">
        <f t="shared" ref="X162:X185" si="46">+IF(AND(C162&lt;&gt;0,D162&lt;&gt;0,OR(E162&gt;100,E162&lt;-100)),1,0)</f>
        <v>0</v>
      </c>
      <c r="Y162" s="122">
        <f t="shared" ref="Y162:Y185" si="47">+IF(AND(F162&lt;&gt;0,G162&lt;&gt;0,OR(H162&gt;100,H162&lt;-100)),1,0)</f>
        <v>0</v>
      </c>
      <c r="Z162" s="122">
        <f t="shared" ref="Z162:Z185" si="48">+IF(AND(I162&lt;&gt;0,J162&lt;&gt;0,OR(K162&gt;100,K162&lt;-100)),1,0)</f>
        <v>0</v>
      </c>
      <c r="AA162" s="122">
        <f t="shared" ref="AA162:AA185" si="49">+IF(AND(L162&lt;&gt;0,M162&lt;&gt;0,OR(N162&gt;100,N162&lt;-100)),1,0)</f>
        <v>0</v>
      </c>
      <c r="AB162" s="122">
        <f t="shared" ref="AB162:AB185" si="50">+IF(AND(O162&lt;&gt;0,P162&lt;&gt;0,OR(Q162&gt;100,Q162&lt;-100)),1,0)</f>
        <v>0</v>
      </c>
      <c r="AC162" s="129">
        <f t="shared" ref="AC162:AC185" si="51">+IF(AND(R162&lt;&gt;0,S162&lt;&gt;0,OR(T162&gt;100,T162&lt;-100)),1,0)</f>
        <v>0</v>
      </c>
    </row>
    <row r="163" spans="1:29" ht="15.75">
      <c r="A163" s="251"/>
      <c r="B163" s="87" t="s">
        <v>14</v>
      </c>
      <c r="C163" s="92"/>
      <c r="D163" s="20"/>
      <c r="E163" s="93">
        <f t="shared" si="39"/>
        <v>0</v>
      </c>
      <c r="F163" s="92"/>
      <c r="G163" s="6"/>
      <c r="H163" s="93">
        <f t="shared" si="40"/>
        <v>0</v>
      </c>
      <c r="I163" s="92"/>
      <c r="J163" s="20"/>
      <c r="K163" s="93">
        <f t="shared" si="41"/>
        <v>0</v>
      </c>
      <c r="L163" s="92"/>
      <c r="M163" s="20"/>
      <c r="N163" s="93">
        <f t="shared" si="42"/>
        <v>0</v>
      </c>
      <c r="O163" s="92"/>
      <c r="P163" s="20"/>
      <c r="Q163" s="93">
        <f t="shared" si="43"/>
        <v>0</v>
      </c>
      <c r="R163" s="92"/>
      <c r="S163" s="20"/>
      <c r="T163" s="93">
        <f t="shared" si="44"/>
        <v>0</v>
      </c>
      <c r="U163" s="209">
        <f t="shared" si="45"/>
        <v>0</v>
      </c>
      <c r="W163" s="87" t="s">
        <v>14</v>
      </c>
      <c r="X163" s="121">
        <f t="shared" si="46"/>
        <v>0</v>
      </c>
      <c r="Y163" s="122">
        <f t="shared" si="47"/>
        <v>0</v>
      </c>
      <c r="Z163" s="122">
        <f t="shared" si="48"/>
        <v>0</v>
      </c>
      <c r="AA163" s="122">
        <f t="shared" si="49"/>
        <v>0</v>
      </c>
      <c r="AB163" s="122">
        <f t="shared" si="50"/>
        <v>0</v>
      </c>
      <c r="AC163" s="129">
        <f t="shared" si="51"/>
        <v>0</v>
      </c>
    </row>
    <row r="164" spans="1:29" ht="15.75">
      <c r="A164" s="251"/>
      <c r="B164" s="86" t="s">
        <v>15</v>
      </c>
      <c r="C164" s="92">
        <v>68303740.960000008</v>
      </c>
      <c r="D164" s="20"/>
      <c r="E164" s="93">
        <f t="shared" si="39"/>
        <v>68303740.960000008</v>
      </c>
      <c r="F164" s="92">
        <v>1344797.95</v>
      </c>
      <c r="G164" s="6"/>
      <c r="H164" s="93">
        <f t="shared" si="40"/>
        <v>1344797.95</v>
      </c>
      <c r="I164" s="92">
        <v>270449.20999999996</v>
      </c>
      <c r="J164" s="20"/>
      <c r="K164" s="93">
        <f t="shared" si="41"/>
        <v>270449.20999999996</v>
      </c>
      <c r="L164" s="92">
        <v>212321.41</v>
      </c>
      <c r="M164" s="20"/>
      <c r="N164" s="93">
        <f t="shared" si="42"/>
        <v>212321.41</v>
      </c>
      <c r="O164" s="92">
        <v>714257.10000000009</v>
      </c>
      <c r="P164" s="20"/>
      <c r="Q164" s="93">
        <f t="shared" si="43"/>
        <v>714257.10000000009</v>
      </c>
      <c r="R164" s="92">
        <v>66302813.710000001</v>
      </c>
      <c r="S164" s="20"/>
      <c r="T164" s="93">
        <f t="shared" si="44"/>
        <v>66302813.710000001</v>
      </c>
      <c r="U164" s="209">
        <f t="shared" si="45"/>
        <v>0</v>
      </c>
      <c r="W164" s="86" t="s">
        <v>15</v>
      </c>
      <c r="X164" s="121">
        <f t="shared" si="46"/>
        <v>0</v>
      </c>
      <c r="Y164" s="122">
        <f t="shared" si="47"/>
        <v>0</v>
      </c>
      <c r="Z164" s="122">
        <f t="shared" si="48"/>
        <v>0</v>
      </c>
      <c r="AA164" s="122">
        <f t="shared" si="49"/>
        <v>0</v>
      </c>
      <c r="AB164" s="122">
        <f t="shared" si="50"/>
        <v>0</v>
      </c>
      <c r="AC164" s="129">
        <f t="shared" si="51"/>
        <v>0</v>
      </c>
    </row>
    <row r="165" spans="1:29" ht="15.75">
      <c r="A165" s="251"/>
      <c r="B165" s="86" t="s">
        <v>16</v>
      </c>
      <c r="C165" s="92">
        <v>50147650.049998991</v>
      </c>
      <c r="D165" s="20"/>
      <c r="E165" s="93">
        <f t="shared" si="39"/>
        <v>50147650.049998991</v>
      </c>
      <c r="F165" s="92">
        <v>1536793.82</v>
      </c>
      <c r="G165" s="6"/>
      <c r="H165" s="93">
        <f t="shared" si="40"/>
        <v>1536793.82</v>
      </c>
      <c r="I165" s="92">
        <v>49033.72</v>
      </c>
      <c r="J165" s="20"/>
      <c r="K165" s="93">
        <f t="shared" si="41"/>
        <v>49033.72</v>
      </c>
      <c r="L165" s="92">
        <v>26995.439999999999</v>
      </c>
      <c r="M165" s="20"/>
      <c r="N165" s="93">
        <f t="shared" si="42"/>
        <v>26995.439999999999</v>
      </c>
      <c r="O165" s="92">
        <v>352469.5</v>
      </c>
      <c r="P165" s="20"/>
      <c r="Q165" s="93">
        <f t="shared" si="43"/>
        <v>352469.5</v>
      </c>
      <c r="R165" s="92">
        <v>48280425.009998977</v>
      </c>
      <c r="S165" s="20"/>
      <c r="T165" s="93">
        <f t="shared" si="44"/>
        <v>48280425.009998977</v>
      </c>
      <c r="U165" s="209">
        <f t="shared" si="45"/>
        <v>0</v>
      </c>
      <c r="W165" s="86" t="s">
        <v>16</v>
      </c>
      <c r="X165" s="121">
        <f t="shared" si="46"/>
        <v>0</v>
      </c>
      <c r="Y165" s="122">
        <f t="shared" si="47"/>
        <v>0</v>
      </c>
      <c r="Z165" s="122">
        <f t="shared" si="48"/>
        <v>0</v>
      </c>
      <c r="AA165" s="122">
        <f t="shared" si="49"/>
        <v>0</v>
      </c>
      <c r="AB165" s="122">
        <f t="shared" si="50"/>
        <v>0</v>
      </c>
      <c r="AC165" s="129">
        <f t="shared" si="51"/>
        <v>0</v>
      </c>
    </row>
    <row r="166" spans="1:29" ht="15.75">
      <c r="A166" s="251"/>
      <c r="B166" s="86" t="s">
        <v>17</v>
      </c>
      <c r="C166" s="92">
        <v>29499345.599996638</v>
      </c>
      <c r="D166" s="20"/>
      <c r="E166" s="93">
        <f t="shared" si="39"/>
        <v>29499345.599996638</v>
      </c>
      <c r="F166" s="92">
        <v>1364825.1700000004</v>
      </c>
      <c r="G166" s="6"/>
      <c r="H166" s="93">
        <f t="shared" si="40"/>
        <v>1364825.1700000004</v>
      </c>
      <c r="I166" s="92">
        <v>40101.539999999994</v>
      </c>
      <c r="J166" s="20"/>
      <c r="K166" s="93">
        <f t="shared" si="41"/>
        <v>40101.539999999994</v>
      </c>
      <c r="L166" s="92">
        <v>2193.61</v>
      </c>
      <c r="M166" s="20"/>
      <c r="N166" s="93">
        <f t="shared" si="42"/>
        <v>2193.61</v>
      </c>
      <c r="O166" s="92">
        <v>55953.22</v>
      </c>
      <c r="P166" s="20"/>
      <c r="Q166" s="93">
        <f t="shared" si="43"/>
        <v>55953.22</v>
      </c>
      <c r="R166" s="92">
        <v>28116475.139996637</v>
      </c>
      <c r="S166" s="20"/>
      <c r="T166" s="93">
        <f t="shared" si="44"/>
        <v>28116475.139996637</v>
      </c>
      <c r="U166" s="209">
        <f t="shared" si="45"/>
        <v>0</v>
      </c>
      <c r="W166" s="86" t="s">
        <v>17</v>
      </c>
      <c r="X166" s="121">
        <f t="shared" si="46"/>
        <v>0</v>
      </c>
      <c r="Y166" s="122">
        <f t="shared" si="47"/>
        <v>0</v>
      </c>
      <c r="Z166" s="122">
        <f t="shared" si="48"/>
        <v>0</v>
      </c>
      <c r="AA166" s="122">
        <f t="shared" si="49"/>
        <v>0</v>
      </c>
      <c r="AB166" s="122">
        <f t="shared" si="50"/>
        <v>0</v>
      </c>
      <c r="AC166" s="129">
        <f t="shared" si="51"/>
        <v>0</v>
      </c>
    </row>
    <row r="167" spans="1:29" ht="15.75">
      <c r="A167" s="251"/>
      <c r="B167" s="86" t="s">
        <v>18</v>
      </c>
      <c r="C167" s="92"/>
      <c r="D167" s="20"/>
      <c r="E167" s="93">
        <f t="shared" si="39"/>
        <v>0</v>
      </c>
      <c r="F167" s="92"/>
      <c r="G167" s="6"/>
      <c r="H167" s="93">
        <f t="shared" si="40"/>
        <v>0</v>
      </c>
      <c r="I167" s="92"/>
      <c r="J167" s="20"/>
      <c r="K167" s="93">
        <f t="shared" si="41"/>
        <v>0</v>
      </c>
      <c r="L167" s="92"/>
      <c r="M167" s="20"/>
      <c r="N167" s="93">
        <f t="shared" si="42"/>
        <v>0</v>
      </c>
      <c r="O167" s="92"/>
      <c r="P167" s="20"/>
      <c r="Q167" s="93">
        <f t="shared" si="43"/>
        <v>0</v>
      </c>
      <c r="R167" s="92"/>
      <c r="S167" s="20"/>
      <c r="T167" s="93">
        <f t="shared" si="44"/>
        <v>0</v>
      </c>
      <c r="U167" s="209">
        <f t="shared" si="45"/>
        <v>0</v>
      </c>
      <c r="W167" s="86" t="s">
        <v>18</v>
      </c>
      <c r="X167" s="121">
        <f t="shared" si="46"/>
        <v>0</v>
      </c>
      <c r="Y167" s="122">
        <f t="shared" si="47"/>
        <v>0</v>
      </c>
      <c r="Z167" s="122">
        <f t="shared" si="48"/>
        <v>0</v>
      </c>
      <c r="AA167" s="122">
        <f t="shared" si="49"/>
        <v>0</v>
      </c>
      <c r="AB167" s="122">
        <f t="shared" si="50"/>
        <v>0</v>
      </c>
      <c r="AC167" s="129">
        <f t="shared" si="51"/>
        <v>0</v>
      </c>
    </row>
    <row r="168" spans="1:29" ht="15.75">
      <c r="A168" s="252"/>
      <c r="B168" s="88" t="s">
        <v>19</v>
      </c>
      <c r="C168" s="94">
        <v>43311619.519999027</v>
      </c>
      <c r="D168" s="95"/>
      <c r="E168" s="96">
        <f t="shared" si="39"/>
        <v>43311619.519999027</v>
      </c>
      <c r="F168" s="94">
        <v>1882763.9500000009</v>
      </c>
      <c r="G168" s="105"/>
      <c r="H168" s="96">
        <f t="shared" si="40"/>
        <v>1882763.9500000009</v>
      </c>
      <c r="I168" s="94">
        <v>193450.46</v>
      </c>
      <c r="J168" s="95"/>
      <c r="K168" s="96">
        <f t="shared" si="41"/>
        <v>193450.46</v>
      </c>
      <c r="L168" s="94">
        <v>668.81</v>
      </c>
      <c r="M168" s="95"/>
      <c r="N168" s="96">
        <f t="shared" si="42"/>
        <v>668.81</v>
      </c>
      <c r="O168" s="94">
        <v>146248.28999999998</v>
      </c>
      <c r="P168" s="95"/>
      <c r="Q168" s="96">
        <f t="shared" si="43"/>
        <v>146248.28999999998</v>
      </c>
      <c r="R168" s="94">
        <v>41475388.929999039</v>
      </c>
      <c r="S168" s="95"/>
      <c r="T168" s="96">
        <f t="shared" si="44"/>
        <v>41475388.929999039</v>
      </c>
      <c r="U168" s="210">
        <f t="shared" si="45"/>
        <v>0</v>
      </c>
      <c r="W168" s="88" t="s">
        <v>19</v>
      </c>
      <c r="X168" s="125">
        <f t="shared" si="46"/>
        <v>0</v>
      </c>
      <c r="Y168" s="126">
        <f t="shared" si="47"/>
        <v>0</v>
      </c>
      <c r="Z168" s="126">
        <f t="shared" si="48"/>
        <v>0</v>
      </c>
      <c r="AA168" s="126">
        <f t="shared" si="49"/>
        <v>0</v>
      </c>
      <c r="AB168" s="126">
        <f t="shared" si="50"/>
        <v>0</v>
      </c>
      <c r="AC168" s="132">
        <f t="shared" si="51"/>
        <v>0</v>
      </c>
    </row>
    <row r="169" spans="1:29" ht="15.75" customHeight="1">
      <c r="A169" s="250">
        <v>42730</v>
      </c>
      <c r="B169" s="85" t="s">
        <v>12</v>
      </c>
      <c r="C169" s="89">
        <v>32130809.410000168</v>
      </c>
      <c r="D169" s="90"/>
      <c r="E169" s="91">
        <f t="shared" si="39"/>
        <v>32130809.410000168</v>
      </c>
      <c r="F169" s="89">
        <v>2000044.05</v>
      </c>
      <c r="G169" s="90"/>
      <c r="H169" s="91">
        <f t="shared" si="40"/>
        <v>2000044.05</v>
      </c>
      <c r="I169" s="89">
        <v>101488.06</v>
      </c>
      <c r="J169" s="90"/>
      <c r="K169" s="91">
        <f t="shared" si="41"/>
        <v>101488.06</v>
      </c>
      <c r="L169" s="89">
        <v>73293.410000000033</v>
      </c>
      <c r="M169" s="90"/>
      <c r="N169" s="91">
        <f t="shared" si="42"/>
        <v>73293.410000000033</v>
      </c>
      <c r="O169" s="89">
        <v>601995.23</v>
      </c>
      <c r="P169" s="90"/>
      <c r="Q169" s="91">
        <f t="shared" si="43"/>
        <v>601995.23</v>
      </c>
      <c r="R169" s="89">
        <v>29556964.780000165</v>
      </c>
      <c r="S169" s="90"/>
      <c r="T169" s="91">
        <f t="shared" si="44"/>
        <v>29556964.780000165</v>
      </c>
      <c r="U169" s="208">
        <f t="shared" si="45"/>
        <v>0</v>
      </c>
      <c r="W169" s="85" t="s">
        <v>12</v>
      </c>
      <c r="X169" s="117">
        <f t="shared" si="46"/>
        <v>0</v>
      </c>
      <c r="Y169" s="118">
        <f t="shared" si="47"/>
        <v>0</v>
      </c>
      <c r="Z169" s="118">
        <f t="shared" si="48"/>
        <v>0</v>
      </c>
      <c r="AA169" s="118">
        <f t="shared" si="49"/>
        <v>0</v>
      </c>
      <c r="AB169" s="118">
        <f t="shared" si="50"/>
        <v>0</v>
      </c>
      <c r="AC169" s="131">
        <f t="shared" si="51"/>
        <v>0</v>
      </c>
    </row>
    <row r="170" spans="1:29" ht="15.75">
      <c r="A170" s="251"/>
      <c r="B170" s="86" t="s">
        <v>13</v>
      </c>
      <c r="C170" s="92">
        <v>46176796.679996692</v>
      </c>
      <c r="D170" s="20"/>
      <c r="E170" s="93">
        <f t="shared" si="39"/>
        <v>46176796.679996692</v>
      </c>
      <c r="F170" s="92">
        <v>1831991.89</v>
      </c>
      <c r="G170" s="20"/>
      <c r="H170" s="93">
        <f t="shared" si="40"/>
        <v>1831991.89</v>
      </c>
      <c r="I170" s="92">
        <v>637113.81999999995</v>
      </c>
      <c r="J170" s="20"/>
      <c r="K170" s="93">
        <f t="shared" si="41"/>
        <v>637113.81999999995</v>
      </c>
      <c r="L170" s="92">
        <v>572890.23</v>
      </c>
      <c r="M170" s="20"/>
      <c r="N170" s="93">
        <f t="shared" si="42"/>
        <v>572890.23</v>
      </c>
      <c r="O170" s="92">
        <v>476604.67</v>
      </c>
      <c r="P170" s="20"/>
      <c r="Q170" s="93">
        <f t="shared" si="43"/>
        <v>476604.67</v>
      </c>
      <c r="R170" s="92">
        <v>43932423.7099967</v>
      </c>
      <c r="S170" s="20"/>
      <c r="T170" s="93">
        <f t="shared" si="44"/>
        <v>43932423.7099967</v>
      </c>
      <c r="U170" s="209">
        <f t="shared" si="45"/>
        <v>0</v>
      </c>
      <c r="W170" s="86" t="s">
        <v>13</v>
      </c>
      <c r="X170" s="121">
        <f t="shared" si="46"/>
        <v>0</v>
      </c>
      <c r="Y170" s="122">
        <f t="shared" si="47"/>
        <v>0</v>
      </c>
      <c r="Z170" s="122">
        <f t="shared" si="48"/>
        <v>0</v>
      </c>
      <c r="AA170" s="122">
        <f t="shared" si="49"/>
        <v>0</v>
      </c>
      <c r="AB170" s="122">
        <f t="shared" si="50"/>
        <v>0</v>
      </c>
      <c r="AC170" s="129">
        <f t="shared" si="51"/>
        <v>0</v>
      </c>
    </row>
    <row r="171" spans="1:29" ht="15.75">
      <c r="A171" s="251"/>
      <c r="B171" s="87" t="s">
        <v>14</v>
      </c>
      <c r="C171" s="92">
        <v>26056776.019999739</v>
      </c>
      <c r="D171" s="20"/>
      <c r="E171" s="93">
        <f t="shared" si="39"/>
        <v>26056776.019999739</v>
      </c>
      <c r="F171" s="92">
        <v>2020235.6100000013</v>
      </c>
      <c r="G171" s="20"/>
      <c r="H171" s="93">
        <f t="shared" si="40"/>
        <v>2020235.6100000013</v>
      </c>
      <c r="I171" s="92">
        <v>178031.07</v>
      </c>
      <c r="J171" s="20"/>
      <c r="K171" s="93">
        <f t="shared" si="41"/>
        <v>178031.07</v>
      </c>
      <c r="L171" s="92">
        <v>40173.709999999992</v>
      </c>
      <c r="M171" s="20"/>
      <c r="N171" s="93">
        <f t="shared" si="42"/>
        <v>40173.709999999992</v>
      </c>
      <c r="O171" s="92">
        <v>262438.50000000012</v>
      </c>
      <c r="P171" s="20"/>
      <c r="Q171" s="93">
        <f t="shared" si="43"/>
        <v>262438.50000000012</v>
      </c>
      <c r="R171" s="92">
        <v>24556362.089999732</v>
      </c>
      <c r="S171" s="20"/>
      <c r="T171" s="93">
        <f t="shared" si="44"/>
        <v>24556362.089999732</v>
      </c>
      <c r="U171" s="209">
        <f t="shared" si="45"/>
        <v>0</v>
      </c>
      <c r="W171" s="87" t="s">
        <v>14</v>
      </c>
      <c r="X171" s="121">
        <f t="shared" si="46"/>
        <v>0</v>
      </c>
      <c r="Y171" s="122">
        <f t="shared" si="47"/>
        <v>0</v>
      </c>
      <c r="Z171" s="122">
        <f t="shared" si="48"/>
        <v>0</v>
      </c>
      <c r="AA171" s="122">
        <f t="shared" si="49"/>
        <v>0</v>
      </c>
      <c r="AB171" s="122">
        <f t="shared" si="50"/>
        <v>0</v>
      </c>
      <c r="AC171" s="129">
        <f t="shared" si="51"/>
        <v>0</v>
      </c>
    </row>
    <row r="172" spans="1:29" ht="15.75">
      <c r="A172" s="251"/>
      <c r="B172" s="86" t="s">
        <v>15</v>
      </c>
      <c r="C172" s="92">
        <v>66302813.710000001</v>
      </c>
      <c r="D172" s="20"/>
      <c r="E172" s="93">
        <f t="shared" si="39"/>
        <v>66302813.710000001</v>
      </c>
      <c r="F172" s="92">
        <v>1100251.8999999997</v>
      </c>
      <c r="G172" s="20"/>
      <c r="H172" s="93">
        <f t="shared" si="40"/>
        <v>1100251.8999999997</v>
      </c>
      <c r="I172" s="92">
        <v>306087.58999999997</v>
      </c>
      <c r="J172" s="20"/>
      <c r="K172" s="93">
        <f t="shared" si="41"/>
        <v>306087.58999999997</v>
      </c>
      <c r="L172" s="92">
        <v>326813.71999999997</v>
      </c>
      <c r="M172" s="20"/>
      <c r="N172" s="93">
        <f t="shared" si="42"/>
        <v>326813.71999999997</v>
      </c>
      <c r="O172" s="92">
        <v>363496.67</v>
      </c>
      <c r="P172" s="20"/>
      <c r="Q172" s="93">
        <f t="shared" si="43"/>
        <v>363496.67</v>
      </c>
      <c r="R172" s="92">
        <v>64818339.009999998</v>
      </c>
      <c r="S172" s="20"/>
      <c r="T172" s="93">
        <f t="shared" si="44"/>
        <v>64818339.009999998</v>
      </c>
      <c r="U172" s="209">
        <f t="shared" si="45"/>
        <v>0</v>
      </c>
      <c r="W172" s="86" t="s">
        <v>15</v>
      </c>
      <c r="X172" s="121">
        <f t="shared" si="46"/>
        <v>0</v>
      </c>
      <c r="Y172" s="122">
        <f t="shared" si="47"/>
        <v>0</v>
      </c>
      <c r="Z172" s="122">
        <f t="shared" si="48"/>
        <v>0</v>
      </c>
      <c r="AA172" s="122">
        <f t="shared" si="49"/>
        <v>0</v>
      </c>
      <c r="AB172" s="122">
        <f t="shared" si="50"/>
        <v>0</v>
      </c>
      <c r="AC172" s="129">
        <f t="shared" si="51"/>
        <v>0</v>
      </c>
    </row>
    <row r="173" spans="1:29" ht="15.75">
      <c r="A173" s="251"/>
      <c r="B173" s="86" t="s">
        <v>16</v>
      </c>
      <c r="C173" s="92">
        <v>48280425.009998977</v>
      </c>
      <c r="D173" s="20"/>
      <c r="E173" s="93">
        <f t="shared" si="39"/>
        <v>48280425.009998977</v>
      </c>
      <c r="F173" s="92">
        <v>1042529.6299999999</v>
      </c>
      <c r="G173" s="20"/>
      <c r="H173" s="93">
        <f t="shared" si="40"/>
        <v>1042529.6299999999</v>
      </c>
      <c r="I173" s="92">
        <v>30628.58</v>
      </c>
      <c r="J173" s="20"/>
      <c r="K173" s="93">
        <f t="shared" si="41"/>
        <v>30628.58</v>
      </c>
      <c r="L173" s="92">
        <v>1294.98</v>
      </c>
      <c r="M173" s="20"/>
      <c r="N173" s="93">
        <f t="shared" si="42"/>
        <v>1294.98</v>
      </c>
      <c r="O173" s="92">
        <v>206185.97</v>
      </c>
      <c r="P173" s="20"/>
      <c r="Q173" s="93">
        <f t="shared" si="43"/>
        <v>206185.97</v>
      </c>
      <c r="R173" s="92">
        <v>47061043.009998977</v>
      </c>
      <c r="S173" s="20"/>
      <c r="T173" s="93">
        <f t="shared" si="44"/>
        <v>47061043.009998977</v>
      </c>
      <c r="U173" s="209">
        <f t="shared" si="45"/>
        <v>0</v>
      </c>
      <c r="W173" s="86" t="s">
        <v>16</v>
      </c>
      <c r="X173" s="121">
        <f t="shared" si="46"/>
        <v>0</v>
      </c>
      <c r="Y173" s="122">
        <f t="shared" si="47"/>
        <v>0</v>
      </c>
      <c r="Z173" s="122">
        <f t="shared" si="48"/>
        <v>0</v>
      </c>
      <c r="AA173" s="122">
        <f t="shared" si="49"/>
        <v>0</v>
      </c>
      <c r="AB173" s="122">
        <f t="shared" si="50"/>
        <v>0</v>
      </c>
      <c r="AC173" s="129">
        <f t="shared" si="51"/>
        <v>0</v>
      </c>
    </row>
    <row r="174" spans="1:29" ht="15.75">
      <c r="A174" s="251"/>
      <c r="B174" s="86" t="s">
        <v>17</v>
      </c>
      <c r="C174" s="92">
        <v>28116475.139996637</v>
      </c>
      <c r="D174" s="20"/>
      <c r="E174" s="93">
        <f t="shared" si="39"/>
        <v>28116475.139996637</v>
      </c>
      <c r="F174" s="92">
        <v>1168422.8700000001</v>
      </c>
      <c r="G174" s="20"/>
      <c r="H174" s="93">
        <f t="shared" si="40"/>
        <v>1168422.8700000001</v>
      </c>
      <c r="I174" s="92">
        <v>12273.23</v>
      </c>
      <c r="J174" s="20"/>
      <c r="K174" s="93">
        <f t="shared" si="41"/>
        <v>12273.23</v>
      </c>
      <c r="L174" s="92">
        <v>159722.52000000005</v>
      </c>
      <c r="M174" s="20"/>
      <c r="N174" s="93">
        <f t="shared" si="42"/>
        <v>159722.52000000005</v>
      </c>
      <c r="O174" s="92">
        <v>179456.95</v>
      </c>
      <c r="P174" s="20"/>
      <c r="Q174" s="93">
        <f t="shared" si="43"/>
        <v>179456.95</v>
      </c>
      <c r="R174" s="92">
        <v>26621146.029996637</v>
      </c>
      <c r="S174" s="20"/>
      <c r="T174" s="93">
        <f t="shared" si="44"/>
        <v>26621146.029996637</v>
      </c>
      <c r="U174" s="209">
        <f t="shared" si="45"/>
        <v>0</v>
      </c>
      <c r="W174" s="86" t="s">
        <v>17</v>
      </c>
      <c r="X174" s="121">
        <f t="shared" si="46"/>
        <v>0</v>
      </c>
      <c r="Y174" s="122">
        <f t="shared" si="47"/>
        <v>0</v>
      </c>
      <c r="Z174" s="122">
        <f t="shared" si="48"/>
        <v>0</v>
      </c>
      <c r="AA174" s="122">
        <f t="shared" si="49"/>
        <v>0</v>
      </c>
      <c r="AB174" s="122">
        <f t="shared" si="50"/>
        <v>0</v>
      </c>
      <c r="AC174" s="129">
        <f t="shared" si="51"/>
        <v>0</v>
      </c>
    </row>
    <row r="175" spans="1:29" ht="15.75">
      <c r="A175" s="251"/>
      <c r="B175" s="86" t="s">
        <v>18</v>
      </c>
      <c r="C175" s="92">
        <v>5925170.6200000057</v>
      </c>
      <c r="D175" s="20"/>
      <c r="E175" s="93">
        <f t="shared" si="39"/>
        <v>5925170.6200000057</v>
      </c>
      <c r="F175" s="92">
        <v>283550.71000000002</v>
      </c>
      <c r="G175" s="20"/>
      <c r="H175" s="93">
        <f t="shared" si="40"/>
        <v>283550.71000000002</v>
      </c>
      <c r="I175" s="92">
        <v>75851.899999999994</v>
      </c>
      <c r="J175" s="20"/>
      <c r="K175" s="93">
        <f t="shared" si="41"/>
        <v>75851.899999999994</v>
      </c>
      <c r="L175" s="92">
        <v>8820.83</v>
      </c>
      <c r="M175" s="20"/>
      <c r="N175" s="93">
        <f t="shared" si="42"/>
        <v>8820.83</v>
      </c>
      <c r="O175" s="92">
        <v>12471.74</v>
      </c>
      <c r="P175" s="20"/>
      <c r="Q175" s="93">
        <f t="shared" si="43"/>
        <v>12471.74</v>
      </c>
      <c r="R175" s="92">
        <v>5753493.9900000058</v>
      </c>
      <c r="S175" s="20"/>
      <c r="T175" s="93">
        <f t="shared" si="44"/>
        <v>5753493.9900000058</v>
      </c>
      <c r="U175" s="209">
        <f t="shared" si="45"/>
        <v>0</v>
      </c>
      <c r="W175" s="86" t="s">
        <v>18</v>
      </c>
      <c r="X175" s="121">
        <f t="shared" si="46"/>
        <v>0</v>
      </c>
      <c r="Y175" s="122">
        <f t="shared" si="47"/>
        <v>0</v>
      </c>
      <c r="Z175" s="122">
        <f t="shared" si="48"/>
        <v>0</v>
      </c>
      <c r="AA175" s="122">
        <f t="shared" si="49"/>
        <v>0</v>
      </c>
      <c r="AB175" s="122">
        <f t="shared" si="50"/>
        <v>0</v>
      </c>
      <c r="AC175" s="129">
        <f t="shared" si="51"/>
        <v>0</v>
      </c>
    </row>
    <row r="176" spans="1:29" ht="15.75">
      <c r="A176" s="252"/>
      <c r="B176" s="88" t="s">
        <v>19</v>
      </c>
      <c r="C176" s="94">
        <v>41475388.929999039</v>
      </c>
      <c r="D176" s="95"/>
      <c r="E176" s="96">
        <f t="shared" si="39"/>
        <v>41475388.929999039</v>
      </c>
      <c r="F176" s="94">
        <v>1021833.4</v>
      </c>
      <c r="G176" s="95"/>
      <c r="H176" s="96">
        <f t="shared" si="40"/>
        <v>1021833.4</v>
      </c>
      <c r="I176" s="94">
        <v>9718.89</v>
      </c>
      <c r="J176" s="95"/>
      <c r="K176" s="96">
        <f t="shared" si="41"/>
        <v>9718.89</v>
      </c>
      <c r="L176" s="94">
        <v>146488.71</v>
      </c>
      <c r="M176" s="95"/>
      <c r="N176" s="96">
        <f t="shared" si="42"/>
        <v>146488.71</v>
      </c>
      <c r="O176" s="94">
        <v>89617.14</v>
      </c>
      <c r="P176" s="95"/>
      <c r="Q176" s="96">
        <f t="shared" si="43"/>
        <v>89617.14</v>
      </c>
      <c r="R176" s="94">
        <v>40227168.569999039</v>
      </c>
      <c r="S176" s="95"/>
      <c r="T176" s="96">
        <f t="shared" si="44"/>
        <v>40227168.569999039</v>
      </c>
      <c r="U176" s="210">
        <f t="shared" si="45"/>
        <v>0</v>
      </c>
      <c r="W176" s="88" t="s">
        <v>19</v>
      </c>
      <c r="X176" s="125">
        <f t="shared" si="46"/>
        <v>0</v>
      </c>
      <c r="Y176" s="126">
        <f t="shared" si="47"/>
        <v>0</v>
      </c>
      <c r="Z176" s="126">
        <f t="shared" si="48"/>
        <v>0</v>
      </c>
      <c r="AA176" s="126">
        <f t="shared" si="49"/>
        <v>0</v>
      </c>
      <c r="AB176" s="126">
        <f t="shared" si="50"/>
        <v>0</v>
      </c>
      <c r="AC176" s="132">
        <f t="shared" si="51"/>
        <v>0</v>
      </c>
    </row>
    <row r="177" spans="1:29" ht="15.75" customHeight="1">
      <c r="A177" s="250">
        <v>42731</v>
      </c>
      <c r="B177" s="85" t="s">
        <v>12</v>
      </c>
      <c r="C177" s="89">
        <v>29556964.780000165</v>
      </c>
      <c r="D177" s="90"/>
      <c r="E177" s="91">
        <f t="shared" si="39"/>
        <v>29556964.780000165</v>
      </c>
      <c r="F177" s="89">
        <v>1495506.75</v>
      </c>
      <c r="G177" s="90"/>
      <c r="H177" s="91">
        <f t="shared" si="40"/>
        <v>1495506.75</v>
      </c>
      <c r="I177" s="89">
        <v>20042.95</v>
      </c>
      <c r="J177" s="90"/>
      <c r="K177" s="91">
        <f t="shared" si="41"/>
        <v>20042.95</v>
      </c>
      <c r="L177" s="89">
        <v>2483.11</v>
      </c>
      <c r="M177" s="90"/>
      <c r="N177" s="91">
        <f t="shared" si="42"/>
        <v>2483.11</v>
      </c>
      <c r="O177" s="89">
        <v>88462.699999999968</v>
      </c>
      <c r="P177" s="90"/>
      <c r="Q177" s="91">
        <f t="shared" si="43"/>
        <v>88462.699999999968</v>
      </c>
      <c r="R177" s="89">
        <v>29028532.630000167</v>
      </c>
      <c r="S177" s="90"/>
      <c r="T177" s="91">
        <f t="shared" si="44"/>
        <v>29028532.630000167</v>
      </c>
      <c r="U177" s="208">
        <f t="shared" si="45"/>
        <v>0</v>
      </c>
      <c r="W177" s="85" t="s">
        <v>12</v>
      </c>
      <c r="X177" s="117">
        <f t="shared" si="46"/>
        <v>0</v>
      </c>
      <c r="Y177" s="118">
        <f t="shared" si="47"/>
        <v>0</v>
      </c>
      <c r="Z177" s="118">
        <f t="shared" si="48"/>
        <v>0</v>
      </c>
      <c r="AA177" s="118">
        <f t="shared" si="49"/>
        <v>0</v>
      </c>
      <c r="AB177" s="118">
        <f t="shared" si="50"/>
        <v>0</v>
      </c>
      <c r="AC177" s="131">
        <f t="shared" si="51"/>
        <v>0</v>
      </c>
    </row>
    <row r="178" spans="1:29" ht="15.75">
      <c r="A178" s="251"/>
      <c r="B178" s="86" t="s">
        <v>13</v>
      </c>
      <c r="C178" s="92">
        <v>43932423.7099967</v>
      </c>
      <c r="D178" s="20"/>
      <c r="E178" s="93">
        <f t="shared" si="39"/>
        <v>43932423.7099967</v>
      </c>
      <c r="F178" s="92">
        <v>1143631.1900000006</v>
      </c>
      <c r="G178" s="20"/>
      <c r="H178" s="93">
        <f t="shared" si="40"/>
        <v>1143631.1900000006</v>
      </c>
      <c r="I178" s="92">
        <v>329197.90999999997</v>
      </c>
      <c r="J178" s="20"/>
      <c r="K178" s="93">
        <f t="shared" si="41"/>
        <v>329197.90999999997</v>
      </c>
      <c r="L178" s="92">
        <v>210058.75</v>
      </c>
      <c r="M178" s="20"/>
      <c r="N178" s="93">
        <f t="shared" si="42"/>
        <v>210058.75</v>
      </c>
      <c r="O178" s="92">
        <v>220883.73000000007</v>
      </c>
      <c r="P178" s="20"/>
      <c r="Q178" s="93">
        <f t="shared" si="43"/>
        <v>220883.73000000007</v>
      </c>
      <c r="R178" s="92">
        <v>42721994.979996711</v>
      </c>
      <c r="S178" s="20"/>
      <c r="T178" s="93">
        <f t="shared" si="44"/>
        <v>42721994.979996711</v>
      </c>
      <c r="U178" s="209">
        <f t="shared" si="45"/>
        <v>0</v>
      </c>
      <c r="W178" s="86" t="s">
        <v>13</v>
      </c>
      <c r="X178" s="121">
        <f t="shared" si="46"/>
        <v>0</v>
      </c>
      <c r="Y178" s="122">
        <f t="shared" si="47"/>
        <v>0</v>
      </c>
      <c r="Z178" s="122">
        <f t="shared" si="48"/>
        <v>0</v>
      </c>
      <c r="AA178" s="122">
        <f t="shared" si="49"/>
        <v>0</v>
      </c>
      <c r="AB178" s="122">
        <f t="shared" si="50"/>
        <v>0</v>
      </c>
      <c r="AC178" s="129">
        <f t="shared" si="51"/>
        <v>0</v>
      </c>
    </row>
    <row r="179" spans="1:29" ht="15.75">
      <c r="A179" s="251"/>
      <c r="B179" s="87" t="s">
        <v>14</v>
      </c>
      <c r="C179" s="92">
        <v>24556362.089999732</v>
      </c>
      <c r="D179" s="20"/>
      <c r="E179" s="93">
        <f t="shared" si="39"/>
        <v>24556362.089999732</v>
      </c>
      <c r="F179" s="92">
        <v>544929.90999999992</v>
      </c>
      <c r="G179" s="20"/>
      <c r="H179" s="93">
        <f t="shared" si="40"/>
        <v>544929.90999999992</v>
      </c>
      <c r="I179" s="92">
        <v>38808.870000000003</v>
      </c>
      <c r="J179" s="20"/>
      <c r="K179" s="93">
        <f t="shared" si="41"/>
        <v>38808.870000000003</v>
      </c>
      <c r="L179" s="92">
        <v>36732.54</v>
      </c>
      <c r="M179" s="20"/>
      <c r="N179" s="93">
        <f t="shared" si="42"/>
        <v>36732.54</v>
      </c>
      <c r="O179" s="92">
        <v>81184.06</v>
      </c>
      <c r="P179" s="20"/>
      <c r="Q179" s="93">
        <f t="shared" si="43"/>
        <v>81184.06</v>
      </c>
      <c r="R179" s="92">
        <v>23932324.449999738</v>
      </c>
      <c r="S179" s="20"/>
      <c r="T179" s="93">
        <f t="shared" si="44"/>
        <v>23932324.449999738</v>
      </c>
      <c r="U179" s="209">
        <f t="shared" si="45"/>
        <v>0</v>
      </c>
      <c r="W179" s="87" t="s">
        <v>14</v>
      </c>
      <c r="X179" s="121">
        <f t="shared" si="46"/>
        <v>0</v>
      </c>
      <c r="Y179" s="122">
        <f t="shared" si="47"/>
        <v>0</v>
      </c>
      <c r="Z179" s="122">
        <f t="shared" si="48"/>
        <v>0</v>
      </c>
      <c r="AA179" s="122">
        <f t="shared" si="49"/>
        <v>0</v>
      </c>
      <c r="AB179" s="122">
        <f t="shared" si="50"/>
        <v>0</v>
      </c>
      <c r="AC179" s="129">
        <f t="shared" si="51"/>
        <v>0</v>
      </c>
    </row>
    <row r="180" spans="1:29" ht="15.75">
      <c r="A180" s="251"/>
      <c r="B180" s="86" t="s">
        <v>15</v>
      </c>
      <c r="C180" s="92">
        <v>64818339.009999998</v>
      </c>
      <c r="D180" s="20"/>
      <c r="E180" s="93">
        <f t="shared" si="39"/>
        <v>64818339.009999998</v>
      </c>
      <c r="F180" s="92">
        <v>1020833.2699999999</v>
      </c>
      <c r="G180" s="20"/>
      <c r="H180" s="93">
        <f t="shared" si="40"/>
        <v>1020833.2699999999</v>
      </c>
      <c r="I180" s="92">
        <v>82279.140000000029</v>
      </c>
      <c r="J180" s="20"/>
      <c r="K180" s="93">
        <f t="shared" si="41"/>
        <v>82279.140000000029</v>
      </c>
      <c r="L180" s="92">
        <v>4311.47</v>
      </c>
      <c r="M180" s="20"/>
      <c r="N180" s="93">
        <f t="shared" si="42"/>
        <v>4311.47</v>
      </c>
      <c r="O180" s="92">
        <v>347981.22000000009</v>
      </c>
      <c r="P180" s="20"/>
      <c r="Q180" s="93">
        <f t="shared" si="43"/>
        <v>347981.22000000009</v>
      </c>
      <c r="R180" s="92">
        <v>63941765.109999999</v>
      </c>
      <c r="S180" s="20"/>
      <c r="T180" s="93">
        <f t="shared" si="44"/>
        <v>63941765.109999999</v>
      </c>
      <c r="U180" s="209">
        <f t="shared" si="45"/>
        <v>0</v>
      </c>
      <c r="W180" s="86" t="s">
        <v>15</v>
      </c>
      <c r="X180" s="121">
        <f t="shared" si="46"/>
        <v>0</v>
      </c>
      <c r="Y180" s="122">
        <f t="shared" si="47"/>
        <v>0</v>
      </c>
      <c r="Z180" s="122">
        <f t="shared" si="48"/>
        <v>0</v>
      </c>
      <c r="AA180" s="122">
        <f t="shared" si="49"/>
        <v>0</v>
      </c>
      <c r="AB180" s="122">
        <f t="shared" si="50"/>
        <v>0</v>
      </c>
      <c r="AC180" s="129">
        <f t="shared" si="51"/>
        <v>0</v>
      </c>
    </row>
    <row r="181" spans="1:29" ht="15.75">
      <c r="A181" s="251"/>
      <c r="B181" s="86" t="s">
        <v>16</v>
      </c>
      <c r="C181" s="92">
        <v>47061043.009998977</v>
      </c>
      <c r="D181" s="20"/>
      <c r="E181" s="93">
        <f t="shared" si="39"/>
        <v>47061043.009998977</v>
      </c>
      <c r="F181" s="92">
        <v>644275.1999999996</v>
      </c>
      <c r="G181" s="20"/>
      <c r="H181" s="93">
        <f t="shared" si="40"/>
        <v>644275.1999999996</v>
      </c>
      <c r="I181" s="92">
        <v>45372.21</v>
      </c>
      <c r="J181" s="20"/>
      <c r="K181" s="93">
        <f t="shared" si="41"/>
        <v>45372.21</v>
      </c>
      <c r="L181" s="92">
        <v>3101.27</v>
      </c>
      <c r="M181" s="20"/>
      <c r="N181" s="93">
        <f t="shared" si="42"/>
        <v>3101.27</v>
      </c>
      <c r="O181" s="92">
        <v>203796.26000000007</v>
      </c>
      <c r="P181" s="20"/>
      <c r="Q181" s="93">
        <f t="shared" si="43"/>
        <v>203796.26000000007</v>
      </c>
      <c r="R181" s="92">
        <v>46596226.469998986</v>
      </c>
      <c r="S181" s="20"/>
      <c r="T181" s="93">
        <f t="shared" si="44"/>
        <v>46596226.469998986</v>
      </c>
      <c r="U181" s="209">
        <f t="shared" si="45"/>
        <v>0</v>
      </c>
      <c r="W181" s="86" t="s">
        <v>16</v>
      </c>
      <c r="X181" s="121">
        <f t="shared" si="46"/>
        <v>0</v>
      </c>
      <c r="Y181" s="122">
        <f t="shared" si="47"/>
        <v>0</v>
      </c>
      <c r="Z181" s="122">
        <f t="shared" si="48"/>
        <v>0</v>
      </c>
      <c r="AA181" s="122">
        <f t="shared" si="49"/>
        <v>0</v>
      </c>
      <c r="AB181" s="122">
        <f t="shared" si="50"/>
        <v>0</v>
      </c>
      <c r="AC181" s="129">
        <f t="shared" si="51"/>
        <v>0</v>
      </c>
    </row>
    <row r="182" spans="1:29" ht="15.75">
      <c r="A182" s="251"/>
      <c r="B182" s="86" t="s">
        <v>17</v>
      </c>
      <c r="C182" s="92">
        <v>26621146.029996637</v>
      </c>
      <c r="D182" s="20"/>
      <c r="E182" s="93">
        <f t="shared" si="39"/>
        <v>26621146.029996637</v>
      </c>
      <c r="F182" s="92">
        <v>1053304.1000000006</v>
      </c>
      <c r="G182" s="20"/>
      <c r="H182" s="93">
        <f t="shared" si="40"/>
        <v>1053304.1000000006</v>
      </c>
      <c r="I182" s="92">
        <v>108901.46</v>
      </c>
      <c r="J182" s="20"/>
      <c r="K182" s="93">
        <f t="shared" si="41"/>
        <v>108901.46</v>
      </c>
      <c r="L182" s="92">
        <v>108719.87</v>
      </c>
      <c r="M182" s="20"/>
      <c r="N182" s="93">
        <f t="shared" si="42"/>
        <v>108719.87</v>
      </c>
      <c r="O182" s="92">
        <v>72175.94</v>
      </c>
      <c r="P182" s="20"/>
      <c r="Q182" s="93">
        <f t="shared" si="43"/>
        <v>72175.94</v>
      </c>
      <c r="R182" s="92">
        <v>26082237.169996638</v>
      </c>
      <c r="S182" s="20"/>
      <c r="T182" s="93">
        <f t="shared" si="44"/>
        <v>26082237.169996638</v>
      </c>
      <c r="U182" s="209">
        <f t="shared" si="45"/>
        <v>0</v>
      </c>
      <c r="W182" s="86" t="s">
        <v>17</v>
      </c>
      <c r="X182" s="121">
        <f t="shared" si="46"/>
        <v>0</v>
      </c>
      <c r="Y182" s="122">
        <f t="shared" si="47"/>
        <v>0</v>
      </c>
      <c r="Z182" s="122">
        <f t="shared" si="48"/>
        <v>0</v>
      </c>
      <c r="AA182" s="122">
        <f t="shared" si="49"/>
        <v>0</v>
      </c>
      <c r="AB182" s="122">
        <f t="shared" si="50"/>
        <v>0</v>
      </c>
      <c r="AC182" s="129">
        <f t="shared" si="51"/>
        <v>0</v>
      </c>
    </row>
    <row r="183" spans="1:29" ht="15.75">
      <c r="A183" s="251"/>
      <c r="B183" s="86" t="s">
        <v>18</v>
      </c>
      <c r="C183" s="92"/>
      <c r="D183" s="20"/>
      <c r="E183" s="93">
        <f t="shared" si="39"/>
        <v>0</v>
      </c>
      <c r="F183" s="92"/>
      <c r="G183" s="20"/>
      <c r="H183" s="93">
        <f t="shared" si="40"/>
        <v>0</v>
      </c>
      <c r="I183" s="92"/>
      <c r="J183" s="20"/>
      <c r="K183" s="93">
        <f t="shared" si="41"/>
        <v>0</v>
      </c>
      <c r="L183" s="92"/>
      <c r="M183" s="20"/>
      <c r="N183" s="93">
        <f t="shared" si="42"/>
        <v>0</v>
      </c>
      <c r="O183" s="92"/>
      <c r="P183" s="20"/>
      <c r="Q183" s="93">
        <f t="shared" si="43"/>
        <v>0</v>
      </c>
      <c r="R183" s="92"/>
      <c r="S183" s="20"/>
      <c r="T183" s="93">
        <f t="shared" si="44"/>
        <v>0</v>
      </c>
      <c r="U183" s="209">
        <f t="shared" si="45"/>
        <v>0</v>
      </c>
      <c r="W183" s="86" t="s">
        <v>18</v>
      </c>
      <c r="X183" s="121">
        <f t="shared" si="46"/>
        <v>0</v>
      </c>
      <c r="Y183" s="122">
        <f t="shared" si="47"/>
        <v>0</v>
      </c>
      <c r="Z183" s="122">
        <f t="shared" si="48"/>
        <v>0</v>
      </c>
      <c r="AA183" s="122">
        <f t="shared" si="49"/>
        <v>0</v>
      </c>
      <c r="AB183" s="122">
        <f t="shared" si="50"/>
        <v>0</v>
      </c>
      <c r="AC183" s="129">
        <f t="shared" si="51"/>
        <v>0</v>
      </c>
    </row>
    <row r="184" spans="1:29" ht="15.75">
      <c r="A184" s="252"/>
      <c r="B184" s="88" t="s">
        <v>19</v>
      </c>
      <c r="C184" s="94">
        <v>40227168.569999039</v>
      </c>
      <c r="D184" s="95"/>
      <c r="E184" s="96">
        <f t="shared" si="39"/>
        <v>40227168.569999039</v>
      </c>
      <c r="F184" s="94">
        <v>1940085.370000002</v>
      </c>
      <c r="G184" s="95"/>
      <c r="H184" s="96">
        <f t="shared" si="40"/>
        <v>1940085.370000002</v>
      </c>
      <c r="I184" s="94">
        <v>27914.91</v>
      </c>
      <c r="J184" s="95"/>
      <c r="K184" s="96">
        <f t="shared" si="41"/>
        <v>27914.91</v>
      </c>
      <c r="L184" s="94">
        <v>234.17</v>
      </c>
      <c r="M184" s="95"/>
      <c r="N184" s="96">
        <f t="shared" si="42"/>
        <v>234.17</v>
      </c>
      <c r="O184" s="94">
        <v>42811.86</v>
      </c>
      <c r="P184" s="95"/>
      <c r="Q184" s="96">
        <f t="shared" si="43"/>
        <v>42811.86</v>
      </c>
      <c r="R184" s="94">
        <v>40253112.109999038</v>
      </c>
      <c r="S184" s="95"/>
      <c r="T184" s="96">
        <f t="shared" si="44"/>
        <v>40253112.109999038</v>
      </c>
      <c r="U184" s="210">
        <f t="shared" si="45"/>
        <v>0</v>
      </c>
      <c r="W184" s="88" t="s">
        <v>19</v>
      </c>
      <c r="X184" s="125">
        <f t="shared" si="46"/>
        <v>0</v>
      </c>
      <c r="Y184" s="126">
        <f t="shared" si="47"/>
        <v>0</v>
      </c>
      <c r="Z184" s="126">
        <f t="shared" si="48"/>
        <v>0</v>
      </c>
      <c r="AA184" s="126">
        <f t="shared" si="49"/>
        <v>0</v>
      </c>
      <c r="AB184" s="126">
        <f t="shared" si="50"/>
        <v>0</v>
      </c>
      <c r="AC184" s="132">
        <f t="shared" si="51"/>
        <v>0</v>
      </c>
    </row>
    <row r="185" spans="1:29" ht="15.75" customHeight="1">
      <c r="A185" s="250">
        <v>42732</v>
      </c>
      <c r="B185" s="85" t="s">
        <v>12</v>
      </c>
      <c r="C185" s="89">
        <v>29028532.630000167</v>
      </c>
      <c r="D185" s="90"/>
      <c r="E185" s="91">
        <f t="shared" ref="E185:E208" si="52">C185-D185</f>
        <v>29028532.630000167</v>
      </c>
      <c r="F185" s="89">
        <v>701482.75000000035</v>
      </c>
      <c r="G185" s="102"/>
      <c r="H185" s="91">
        <f t="shared" ref="H185:H208" si="53">F185-G185</f>
        <v>701482.75000000035</v>
      </c>
      <c r="I185" s="89">
        <v>30724.14</v>
      </c>
      <c r="J185" s="90"/>
      <c r="K185" s="91">
        <f t="shared" ref="K185:K208" si="54">I185-J185</f>
        <v>30724.14</v>
      </c>
      <c r="L185" s="89">
        <v>1748.21</v>
      </c>
      <c r="M185" s="90"/>
      <c r="N185" s="91">
        <f t="shared" ref="N185:N208" si="55">L185-M185</f>
        <v>1748.21</v>
      </c>
      <c r="O185" s="89">
        <v>369786.61999999994</v>
      </c>
      <c r="P185" s="90"/>
      <c r="Q185" s="91">
        <f t="shared" ref="Q185:Q208" si="56">O185-P185</f>
        <v>369786.61999999994</v>
      </c>
      <c r="R185" s="89">
        <v>27986239.190000165</v>
      </c>
      <c r="S185" s="90"/>
      <c r="T185" s="91">
        <f t="shared" ref="T185:T208" si="57">R185-S185</f>
        <v>27986239.190000165</v>
      </c>
      <c r="U185" s="208">
        <f t="shared" si="45"/>
        <v>0</v>
      </c>
      <c r="W185" s="85" t="s">
        <v>12</v>
      </c>
      <c r="X185" s="121">
        <f t="shared" si="46"/>
        <v>0</v>
      </c>
      <c r="Y185" s="122">
        <f t="shared" si="47"/>
        <v>0</v>
      </c>
      <c r="Z185" s="122">
        <f t="shared" si="48"/>
        <v>0</v>
      </c>
      <c r="AA185" s="122">
        <f t="shared" si="49"/>
        <v>0</v>
      </c>
      <c r="AB185" s="122">
        <f t="shared" si="50"/>
        <v>0</v>
      </c>
      <c r="AC185" s="129">
        <f t="shared" si="51"/>
        <v>0</v>
      </c>
    </row>
    <row r="186" spans="1:29" ht="15.75">
      <c r="A186" s="251"/>
      <c r="B186" s="86" t="s">
        <v>13</v>
      </c>
      <c r="C186" s="92">
        <v>42721994.979996711</v>
      </c>
      <c r="D186" s="20"/>
      <c r="E186" s="93">
        <f t="shared" si="52"/>
        <v>42721994.979996711</v>
      </c>
      <c r="F186" s="92">
        <v>1568435.5200000009</v>
      </c>
      <c r="G186" s="6"/>
      <c r="H186" s="93">
        <f t="shared" si="53"/>
        <v>1568435.5200000009</v>
      </c>
      <c r="I186" s="92">
        <v>135561.47999999998</v>
      </c>
      <c r="J186" s="20"/>
      <c r="K186" s="93">
        <f t="shared" si="54"/>
        <v>135561.47999999998</v>
      </c>
      <c r="L186" s="92">
        <v>15016.78</v>
      </c>
      <c r="M186" s="20"/>
      <c r="N186" s="93">
        <f t="shared" si="55"/>
        <v>15016.78</v>
      </c>
      <c r="O186" s="92">
        <v>240171.36</v>
      </c>
      <c r="P186" s="20"/>
      <c r="Q186" s="93">
        <f t="shared" si="56"/>
        <v>240171.36</v>
      </c>
      <c r="R186" s="92">
        <v>41033932.799996696</v>
      </c>
      <c r="S186" s="20"/>
      <c r="T186" s="93">
        <f t="shared" si="57"/>
        <v>41033932.799996696</v>
      </c>
      <c r="U186" s="209">
        <f t="shared" ref="U186:U208" si="58">IF(D186=0,0,1)</f>
        <v>0</v>
      </c>
      <c r="W186" s="86" t="s">
        <v>13</v>
      </c>
      <c r="X186" s="121">
        <f t="shared" ref="X186:X208" si="59">+IF(AND(C186&lt;&gt;0,D186&lt;&gt;0,OR(E186&gt;100,E186&lt;-100)),1,0)</f>
        <v>0</v>
      </c>
      <c r="Y186" s="122">
        <f t="shared" ref="Y186:Y208" si="60">+IF(AND(F186&lt;&gt;0,G186&lt;&gt;0,OR(H186&gt;100,H186&lt;-100)),1,0)</f>
        <v>0</v>
      </c>
      <c r="Z186" s="122">
        <f t="shared" ref="Z186:Z208" si="61">+IF(AND(I186&lt;&gt;0,J186&lt;&gt;0,OR(K186&gt;100,K186&lt;-100)),1,0)</f>
        <v>0</v>
      </c>
      <c r="AA186" s="122">
        <f t="shared" ref="AA186:AA208" si="62">+IF(AND(L186&lt;&gt;0,M186&lt;&gt;0,OR(N186&gt;100,N186&lt;-100)),1,0)</f>
        <v>0</v>
      </c>
      <c r="AB186" s="122">
        <f t="shared" ref="AB186:AB208" si="63">+IF(AND(O186&lt;&gt;0,P186&lt;&gt;0,OR(Q186&gt;100,Q186&lt;-100)),1,0)</f>
        <v>0</v>
      </c>
      <c r="AC186" s="129">
        <f t="shared" ref="AC186:AC208" si="64">+IF(AND(R186&lt;&gt;0,S186&lt;&gt;0,OR(T186&gt;100,T186&lt;-100)),1,0)</f>
        <v>0</v>
      </c>
    </row>
    <row r="187" spans="1:29" ht="15.75">
      <c r="A187" s="251"/>
      <c r="B187" s="87" t="s">
        <v>14</v>
      </c>
      <c r="C187" s="92">
        <v>23932324.449999738</v>
      </c>
      <c r="D187" s="20"/>
      <c r="E187" s="93">
        <f t="shared" si="52"/>
        <v>23932324.449999738</v>
      </c>
      <c r="F187" s="92">
        <v>539078.22999999975</v>
      </c>
      <c r="G187" s="6"/>
      <c r="H187" s="93">
        <f t="shared" si="53"/>
        <v>539078.22999999975</v>
      </c>
      <c r="I187" s="92">
        <v>59320.56</v>
      </c>
      <c r="J187" s="20"/>
      <c r="K187" s="93">
        <f t="shared" si="54"/>
        <v>59320.56</v>
      </c>
      <c r="L187" s="92">
        <v>1652.62</v>
      </c>
      <c r="M187" s="20"/>
      <c r="N187" s="93">
        <f t="shared" si="55"/>
        <v>1652.62</v>
      </c>
      <c r="O187" s="92">
        <v>81442.740000000005</v>
      </c>
      <c r="P187" s="20"/>
      <c r="Q187" s="93">
        <f t="shared" si="56"/>
        <v>81442.740000000005</v>
      </c>
      <c r="R187" s="92">
        <v>23369471.419999737</v>
      </c>
      <c r="S187" s="20"/>
      <c r="T187" s="93">
        <f t="shared" si="57"/>
        <v>23369471.419999737</v>
      </c>
      <c r="U187" s="209">
        <f t="shared" si="58"/>
        <v>0</v>
      </c>
      <c r="W187" s="87" t="s">
        <v>14</v>
      </c>
      <c r="X187" s="121">
        <f t="shared" si="59"/>
        <v>0</v>
      </c>
      <c r="Y187" s="122">
        <f t="shared" si="60"/>
        <v>0</v>
      </c>
      <c r="Z187" s="122">
        <f t="shared" si="61"/>
        <v>0</v>
      </c>
      <c r="AA187" s="122">
        <f t="shared" si="62"/>
        <v>0</v>
      </c>
      <c r="AB187" s="122">
        <f t="shared" si="63"/>
        <v>0</v>
      </c>
      <c r="AC187" s="129">
        <f t="shared" si="64"/>
        <v>0</v>
      </c>
    </row>
    <row r="188" spans="1:29" ht="15.75">
      <c r="A188" s="251"/>
      <c r="B188" s="86" t="s">
        <v>15</v>
      </c>
      <c r="C188" s="92">
        <v>63941765.109999999</v>
      </c>
      <c r="D188" s="20"/>
      <c r="E188" s="93">
        <f t="shared" si="52"/>
        <v>63941765.109999999</v>
      </c>
      <c r="F188" s="92">
        <v>1332257.5399999998</v>
      </c>
      <c r="G188" s="6"/>
      <c r="H188" s="93">
        <f t="shared" si="53"/>
        <v>1332257.5399999998</v>
      </c>
      <c r="I188" s="92">
        <v>595519.56999999995</v>
      </c>
      <c r="J188" s="20"/>
      <c r="K188" s="93">
        <f t="shared" si="54"/>
        <v>595519.56999999995</v>
      </c>
      <c r="L188" s="92">
        <v>1017144.12</v>
      </c>
      <c r="M188" s="20"/>
      <c r="N188" s="93">
        <f t="shared" si="55"/>
        <v>1017144.12</v>
      </c>
      <c r="O188" s="92">
        <v>285259.18999999994</v>
      </c>
      <c r="P188" s="20"/>
      <c r="Q188" s="93">
        <f t="shared" si="56"/>
        <v>285259.18999999994</v>
      </c>
      <c r="R188" s="92">
        <v>61902623.829999998</v>
      </c>
      <c r="S188" s="20"/>
      <c r="T188" s="93">
        <f t="shared" si="57"/>
        <v>61902623.829999998</v>
      </c>
      <c r="U188" s="209">
        <f t="shared" si="58"/>
        <v>0</v>
      </c>
      <c r="W188" s="86" t="s">
        <v>15</v>
      </c>
      <c r="X188" s="121">
        <f t="shared" si="59"/>
        <v>0</v>
      </c>
      <c r="Y188" s="122">
        <f t="shared" si="60"/>
        <v>0</v>
      </c>
      <c r="Z188" s="122">
        <f t="shared" si="61"/>
        <v>0</v>
      </c>
      <c r="AA188" s="122">
        <f t="shared" si="62"/>
        <v>0</v>
      </c>
      <c r="AB188" s="122">
        <f t="shared" si="63"/>
        <v>0</v>
      </c>
      <c r="AC188" s="129">
        <f t="shared" si="64"/>
        <v>0</v>
      </c>
    </row>
    <row r="189" spans="1:29" ht="15.75">
      <c r="A189" s="251"/>
      <c r="B189" s="86" t="s">
        <v>16</v>
      </c>
      <c r="C189" s="92">
        <v>46596226.469998986</v>
      </c>
      <c r="D189" s="20"/>
      <c r="E189" s="93">
        <f t="shared" si="52"/>
        <v>46596226.469998986</v>
      </c>
      <c r="F189" s="92">
        <v>690899.22999999975</v>
      </c>
      <c r="G189" s="6"/>
      <c r="H189" s="93">
        <f t="shared" si="53"/>
        <v>690899.22999999975</v>
      </c>
      <c r="I189" s="92">
        <v>80585.999999999985</v>
      </c>
      <c r="J189" s="20"/>
      <c r="K189" s="93">
        <f t="shared" si="54"/>
        <v>80585.999999999985</v>
      </c>
      <c r="L189" s="92">
        <v>302367.31999999983</v>
      </c>
      <c r="M189" s="20"/>
      <c r="N189" s="93">
        <f t="shared" si="55"/>
        <v>302367.31999999983</v>
      </c>
      <c r="O189" s="92">
        <v>75063.239999999991</v>
      </c>
      <c r="P189" s="20"/>
      <c r="Q189" s="93">
        <f t="shared" si="56"/>
        <v>75063.239999999991</v>
      </c>
      <c r="R189" s="92">
        <v>45608482.679998986</v>
      </c>
      <c r="S189" s="20"/>
      <c r="T189" s="93">
        <f t="shared" si="57"/>
        <v>45608482.679998986</v>
      </c>
      <c r="U189" s="209">
        <f t="shared" si="58"/>
        <v>0</v>
      </c>
      <c r="W189" s="86" t="s">
        <v>16</v>
      </c>
      <c r="X189" s="121">
        <f t="shared" si="59"/>
        <v>0</v>
      </c>
      <c r="Y189" s="122">
        <f t="shared" si="60"/>
        <v>0</v>
      </c>
      <c r="Z189" s="122">
        <f t="shared" si="61"/>
        <v>0</v>
      </c>
      <c r="AA189" s="122">
        <f t="shared" si="62"/>
        <v>0</v>
      </c>
      <c r="AB189" s="122">
        <f t="shared" si="63"/>
        <v>0</v>
      </c>
      <c r="AC189" s="129">
        <f t="shared" si="64"/>
        <v>0</v>
      </c>
    </row>
    <row r="190" spans="1:29" ht="15.75">
      <c r="A190" s="251"/>
      <c r="B190" s="86" t="s">
        <v>17</v>
      </c>
      <c r="C190" s="92">
        <v>26082237.169996638</v>
      </c>
      <c r="D190" s="20"/>
      <c r="E190" s="93">
        <f t="shared" si="52"/>
        <v>26082237.169996638</v>
      </c>
      <c r="F190" s="92">
        <v>1094883.1300000004</v>
      </c>
      <c r="G190" s="6"/>
      <c r="H190" s="93">
        <f t="shared" si="53"/>
        <v>1094883.1300000004</v>
      </c>
      <c r="I190" s="92">
        <v>68370.84</v>
      </c>
      <c r="J190" s="20"/>
      <c r="K190" s="93">
        <f t="shared" si="54"/>
        <v>68370.84</v>
      </c>
      <c r="L190" s="92">
        <v>85877.01999999996</v>
      </c>
      <c r="M190" s="20"/>
      <c r="N190" s="93">
        <f t="shared" si="55"/>
        <v>85877.01999999996</v>
      </c>
      <c r="O190" s="92">
        <v>110165.17</v>
      </c>
      <c r="P190" s="20"/>
      <c r="Q190" s="93">
        <f t="shared" si="56"/>
        <v>110165.17</v>
      </c>
      <c r="R190" s="92">
        <v>24859682.689996645</v>
      </c>
      <c r="S190" s="20"/>
      <c r="T190" s="93">
        <f t="shared" si="57"/>
        <v>24859682.689996645</v>
      </c>
      <c r="U190" s="209">
        <f t="shared" si="58"/>
        <v>0</v>
      </c>
      <c r="W190" s="86" t="s">
        <v>17</v>
      </c>
      <c r="X190" s="121">
        <f t="shared" si="59"/>
        <v>0</v>
      </c>
      <c r="Y190" s="122">
        <f t="shared" si="60"/>
        <v>0</v>
      </c>
      <c r="Z190" s="122">
        <f t="shared" si="61"/>
        <v>0</v>
      </c>
      <c r="AA190" s="122">
        <f t="shared" si="62"/>
        <v>0</v>
      </c>
      <c r="AB190" s="122">
        <f t="shared" si="63"/>
        <v>0</v>
      </c>
      <c r="AC190" s="129">
        <f t="shared" si="64"/>
        <v>0</v>
      </c>
    </row>
    <row r="191" spans="1:29" ht="15.75">
      <c r="A191" s="251"/>
      <c r="B191" s="86" t="s">
        <v>18</v>
      </c>
      <c r="C191" s="92">
        <v>5753493.9900000058</v>
      </c>
      <c r="D191" s="20"/>
      <c r="E191" s="93">
        <f t="shared" si="52"/>
        <v>5753493.9900000058</v>
      </c>
      <c r="F191" s="92">
        <v>486179.27999999968</v>
      </c>
      <c r="G191" s="6"/>
      <c r="H191" s="93">
        <f t="shared" si="53"/>
        <v>486179.27999999968</v>
      </c>
      <c r="I191" s="92">
        <v>74619.649999999994</v>
      </c>
      <c r="J191" s="20"/>
      <c r="K191" s="93">
        <f t="shared" si="54"/>
        <v>74619.649999999994</v>
      </c>
      <c r="L191" s="92">
        <v>83099.64</v>
      </c>
      <c r="M191" s="20"/>
      <c r="N191" s="93">
        <f t="shared" si="55"/>
        <v>83099.64</v>
      </c>
      <c r="O191" s="92">
        <v>430.55</v>
      </c>
      <c r="P191" s="20"/>
      <c r="Q191" s="93">
        <f t="shared" si="56"/>
        <v>430.55</v>
      </c>
      <c r="R191" s="92">
        <v>5258404.1700000055</v>
      </c>
      <c r="S191" s="20"/>
      <c r="T191" s="93">
        <f t="shared" si="57"/>
        <v>5258404.1700000055</v>
      </c>
      <c r="U191" s="209">
        <f t="shared" si="58"/>
        <v>0</v>
      </c>
      <c r="W191" s="86" t="s">
        <v>18</v>
      </c>
      <c r="X191" s="121">
        <f t="shared" si="59"/>
        <v>0</v>
      </c>
      <c r="Y191" s="122">
        <f t="shared" si="60"/>
        <v>0</v>
      </c>
      <c r="Z191" s="122">
        <f t="shared" si="61"/>
        <v>0</v>
      </c>
      <c r="AA191" s="122">
        <f t="shared" si="62"/>
        <v>0</v>
      </c>
      <c r="AB191" s="122">
        <f t="shared" si="63"/>
        <v>0</v>
      </c>
      <c r="AC191" s="129">
        <f t="shared" si="64"/>
        <v>0</v>
      </c>
    </row>
    <row r="192" spans="1:29" ht="15.75">
      <c r="A192" s="252"/>
      <c r="B192" s="88" t="s">
        <v>19</v>
      </c>
      <c r="C192" s="94">
        <v>40253112.109999038</v>
      </c>
      <c r="D192" s="95"/>
      <c r="E192" s="96">
        <f t="shared" si="52"/>
        <v>40253112.109999038</v>
      </c>
      <c r="F192" s="94">
        <v>1067821.1000000006</v>
      </c>
      <c r="G192" s="105"/>
      <c r="H192" s="96">
        <f t="shared" si="53"/>
        <v>1067821.1000000006</v>
      </c>
      <c r="I192" s="94">
        <v>35167.760000000002</v>
      </c>
      <c r="J192" s="95"/>
      <c r="K192" s="96">
        <f t="shared" si="54"/>
        <v>35167.760000000002</v>
      </c>
      <c r="L192" s="94">
        <v>0</v>
      </c>
      <c r="M192" s="95"/>
      <c r="N192" s="96">
        <f t="shared" si="55"/>
        <v>0</v>
      </c>
      <c r="O192" s="94">
        <v>39015.660000000003</v>
      </c>
      <c r="P192" s="95"/>
      <c r="Q192" s="96">
        <f t="shared" si="56"/>
        <v>39015.660000000003</v>
      </c>
      <c r="R192" s="94">
        <v>39181443.109999038</v>
      </c>
      <c r="S192" s="95"/>
      <c r="T192" s="96">
        <f t="shared" si="57"/>
        <v>39181443.109999038</v>
      </c>
      <c r="U192" s="210">
        <f t="shared" si="58"/>
        <v>0</v>
      </c>
      <c r="W192" s="88" t="s">
        <v>19</v>
      </c>
      <c r="X192" s="125">
        <f t="shared" si="59"/>
        <v>0</v>
      </c>
      <c r="Y192" s="126">
        <f t="shared" si="60"/>
        <v>0</v>
      </c>
      <c r="Z192" s="126">
        <f t="shared" si="61"/>
        <v>0</v>
      </c>
      <c r="AA192" s="126">
        <f t="shared" si="62"/>
        <v>0</v>
      </c>
      <c r="AB192" s="126">
        <f t="shared" si="63"/>
        <v>0</v>
      </c>
      <c r="AC192" s="132">
        <f t="shared" si="64"/>
        <v>0</v>
      </c>
    </row>
    <row r="193" spans="1:29" ht="15.75" customHeight="1">
      <c r="A193" s="250">
        <v>42733</v>
      </c>
      <c r="B193" s="85" t="s">
        <v>12</v>
      </c>
      <c r="C193" s="89">
        <v>27986239.190000165</v>
      </c>
      <c r="D193" s="90"/>
      <c r="E193" s="91">
        <f t="shared" si="52"/>
        <v>27986239.190000165</v>
      </c>
      <c r="F193" s="89">
        <v>1108576.3999999999</v>
      </c>
      <c r="G193" s="90"/>
      <c r="H193" s="91">
        <f t="shared" si="53"/>
        <v>1108576.3999999999</v>
      </c>
      <c r="I193" s="89">
        <v>73754.39</v>
      </c>
      <c r="J193" s="90"/>
      <c r="K193" s="91">
        <f t="shared" si="54"/>
        <v>73754.39</v>
      </c>
      <c r="L193" s="89">
        <v>455275.24</v>
      </c>
      <c r="M193" s="90"/>
      <c r="N193" s="91">
        <f t="shared" si="55"/>
        <v>455275.24</v>
      </c>
      <c r="O193" s="89">
        <v>63097.43</v>
      </c>
      <c r="P193" s="90"/>
      <c r="Q193" s="91">
        <f t="shared" si="56"/>
        <v>63097.43</v>
      </c>
      <c r="R193" s="89">
        <v>26433044.510000166</v>
      </c>
      <c r="S193" s="90"/>
      <c r="T193" s="91">
        <f t="shared" si="57"/>
        <v>26433044.510000166</v>
      </c>
      <c r="U193" s="208">
        <f t="shared" si="58"/>
        <v>0</v>
      </c>
      <c r="W193" s="85" t="s">
        <v>12</v>
      </c>
      <c r="X193" s="117">
        <f t="shared" si="59"/>
        <v>0</v>
      </c>
      <c r="Y193" s="118">
        <f t="shared" si="60"/>
        <v>0</v>
      </c>
      <c r="Z193" s="118">
        <f t="shared" si="61"/>
        <v>0</v>
      </c>
      <c r="AA193" s="118">
        <f t="shared" si="62"/>
        <v>0</v>
      </c>
      <c r="AB193" s="118">
        <f t="shared" si="63"/>
        <v>0</v>
      </c>
      <c r="AC193" s="131">
        <f t="shared" si="64"/>
        <v>0</v>
      </c>
    </row>
    <row r="194" spans="1:29" ht="15.75">
      <c r="A194" s="251"/>
      <c r="B194" s="86" t="s">
        <v>13</v>
      </c>
      <c r="C194" s="92">
        <v>41033932.799996696</v>
      </c>
      <c r="D194" s="20"/>
      <c r="E194" s="93">
        <f t="shared" si="52"/>
        <v>41033932.799996696</v>
      </c>
      <c r="F194" s="92">
        <v>1352512.9499999995</v>
      </c>
      <c r="G194" s="20"/>
      <c r="H194" s="93">
        <f t="shared" si="53"/>
        <v>1352512.9499999995</v>
      </c>
      <c r="I194" s="92">
        <v>123452.58</v>
      </c>
      <c r="J194" s="20"/>
      <c r="K194" s="93">
        <f t="shared" si="54"/>
        <v>123452.58</v>
      </c>
      <c r="L194" s="92">
        <v>16964.759999999998</v>
      </c>
      <c r="M194" s="20"/>
      <c r="N194" s="93">
        <f t="shared" si="55"/>
        <v>16964.759999999998</v>
      </c>
      <c r="O194" s="92">
        <v>1571720.9100000048</v>
      </c>
      <c r="P194" s="20"/>
      <c r="Q194" s="93">
        <f t="shared" si="56"/>
        <v>1571720.9100000048</v>
      </c>
      <c r="R194" s="92">
        <v>38216186.759996697</v>
      </c>
      <c r="S194" s="20"/>
      <c r="T194" s="93">
        <f t="shared" si="57"/>
        <v>38216186.759996697</v>
      </c>
      <c r="U194" s="209">
        <f t="shared" si="58"/>
        <v>0</v>
      </c>
      <c r="W194" s="86" t="s">
        <v>13</v>
      </c>
      <c r="X194" s="121">
        <f t="shared" si="59"/>
        <v>0</v>
      </c>
      <c r="Y194" s="122">
        <f t="shared" si="60"/>
        <v>0</v>
      </c>
      <c r="Z194" s="122">
        <f t="shared" si="61"/>
        <v>0</v>
      </c>
      <c r="AA194" s="122">
        <f t="shared" si="62"/>
        <v>0</v>
      </c>
      <c r="AB194" s="122">
        <f t="shared" si="63"/>
        <v>0</v>
      </c>
      <c r="AC194" s="129">
        <f t="shared" si="64"/>
        <v>0</v>
      </c>
    </row>
    <row r="195" spans="1:29" ht="15.75">
      <c r="A195" s="251"/>
      <c r="B195" s="87" t="s">
        <v>14</v>
      </c>
      <c r="C195" s="92">
        <v>23369471.419999737</v>
      </c>
      <c r="D195" s="20"/>
      <c r="E195" s="93">
        <f t="shared" si="52"/>
        <v>23369471.419999737</v>
      </c>
      <c r="F195" s="92">
        <v>407003.15999999963</v>
      </c>
      <c r="G195" s="20"/>
      <c r="H195" s="93">
        <f t="shared" si="53"/>
        <v>407003.15999999963</v>
      </c>
      <c r="I195" s="92">
        <v>25878.54</v>
      </c>
      <c r="J195" s="20"/>
      <c r="K195" s="93">
        <f t="shared" si="54"/>
        <v>25878.54</v>
      </c>
      <c r="L195" s="92">
        <v>2297.62</v>
      </c>
      <c r="M195" s="20"/>
      <c r="N195" s="93">
        <f t="shared" si="55"/>
        <v>2297.62</v>
      </c>
      <c r="O195" s="92">
        <v>86984.12</v>
      </c>
      <c r="P195" s="20"/>
      <c r="Q195" s="93">
        <f t="shared" si="56"/>
        <v>86984.12</v>
      </c>
      <c r="R195" s="92">
        <v>22899065.059999738</v>
      </c>
      <c r="S195" s="20"/>
      <c r="T195" s="93">
        <f t="shared" si="57"/>
        <v>22899065.059999738</v>
      </c>
      <c r="U195" s="209">
        <f t="shared" si="58"/>
        <v>0</v>
      </c>
      <c r="W195" s="87" t="s">
        <v>14</v>
      </c>
      <c r="X195" s="121">
        <f t="shared" si="59"/>
        <v>0</v>
      </c>
      <c r="Y195" s="122">
        <f t="shared" si="60"/>
        <v>0</v>
      </c>
      <c r="Z195" s="122">
        <f t="shared" si="61"/>
        <v>0</v>
      </c>
      <c r="AA195" s="122">
        <f t="shared" si="62"/>
        <v>0</v>
      </c>
      <c r="AB195" s="122">
        <f t="shared" si="63"/>
        <v>0</v>
      </c>
      <c r="AC195" s="129">
        <f t="shared" si="64"/>
        <v>0</v>
      </c>
    </row>
    <row r="196" spans="1:29" ht="15.75">
      <c r="A196" s="251"/>
      <c r="B196" s="86" t="s">
        <v>15</v>
      </c>
      <c r="C196" s="92">
        <v>61902623.829999998</v>
      </c>
      <c r="D196" s="20"/>
      <c r="E196" s="93">
        <f t="shared" si="52"/>
        <v>61902623.829999998</v>
      </c>
      <c r="F196" s="92">
        <v>452139.25</v>
      </c>
      <c r="G196" s="20"/>
      <c r="H196" s="93">
        <f t="shared" si="53"/>
        <v>452139.25</v>
      </c>
      <c r="I196" s="92">
        <v>57865.739999999991</v>
      </c>
      <c r="J196" s="20"/>
      <c r="K196" s="93">
        <f t="shared" si="54"/>
        <v>57865.739999999991</v>
      </c>
      <c r="L196" s="92">
        <v>499275.08</v>
      </c>
      <c r="M196" s="20"/>
      <c r="N196" s="93">
        <f t="shared" si="55"/>
        <v>499275.08</v>
      </c>
      <c r="O196" s="92">
        <v>122503.69</v>
      </c>
      <c r="P196" s="20"/>
      <c r="Q196" s="93">
        <f t="shared" si="56"/>
        <v>122503.69</v>
      </c>
      <c r="R196" s="92">
        <v>60886571.549999997</v>
      </c>
      <c r="S196" s="20"/>
      <c r="T196" s="93">
        <f t="shared" si="57"/>
        <v>60886571.549999997</v>
      </c>
      <c r="U196" s="209">
        <f t="shared" si="58"/>
        <v>0</v>
      </c>
      <c r="W196" s="86" t="s">
        <v>15</v>
      </c>
      <c r="X196" s="121">
        <f t="shared" si="59"/>
        <v>0</v>
      </c>
      <c r="Y196" s="122">
        <f t="shared" si="60"/>
        <v>0</v>
      </c>
      <c r="Z196" s="122">
        <f t="shared" si="61"/>
        <v>0</v>
      </c>
      <c r="AA196" s="122">
        <f t="shared" si="62"/>
        <v>0</v>
      </c>
      <c r="AB196" s="122">
        <f t="shared" si="63"/>
        <v>0</v>
      </c>
      <c r="AC196" s="129">
        <f t="shared" si="64"/>
        <v>0</v>
      </c>
    </row>
    <row r="197" spans="1:29" ht="15.75">
      <c r="A197" s="251"/>
      <c r="B197" s="86" t="s">
        <v>16</v>
      </c>
      <c r="C197" s="92">
        <v>45608482.679998986</v>
      </c>
      <c r="D197" s="20"/>
      <c r="E197" s="93">
        <f t="shared" si="52"/>
        <v>45608482.679998986</v>
      </c>
      <c r="F197" s="92">
        <v>477749.38999999972</v>
      </c>
      <c r="G197" s="20"/>
      <c r="H197" s="93">
        <f t="shared" si="53"/>
        <v>477749.38999999972</v>
      </c>
      <c r="I197" s="92">
        <v>4335.75</v>
      </c>
      <c r="J197" s="20"/>
      <c r="K197" s="93">
        <f t="shared" si="54"/>
        <v>4335.75</v>
      </c>
      <c r="L197" s="92">
        <v>0</v>
      </c>
      <c r="M197" s="20"/>
      <c r="N197" s="93">
        <f t="shared" si="55"/>
        <v>0</v>
      </c>
      <c r="O197" s="92">
        <v>9198612.0699997135</v>
      </c>
      <c r="P197" s="20"/>
      <c r="Q197" s="93">
        <f t="shared" si="56"/>
        <v>9198612.0699997135</v>
      </c>
      <c r="R197" s="92">
        <v>35936456.969999284</v>
      </c>
      <c r="S197" s="20"/>
      <c r="T197" s="93">
        <f t="shared" si="57"/>
        <v>35936456.969999284</v>
      </c>
      <c r="U197" s="209">
        <f t="shared" si="58"/>
        <v>0</v>
      </c>
      <c r="W197" s="86" t="s">
        <v>16</v>
      </c>
      <c r="X197" s="121">
        <f t="shared" si="59"/>
        <v>0</v>
      </c>
      <c r="Y197" s="122">
        <f t="shared" si="60"/>
        <v>0</v>
      </c>
      <c r="Z197" s="122">
        <f t="shared" si="61"/>
        <v>0</v>
      </c>
      <c r="AA197" s="122">
        <f t="shared" si="62"/>
        <v>0</v>
      </c>
      <c r="AB197" s="122">
        <f t="shared" si="63"/>
        <v>0</v>
      </c>
      <c r="AC197" s="129">
        <f t="shared" si="64"/>
        <v>0</v>
      </c>
    </row>
    <row r="198" spans="1:29" ht="15.75">
      <c r="A198" s="251"/>
      <c r="B198" s="86" t="s">
        <v>17</v>
      </c>
      <c r="C198" s="92">
        <v>24859682.689996645</v>
      </c>
      <c r="D198" s="20"/>
      <c r="E198" s="93">
        <f t="shared" si="52"/>
        <v>24859682.689996645</v>
      </c>
      <c r="F198" s="92">
        <v>1095169.93</v>
      </c>
      <c r="G198" s="20"/>
      <c r="H198" s="93">
        <f t="shared" si="53"/>
        <v>1095169.93</v>
      </c>
      <c r="I198" s="92">
        <v>28812.58</v>
      </c>
      <c r="J198" s="20"/>
      <c r="K198" s="93">
        <f t="shared" si="54"/>
        <v>28812.58</v>
      </c>
      <c r="L198" s="92">
        <v>109043.30999999978</v>
      </c>
      <c r="M198" s="20"/>
      <c r="N198" s="93">
        <f t="shared" si="55"/>
        <v>109043.30999999978</v>
      </c>
      <c r="O198" s="92">
        <v>27210.79</v>
      </c>
      <c r="P198" s="20"/>
      <c r="Q198" s="93">
        <f t="shared" si="56"/>
        <v>27210.79</v>
      </c>
      <c r="R198" s="92">
        <v>23657071.239996649</v>
      </c>
      <c r="S198" s="20"/>
      <c r="T198" s="93">
        <f t="shared" si="57"/>
        <v>23657071.239996649</v>
      </c>
      <c r="U198" s="209">
        <f t="shared" si="58"/>
        <v>0</v>
      </c>
      <c r="W198" s="86" t="s">
        <v>17</v>
      </c>
      <c r="X198" s="121">
        <f t="shared" si="59"/>
        <v>0</v>
      </c>
      <c r="Y198" s="122">
        <f t="shared" si="60"/>
        <v>0</v>
      </c>
      <c r="Z198" s="122">
        <f t="shared" si="61"/>
        <v>0</v>
      </c>
      <c r="AA198" s="122">
        <f t="shared" si="62"/>
        <v>0</v>
      </c>
      <c r="AB198" s="122">
        <f t="shared" si="63"/>
        <v>0</v>
      </c>
      <c r="AC198" s="129">
        <f t="shared" si="64"/>
        <v>0</v>
      </c>
    </row>
    <row r="199" spans="1:29" ht="15.75">
      <c r="A199" s="251"/>
      <c r="B199" s="86" t="s">
        <v>18</v>
      </c>
      <c r="C199" s="92">
        <v>5258404.1700000055</v>
      </c>
      <c r="D199" s="20"/>
      <c r="E199" s="93">
        <f t="shared" si="52"/>
        <v>5258404.1700000055</v>
      </c>
      <c r="F199" s="92">
        <v>125292.07</v>
      </c>
      <c r="G199" s="20"/>
      <c r="H199" s="93">
        <f t="shared" si="53"/>
        <v>125292.07</v>
      </c>
      <c r="I199" s="92">
        <v>30400</v>
      </c>
      <c r="J199" s="20"/>
      <c r="K199" s="93">
        <f t="shared" si="54"/>
        <v>30400</v>
      </c>
      <c r="L199" s="92">
        <v>0</v>
      </c>
      <c r="M199" s="20"/>
      <c r="N199" s="93">
        <f t="shared" si="55"/>
        <v>0</v>
      </c>
      <c r="O199" s="92">
        <v>0</v>
      </c>
      <c r="P199" s="20"/>
      <c r="Q199" s="93">
        <f t="shared" si="56"/>
        <v>0</v>
      </c>
      <c r="R199" s="92">
        <v>5163512.100000008</v>
      </c>
      <c r="S199" s="20"/>
      <c r="T199" s="93">
        <f t="shared" si="57"/>
        <v>5163512.100000008</v>
      </c>
      <c r="U199" s="209">
        <f t="shared" si="58"/>
        <v>0</v>
      </c>
      <c r="W199" s="86" t="s">
        <v>18</v>
      </c>
      <c r="X199" s="121">
        <f t="shared" si="59"/>
        <v>0</v>
      </c>
      <c r="Y199" s="122">
        <f t="shared" si="60"/>
        <v>0</v>
      </c>
      <c r="Z199" s="122">
        <f t="shared" si="61"/>
        <v>0</v>
      </c>
      <c r="AA199" s="122">
        <f t="shared" si="62"/>
        <v>0</v>
      </c>
      <c r="AB199" s="122">
        <f t="shared" si="63"/>
        <v>0</v>
      </c>
      <c r="AC199" s="129">
        <f t="shared" si="64"/>
        <v>0</v>
      </c>
    </row>
    <row r="200" spans="1:29" ht="15.75">
      <c r="A200" s="252"/>
      <c r="B200" s="88" t="s">
        <v>19</v>
      </c>
      <c r="C200" s="94">
        <v>39181443.109999038</v>
      </c>
      <c r="D200" s="95"/>
      <c r="E200" s="96">
        <f t="shared" si="52"/>
        <v>39181443.109999038</v>
      </c>
      <c r="F200" s="94">
        <v>1913905.7500000019</v>
      </c>
      <c r="G200" s="95"/>
      <c r="H200" s="96">
        <f t="shared" si="53"/>
        <v>1913905.7500000019</v>
      </c>
      <c r="I200" s="94">
        <v>59557.3</v>
      </c>
      <c r="J200" s="95"/>
      <c r="K200" s="96">
        <f t="shared" si="54"/>
        <v>59557.3</v>
      </c>
      <c r="L200" s="94">
        <v>241.49</v>
      </c>
      <c r="M200" s="95"/>
      <c r="N200" s="96">
        <f t="shared" si="55"/>
        <v>241.49</v>
      </c>
      <c r="O200" s="94">
        <v>24549.57</v>
      </c>
      <c r="P200" s="95"/>
      <c r="Q200" s="96">
        <f t="shared" si="56"/>
        <v>24549.57</v>
      </c>
      <c r="R200" s="94">
        <v>37302303.59999904</v>
      </c>
      <c r="S200" s="95"/>
      <c r="T200" s="96">
        <f t="shared" si="57"/>
        <v>37302303.59999904</v>
      </c>
      <c r="U200" s="210">
        <f t="shared" si="58"/>
        <v>0</v>
      </c>
      <c r="W200" s="88" t="s">
        <v>19</v>
      </c>
      <c r="X200" s="125">
        <f t="shared" si="59"/>
        <v>0</v>
      </c>
      <c r="Y200" s="126">
        <f t="shared" si="60"/>
        <v>0</v>
      </c>
      <c r="Z200" s="126">
        <f t="shared" si="61"/>
        <v>0</v>
      </c>
      <c r="AA200" s="126">
        <f t="shared" si="62"/>
        <v>0</v>
      </c>
      <c r="AB200" s="126">
        <f t="shared" si="63"/>
        <v>0</v>
      </c>
      <c r="AC200" s="132">
        <f t="shared" si="64"/>
        <v>0</v>
      </c>
    </row>
    <row r="201" spans="1:29" ht="15.75" customHeight="1">
      <c r="A201" s="250">
        <v>42735</v>
      </c>
      <c r="B201" s="85" t="s">
        <v>12</v>
      </c>
      <c r="C201" s="89">
        <v>26433044.510000166</v>
      </c>
      <c r="D201" s="90"/>
      <c r="E201" s="91">
        <f t="shared" si="52"/>
        <v>26433044.510000166</v>
      </c>
      <c r="F201" s="89">
        <v>163312.1</v>
      </c>
      <c r="G201" s="90"/>
      <c r="H201" s="91">
        <f t="shared" si="53"/>
        <v>163312.1</v>
      </c>
      <c r="I201" s="89">
        <v>0</v>
      </c>
      <c r="J201" s="90"/>
      <c r="K201" s="91">
        <f t="shared" si="54"/>
        <v>0</v>
      </c>
      <c r="L201" s="89">
        <v>0</v>
      </c>
      <c r="M201" s="90"/>
      <c r="N201" s="91">
        <f t="shared" si="55"/>
        <v>0</v>
      </c>
      <c r="O201" s="89">
        <v>147269.79999999999</v>
      </c>
      <c r="P201" s="90"/>
      <c r="Q201" s="91">
        <f t="shared" si="56"/>
        <v>147269.79999999999</v>
      </c>
      <c r="R201" s="89">
        <v>26122462.610000167</v>
      </c>
      <c r="S201" s="90"/>
      <c r="T201" s="91">
        <f t="shared" si="57"/>
        <v>26122462.610000167</v>
      </c>
      <c r="U201" s="208">
        <f t="shared" si="58"/>
        <v>0</v>
      </c>
      <c r="W201" s="85" t="s">
        <v>12</v>
      </c>
      <c r="X201" s="117">
        <f t="shared" si="59"/>
        <v>0</v>
      </c>
      <c r="Y201" s="118">
        <f t="shared" si="60"/>
        <v>0</v>
      </c>
      <c r="Z201" s="118">
        <f t="shared" si="61"/>
        <v>0</v>
      </c>
      <c r="AA201" s="118">
        <f t="shared" si="62"/>
        <v>0</v>
      </c>
      <c r="AB201" s="118">
        <f t="shared" si="63"/>
        <v>0</v>
      </c>
      <c r="AC201" s="131">
        <f t="shared" si="64"/>
        <v>0</v>
      </c>
    </row>
    <row r="202" spans="1:29" ht="15.75">
      <c r="A202" s="251"/>
      <c r="B202" s="86" t="s">
        <v>13</v>
      </c>
      <c r="C202" s="92">
        <v>38216186.759996697</v>
      </c>
      <c r="D202" s="20"/>
      <c r="E202" s="93">
        <f t="shared" si="52"/>
        <v>38216186.759996697</v>
      </c>
      <c r="F202" s="92">
        <v>1343683.6299999994</v>
      </c>
      <c r="G202" s="20"/>
      <c r="H202" s="93">
        <f t="shared" si="53"/>
        <v>1343683.6299999994</v>
      </c>
      <c r="I202" s="92">
        <v>149444.91999999998</v>
      </c>
      <c r="J202" s="20"/>
      <c r="K202" s="93">
        <f t="shared" si="54"/>
        <v>149444.91999999998</v>
      </c>
      <c r="L202" s="92">
        <v>150774.04999999999</v>
      </c>
      <c r="M202" s="20"/>
      <c r="N202" s="93">
        <f t="shared" si="55"/>
        <v>150774.04999999999</v>
      </c>
      <c r="O202" s="92">
        <v>300725.15999999997</v>
      </c>
      <c r="P202" s="20"/>
      <c r="Q202" s="93">
        <f t="shared" si="56"/>
        <v>300725.15999999997</v>
      </c>
      <c r="R202" s="92">
        <v>36570448.839996696</v>
      </c>
      <c r="S202" s="20"/>
      <c r="T202" s="93">
        <f t="shared" si="57"/>
        <v>36570448.839996696</v>
      </c>
      <c r="U202" s="209">
        <f t="shared" si="58"/>
        <v>0</v>
      </c>
      <c r="W202" s="86" t="s">
        <v>13</v>
      </c>
      <c r="X202" s="121">
        <f t="shared" si="59"/>
        <v>0</v>
      </c>
      <c r="Y202" s="122">
        <f t="shared" si="60"/>
        <v>0</v>
      </c>
      <c r="Z202" s="122">
        <f t="shared" si="61"/>
        <v>0</v>
      </c>
      <c r="AA202" s="122">
        <f t="shared" si="62"/>
        <v>0</v>
      </c>
      <c r="AB202" s="122">
        <f t="shared" si="63"/>
        <v>0</v>
      </c>
      <c r="AC202" s="129">
        <f t="shared" si="64"/>
        <v>0</v>
      </c>
    </row>
    <row r="203" spans="1:29" ht="15.75">
      <c r="A203" s="251"/>
      <c r="B203" s="87" t="s">
        <v>14</v>
      </c>
      <c r="C203" s="92">
        <v>22899065.059999738</v>
      </c>
      <c r="D203" s="20"/>
      <c r="E203" s="93">
        <f t="shared" si="52"/>
        <v>22899065.059999738</v>
      </c>
      <c r="F203" s="92">
        <v>155587.01999999993</v>
      </c>
      <c r="G203" s="20"/>
      <c r="H203" s="93">
        <f t="shared" si="53"/>
        <v>155587.01999999993</v>
      </c>
      <c r="I203" s="92">
        <v>0</v>
      </c>
      <c r="J203" s="20"/>
      <c r="K203" s="93">
        <f t="shared" si="54"/>
        <v>0</v>
      </c>
      <c r="L203" s="92">
        <v>0</v>
      </c>
      <c r="M203" s="20"/>
      <c r="N203" s="93">
        <f t="shared" si="55"/>
        <v>0</v>
      </c>
      <c r="O203" s="92">
        <v>72930.080000000002</v>
      </c>
      <c r="P203" s="20"/>
      <c r="Q203" s="93">
        <f t="shared" si="56"/>
        <v>72930.080000000002</v>
      </c>
      <c r="R203" s="92">
        <v>22670547.959999733</v>
      </c>
      <c r="S203" s="20"/>
      <c r="T203" s="93">
        <f t="shared" si="57"/>
        <v>22670547.959999733</v>
      </c>
      <c r="U203" s="209">
        <f t="shared" si="58"/>
        <v>0</v>
      </c>
      <c r="W203" s="87" t="s">
        <v>14</v>
      </c>
      <c r="X203" s="121">
        <f t="shared" si="59"/>
        <v>0</v>
      </c>
      <c r="Y203" s="122">
        <f t="shared" si="60"/>
        <v>0</v>
      </c>
      <c r="Z203" s="122">
        <f t="shared" si="61"/>
        <v>0</v>
      </c>
      <c r="AA203" s="122">
        <f t="shared" si="62"/>
        <v>0</v>
      </c>
      <c r="AB203" s="122">
        <f t="shared" si="63"/>
        <v>0</v>
      </c>
      <c r="AC203" s="129">
        <f t="shared" si="64"/>
        <v>0</v>
      </c>
    </row>
    <row r="204" spans="1:29" ht="15.75">
      <c r="A204" s="251"/>
      <c r="B204" s="86" t="s">
        <v>15</v>
      </c>
      <c r="C204" s="92">
        <v>60886571.549999997</v>
      </c>
      <c r="D204" s="20"/>
      <c r="E204" s="93">
        <f t="shared" si="52"/>
        <v>60886571.549999997</v>
      </c>
      <c r="F204" s="92">
        <v>246224.56</v>
      </c>
      <c r="G204" s="20"/>
      <c r="H204" s="93">
        <f t="shared" si="53"/>
        <v>246224.56</v>
      </c>
      <c r="I204" s="92">
        <v>61374.61</v>
      </c>
      <c r="J204" s="20"/>
      <c r="K204" s="93">
        <f t="shared" si="54"/>
        <v>61374.61</v>
      </c>
      <c r="L204" s="92">
        <v>3056.22</v>
      </c>
      <c r="M204" s="20"/>
      <c r="N204" s="93">
        <f t="shared" si="55"/>
        <v>3056.22</v>
      </c>
      <c r="O204" s="92">
        <v>155729.92000000001</v>
      </c>
      <c r="P204" s="20"/>
      <c r="Q204" s="93">
        <f t="shared" si="56"/>
        <v>155729.92000000001</v>
      </c>
      <c r="R204" s="92">
        <v>60542935.460000001</v>
      </c>
      <c r="S204" s="20"/>
      <c r="T204" s="93">
        <f t="shared" si="57"/>
        <v>60542935.460000001</v>
      </c>
      <c r="U204" s="209">
        <f t="shared" si="58"/>
        <v>0</v>
      </c>
      <c r="W204" s="86" t="s">
        <v>15</v>
      </c>
      <c r="X204" s="121">
        <f t="shared" si="59"/>
        <v>0</v>
      </c>
      <c r="Y204" s="122">
        <f t="shared" si="60"/>
        <v>0</v>
      </c>
      <c r="Z204" s="122">
        <f t="shared" si="61"/>
        <v>0</v>
      </c>
      <c r="AA204" s="122">
        <f t="shared" si="62"/>
        <v>0</v>
      </c>
      <c r="AB204" s="122">
        <f t="shared" si="63"/>
        <v>0</v>
      </c>
      <c r="AC204" s="129">
        <f t="shared" si="64"/>
        <v>0</v>
      </c>
    </row>
    <row r="205" spans="1:29" ht="15.75">
      <c r="A205" s="251"/>
      <c r="B205" s="86" t="s">
        <v>16</v>
      </c>
      <c r="C205" s="92">
        <v>35936456.969999284</v>
      </c>
      <c r="D205" s="20"/>
      <c r="E205" s="93">
        <f t="shared" si="52"/>
        <v>35936456.969999284</v>
      </c>
      <c r="F205" s="92">
        <v>345224.48999999987</v>
      </c>
      <c r="G205" s="20"/>
      <c r="H205" s="93">
        <f t="shared" si="53"/>
        <v>345224.48999999987</v>
      </c>
      <c r="I205" s="92">
        <v>42953.78</v>
      </c>
      <c r="J205" s="20"/>
      <c r="K205" s="93">
        <f t="shared" si="54"/>
        <v>42953.78</v>
      </c>
      <c r="L205" s="92">
        <v>1349.15</v>
      </c>
      <c r="M205" s="20"/>
      <c r="N205" s="93">
        <f t="shared" si="55"/>
        <v>1349.15</v>
      </c>
      <c r="O205" s="92">
        <v>110977.11000000006</v>
      </c>
      <c r="P205" s="20"/>
      <c r="Q205" s="93">
        <f t="shared" si="56"/>
        <v>110977.11000000006</v>
      </c>
      <c r="R205" s="92">
        <v>35521859.999999277</v>
      </c>
      <c r="S205" s="20"/>
      <c r="T205" s="93">
        <f t="shared" si="57"/>
        <v>35521859.999999277</v>
      </c>
      <c r="U205" s="209">
        <f t="shared" si="58"/>
        <v>0</v>
      </c>
      <c r="W205" s="86" t="s">
        <v>16</v>
      </c>
      <c r="X205" s="121">
        <f t="shared" si="59"/>
        <v>0</v>
      </c>
      <c r="Y205" s="122">
        <f t="shared" si="60"/>
        <v>0</v>
      </c>
      <c r="Z205" s="122">
        <f t="shared" si="61"/>
        <v>0</v>
      </c>
      <c r="AA205" s="122">
        <f t="shared" si="62"/>
        <v>0</v>
      </c>
      <c r="AB205" s="122">
        <f t="shared" si="63"/>
        <v>0</v>
      </c>
      <c r="AC205" s="129">
        <f t="shared" si="64"/>
        <v>0</v>
      </c>
    </row>
    <row r="206" spans="1:29" ht="15.75">
      <c r="A206" s="251"/>
      <c r="B206" s="86" t="s">
        <v>17</v>
      </c>
      <c r="C206" s="92">
        <v>23657071.239996649</v>
      </c>
      <c r="D206" s="20"/>
      <c r="E206" s="93">
        <f t="shared" si="52"/>
        <v>23657071.239996649</v>
      </c>
      <c r="F206" s="92">
        <v>596805.94999999995</v>
      </c>
      <c r="G206" s="20"/>
      <c r="H206" s="93">
        <f t="shared" si="53"/>
        <v>596805.94999999995</v>
      </c>
      <c r="I206" s="92">
        <v>21242.51</v>
      </c>
      <c r="J206" s="20"/>
      <c r="K206" s="93">
        <f t="shared" si="54"/>
        <v>21242.51</v>
      </c>
      <c r="L206" s="92">
        <v>397.6</v>
      </c>
      <c r="M206" s="20"/>
      <c r="N206" s="93">
        <f t="shared" si="55"/>
        <v>397.6</v>
      </c>
      <c r="O206" s="92">
        <v>9802.0400000000009</v>
      </c>
      <c r="P206" s="20"/>
      <c r="Q206" s="93">
        <f t="shared" si="56"/>
        <v>9802.0400000000009</v>
      </c>
      <c r="R206" s="92">
        <v>23071308.159996647</v>
      </c>
      <c r="S206" s="20"/>
      <c r="T206" s="93">
        <f t="shared" si="57"/>
        <v>23071308.159996647</v>
      </c>
      <c r="U206" s="209">
        <f t="shared" si="58"/>
        <v>0</v>
      </c>
      <c r="W206" s="86" t="s">
        <v>17</v>
      </c>
      <c r="X206" s="121">
        <f t="shared" si="59"/>
        <v>0</v>
      </c>
      <c r="Y206" s="122">
        <f t="shared" si="60"/>
        <v>0</v>
      </c>
      <c r="Z206" s="122">
        <f t="shared" si="61"/>
        <v>0</v>
      </c>
      <c r="AA206" s="122">
        <f t="shared" si="62"/>
        <v>0</v>
      </c>
      <c r="AB206" s="122">
        <f t="shared" si="63"/>
        <v>0</v>
      </c>
      <c r="AC206" s="129">
        <f t="shared" si="64"/>
        <v>0</v>
      </c>
    </row>
    <row r="207" spans="1:29" ht="15.75">
      <c r="A207" s="251"/>
      <c r="B207" s="86" t="s">
        <v>18</v>
      </c>
      <c r="C207" s="92"/>
      <c r="D207" s="20"/>
      <c r="E207" s="93">
        <f t="shared" si="52"/>
        <v>0</v>
      </c>
      <c r="F207" s="92"/>
      <c r="G207" s="20"/>
      <c r="H207" s="93">
        <f t="shared" si="53"/>
        <v>0</v>
      </c>
      <c r="I207" s="92"/>
      <c r="J207" s="20"/>
      <c r="K207" s="93">
        <f t="shared" si="54"/>
        <v>0</v>
      </c>
      <c r="L207" s="92"/>
      <c r="M207" s="20"/>
      <c r="N207" s="93">
        <f t="shared" si="55"/>
        <v>0</v>
      </c>
      <c r="O207" s="92"/>
      <c r="P207" s="20"/>
      <c r="Q207" s="93">
        <f t="shared" si="56"/>
        <v>0</v>
      </c>
      <c r="R207" s="92"/>
      <c r="S207" s="20"/>
      <c r="T207" s="93">
        <f t="shared" si="57"/>
        <v>0</v>
      </c>
      <c r="U207" s="209">
        <f t="shared" si="58"/>
        <v>0</v>
      </c>
      <c r="W207" s="86" t="s">
        <v>18</v>
      </c>
      <c r="X207" s="121">
        <f t="shared" si="59"/>
        <v>0</v>
      </c>
      <c r="Y207" s="122">
        <f t="shared" si="60"/>
        <v>0</v>
      </c>
      <c r="Z207" s="122">
        <f t="shared" si="61"/>
        <v>0</v>
      </c>
      <c r="AA207" s="122">
        <f t="shared" si="62"/>
        <v>0</v>
      </c>
      <c r="AB207" s="122">
        <f t="shared" si="63"/>
        <v>0</v>
      </c>
      <c r="AC207" s="129">
        <f t="shared" si="64"/>
        <v>0</v>
      </c>
    </row>
    <row r="208" spans="1:29" ht="15.75">
      <c r="A208" s="252"/>
      <c r="B208" s="88" t="s">
        <v>19</v>
      </c>
      <c r="C208" s="94">
        <v>37302303.59999904</v>
      </c>
      <c r="D208" s="95"/>
      <c r="E208" s="96">
        <f t="shared" si="52"/>
        <v>37302303.59999904</v>
      </c>
      <c r="F208" s="94">
        <v>562757.85999999987</v>
      </c>
      <c r="G208" s="95"/>
      <c r="H208" s="96">
        <f t="shared" si="53"/>
        <v>562757.85999999987</v>
      </c>
      <c r="I208" s="94">
        <v>0</v>
      </c>
      <c r="J208" s="95"/>
      <c r="K208" s="96">
        <f t="shared" si="54"/>
        <v>0</v>
      </c>
      <c r="L208" s="94">
        <v>0</v>
      </c>
      <c r="M208" s="95"/>
      <c r="N208" s="96">
        <f t="shared" si="55"/>
        <v>0</v>
      </c>
      <c r="O208" s="94">
        <v>50418.759999999987</v>
      </c>
      <c r="P208" s="95"/>
      <c r="Q208" s="96">
        <f t="shared" si="56"/>
        <v>50418.759999999987</v>
      </c>
      <c r="R208" s="94">
        <v>36689126.979999043</v>
      </c>
      <c r="S208" s="95"/>
      <c r="T208" s="96">
        <f t="shared" si="57"/>
        <v>36689126.979999043</v>
      </c>
      <c r="U208" s="210">
        <f t="shared" si="58"/>
        <v>0</v>
      </c>
      <c r="W208" s="88" t="s">
        <v>19</v>
      </c>
      <c r="X208" s="125">
        <f t="shared" si="59"/>
        <v>0</v>
      </c>
      <c r="Y208" s="126">
        <f t="shared" si="60"/>
        <v>0</v>
      </c>
      <c r="Z208" s="126">
        <f t="shared" si="61"/>
        <v>0</v>
      </c>
      <c r="AA208" s="126">
        <f t="shared" si="62"/>
        <v>0</v>
      </c>
      <c r="AB208" s="126">
        <f t="shared" si="63"/>
        <v>0</v>
      </c>
      <c r="AC208" s="132">
        <f t="shared" si="64"/>
        <v>0</v>
      </c>
    </row>
    <row r="209" spans="7:29">
      <c r="G209" s="20"/>
      <c r="P209" s="20"/>
    </row>
    <row r="210" spans="7:29">
      <c r="G210" s="20"/>
      <c r="P210" s="20"/>
      <c r="U210" s="199" t="s">
        <v>1573</v>
      </c>
      <c r="X210" s="85" t="s">
        <v>22</v>
      </c>
      <c r="Y210" s="85" t="s">
        <v>23</v>
      </c>
      <c r="Z210" s="111" t="s">
        <v>24</v>
      </c>
      <c r="AA210" s="85" t="s">
        <v>25</v>
      </c>
      <c r="AB210" s="85" t="s">
        <v>26</v>
      </c>
      <c r="AC210" s="85" t="s">
        <v>27</v>
      </c>
    </row>
    <row r="211" spans="7:29">
      <c r="G211" s="20"/>
      <c r="P211" s="20"/>
      <c r="U211" s="211">
        <f>U9+U17+U25+U33+U41+U49+U57+U65+U73+U81+U89+U97+U105+U113+U121+U129+U137+U145+U153</f>
        <v>0</v>
      </c>
      <c r="W211" s="85" t="s">
        <v>12</v>
      </c>
      <c r="X211" s="117">
        <f>X9+X17+X25+X33+X41+X49+X57+X65+X73+X81+X89+X97+X105+X113+X121+X129+X137+X145+X153</f>
        <v>0</v>
      </c>
      <c r="Y211" s="118">
        <f t="shared" ref="Y211:AC211" si="65">Y9+Y17+Y25+Y33+Y41+Y49+Y57+Y65+Y73+Y81+Y89+Y97+Y105+Y113+Y121+Y129+Y137+Y145+Y153</f>
        <v>0</v>
      </c>
      <c r="Z211" s="118">
        <f t="shared" si="65"/>
        <v>0</v>
      </c>
      <c r="AA211" s="119">
        <f t="shared" si="65"/>
        <v>0</v>
      </c>
      <c r="AB211" s="119">
        <f t="shared" si="65"/>
        <v>0</v>
      </c>
      <c r="AC211" s="120">
        <f t="shared" si="65"/>
        <v>0</v>
      </c>
    </row>
    <row r="212" spans="7:29">
      <c r="G212" s="20"/>
      <c r="P212" s="20"/>
      <c r="U212" s="212">
        <f t="shared" ref="U212:U218" si="66">U10+U18+U26+U34+U42+U50+U58+U66+U74+U82+U90+U98+U106+U114+U122+U130+U138+U146+U154</f>
        <v>0</v>
      </c>
      <c r="W212" s="86" t="s">
        <v>13</v>
      </c>
      <c r="X212" s="121">
        <f t="shared" ref="X212:AC218" si="67">X10+X18+X26+X34+X42+X50+X58+X66+X74+X82+X90+X98+X106+X114+X122+X130+X138+X146+X154</f>
        <v>0</v>
      </c>
      <c r="Y212" s="122">
        <f t="shared" si="67"/>
        <v>0</v>
      </c>
      <c r="Z212" s="122">
        <f t="shared" si="67"/>
        <v>0</v>
      </c>
      <c r="AA212" s="123">
        <f t="shared" si="67"/>
        <v>0</v>
      </c>
      <c r="AB212" s="123">
        <f t="shared" si="67"/>
        <v>0</v>
      </c>
      <c r="AC212" s="124">
        <f t="shared" si="67"/>
        <v>0</v>
      </c>
    </row>
    <row r="213" spans="7:29">
      <c r="G213" s="20"/>
      <c r="P213" s="20"/>
      <c r="U213" s="212">
        <f t="shared" si="66"/>
        <v>0</v>
      </c>
      <c r="W213" s="87" t="s">
        <v>14</v>
      </c>
      <c r="X213" s="121">
        <f t="shared" si="67"/>
        <v>0</v>
      </c>
      <c r="Y213" s="122">
        <f t="shared" si="67"/>
        <v>0</v>
      </c>
      <c r="Z213" s="122">
        <f t="shared" si="67"/>
        <v>0</v>
      </c>
      <c r="AA213" s="123">
        <f t="shared" si="67"/>
        <v>0</v>
      </c>
      <c r="AB213" s="123">
        <f t="shared" si="67"/>
        <v>0</v>
      </c>
      <c r="AC213" s="124">
        <f t="shared" si="67"/>
        <v>0</v>
      </c>
    </row>
    <row r="214" spans="7:29">
      <c r="U214" s="212">
        <f t="shared" si="66"/>
        <v>0</v>
      </c>
      <c r="W214" s="86" t="s">
        <v>15</v>
      </c>
      <c r="X214" s="121">
        <f t="shared" si="67"/>
        <v>0</v>
      </c>
      <c r="Y214" s="122">
        <f t="shared" si="67"/>
        <v>0</v>
      </c>
      <c r="Z214" s="122">
        <f t="shared" si="67"/>
        <v>0</v>
      </c>
      <c r="AA214" s="123">
        <f t="shared" si="67"/>
        <v>0</v>
      </c>
      <c r="AB214" s="123">
        <f t="shared" si="67"/>
        <v>0</v>
      </c>
      <c r="AC214" s="124">
        <f t="shared" si="67"/>
        <v>0</v>
      </c>
    </row>
    <row r="215" spans="7:29">
      <c r="U215" s="212">
        <f t="shared" si="66"/>
        <v>0</v>
      </c>
      <c r="W215" s="86" t="s">
        <v>16</v>
      </c>
      <c r="X215" s="121">
        <f t="shared" si="67"/>
        <v>0</v>
      </c>
      <c r="Y215" s="122">
        <f t="shared" si="67"/>
        <v>0</v>
      </c>
      <c r="Z215" s="122">
        <f t="shared" si="67"/>
        <v>0</v>
      </c>
      <c r="AA215" s="123">
        <f t="shared" si="67"/>
        <v>0</v>
      </c>
      <c r="AB215" s="123">
        <f t="shared" si="67"/>
        <v>0</v>
      </c>
      <c r="AC215" s="124">
        <f t="shared" si="67"/>
        <v>0</v>
      </c>
    </row>
    <row r="216" spans="7:29">
      <c r="U216" s="212">
        <f t="shared" si="66"/>
        <v>0</v>
      </c>
      <c r="W216" s="86" t="s">
        <v>17</v>
      </c>
      <c r="X216" s="121">
        <f t="shared" si="67"/>
        <v>0</v>
      </c>
      <c r="Y216" s="122">
        <f t="shared" si="67"/>
        <v>0</v>
      </c>
      <c r="Z216" s="122">
        <f t="shared" si="67"/>
        <v>0</v>
      </c>
      <c r="AA216" s="123">
        <f t="shared" si="67"/>
        <v>0</v>
      </c>
      <c r="AB216" s="123">
        <f t="shared" si="67"/>
        <v>0</v>
      </c>
      <c r="AC216" s="124">
        <f t="shared" si="67"/>
        <v>0</v>
      </c>
    </row>
    <row r="217" spans="7:29">
      <c r="K217"/>
      <c r="N217"/>
      <c r="U217" s="212">
        <f t="shared" si="66"/>
        <v>0</v>
      </c>
      <c r="W217" s="86" t="s">
        <v>18</v>
      </c>
      <c r="X217" s="121">
        <f t="shared" si="67"/>
        <v>0</v>
      </c>
      <c r="Y217" s="122">
        <f t="shared" si="67"/>
        <v>0</v>
      </c>
      <c r="Z217" s="122">
        <f t="shared" si="67"/>
        <v>0</v>
      </c>
      <c r="AA217" s="123">
        <f t="shared" si="67"/>
        <v>0</v>
      </c>
      <c r="AB217" s="123">
        <f t="shared" si="67"/>
        <v>0</v>
      </c>
      <c r="AC217" s="124">
        <f t="shared" si="67"/>
        <v>0</v>
      </c>
    </row>
    <row r="218" spans="7:29">
      <c r="K218"/>
      <c r="N218"/>
      <c r="U218" s="213">
        <f t="shared" si="66"/>
        <v>0</v>
      </c>
      <c r="W218" s="88" t="s">
        <v>19</v>
      </c>
      <c r="X218" s="125">
        <f t="shared" si="67"/>
        <v>0</v>
      </c>
      <c r="Y218" s="126">
        <f t="shared" si="67"/>
        <v>0</v>
      </c>
      <c r="Z218" s="126">
        <f t="shared" si="67"/>
        <v>0</v>
      </c>
      <c r="AA218" s="127">
        <f t="shared" si="67"/>
        <v>0</v>
      </c>
      <c r="AB218" s="127">
        <f t="shared" si="67"/>
        <v>0</v>
      </c>
      <c r="AC218" s="128">
        <f t="shared" si="67"/>
        <v>0</v>
      </c>
    </row>
  </sheetData>
  <mergeCells count="33">
    <mergeCell ref="A33:A40"/>
    <mergeCell ref="B7:B8"/>
    <mergeCell ref="C7:E7"/>
    <mergeCell ref="F7:H7"/>
    <mergeCell ref="I7:K7"/>
    <mergeCell ref="R7:T7"/>
    <mergeCell ref="U7:U8"/>
    <mergeCell ref="A9:A16"/>
    <mergeCell ref="A17:A24"/>
    <mergeCell ref="A25:A32"/>
    <mergeCell ref="L7:N7"/>
    <mergeCell ref="O7:Q7"/>
    <mergeCell ref="A129:A136"/>
    <mergeCell ref="A41:A48"/>
    <mergeCell ref="A49:A56"/>
    <mergeCell ref="A57:A64"/>
    <mergeCell ref="A65:A72"/>
    <mergeCell ref="A73:A80"/>
    <mergeCell ref="A81:A88"/>
    <mergeCell ref="A89:A96"/>
    <mergeCell ref="A97:A104"/>
    <mergeCell ref="A105:A112"/>
    <mergeCell ref="A113:A120"/>
    <mergeCell ref="A121:A128"/>
    <mergeCell ref="A185:A192"/>
    <mergeCell ref="A193:A200"/>
    <mergeCell ref="A201:A208"/>
    <mergeCell ref="A137:A144"/>
    <mergeCell ref="A145:A152"/>
    <mergeCell ref="A153:A160"/>
    <mergeCell ref="A161:A168"/>
    <mergeCell ref="A169:A176"/>
    <mergeCell ref="A177:A18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6"/>
  <sheetViews>
    <sheetView zoomScale="70" zoomScaleNormal="70" workbookViewId="0">
      <selection sqref="A1:XFD1048576"/>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20" width="13.425781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42736</v>
      </c>
      <c r="B9" s="86" t="s">
        <v>12</v>
      </c>
      <c r="C9" s="92"/>
      <c r="D9" s="20"/>
      <c r="E9" s="93">
        <f t="shared" ref="E9:E72" si="0">C9-D9</f>
        <v>0</v>
      </c>
      <c r="F9" s="92"/>
      <c r="G9" s="20"/>
      <c r="H9" s="93">
        <f t="shared" ref="H9:H72" si="1">F9-G9</f>
        <v>0</v>
      </c>
      <c r="I9" s="92"/>
      <c r="J9" s="20"/>
      <c r="K9" s="93">
        <f t="shared" ref="K9:K72" si="2">I9-J9</f>
        <v>0</v>
      </c>
      <c r="L9" s="92"/>
      <c r="M9" s="20"/>
      <c r="N9" s="93">
        <f t="shared" ref="N9:N72" si="3">L9-M9</f>
        <v>0</v>
      </c>
      <c r="O9" s="92"/>
      <c r="P9" s="20"/>
      <c r="Q9" s="93">
        <f t="shared" ref="Q9:Q72" si="4">O9-P9</f>
        <v>0</v>
      </c>
      <c r="R9" s="89"/>
      <c r="S9" s="90"/>
      <c r="T9" s="91">
        <f t="shared" ref="T9:T72" si="5">R9-S9</f>
        <v>0</v>
      </c>
      <c r="U9" s="208">
        <f>IF(D9=0,0,1)</f>
        <v>0</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86" t="s">
        <v>13</v>
      </c>
      <c r="C10" s="92"/>
      <c r="D10" s="20"/>
      <c r="E10" s="93">
        <f t="shared" si="0"/>
        <v>0</v>
      </c>
      <c r="F10" s="92"/>
      <c r="G10" s="20"/>
      <c r="H10" s="93">
        <f t="shared" si="1"/>
        <v>0</v>
      </c>
      <c r="I10" s="92"/>
      <c r="J10" s="20"/>
      <c r="K10" s="93">
        <f t="shared" si="2"/>
        <v>0</v>
      </c>
      <c r="L10" s="92"/>
      <c r="M10" s="20"/>
      <c r="N10" s="93">
        <f t="shared" si="3"/>
        <v>0</v>
      </c>
      <c r="O10" s="92"/>
      <c r="P10" s="20"/>
      <c r="Q10" s="93">
        <f t="shared" si="4"/>
        <v>0</v>
      </c>
      <c r="R10" s="92"/>
      <c r="S10" s="20"/>
      <c r="T10" s="93">
        <f t="shared" si="5"/>
        <v>0</v>
      </c>
      <c r="U10" s="209">
        <f t="shared" ref="U10:U73" si="6">IF(D10=0,0,1)</f>
        <v>0</v>
      </c>
      <c r="W10" s="86" t="s">
        <v>13</v>
      </c>
      <c r="X10" s="121">
        <f t="shared" ref="X10:X73" si="7">+IF(AND(C10&lt;&gt;0,D10&lt;&gt;0,OR(E10&gt;100,E10&lt;-100)),1,0)</f>
        <v>0</v>
      </c>
      <c r="Y10" s="122">
        <f t="shared" ref="Y10:Y73" si="8">+IF(AND(F10&lt;&gt;0,G10&lt;&gt;0,OR(H10&gt;100,H10&lt;-100)),1,0)</f>
        <v>0</v>
      </c>
      <c r="Z10" s="122">
        <f t="shared" ref="Z10:Z73" si="9">+IF(AND(I10&lt;&gt;0,J10&lt;&gt;0,OR(K10&gt;100,K10&lt;-100)),1,0)</f>
        <v>0</v>
      </c>
      <c r="AA10" s="123">
        <f t="shared" ref="AA10:AA73" si="10">+IF(AND(L10&lt;&gt;0,M10&lt;&gt;0,OR(N10&gt;100,N10&lt;-100)),1,0)</f>
        <v>0</v>
      </c>
      <c r="AB10" s="123">
        <f t="shared" ref="AB10:AB73" si="11">+IF(AND(O10&lt;&gt;0,P10&lt;&gt;0,OR(Q10&gt;100,Q10&lt;-100)),1,0)</f>
        <v>0</v>
      </c>
      <c r="AC10" s="124">
        <f t="shared" ref="AC10:AC73" si="12">+IF(AND(R10&lt;&gt;0,S10&lt;&gt;0,OR(T10&gt;100,T10&lt;-100)),1,0)</f>
        <v>0</v>
      </c>
    </row>
    <row r="11" spans="1:29" ht="15.75">
      <c r="A11" s="251"/>
      <c r="B11" s="87" t="s">
        <v>14</v>
      </c>
      <c r="C11" s="92"/>
      <c r="D11" s="20"/>
      <c r="E11" s="93">
        <f t="shared" si="0"/>
        <v>0</v>
      </c>
      <c r="F11" s="92"/>
      <c r="G11" s="20"/>
      <c r="H11" s="93">
        <f t="shared" si="1"/>
        <v>0</v>
      </c>
      <c r="I11" s="92"/>
      <c r="J11" s="20"/>
      <c r="K11" s="93">
        <f t="shared" si="2"/>
        <v>0</v>
      </c>
      <c r="L11" s="92"/>
      <c r="M11" s="20"/>
      <c r="N11" s="93">
        <f t="shared" si="3"/>
        <v>0</v>
      </c>
      <c r="O11" s="92"/>
      <c r="P11" s="20"/>
      <c r="Q11" s="93">
        <f t="shared" si="4"/>
        <v>0</v>
      </c>
      <c r="R11" s="92"/>
      <c r="S11" s="20"/>
      <c r="T11" s="93">
        <f t="shared" si="5"/>
        <v>0</v>
      </c>
      <c r="U11" s="209">
        <f t="shared" si="6"/>
        <v>0</v>
      </c>
      <c r="W11" s="87" t="s">
        <v>14</v>
      </c>
      <c r="X11" s="121">
        <f t="shared" si="7"/>
        <v>0</v>
      </c>
      <c r="Y11" s="122">
        <f t="shared" si="8"/>
        <v>0</v>
      </c>
      <c r="Z11" s="122">
        <f t="shared" si="9"/>
        <v>0</v>
      </c>
      <c r="AA11" s="123">
        <f t="shared" si="10"/>
        <v>0</v>
      </c>
      <c r="AB11" s="123">
        <f t="shared" si="11"/>
        <v>0</v>
      </c>
      <c r="AC11" s="124">
        <f t="shared" si="12"/>
        <v>0</v>
      </c>
    </row>
    <row r="12" spans="1:29" ht="15.75">
      <c r="A12" s="251"/>
      <c r="B12" s="86" t="s">
        <v>15</v>
      </c>
      <c r="C12" s="92"/>
      <c r="D12" s="20"/>
      <c r="E12" s="93">
        <f t="shared" si="0"/>
        <v>0</v>
      </c>
      <c r="F12" s="92"/>
      <c r="G12" s="20"/>
      <c r="H12" s="93">
        <f t="shared" si="1"/>
        <v>0</v>
      </c>
      <c r="I12" s="92"/>
      <c r="J12" s="20"/>
      <c r="K12" s="93">
        <f t="shared" si="2"/>
        <v>0</v>
      </c>
      <c r="L12" s="92"/>
      <c r="M12" s="20"/>
      <c r="N12" s="93">
        <f t="shared" si="3"/>
        <v>0</v>
      </c>
      <c r="O12" s="92"/>
      <c r="P12" s="20"/>
      <c r="Q12" s="93">
        <f t="shared" si="4"/>
        <v>0</v>
      </c>
      <c r="R12" s="92"/>
      <c r="S12" s="20"/>
      <c r="T12" s="93">
        <f t="shared" si="5"/>
        <v>0</v>
      </c>
      <c r="U12" s="209">
        <f t="shared" si="6"/>
        <v>0</v>
      </c>
      <c r="W12" s="86" t="s">
        <v>15</v>
      </c>
      <c r="X12" s="121">
        <f t="shared" si="7"/>
        <v>0</v>
      </c>
      <c r="Y12" s="122">
        <f t="shared" si="8"/>
        <v>0</v>
      </c>
      <c r="Z12" s="122">
        <f t="shared" si="9"/>
        <v>0</v>
      </c>
      <c r="AA12" s="123">
        <f t="shared" si="10"/>
        <v>0</v>
      </c>
      <c r="AB12" s="123">
        <f t="shared" si="11"/>
        <v>0</v>
      </c>
      <c r="AC12" s="124">
        <f t="shared" si="12"/>
        <v>0</v>
      </c>
    </row>
    <row r="13" spans="1:29" ht="15.75">
      <c r="A13" s="251"/>
      <c r="B13" s="86" t="s">
        <v>16</v>
      </c>
      <c r="C13" s="92"/>
      <c r="D13" s="20"/>
      <c r="E13" s="93">
        <f t="shared" si="0"/>
        <v>0</v>
      </c>
      <c r="F13" s="92"/>
      <c r="G13" s="20"/>
      <c r="H13" s="93">
        <f t="shared" si="1"/>
        <v>0</v>
      </c>
      <c r="I13" s="92"/>
      <c r="J13" s="20"/>
      <c r="K13" s="93">
        <f t="shared" si="2"/>
        <v>0</v>
      </c>
      <c r="L13" s="92"/>
      <c r="M13" s="20"/>
      <c r="N13" s="93">
        <f t="shared" si="3"/>
        <v>0</v>
      </c>
      <c r="O13" s="92"/>
      <c r="P13" s="20"/>
      <c r="Q13" s="93">
        <f t="shared" si="4"/>
        <v>0</v>
      </c>
      <c r="R13" s="92"/>
      <c r="S13" s="20"/>
      <c r="T13" s="93">
        <f t="shared" si="5"/>
        <v>0</v>
      </c>
      <c r="U13" s="209">
        <f t="shared" si="6"/>
        <v>0</v>
      </c>
      <c r="W13" s="86" t="s">
        <v>16</v>
      </c>
      <c r="X13" s="121">
        <f t="shared" si="7"/>
        <v>0</v>
      </c>
      <c r="Y13" s="122">
        <f t="shared" si="8"/>
        <v>0</v>
      </c>
      <c r="Z13" s="122">
        <f t="shared" si="9"/>
        <v>0</v>
      </c>
      <c r="AA13" s="123">
        <f t="shared" si="10"/>
        <v>0</v>
      </c>
      <c r="AB13" s="123">
        <f t="shared" si="11"/>
        <v>0</v>
      </c>
      <c r="AC13" s="124">
        <f t="shared" si="12"/>
        <v>0</v>
      </c>
    </row>
    <row r="14" spans="1:29" ht="15.75">
      <c r="A14" s="251"/>
      <c r="B14" s="86" t="s">
        <v>17</v>
      </c>
      <c r="C14" s="92"/>
      <c r="D14" s="20"/>
      <c r="E14" s="93">
        <f t="shared" si="0"/>
        <v>0</v>
      </c>
      <c r="F14" s="92"/>
      <c r="G14" s="20"/>
      <c r="H14" s="93">
        <f t="shared" si="1"/>
        <v>0</v>
      </c>
      <c r="I14" s="92"/>
      <c r="J14" s="20"/>
      <c r="K14" s="93">
        <f t="shared" si="2"/>
        <v>0</v>
      </c>
      <c r="L14" s="92"/>
      <c r="M14" s="20"/>
      <c r="N14" s="93">
        <f t="shared" si="3"/>
        <v>0</v>
      </c>
      <c r="O14" s="92"/>
      <c r="P14" s="20"/>
      <c r="Q14" s="93">
        <f t="shared" si="4"/>
        <v>0</v>
      </c>
      <c r="R14" s="92"/>
      <c r="S14" s="20"/>
      <c r="T14" s="93">
        <f t="shared" si="5"/>
        <v>0</v>
      </c>
      <c r="U14" s="209">
        <f t="shared" si="6"/>
        <v>0</v>
      </c>
      <c r="W14" s="86" t="s">
        <v>17</v>
      </c>
      <c r="X14" s="121">
        <f t="shared" si="7"/>
        <v>0</v>
      </c>
      <c r="Y14" s="122">
        <f t="shared" si="8"/>
        <v>0</v>
      </c>
      <c r="Z14" s="122">
        <f t="shared" si="9"/>
        <v>0</v>
      </c>
      <c r="AA14" s="123">
        <f t="shared" si="10"/>
        <v>0</v>
      </c>
      <c r="AB14" s="123">
        <f t="shared" si="11"/>
        <v>0</v>
      </c>
      <c r="AC14" s="124">
        <f t="shared" si="12"/>
        <v>0</v>
      </c>
    </row>
    <row r="15" spans="1:29" ht="15.75">
      <c r="A15" s="251"/>
      <c r="B15" s="86" t="s">
        <v>18</v>
      </c>
      <c r="C15" s="92"/>
      <c r="D15" s="20"/>
      <c r="E15" s="93">
        <f t="shared" si="0"/>
        <v>0</v>
      </c>
      <c r="F15" s="92"/>
      <c r="G15" s="20"/>
      <c r="H15" s="93">
        <f t="shared" si="1"/>
        <v>0</v>
      </c>
      <c r="I15" s="92"/>
      <c r="J15" s="20"/>
      <c r="K15" s="93">
        <f t="shared" si="2"/>
        <v>0</v>
      </c>
      <c r="L15" s="92"/>
      <c r="M15" s="20"/>
      <c r="N15" s="93">
        <f t="shared" si="3"/>
        <v>0</v>
      </c>
      <c r="O15" s="92"/>
      <c r="P15" s="20"/>
      <c r="Q15" s="93">
        <f t="shared" si="4"/>
        <v>0</v>
      </c>
      <c r="R15" s="92"/>
      <c r="S15" s="20"/>
      <c r="T15" s="93">
        <f t="shared" si="5"/>
        <v>0</v>
      </c>
      <c r="U15" s="209">
        <f t="shared" si="6"/>
        <v>0</v>
      </c>
      <c r="W15" s="86" t="s">
        <v>18</v>
      </c>
      <c r="X15" s="121">
        <f t="shared" si="7"/>
        <v>0</v>
      </c>
      <c r="Y15" s="122">
        <f t="shared" si="8"/>
        <v>0</v>
      </c>
      <c r="Z15" s="122">
        <f t="shared" si="9"/>
        <v>0</v>
      </c>
      <c r="AA15" s="123">
        <f t="shared" si="10"/>
        <v>0</v>
      </c>
      <c r="AB15" s="123">
        <f t="shared" si="11"/>
        <v>0</v>
      </c>
      <c r="AC15" s="124">
        <f t="shared" si="12"/>
        <v>0</v>
      </c>
    </row>
    <row r="16" spans="1:29" ht="15.75">
      <c r="A16" s="252"/>
      <c r="B16" s="88" t="s">
        <v>19</v>
      </c>
      <c r="C16" s="94"/>
      <c r="D16" s="95"/>
      <c r="E16" s="96">
        <f t="shared" si="0"/>
        <v>0</v>
      </c>
      <c r="F16" s="94"/>
      <c r="G16" s="95"/>
      <c r="H16" s="96">
        <f t="shared" si="1"/>
        <v>0</v>
      </c>
      <c r="I16" s="94"/>
      <c r="J16" s="95"/>
      <c r="K16" s="96">
        <f t="shared" si="2"/>
        <v>0</v>
      </c>
      <c r="L16" s="94"/>
      <c r="M16" s="95"/>
      <c r="N16" s="96">
        <f t="shared" si="3"/>
        <v>0</v>
      </c>
      <c r="O16" s="94"/>
      <c r="P16" s="95"/>
      <c r="Q16" s="96">
        <f t="shared" si="4"/>
        <v>0</v>
      </c>
      <c r="R16" s="94"/>
      <c r="S16" s="95"/>
      <c r="T16" s="96">
        <f t="shared" si="5"/>
        <v>0</v>
      </c>
      <c r="U16" s="210">
        <f t="shared" si="6"/>
        <v>0</v>
      </c>
      <c r="W16" s="88" t="s">
        <v>19</v>
      </c>
      <c r="X16" s="125">
        <f t="shared" si="7"/>
        <v>0</v>
      </c>
      <c r="Y16" s="126">
        <f t="shared" si="8"/>
        <v>0</v>
      </c>
      <c r="Z16" s="126">
        <f t="shared" si="9"/>
        <v>0</v>
      </c>
      <c r="AA16" s="127">
        <f t="shared" si="10"/>
        <v>0</v>
      </c>
      <c r="AB16" s="127">
        <f t="shared" si="11"/>
        <v>0</v>
      </c>
      <c r="AC16" s="128">
        <f t="shared" si="12"/>
        <v>0</v>
      </c>
    </row>
    <row r="17" spans="1:29" ht="15.75" customHeight="1">
      <c r="A17" s="250">
        <v>42737</v>
      </c>
      <c r="B17" s="85" t="s">
        <v>12</v>
      </c>
      <c r="C17" s="89"/>
      <c r="D17" s="90"/>
      <c r="E17" s="91">
        <f t="shared" si="0"/>
        <v>0</v>
      </c>
      <c r="F17" s="89"/>
      <c r="G17" s="90"/>
      <c r="H17" s="91">
        <f t="shared" si="1"/>
        <v>0</v>
      </c>
      <c r="I17" s="89"/>
      <c r="J17" s="90"/>
      <c r="K17" s="91">
        <f t="shared" si="2"/>
        <v>0</v>
      </c>
      <c r="L17" s="89"/>
      <c r="M17" s="90"/>
      <c r="N17" s="91">
        <f t="shared" si="3"/>
        <v>0</v>
      </c>
      <c r="O17" s="89"/>
      <c r="P17" s="90"/>
      <c r="Q17" s="91">
        <f t="shared" si="4"/>
        <v>0</v>
      </c>
      <c r="R17" s="89"/>
      <c r="S17" s="90"/>
      <c r="T17" s="91">
        <f t="shared" si="5"/>
        <v>0</v>
      </c>
      <c r="U17" s="208">
        <f t="shared" si="6"/>
        <v>0</v>
      </c>
      <c r="W17" s="85" t="s">
        <v>12</v>
      </c>
      <c r="X17" s="122">
        <f t="shared" si="7"/>
        <v>0</v>
      </c>
      <c r="Y17" s="122">
        <f t="shared" si="8"/>
        <v>0</v>
      </c>
      <c r="Z17" s="122">
        <f t="shared" si="9"/>
        <v>0</v>
      </c>
      <c r="AA17" s="122">
        <f t="shared" si="10"/>
        <v>0</v>
      </c>
      <c r="AB17" s="123">
        <f t="shared" si="11"/>
        <v>0</v>
      </c>
      <c r="AC17" s="129">
        <f t="shared" si="12"/>
        <v>0</v>
      </c>
    </row>
    <row r="18" spans="1:29" ht="15.75">
      <c r="A18" s="251"/>
      <c r="B18" s="86" t="s">
        <v>13</v>
      </c>
      <c r="C18" s="92"/>
      <c r="D18" s="20"/>
      <c r="E18" s="93">
        <f t="shared" si="0"/>
        <v>0</v>
      </c>
      <c r="F18" s="92"/>
      <c r="G18" s="20"/>
      <c r="H18" s="93">
        <f t="shared" si="1"/>
        <v>0</v>
      </c>
      <c r="I18" s="92"/>
      <c r="J18" s="20"/>
      <c r="K18" s="93">
        <f t="shared" si="2"/>
        <v>0</v>
      </c>
      <c r="L18" s="92"/>
      <c r="M18" s="20"/>
      <c r="N18" s="93">
        <f t="shared" si="3"/>
        <v>0</v>
      </c>
      <c r="O18" s="92"/>
      <c r="P18" s="20"/>
      <c r="Q18" s="93">
        <f t="shared" si="4"/>
        <v>0</v>
      </c>
      <c r="R18" s="92"/>
      <c r="S18" s="20"/>
      <c r="T18" s="93">
        <f t="shared" si="5"/>
        <v>0</v>
      </c>
      <c r="U18" s="209">
        <f t="shared" si="6"/>
        <v>0</v>
      </c>
      <c r="W18" s="86" t="s">
        <v>13</v>
      </c>
      <c r="X18" s="122">
        <f t="shared" si="7"/>
        <v>0</v>
      </c>
      <c r="Y18" s="122">
        <f t="shared" si="8"/>
        <v>0</v>
      </c>
      <c r="Z18" s="122">
        <f t="shared" si="9"/>
        <v>0</v>
      </c>
      <c r="AA18" s="122">
        <f t="shared" si="10"/>
        <v>0</v>
      </c>
      <c r="AB18" s="123">
        <f t="shared" si="11"/>
        <v>0</v>
      </c>
      <c r="AC18" s="129">
        <f t="shared" si="12"/>
        <v>0</v>
      </c>
    </row>
    <row r="19" spans="1:29" ht="15.75">
      <c r="A19" s="251"/>
      <c r="B19" s="87" t="s">
        <v>14</v>
      </c>
      <c r="C19" s="92"/>
      <c r="D19" s="20"/>
      <c r="E19" s="93">
        <f t="shared" si="0"/>
        <v>0</v>
      </c>
      <c r="F19" s="92"/>
      <c r="G19" s="20"/>
      <c r="H19" s="93">
        <f t="shared" si="1"/>
        <v>0</v>
      </c>
      <c r="I19" s="92"/>
      <c r="J19" s="20"/>
      <c r="K19" s="93">
        <f t="shared" si="2"/>
        <v>0</v>
      </c>
      <c r="L19" s="92"/>
      <c r="M19" s="20"/>
      <c r="N19" s="93">
        <f t="shared" si="3"/>
        <v>0</v>
      </c>
      <c r="O19" s="92"/>
      <c r="P19" s="20"/>
      <c r="Q19" s="93">
        <f t="shared" si="4"/>
        <v>0</v>
      </c>
      <c r="R19" s="92"/>
      <c r="S19" s="20"/>
      <c r="T19" s="93">
        <f t="shared" si="5"/>
        <v>0</v>
      </c>
      <c r="U19" s="209">
        <f t="shared" si="6"/>
        <v>0</v>
      </c>
      <c r="W19" s="87" t="s">
        <v>14</v>
      </c>
      <c r="X19" s="122">
        <f t="shared" si="7"/>
        <v>0</v>
      </c>
      <c r="Y19" s="122">
        <f t="shared" si="8"/>
        <v>0</v>
      </c>
      <c r="Z19" s="122">
        <f t="shared" si="9"/>
        <v>0</v>
      </c>
      <c r="AA19" s="122">
        <f t="shared" si="10"/>
        <v>0</v>
      </c>
      <c r="AB19" s="123">
        <f t="shared" si="11"/>
        <v>0</v>
      </c>
      <c r="AC19" s="129">
        <f t="shared" si="12"/>
        <v>0</v>
      </c>
    </row>
    <row r="20" spans="1:29" ht="15.75">
      <c r="A20" s="251"/>
      <c r="B20" s="86" t="s">
        <v>15</v>
      </c>
      <c r="C20" s="92"/>
      <c r="D20" s="20"/>
      <c r="E20" s="93">
        <f t="shared" si="0"/>
        <v>0</v>
      </c>
      <c r="F20" s="92"/>
      <c r="G20" s="20"/>
      <c r="H20" s="93">
        <f t="shared" si="1"/>
        <v>0</v>
      </c>
      <c r="I20" s="92"/>
      <c r="J20" s="20"/>
      <c r="K20" s="93">
        <f t="shared" si="2"/>
        <v>0</v>
      </c>
      <c r="L20" s="92"/>
      <c r="M20" s="20"/>
      <c r="N20" s="93">
        <f t="shared" si="3"/>
        <v>0</v>
      </c>
      <c r="O20" s="92"/>
      <c r="P20" s="20"/>
      <c r="Q20" s="93">
        <f t="shared" si="4"/>
        <v>0</v>
      </c>
      <c r="R20" s="92"/>
      <c r="S20" s="20"/>
      <c r="T20" s="93">
        <f t="shared" si="5"/>
        <v>0</v>
      </c>
      <c r="U20" s="209">
        <f t="shared" si="6"/>
        <v>0</v>
      </c>
      <c r="W20" s="86" t="s">
        <v>15</v>
      </c>
      <c r="X20" s="122">
        <f t="shared" si="7"/>
        <v>0</v>
      </c>
      <c r="Y20" s="4">
        <f t="shared" si="8"/>
        <v>0</v>
      </c>
      <c r="Z20" s="130">
        <f t="shared" si="9"/>
        <v>0</v>
      </c>
      <c r="AA20" s="4">
        <f t="shared" si="10"/>
        <v>0</v>
      </c>
      <c r="AB20" s="123">
        <f t="shared" si="11"/>
        <v>0</v>
      </c>
      <c r="AC20" s="129">
        <f t="shared" si="12"/>
        <v>0</v>
      </c>
    </row>
    <row r="21" spans="1:29" ht="15.75">
      <c r="A21" s="251"/>
      <c r="B21" s="86" t="s">
        <v>16</v>
      </c>
      <c r="C21" s="92"/>
      <c r="D21" s="20"/>
      <c r="E21" s="93">
        <f t="shared" si="0"/>
        <v>0</v>
      </c>
      <c r="F21" s="92"/>
      <c r="G21" s="20"/>
      <c r="H21" s="93">
        <f t="shared" si="1"/>
        <v>0</v>
      </c>
      <c r="I21" s="92"/>
      <c r="J21" s="20"/>
      <c r="K21" s="93">
        <f t="shared" si="2"/>
        <v>0</v>
      </c>
      <c r="L21" s="92"/>
      <c r="M21" s="20"/>
      <c r="N21" s="93">
        <f t="shared" si="3"/>
        <v>0</v>
      </c>
      <c r="O21" s="92"/>
      <c r="P21" s="20"/>
      <c r="Q21" s="93">
        <f t="shared" si="4"/>
        <v>0</v>
      </c>
      <c r="R21" s="92"/>
      <c r="S21" s="20"/>
      <c r="T21" s="93">
        <f t="shared" si="5"/>
        <v>0</v>
      </c>
      <c r="U21" s="209">
        <f t="shared" si="6"/>
        <v>0</v>
      </c>
      <c r="W21" s="86" t="s">
        <v>16</v>
      </c>
      <c r="X21" s="122">
        <f t="shared" si="7"/>
        <v>0</v>
      </c>
      <c r="Y21" s="4">
        <f t="shared" si="8"/>
        <v>0</v>
      </c>
      <c r="Z21" s="130">
        <f t="shared" si="9"/>
        <v>0</v>
      </c>
      <c r="AA21" s="4">
        <f t="shared" si="10"/>
        <v>0</v>
      </c>
      <c r="AB21" s="4">
        <f t="shared" si="11"/>
        <v>0</v>
      </c>
      <c r="AC21" s="129">
        <f t="shared" si="12"/>
        <v>0</v>
      </c>
    </row>
    <row r="22" spans="1:29" ht="15.75">
      <c r="A22" s="251"/>
      <c r="B22" s="86" t="s">
        <v>17</v>
      </c>
      <c r="C22" s="92"/>
      <c r="D22" s="20"/>
      <c r="E22" s="93">
        <f t="shared" si="0"/>
        <v>0</v>
      </c>
      <c r="F22" s="92"/>
      <c r="G22" s="20"/>
      <c r="H22" s="93">
        <f t="shared" si="1"/>
        <v>0</v>
      </c>
      <c r="I22" s="92"/>
      <c r="J22" s="20"/>
      <c r="K22" s="93">
        <f t="shared" si="2"/>
        <v>0</v>
      </c>
      <c r="L22" s="92"/>
      <c r="M22" s="20"/>
      <c r="N22" s="93">
        <f t="shared" si="3"/>
        <v>0</v>
      </c>
      <c r="O22" s="92"/>
      <c r="P22" s="20"/>
      <c r="Q22" s="93">
        <f t="shared" si="4"/>
        <v>0</v>
      </c>
      <c r="R22" s="92"/>
      <c r="S22" s="20"/>
      <c r="T22" s="93">
        <f t="shared" si="5"/>
        <v>0</v>
      </c>
      <c r="U22" s="209">
        <f t="shared" si="6"/>
        <v>0</v>
      </c>
      <c r="W22" s="86" t="s">
        <v>17</v>
      </c>
      <c r="X22" s="122">
        <f t="shared" si="7"/>
        <v>0</v>
      </c>
      <c r="Y22" s="4">
        <f t="shared" si="8"/>
        <v>0</v>
      </c>
      <c r="Z22" s="130">
        <f t="shared" si="9"/>
        <v>0</v>
      </c>
      <c r="AA22" s="4">
        <f t="shared" si="10"/>
        <v>0</v>
      </c>
      <c r="AB22" s="4">
        <f t="shared" si="11"/>
        <v>0</v>
      </c>
      <c r="AC22" s="129">
        <f t="shared" si="12"/>
        <v>0</v>
      </c>
    </row>
    <row r="23" spans="1:29" ht="15.75">
      <c r="A23" s="251"/>
      <c r="B23" s="86" t="s">
        <v>18</v>
      </c>
      <c r="C23" s="92"/>
      <c r="D23" s="20"/>
      <c r="E23" s="93">
        <f t="shared" si="0"/>
        <v>0</v>
      </c>
      <c r="F23" s="92"/>
      <c r="G23" s="20"/>
      <c r="H23" s="93">
        <f t="shared" si="1"/>
        <v>0</v>
      </c>
      <c r="I23" s="92"/>
      <c r="J23" s="20"/>
      <c r="K23" s="93">
        <f t="shared" si="2"/>
        <v>0</v>
      </c>
      <c r="L23" s="92"/>
      <c r="M23" s="20"/>
      <c r="N23" s="93">
        <f t="shared" si="3"/>
        <v>0</v>
      </c>
      <c r="O23" s="92"/>
      <c r="P23" s="20"/>
      <c r="Q23" s="93">
        <f t="shared" si="4"/>
        <v>0</v>
      </c>
      <c r="R23" s="92"/>
      <c r="S23" s="20"/>
      <c r="T23" s="93">
        <f t="shared" si="5"/>
        <v>0</v>
      </c>
      <c r="U23" s="209">
        <f t="shared" si="6"/>
        <v>0</v>
      </c>
      <c r="W23" s="86" t="s">
        <v>18</v>
      </c>
      <c r="X23" s="122">
        <f t="shared" si="7"/>
        <v>0</v>
      </c>
      <c r="Y23" s="4">
        <f t="shared" si="8"/>
        <v>0</v>
      </c>
      <c r="Z23" s="130">
        <f t="shared" si="9"/>
        <v>0</v>
      </c>
      <c r="AA23" s="4">
        <f t="shared" si="10"/>
        <v>0</v>
      </c>
      <c r="AB23" s="4">
        <f t="shared" si="11"/>
        <v>0</v>
      </c>
      <c r="AC23" s="129">
        <f t="shared" si="12"/>
        <v>0</v>
      </c>
    </row>
    <row r="24" spans="1:29" ht="15.75">
      <c r="A24" s="252"/>
      <c r="B24" s="88" t="s">
        <v>19</v>
      </c>
      <c r="C24" s="94"/>
      <c r="D24" s="95"/>
      <c r="E24" s="96">
        <f t="shared" si="0"/>
        <v>0</v>
      </c>
      <c r="F24" s="94"/>
      <c r="G24" s="95"/>
      <c r="H24" s="96">
        <f t="shared" si="1"/>
        <v>0</v>
      </c>
      <c r="I24" s="94"/>
      <c r="J24" s="95"/>
      <c r="K24" s="96">
        <f t="shared" si="2"/>
        <v>0</v>
      </c>
      <c r="L24" s="94"/>
      <c r="M24" s="95"/>
      <c r="N24" s="96">
        <f t="shared" si="3"/>
        <v>0</v>
      </c>
      <c r="O24" s="94"/>
      <c r="P24" s="95"/>
      <c r="Q24" s="96">
        <f t="shared" si="4"/>
        <v>0</v>
      </c>
      <c r="R24" s="94"/>
      <c r="S24" s="95"/>
      <c r="T24" s="96">
        <f t="shared" si="5"/>
        <v>0</v>
      </c>
      <c r="U24" s="210">
        <f t="shared" si="6"/>
        <v>0</v>
      </c>
      <c r="W24" s="88" t="s">
        <v>19</v>
      </c>
      <c r="X24" s="122">
        <f t="shared" si="7"/>
        <v>0</v>
      </c>
      <c r="Y24" s="4">
        <f t="shared" si="8"/>
        <v>0</v>
      </c>
      <c r="Z24" s="130">
        <f t="shared" si="9"/>
        <v>0</v>
      </c>
      <c r="AA24" s="4">
        <f t="shared" si="10"/>
        <v>0</v>
      </c>
      <c r="AB24" s="4">
        <f t="shared" si="11"/>
        <v>0</v>
      </c>
      <c r="AC24" s="129">
        <f t="shared" si="12"/>
        <v>0</v>
      </c>
    </row>
    <row r="25" spans="1:29" ht="15.75" customHeight="1">
      <c r="A25" s="250">
        <v>42738</v>
      </c>
      <c r="B25" s="85" t="s">
        <v>12</v>
      </c>
      <c r="C25" s="89"/>
      <c r="D25" s="90"/>
      <c r="E25" s="91">
        <f t="shared" si="0"/>
        <v>0</v>
      </c>
      <c r="F25" s="89"/>
      <c r="G25" s="90"/>
      <c r="H25" s="91">
        <f t="shared" si="1"/>
        <v>0</v>
      </c>
      <c r="I25" s="89"/>
      <c r="J25" s="90"/>
      <c r="K25" s="91">
        <f t="shared" si="2"/>
        <v>0</v>
      </c>
      <c r="L25" s="89"/>
      <c r="M25" s="90"/>
      <c r="N25" s="91">
        <f t="shared" si="3"/>
        <v>0</v>
      </c>
      <c r="O25" s="89"/>
      <c r="P25" s="90"/>
      <c r="Q25" s="91">
        <f t="shared" si="4"/>
        <v>0</v>
      </c>
      <c r="R25" s="89"/>
      <c r="S25" s="90"/>
      <c r="T25" s="91">
        <f t="shared" si="5"/>
        <v>0</v>
      </c>
      <c r="U25" s="208">
        <f t="shared" si="6"/>
        <v>0</v>
      </c>
      <c r="W25" s="85" t="s">
        <v>12</v>
      </c>
      <c r="X25" s="117">
        <f t="shared" si="7"/>
        <v>0</v>
      </c>
      <c r="Y25" s="118">
        <f t="shared" si="8"/>
        <v>0</v>
      </c>
      <c r="Z25" s="118">
        <f t="shared" si="9"/>
        <v>0</v>
      </c>
      <c r="AA25" s="118">
        <f t="shared" si="10"/>
        <v>0</v>
      </c>
      <c r="AB25" s="118">
        <f t="shared" si="11"/>
        <v>0</v>
      </c>
      <c r="AC25" s="131">
        <f t="shared" si="12"/>
        <v>0</v>
      </c>
    </row>
    <row r="26" spans="1:29" ht="15.75">
      <c r="A26" s="251"/>
      <c r="B26" s="86" t="s">
        <v>13</v>
      </c>
      <c r="C26" s="92"/>
      <c r="D26" s="20"/>
      <c r="E26" s="93">
        <f t="shared" si="0"/>
        <v>0</v>
      </c>
      <c r="F26" s="92"/>
      <c r="G26" s="20"/>
      <c r="H26" s="93">
        <f t="shared" si="1"/>
        <v>0</v>
      </c>
      <c r="I26" s="92"/>
      <c r="J26" s="20"/>
      <c r="K26" s="93">
        <f t="shared" si="2"/>
        <v>0</v>
      </c>
      <c r="L26" s="92"/>
      <c r="M26" s="20"/>
      <c r="N26" s="93">
        <f t="shared" si="3"/>
        <v>0</v>
      </c>
      <c r="O26" s="92"/>
      <c r="P26" s="20"/>
      <c r="Q26" s="93">
        <f t="shared" si="4"/>
        <v>0</v>
      </c>
      <c r="R26" s="92"/>
      <c r="S26" s="20"/>
      <c r="T26" s="93">
        <f t="shared" si="5"/>
        <v>0</v>
      </c>
      <c r="U26" s="209">
        <f t="shared" si="6"/>
        <v>0</v>
      </c>
      <c r="W26" s="86" t="s">
        <v>13</v>
      </c>
      <c r="X26" s="121">
        <f t="shared" si="7"/>
        <v>0</v>
      </c>
      <c r="Y26" s="122">
        <f t="shared" si="8"/>
        <v>0</v>
      </c>
      <c r="Z26" s="122">
        <f t="shared" si="9"/>
        <v>0</v>
      </c>
      <c r="AA26" s="122">
        <f t="shared" si="10"/>
        <v>0</v>
      </c>
      <c r="AB26" s="122">
        <f t="shared" si="11"/>
        <v>0</v>
      </c>
      <c r="AC26" s="129">
        <f t="shared" si="12"/>
        <v>0</v>
      </c>
    </row>
    <row r="27" spans="1:29" ht="15.75">
      <c r="A27" s="251"/>
      <c r="B27" s="87" t="s">
        <v>14</v>
      </c>
      <c r="C27" s="92"/>
      <c r="D27" s="20"/>
      <c r="E27" s="93">
        <f t="shared" si="0"/>
        <v>0</v>
      </c>
      <c r="F27" s="92"/>
      <c r="G27" s="20"/>
      <c r="H27" s="93">
        <f t="shared" si="1"/>
        <v>0</v>
      </c>
      <c r="I27" s="92"/>
      <c r="J27" s="20"/>
      <c r="K27" s="93">
        <f t="shared" si="2"/>
        <v>0</v>
      </c>
      <c r="L27" s="92"/>
      <c r="M27" s="20"/>
      <c r="N27" s="93">
        <f t="shared" si="3"/>
        <v>0</v>
      </c>
      <c r="O27" s="92"/>
      <c r="P27" s="20"/>
      <c r="Q27" s="93">
        <f t="shared" si="4"/>
        <v>0</v>
      </c>
      <c r="R27" s="92"/>
      <c r="S27" s="20"/>
      <c r="T27" s="93">
        <f t="shared" si="5"/>
        <v>0</v>
      </c>
      <c r="U27" s="209">
        <f t="shared" si="6"/>
        <v>0</v>
      </c>
      <c r="W27" s="87" t="s">
        <v>14</v>
      </c>
      <c r="X27" s="121">
        <f t="shared" si="7"/>
        <v>0</v>
      </c>
      <c r="Y27" s="122">
        <f t="shared" si="8"/>
        <v>0</v>
      </c>
      <c r="Z27" s="122">
        <f t="shared" si="9"/>
        <v>0</v>
      </c>
      <c r="AA27" s="122">
        <f t="shared" si="10"/>
        <v>0</v>
      </c>
      <c r="AB27" s="122">
        <f t="shared" si="11"/>
        <v>0</v>
      </c>
      <c r="AC27" s="129">
        <f t="shared" si="12"/>
        <v>0</v>
      </c>
    </row>
    <row r="28" spans="1:29" ht="15.75">
      <c r="A28" s="251"/>
      <c r="B28" s="86" t="s">
        <v>15</v>
      </c>
      <c r="C28" s="92"/>
      <c r="D28" s="20"/>
      <c r="E28" s="93">
        <f t="shared" si="0"/>
        <v>0</v>
      </c>
      <c r="F28" s="92"/>
      <c r="G28" s="20"/>
      <c r="H28" s="93">
        <f t="shared" si="1"/>
        <v>0</v>
      </c>
      <c r="I28" s="92"/>
      <c r="J28" s="20"/>
      <c r="K28" s="93">
        <f t="shared" si="2"/>
        <v>0</v>
      </c>
      <c r="L28" s="92"/>
      <c r="M28" s="20"/>
      <c r="N28" s="93">
        <f t="shared" si="3"/>
        <v>0</v>
      </c>
      <c r="O28" s="92"/>
      <c r="P28" s="20"/>
      <c r="Q28" s="93">
        <f t="shared" si="4"/>
        <v>0</v>
      </c>
      <c r="R28" s="92"/>
      <c r="S28" s="20"/>
      <c r="T28" s="93">
        <f t="shared" si="5"/>
        <v>0</v>
      </c>
      <c r="U28" s="209">
        <f t="shared" si="6"/>
        <v>0</v>
      </c>
      <c r="W28" s="86" t="s">
        <v>15</v>
      </c>
      <c r="X28" s="121">
        <f t="shared" si="7"/>
        <v>0</v>
      </c>
      <c r="Y28" s="122">
        <f t="shared" si="8"/>
        <v>0</v>
      </c>
      <c r="Z28" s="122">
        <f t="shared" si="9"/>
        <v>0</v>
      </c>
      <c r="AA28" s="122">
        <f t="shared" si="10"/>
        <v>0</v>
      </c>
      <c r="AB28" s="122">
        <f t="shared" si="11"/>
        <v>0</v>
      </c>
      <c r="AC28" s="129">
        <f t="shared" si="12"/>
        <v>0</v>
      </c>
    </row>
    <row r="29" spans="1:29" ht="15.75">
      <c r="A29" s="251"/>
      <c r="B29" s="86" t="s">
        <v>16</v>
      </c>
      <c r="C29" s="92"/>
      <c r="D29" s="20"/>
      <c r="E29" s="93">
        <f t="shared" si="0"/>
        <v>0</v>
      </c>
      <c r="F29" s="92"/>
      <c r="G29" s="20"/>
      <c r="H29" s="93">
        <f t="shared" si="1"/>
        <v>0</v>
      </c>
      <c r="I29" s="92"/>
      <c r="J29" s="20"/>
      <c r="K29" s="93">
        <f t="shared" si="2"/>
        <v>0</v>
      </c>
      <c r="L29" s="92"/>
      <c r="M29" s="20"/>
      <c r="N29" s="93">
        <f t="shared" si="3"/>
        <v>0</v>
      </c>
      <c r="O29" s="92"/>
      <c r="P29" s="20"/>
      <c r="Q29" s="93">
        <f t="shared" si="4"/>
        <v>0</v>
      </c>
      <c r="R29" s="92"/>
      <c r="S29" s="20"/>
      <c r="T29" s="93">
        <f t="shared" si="5"/>
        <v>0</v>
      </c>
      <c r="U29" s="209">
        <f t="shared" si="6"/>
        <v>0</v>
      </c>
      <c r="W29" s="86" t="s">
        <v>16</v>
      </c>
      <c r="X29" s="121">
        <f t="shared" si="7"/>
        <v>0</v>
      </c>
      <c r="Y29" s="122">
        <f t="shared" si="8"/>
        <v>0</v>
      </c>
      <c r="Z29" s="122">
        <f t="shared" si="9"/>
        <v>0</v>
      </c>
      <c r="AA29" s="122">
        <f t="shared" si="10"/>
        <v>0</v>
      </c>
      <c r="AB29" s="122">
        <f t="shared" si="11"/>
        <v>0</v>
      </c>
      <c r="AC29" s="129">
        <f t="shared" si="12"/>
        <v>0</v>
      </c>
    </row>
    <row r="30" spans="1:29" ht="15.75">
      <c r="A30" s="251"/>
      <c r="B30" s="86" t="s">
        <v>17</v>
      </c>
      <c r="C30" s="92"/>
      <c r="D30" s="20"/>
      <c r="E30" s="93">
        <f t="shared" si="0"/>
        <v>0</v>
      </c>
      <c r="F30" s="92"/>
      <c r="G30" s="20"/>
      <c r="H30" s="93">
        <f t="shared" si="1"/>
        <v>0</v>
      </c>
      <c r="I30" s="92"/>
      <c r="J30" s="20"/>
      <c r="K30" s="93">
        <f t="shared" si="2"/>
        <v>0</v>
      </c>
      <c r="L30" s="92"/>
      <c r="M30" s="20"/>
      <c r="N30" s="93">
        <f t="shared" si="3"/>
        <v>0</v>
      </c>
      <c r="O30" s="92"/>
      <c r="P30" s="20"/>
      <c r="Q30" s="93">
        <f t="shared" si="4"/>
        <v>0</v>
      </c>
      <c r="R30" s="92"/>
      <c r="S30" s="20"/>
      <c r="T30" s="93">
        <f t="shared" si="5"/>
        <v>0</v>
      </c>
      <c r="U30" s="209">
        <f t="shared" si="6"/>
        <v>0</v>
      </c>
      <c r="W30" s="86" t="s">
        <v>17</v>
      </c>
      <c r="X30" s="121">
        <f t="shared" si="7"/>
        <v>0</v>
      </c>
      <c r="Y30" s="122">
        <f t="shared" si="8"/>
        <v>0</v>
      </c>
      <c r="Z30" s="122">
        <f t="shared" si="9"/>
        <v>0</v>
      </c>
      <c r="AA30" s="122">
        <f t="shared" si="10"/>
        <v>0</v>
      </c>
      <c r="AB30" s="122">
        <f t="shared" si="11"/>
        <v>0</v>
      </c>
      <c r="AC30" s="129">
        <f t="shared" si="12"/>
        <v>0</v>
      </c>
    </row>
    <row r="31" spans="1:29" ht="15.75">
      <c r="A31" s="251"/>
      <c r="B31" s="86" t="s">
        <v>18</v>
      </c>
      <c r="C31" s="92"/>
      <c r="D31" s="20"/>
      <c r="E31" s="93">
        <f t="shared" si="0"/>
        <v>0</v>
      </c>
      <c r="F31" s="92"/>
      <c r="G31" s="20"/>
      <c r="H31" s="93">
        <f t="shared" si="1"/>
        <v>0</v>
      </c>
      <c r="I31" s="92"/>
      <c r="J31" s="20"/>
      <c r="K31" s="93">
        <f t="shared" si="2"/>
        <v>0</v>
      </c>
      <c r="L31" s="92"/>
      <c r="M31" s="20"/>
      <c r="N31" s="93">
        <f t="shared" si="3"/>
        <v>0</v>
      </c>
      <c r="O31" s="92"/>
      <c r="P31" s="20"/>
      <c r="Q31" s="93">
        <f t="shared" si="4"/>
        <v>0</v>
      </c>
      <c r="R31" s="92"/>
      <c r="S31" s="20"/>
      <c r="T31" s="93">
        <f t="shared" si="5"/>
        <v>0</v>
      </c>
      <c r="U31" s="209">
        <f t="shared" si="6"/>
        <v>0</v>
      </c>
      <c r="W31" s="86" t="s">
        <v>18</v>
      </c>
      <c r="X31" s="121">
        <f t="shared" si="7"/>
        <v>0</v>
      </c>
      <c r="Y31" s="122">
        <f t="shared" si="8"/>
        <v>0</v>
      </c>
      <c r="Z31" s="122">
        <f t="shared" si="9"/>
        <v>0</v>
      </c>
      <c r="AA31" s="122">
        <f t="shared" si="10"/>
        <v>0</v>
      </c>
      <c r="AB31" s="122">
        <f t="shared" si="11"/>
        <v>0</v>
      </c>
      <c r="AC31" s="129">
        <f t="shared" si="12"/>
        <v>0</v>
      </c>
    </row>
    <row r="32" spans="1:29" ht="15.75">
      <c r="A32" s="252"/>
      <c r="B32" s="88" t="s">
        <v>19</v>
      </c>
      <c r="C32" s="94"/>
      <c r="D32" s="95"/>
      <c r="E32" s="96">
        <f t="shared" si="0"/>
        <v>0</v>
      </c>
      <c r="F32" s="94"/>
      <c r="G32" s="95"/>
      <c r="H32" s="96">
        <f t="shared" si="1"/>
        <v>0</v>
      </c>
      <c r="I32" s="94"/>
      <c r="J32" s="95"/>
      <c r="K32" s="96">
        <f t="shared" si="2"/>
        <v>0</v>
      </c>
      <c r="L32" s="94"/>
      <c r="M32" s="95"/>
      <c r="N32" s="96">
        <f t="shared" si="3"/>
        <v>0</v>
      </c>
      <c r="O32" s="94"/>
      <c r="P32" s="95"/>
      <c r="Q32" s="96">
        <f t="shared" si="4"/>
        <v>0</v>
      </c>
      <c r="R32" s="94"/>
      <c r="S32" s="95"/>
      <c r="T32" s="96">
        <f t="shared" si="5"/>
        <v>0</v>
      </c>
      <c r="U32" s="210">
        <f t="shared" si="6"/>
        <v>0</v>
      </c>
      <c r="W32" s="88" t="s">
        <v>19</v>
      </c>
      <c r="X32" s="125">
        <f t="shared" si="7"/>
        <v>0</v>
      </c>
      <c r="Y32" s="126">
        <f t="shared" si="8"/>
        <v>0</v>
      </c>
      <c r="Z32" s="126">
        <f t="shared" si="9"/>
        <v>0</v>
      </c>
      <c r="AA32" s="126">
        <f t="shared" si="10"/>
        <v>0</v>
      </c>
      <c r="AB32" s="126">
        <f t="shared" si="11"/>
        <v>0</v>
      </c>
      <c r="AC32" s="132">
        <f t="shared" si="12"/>
        <v>0</v>
      </c>
    </row>
    <row r="33" spans="1:29" ht="15.75" customHeight="1">
      <c r="A33" s="250">
        <v>42739</v>
      </c>
      <c r="B33" s="85" t="s">
        <v>12</v>
      </c>
      <c r="C33" s="89"/>
      <c r="D33" s="90"/>
      <c r="E33" s="91">
        <f t="shared" si="0"/>
        <v>0</v>
      </c>
      <c r="F33" s="89"/>
      <c r="G33" s="90"/>
      <c r="H33" s="91">
        <f t="shared" si="1"/>
        <v>0</v>
      </c>
      <c r="I33" s="89"/>
      <c r="J33" s="90"/>
      <c r="K33" s="91">
        <f t="shared" si="2"/>
        <v>0</v>
      </c>
      <c r="L33" s="89"/>
      <c r="M33" s="90"/>
      <c r="N33" s="91">
        <f t="shared" si="3"/>
        <v>0</v>
      </c>
      <c r="O33" s="89"/>
      <c r="P33" s="90"/>
      <c r="Q33" s="91">
        <f t="shared" si="4"/>
        <v>0</v>
      </c>
      <c r="R33" s="89"/>
      <c r="S33" s="90"/>
      <c r="T33" s="91">
        <f t="shared" si="5"/>
        <v>0</v>
      </c>
      <c r="U33" s="208">
        <f t="shared" si="6"/>
        <v>0</v>
      </c>
      <c r="W33" s="85" t="s">
        <v>12</v>
      </c>
      <c r="X33" s="117">
        <f t="shared" si="7"/>
        <v>0</v>
      </c>
      <c r="Y33" s="118">
        <f t="shared" si="8"/>
        <v>0</v>
      </c>
      <c r="Z33" s="118">
        <f t="shared" si="9"/>
        <v>0</v>
      </c>
      <c r="AA33" s="118">
        <f t="shared" si="10"/>
        <v>0</v>
      </c>
      <c r="AB33" s="118">
        <f t="shared" si="11"/>
        <v>0</v>
      </c>
      <c r="AC33" s="131">
        <f t="shared" si="12"/>
        <v>0</v>
      </c>
    </row>
    <row r="34" spans="1:29" ht="15.75">
      <c r="A34" s="251"/>
      <c r="B34" s="86" t="s">
        <v>13</v>
      </c>
      <c r="C34" s="92"/>
      <c r="D34" s="84"/>
      <c r="E34" s="93">
        <f t="shared" si="0"/>
        <v>0</v>
      </c>
      <c r="F34" s="92"/>
      <c r="G34" s="6"/>
      <c r="H34" s="93">
        <f t="shared" si="1"/>
        <v>0</v>
      </c>
      <c r="I34" s="92"/>
      <c r="J34" s="20"/>
      <c r="K34" s="93">
        <f t="shared" si="2"/>
        <v>0</v>
      </c>
      <c r="L34" s="92"/>
      <c r="M34" s="20"/>
      <c r="N34" s="93">
        <f t="shared" si="3"/>
        <v>0</v>
      </c>
      <c r="O34" s="92"/>
      <c r="P34" s="6"/>
      <c r="Q34" s="93">
        <f t="shared" si="4"/>
        <v>0</v>
      </c>
      <c r="R34" s="92"/>
      <c r="S34" s="6"/>
      <c r="T34" s="93">
        <f t="shared" si="5"/>
        <v>0</v>
      </c>
      <c r="U34" s="209">
        <f t="shared" si="6"/>
        <v>0</v>
      </c>
      <c r="W34" s="86" t="s">
        <v>13</v>
      </c>
      <c r="X34" s="121">
        <f t="shared" si="7"/>
        <v>0</v>
      </c>
      <c r="Y34" s="122">
        <f t="shared" si="8"/>
        <v>0</v>
      </c>
      <c r="Z34" s="122">
        <f t="shared" si="9"/>
        <v>0</v>
      </c>
      <c r="AA34" s="122">
        <f t="shared" si="10"/>
        <v>0</v>
      </c>
      <c r="AB34" s="122">
        <f t="shared" si="11"/>
        <v>0</v>
      </c>
      <c r="AC34" s="129">
        <f t="shared" si="12"/>
        <v>0</v>
      </c>
    </row>
    <row r="35" spans="1:29" ht="15.75">
      <c r="A35" s="251"/>
      <c r="B35" s="87" t="s">
        <v>14</v>
      </c>
      <c r="C35" s="92"/>
      <c r="D35" s="6"/>
      <c r="E35" s="93">
        <f t="shared" si="0"/>
        <v>0</v>
      </c>
      <c r="F35" s="92"/>
      <c r="G35" s="6"/>
      <c r="H35" s="93">
        <f t="shared" si="1"/>
        <v>0</v>
      </c>
      <c r="I35" s="92"/>
      <c r="J35" s="20"/>
      <c r="K35" s="93">
        <f t="shared" si="2"/>
        <v>0</v>
      </c>
      <c r="L35" s="92"/>
      <c r="M35" s="20"/>
      <c r="N35" s="93">
        <f t="shared" si="3"/>
        <v>0</v>
      </c>
      <c r="O35" s="92"/>
      <c r="P35" s="6"/>
      <c r="Q35" s="93">
        <f t="shared" si="4"/>
        <v>0</v>
      </c>
      <c r="R35" s="92"/>
      <c r="S35" s="6"/>
      <c r="T35" s="93">
        <f t="shared" si="5"/>
        <v>0</v>
      </c>
      <c r="U35" s="209">
        <f t="shared" si="6"/>
        <v>0</v>
      </c>
      <c r="W35" s="87" t="s">
        <v>14</v>
      </c>
      <c r="X35" s="121">
        <f t="shared" si="7"/>
        <v>0</v>
      </c>
      <c r="Y35" s="122">
        <f t="shared" si="8"/>
        <v>0</v>
      </c>
      <c r="Z35" s="122">
        <f t="shared" si="9"/>
        <v>0</v>
      </c>
      <c r="AA35" s="122">
        <f t="shared" si="10"/>
        <v>0</v>
      </c>
      <c r="AB35" s="122">
        <f t="shared" si="11"/>
        <v>0</v>
      </c>
      <c r="AC35" s="129">
        <f t="shared" si="12"/>
        <v>0</v>
      </c>
    </row>
    <row r="36" spans="1:29" ht="15.75">
      <c r="A36" s="251"/>
      <c r="B36" s="86" t="s">
        <v>15</v>
      </c>
      <c r="C36" s="92"/>
      <c r="D36" s="6"/>
      <c r="E36" s="93">
        <f t="shared" si="0"/>
        <v>0</v>
      </c>
      <c r="F36" s="92"/>
      <c r="G36" s="6"/>
      <c r="H36" s="93">
        <f t="shared" si="1"/>
        <v>0</v>
      </c>
      <c r="I36" s="92"/>
      <c r="J36" s="20"/>
      <c r="K36" s="93">
        <f t="shared" si="2"/>
        <v>0</v>
      </c>
      <c r="L36" s="92"/>
      <c r="M36" s="20"/>
      <c r="N36" s="93">
        <f t="shared" si="3"/>
        <v>0</v>
      </c>
      <c r="O36" s="92"/>
      <c r="P36" s="6"/>
      <c r="Q36" s="93">
        <f t="shared" si="4"/>
        <v>0</v>
      </c>
      <c r="R36" s="92"/>
      <c r="S36" s="6"/>
      <c r="T36" s="93">
        <f t="shared" si="5"/>
        <v>0</v>
      </c>
      <c r="U36" s="209">
        <f t="shared" si="6"/>
        <v>0</v>
      </c>
      <c r="W36" s="86" t="s">
        <v>15</v>
      </c>
      <c r="X36" s="121">
        <f t="shared" si="7"/>
        <v>0</v>
      </c>
      <c r="Y36" s="122">
        <f t="shared" si="8"/>
        <v>0</v>
      </c>
      <c r="Z36" s="122">
        <f t="shared" si="9"/>
        <v>0</v>
      </c>
      <c r="AA36" s="122">
        <f t="shared" si="10"/>
        <v>0</v>
      </c>
      <c r="AB36" s="122">
        <f t="shared" si="11"/>
        <v>0</v>
      </c>
      <c r="AC36" s="129">
        <f t="shared" si="12"/>
        <v>0</v>
      </c>
    </row>
    <row r="37" spans="1:29" ht="15.75">
      <c r="A37" s="251"/>
      <c r="B37" s="86" t="s">
        <v>16</v>
      </c>
      <c r="C37" s="92"/>
      <c r="D37" s="6"/>
      <c r="E37" s="93">
        <f t="shared" si="0"/>
        <v>0</v>
      </c>
      <c r="F37" s="92"/>
      <c r="G37" s="6"/>
      <c r="H37" s="93">
        <f t="shared" si="1"/>
        <v>0</v>
      </c>
      <c r="I37" s="92"/>
      <c r="J37" s="20"/>
      <c r="K37" s="93">
        <f t="shared" si="2"/>
        <v>0</v>
      </c>
      <c r="L37" s="92"/>
      <c r="M37" s="20"/>
      <c r="N37" s="93">
        <f t="shared" si="3"/>
        <v>0</v>
      </c>
      <c r="O37" s="92"/>
      <c r="P37" s="6"/>
      <c r="Q37" s="93">
        <f t="shared" si="4"/>
        <v>0</v>
      </c>
      <c r="R37" s="92"/>
      <c r="S37" s="6"/>
      <c r="T37" s="93">
        <f t="shared" si="5"/>
        <v>0</v>
      </c>
      <c r="U37" s="209">
        <f t="shared" si="6"/>
        <v>0</v>
      </c>
      <c r="W37" s="86" t="s">
        <v>16</v>
      </c>
      <c r="X37" s="121">
        <f t="shared" si="7"/>
        <v>0</v>
      </c>
      <c r="Y37" s="122">
        <f t="shared" si="8"/>
        <v>0</v>
      </c>
      <c r="Z37" s="122">
        <f t="shared" si="9"/>
        <v>0</v>
      </c>
      <c r="AA37" s="122">
        <f t="shared" si="10"/>
        <v>0</v>
      </c>
      <c r="AB37" s="122">
        <f t="shared" si="11"/>
        <v>0</v>
      </c>
      <c r="AC37" s="129">
        <f t="shared" si="12"/>
        <v>0</v>
      </c>
    </row>
    <row r="38" spans="1:29" ht="15.75">
      <c r="A38" s="251"/>
      <c r="B38" s="86" t="s">
        <v>17</v>
      </c>
      <c r="C38" s="92"/>
      <c r="D38" s="6"/>
      <c r="E38" s="93">
        <f t="shared" si="0"/>
        <v>0</v>
      </c>
      <c r="F38" s="92"/>
      <c r="G38" s="6"/>
      <c r="H38" s="93">
        <f t="shared" si="1"/>
        <v>0</v>
      </c>
      <c r="I38" s="92"/>
      <c r="J38" s="20"/>
      <c r="K38" s="93">
        <f t="shared" si="2"/>
        <v>0</v>
      </c>
      <c r="L38" s="92"/>
      <c r="M38" s="20"/>
      <c r="N38" s="93">
        <f t="shared" si="3"/>
        <v>0</v>
      </c>
      <c r="O38" s="92"/>
      <c r="P38" s="6"/>
      <c r="Q38" s="93">
        <f t="shared" si="4"/>
        <v>0</v>
      </c>
      <c r="R38" s="92"/>
      <c r="S38" s="6"/>
      <c r="T38" s="93">
        <f t="shared" si="5"/>
        <v>0</v>
      </c>
      <c r="U38" s="209">
        <f t="shared" si="6"/>
        <v>0</v>
      </c>
      <c r="W38" s="86" t="s">
        <v>17</v>
      </c>
      <c r="X38" s="121">
        <f t="shared" si="7"/>
        <v>0</v>
      </c>
      <c r="Y38" s="122">
        <f t="shared" si="8"/>
        <v>0</v>
      </c>
      <c r="Z38" s="122">
        <f t="shared" si="9"/>
        <v>0</v>
      </c>
      <c r="AA38" s="122">
        <f t="shared" si="10"/>
        <v>0</v>
      </c>
      <c r="AB38" s="122">
        <f t="shared" si="11"/>
        <v>0</v>
      </c>
      <c r="AC38" s="129">
        <f t="shared" si="12"/>
        <v>0</v>
      </c>
    </row>
    <row r="39" spans="1:29" ht="15.75">
      <c r="A39" s="251"/>
      <c r="B39" s="86" t="s">
        <v>18</v>
      </c>
      <c r="C39" s="92"/>
      <c r="D39" s="6"/>
      <c r="E39" s="93">
        <f t="shared" si="0"/>
        <v>0</v>
      </c>
      <c r="F39" s="92"/>
      <c r="G39" s="6"/>
      <c r="H39" s="93">
        <f t="shared" si="1"/>
        <v>0</v>
      </c>
      <c r="I39" s="92"/>
      <c r="J39" s="20"/>
      <c r="K39" s="93">
        <f t="shared" si="2"/>
        <v>0</v>
      </c>
      <c r="L39" s="92"/>
      <c r="M39" s="20"/>
      <c r="N39" s="93">
        <f t="shared" si="3"/>
        <v>0</v>
      </c>
      <c r="O39" s="92"/>
      <c r="P39" s="6"/>
      <c r="Q39" s="93">
        <f t="shared" si="4"/>
        <v>0</v>
      </c>
      <c r="R39" s="92"/>
      <c r="S39" s="6"/>
      <c r="T39" s="93">
        <f t="shared" si="5"/>
        <v>0</v>
      </c>
      <c r="U39" s="209">
        <f t="shared" si="6"/>
        <v>0</v>
      </c>
      <c r="W39" s="86" t="s">
        <v>18</v>
      </c>
      <c r="X39" s="121">
        <f t="shared" si="7"/>
        <v>0</v>
      </c>
      <c r="Y39" s="122">
        <f t="shared" si="8"/>
        <v>0</v>
      </c>
      <c r="Z39" s="122">
        <f t="shared" si="9"/>
        <v>0</v>
      </c>
      <c r="AA39" s="122">
        <f t="shared" si="10"/>
        <v>0</v>
      </c>
      <c r="AB39" s="122">
        <f t="shared" si="11"/>
        <v>0</v>
      </c>
      <c r="AC39" s="129">
        <f t="shared" si="12"/>
        <v>0</v>
      </c>
    </row>
    <row r="40" spans="1:29" ht="15.75">
      <c r="A40" s="252"/>
      <c r="B40" s="88" t="s">
        <v>19</v>
      </c>
      <c r="C40" s="94"/>
      <c r="D40" s="105"/>
      <c r="E40" s="96">
        <f t="shared" si="0"/>
        <v>0</v>
      </c>
      <c r="F40" s="94"/>
      <c r="G40" s="105"/>
      <c r="H40" s="96">
        <f t="shared" si="1"/>
        <v>0</v>
      </c>
      <c r="I40" s="94"/>
      <c r="J40" s="95"/>
      <c r="K40" s="96">
        <f t="shared" si="2"/>
        <v>0</v>
      </c>
      <c r="L40" s="94"/>
      <c r="M40" s="95"/>
      <c r="N40" s="96">
        <f t="shared" si="3"/>
        <v>0</v>
      </c>
      <c r="O40" s="94"/>
      <c r="P40" s="105"/>
      <c r="Q40" s="96">
        <f t="shared" si="4"/>
        <v>0</v>
      </c>
      <c r="R40" s="94"/>
      <c r="S40" s="105"/>
      <c r="T40" s="96">
        <f t="shared" si="5"/>
        <v>0</v>
      </c>
      <c r="U40" s="210">
        <f t="shared" si="6"/>
        <v>0</v>
      </c>
      <c r="W40" s="88" t="s">
        <v>19</v>
      </c>
      <c r="X40" s="125">
        <f t="shared" si="7"/>
        <v>0</v>
      </c>
      <c r="Y40" s="126">
        <f t="shared" si="8"/>
        <v>0</v>
      </c>
      <c r="Z40" s="126">
        <f t="shared" si="9"/>
        <v>0</v>
      </c>
      <c r="AA40" s="126">
        <f t="shared" si="10"/>
        <v>0</v>
      </c>
      <c r="AB40" s="126">
        <f t="shared" si="11"/>
        <v>0</v>
      </c>
      <c r="AC40" s="132">
        <f t="shared" si="12"/>
        <v>0</v>
      </c>
    </row>
    <row r="41" spans="1:29" ht="15.75" customHeight="1">
      <c r="A41" s="250">
        <v>42740</v>
      </c>
      <c r="B41" s="85" t="s">
        <v>12</v>
      </c>
      <c r="C41" s="89"/>
      <c r="D41" s="90"/>
      <c r="E41" s="97">
        <f t="shared" si="0"/>
        <v>0</v>
      </c>
      <c r="F41" s="89"/>
      <c r="G41" s="90"/>
      <c r="H41" s="91">
        <f t="shared" si="1"/>
        <v>0</v>
      </c>
      <c r="I41" s="89"/>
      <c r="J41" s="90"/>
      <c r="K41" s="91">
        <f t="shared" si="2"/>
        <v>0</v>
      </c>
      <c r="L41" s="89"/>
      <c r="M41" s="90"/>
      <c r="N41" s="91">
        <f t="shared" si="3"/>
        <v>0</v>
      </c>
      <c r="O41" s="89"/>
      <c r="P41" s="90"/>
      <c r="Q41" s="91">
        <f t="shared" si="4"/>
        <v>0</v>
      </c>
      <c r="R41" s="89"/>
      <c r="S41" s="90"/>
      <c r="T41" s="91">
        <f t="shared" si="5"/>
        <v>0</v>
      </c>
      <c r="U41" s="208">
        <f t="shared" si="6"/>
        <v>0</v>
      </c>
      <c r="W41" s="85" t="s">
        <v>12</v>
      </c>
      <c r="X41" s="122">
        <f t="shared" si="7"/>
        <v>0</v>
      </c>
      <c r="Y41" s="122">
        <f t="shared" si="8"/>
        <v>0</v>
      </c>
      <c r="Z41" s="122">
        <f t="shared" si="9"/>
        <v>0</v>
      </c>
      <c r="AA41" s="122">
        <f t="shared" si="10"/>
        <v>0</v>
      </c>
      <c r="AB41" s="122">
        <f t="shared" si="11"/>
        <v>0</v>
      </c>
      <c r="AC41" s="129">
        <f t="shared" si="12"/>
        <v>0</v>
      </c>
    </row>
    <row r="42" spans="1:29" ht="15.75">
      <c r="A42" s="251"/>
      <c r="B42" s="86" t="s">
        <v>13</v>
      </c>
      <c r="C42" s="92"/>
      <c r="D42" s="20"/>
      <c r="E42" s="93">
        <f t="shared" si="0"/>
        <v>0</v>
      </c>
      <c r="F42" s="92"/>
      <c r="G42" s="20"/>
      <c r="H42" s="93">
        <f t="shared" si="1"/>
        <v>0</v>
      </c>
      <c r="I42" s="92"/>
      <c r="J42" s="20"/>
      <c r="K42" s="93">
        <f t="shared" si="2"/>
        <v>0</v>
      </c>
      <c r="L42" s="92"/>
      <c r="M42" s="20"/>
      <c r="N42" s="93">
        <f t="shared" si="3"/>
        <v>0</v>
      </c>
      <c r="O42" s="92"/>
      <c r="P42" s="20"/>
      <c r="Q42" s="93">
        <f t="shared" si="4"/>
        <v>0</v>
      </c>
      <c r="R42" s="92"/>
      <c r="S42" s="20"/>
      <c r="T42" s="93">
        <f t="shared" si="5"/>
        <v>0</v>
      </c>
      <c r="U42" s="209">
        <f t="shared" si="6"/>
        <v>0</v>
      </c>
      <c r="W42" s="86" t="s">
        <v>13</v>
      </c>
      <c r="X42" s="122">
        <f t="shared" si="7"/>
        <v>0</v>
      </c>
      <c r="Y42" s="122">
        <f t="shared" si="8"/>
        <v>0</v>
      </c>
      <c r="Z42" s="122">
        <f t="shared" si="9"/>
        <v>0</v>
      </c>
      <c r="AA42" s="122">
        <f t="shared" si="10"/>
        <v>0</v>
      </c>
      <c r="AB42" s="122">
        <f t="shared" si="11"/>
        <v>0</v>
      </c>
      <c r="AC42" s="129">
        <f t="shared" si="12"/>
        <v>0</v>
      </c>
    </row>
    <row r="43" spans="1:29" ht="15.75">
      <c r="A43" s="251"/>
      <c r="B43" s="87" t="s">
        <v>14</v>
      </c>
      <c r="C43" s="92"/>
      <c r="D43" s="20"/>
      <c r="E43" s="93">
        <f t="shared" si="0"/>
        <v>0</v>
      </c>
      <c r="F43" s="92"/>
      <c r="G43" s="20"/>
      <c r="H43" s="93">
        <f t="shared" si="1"/>
        <v>0</v>
      </c>
      <c r="I43" s="92"/>
      <c r="J43" s="20"/>
      <c r="K43" s="93">
        <f t="shared" si="2"/>
        <v>0</v>
      </c>
      <c r="L43" s="92"/>
      <c r="M43" s="20"/>
      <c r="N43" s="93">
        <f t="shared" si="3"/>
        <v>0</v>
      </c>
      <c r="O43" s="92"/>
      <c r="P43" s="20"/>
      <c r="Q43" s="93">
        <f t="shared" si="4"/>
        <v>0</v>
      </c>
      <c r="R43" s="92"/>
      <c r="S43" s="20"/>
      <c r="T43" s="93">
        <f t="shared" si="5"/>
        <v>0</v>
      </c>
      <c r="U43" s="209">
        <f t="shared" si="6"/>
        <v>0</v>
      </c>
      <c r="W43" s="87" t="s">
        <v>14</v>
      </c>
      <c r="X43" s="122">
        <f t="shared" si="7"/>
        <v>0</v>
      </c>
      <c r="Y43" s="122">
        <f t="shared" si="8"/>
        <v>0</v>
      </c>
      <c r="Z43" s="122">
        <f t="shared" si="9"/>
        <v>0</v>
      </c>
      <c r="AA43" s="122">
        <f t="shared" si="10"/>
        <v>0</v>
      </c>
      <c r="AB43" s="122">
        <f t="shared" si="11"/>
        <v>0</v>
      </c>
      <c r="AC43" s="129">
        <f t="shared" si="12"/>
        <v>0</v>
      </c>
    </row>
    <row r="44" spans="1:29" ht="15.75">
      <c r="A44" s="251"/>
      <c r="B44" s="86" t="s">
        <v>15</v>
      </c>
      <c r="C44" s="92"/>
      <c r="D44" s="20"/>
      <c r="E44" s="93">
        <f t="shared" si="0"/>
        <v>0</v>
      </c>
      <c r="F44" s="92"/>
      <c r="G44" s="20"/>
      <c r="H44" s="93">
        <f t="shared" si="1"/>
        <v>0</v>
      </c>
      <c r="I44" s="92"/>
      <c r="J44" s="20"/>
      <c r="K44" s="93">
        <f t="shared" si="2"/>
        <v>0</v>
      </c>
      <c r="L44" s="92"/>
      <c r="M44" s="20"/>
      <c r="N44" s="93">
        <f t="shared" si="3"/>
        <v>0</v>
      </c>
      <c r="O44" s="92"/>
      <c r="P44" s="20"/>
      <c r="Q44" s="93">
        <f t="shared" si="4"/>
        <v>0</v>
      </c>
      <c r="R44" s="92"/>
      <c r="S44" s="20"/>
      <c r="T44" s="93">
        <f t="shared" si="5"/>
        <v>0</v>
      </c>
      <c r="U44" s="209">
        <f t="shared" si="6"/>
        <v>0</v>
      </c>
      <c r="W44" s="86" t="s">
        <v>15</v>
      </c>
      <c r="X44" s="122">
        <f t="shared" si="7"/>
        <v>0</v>
      </c>
      <c r="Y44" s="122">
        <f t="shared" si="8"/>
        <v>0</v>
      </c>
      <c r="Z44" s="122">
        <f t="shared" si="9"/>
        <v>0</v>
      </c>
      <c r="AA44" s="122">
        <f t="shared" si="10"/>
        <v>0</v>
      </c>
      <c r="AB44" s="122">
        <f t="shared" si="11"/>
        <v>0</v>
      </c>
      <c r="AC44" s="129">
        <f t="shared" si="12"/>
        <v>0</v>
      </c>
    </row>
    <row r="45" spans="1:29" ht="15.75">
      <c r="A45" s="251"/>
      <c r="B45" s="86" t="s">
        <v>16</v>
      </c>
      <c r="C45" s="92"/>
      <c r="D45" s="20"/>
      <c r="E45" s="93">
        <f t="shared" si="0"/>
        <v>0</v>
      </c>
      <c r="F45" s="92"/>
      <c r="G45" s="20"/>
      <c r="H45" s="93">
        <f t="shared" si="1"/>
        <v>0</v>
      </c>
      <c r="I45" s="92"/>
      <c r="J45" s="20"/>
      <c r="K45" s="93">
        <f t="shared" si="2"/>
        <v>0</v>
      </c>
      <c r="L45" s="92"/>
      <c r="M45" s="20"/>
      <c r="N45" s="93">
        <f t="shared" si="3"/>
        <v>0</v>
      </c>
      <c r="O45" s="92"/>
      <c r="P45" s="20"/>
      <c r="Q45" s="93">
        <f t="shared" si="4"/>
        <v>0</v>
      </c>
      <c r="R45" s="92"/>
      <c r="S45" s="20"/>
      <c r="T45" s="93">
        <f t="shared" si="5"/>
        <v>0</v>
      </c>
      <c r="U45" s="209">
        <f t="shared" si="6"/>
        <v>0</v>
      </c>
      <c r="W45" s="86" t="s">
        <v>16</v>
      </c>
      <c r="X45" s="122">
        <f t="shared" si="7"/>
        <v>0</v>
      </c>
      <c r="Y45" s="122">
        <f t="shared" si="8"/>
        <v>0</v>
      </c>
      <c r="Z45" s="122">
        <f t="shared" si="9"/>
        <v>0</v>
      </c>
      <c r="AA45" s="122">
        <f t="shared" si="10"/>
        <v>0</v>
      </c>
      <c r="AB45" s="122">
        <f t="shared" si="11"/>
        <v>0</v>
      </c>
      <c r="AC45" s="129">
        <f t="shared" si="12"/>
        <v>0</v>
      </c>
    </row>
    <row r="46" spans="1:29" ht="15.75">
      <c r="A46" s="251"/>
      <c r="B46" s="86" t="s">
        <v>17</v>
      </c>
      <c r="C46" s="92"/>
      <c r="D46" s="20"/>
      <c r="E46" s="93">
        <f t="shared" si="0"/>
        <v>0</v>
      </c>
      <c r="F46" s="92"/>
      <c r="G46" s="20"/>
      <c r="H46" s="93">
        <f t="shared" si="1"/>
        <v>0</v>
      </c>
      <c r="I46" s="92"/>
      <c r="J46" s="20"/>
      <c r="K46" s="93">
        <f t="shared" si="2"/>
        <v>0</v>
      </c>
      <c r="L46" s="92"/>
      <c r="M46" s="20"/>
      <c r="N46" s="93">
        <f t="shared" si="3"/>
        <v>0</v>
      </c>
      <c r="O46" s="92"/>
      <c r="P46" s="20"/>
      <c r="Q46" s="93">
        <f t="shared" si="4"/>
        <v>0</v>
      </c>
      <c r="R46" s="92"/>
      <c r="S46" s="20"/>
      <c r="T46" s="93">
        <f t="shared" si="5"/>
        <v>0</v>
      </c>
      <c r="U46" s="209">
        <f t="shared" si="6"/>
        <v>0</v>
      </c>
      <c r="W46" s="86" t="s">
        <v>17</v>
      </c>
      <c r="X46" s="122">
        <f t="shared" si="7"/>
        <v>0</v>
      </c>
      <c r="Y46" s="122">
        <f t="shared" si="8"/>
        <v>0</v>
      </c>
      <c r="Z46" s="122">
        <f t="shared" si="9"/>
        <v>0</v>
      </c>
      <c r="AA46" s="122">
        <f t="shared" si="10"/>
        <v>0</v>
      </c>
      <c r="AB46" s="122">
        <f t="shared" si="11"/>
        <v>0</v>
      </c>
      <c r="AC46" s="129">
        <f t="shared" si="12"/>
        <v>0</v>
      </c>
    </row>
    <row r="47" spans="1:29" ht="15.75">
      <c r="A47" s="251"/>
      <c r="B47" s="86" t="s">
        <v>18</v>
      </c>
      <c r="C47" s="92"/>
      <c r="D47" s="20"/>
      <c r="E47" s="93">
        <f t="shared" si="0"/>
        <v>0</v>
      </c>
      <c r="F47" s="92"/>
      <c r="G47" s="20"/>
      <c r="H47" s="93">
        <f t="shared" si="1"/>
        <v>0</v>
      </c>
      <c r="I47" s="92"/>
      <c r="J47" s="20"/>
      <c r="K47" s="93">
        <f t="shared" si="2"/>
        <v>0</v>
      </c>
      <c r="L47" s="92"/>
      <c r="M47" s="20"/>
      <c r="N47" s="93">
        <f t="shared" si="3"/>
        <v>0</v>
      </c>
      <c r="O47" s="92"/>
      <c r="P47" s="20"/>
      <c r="Q47" s="93">
        <f t="shared" si="4"/>
        <v>0</v>
      </c>
      <c r="R47" s="92"/>
      <c r="S47" s="20"/>
      <c r="T47" s="93">
        <f t="shared" si="5"/>
        <v>0</v>
      </c>
      <c r="U47" s="209">
        <f t="shared" si="6"/>
        <v>0</v>
      </c>
      <c r="W47" s="86" t="s">
        <v>18</v>
      </c>
      <c r="X47" s="122">
        <f t="shared" si="7"/>
        <v>0</v>
      </c>
      <c r="Y47" s="122">
        <f t="shared" si="8"/>
        <v>0</v>
      </c>
      <c r="Z47" s="122">
        <f t="shared" si="9"/>
        <v>0</v>
      </c>
      <c r="AA47" s="122">
        <f t="shared" si="10"/>
        <v>0</v>
      </c>
      <c r="AB47" s="122">
        <f t="shared" si="11"/>
        <v>0</v>
      </c>
      <c r="AC47" s="129">
        <f t="shared" si="12"/>
        <v>0</v>
      </c>
    </row>
    <row r="48" spans="1:29" ht="15.75">
      <c r="A48" s="252"/>
      <c r="B48" s="88" t="s">
        <v>19</v>
      </c>
      <c r="C48" s="94"/>
      <c r="D48" s="95"/>
      <c r="E48" s="96">
        <f t="shared" si="0"/>
        <v>0</v>
      </c>
      <c r="F48" s="94"/>
      <c r="G48" s="95"/>
      <c r="H48" s="96">
        <f t="shared" si="1"/>
        <v>0</v>
      </c>
      <c r="I48" s="94"/>
      <c r="J48" s="95"/>
      <c r="K48" s="96">
        <f t="shared" si="2"/>
        <v>0</v>
      </c>
      <c r="L48" s="94"/>
      <c r="M48" s="95"/>
      <c r="N48" s="96">
        <f t="shared" si="3"/>
        <v>0</v>
      </c>
      <c r="O48" s="94"/>
      <c r="P48" s="95"/>
      <c r="Q48" s="96">
        <f t="shared" si="4"/>
        <v>0</v>
      </c>
      <c r="R48" s="94"/>
      <c r="S48" s="95"/>
      <c r="T48" s="96">
        <f t="shared" si="5"/>
        <v>0</v>
      </c>
      <c r="U48" s="210">
        <f t="shared" si="6"/>
        <v>0</v>
      </c>
      <c r="W48" s="88" t="s">
        <v>19</v>
      </c>
      <c r="X48" s="122">
        <f t="shared" si="7"/>
        <v>0</v>
      </c>
      <c r="Y48" s="122">
        <f t="shared" si="8"/>
        <v>0</v>
      </c>
      <c r="Z48" s="122">
        <f t="shared" si="9"/>
        <v>0</v>
      </c>
      <c r="AA48" s="122">
        <f t="shared" si="10"/>
        <v>0</v>
      </c>
      <c r="AB48" s="122">
        <f t="shared" si="11"/>
        <v>0</v>
      </c>
      <c r="AC48" s="129">
        <f t="shared" si="12"/>
        <v>0</v>
      </c>
    </row>
    <row r="49" spans="1:29" ht="15.75" customHeight="1">
      <c r="A49" s="250">
        <v>42741</v>
      </c>
      <c r="B49" s="85" t="s">
        <v>12</v>
      </c>
      <c r="C49" s="89"/>
      <c r="D49" s="90"/>
      <c r="E49" s="91">
        <f t="shared" si="0"/>
        <v>0</v>
      </c>
      <c r="F49" s="89"/>
      <c r="G49" s="90"/>
      <c r="H49" s="91">
        <f t="shared" si="1"/>
        <v>0</v>
      </c>
      <c r="I49" s="89"/>
      <c r="J49" s="90"/>
      <c r="K49" s="91">
        <f t="shared" si="2"/>
        <v>0</v>
      </c>
      <c r="L49" s="89"/>
      <c r="M49" s="90"/>
      <c r="N49" s="91">
        <f t="shared" si="3"/>
        <v>0</v>
      </c>
      <c r="O49" s="89"/>
      <c r="P49" s="90"/>
      <c r="Q49" s="91">
        <f t="shared" si="4"/>
        <v>0</v>
      </c>
      <c r="R49" s="89"/>
      <c r="S49" s="90"/>
      <c r="T49" s="91">
        <f t="shared" si="5"/>
        <v>0</v>
      </c>
      <c r="U49" s="208">
        <f t="shared" si="6"/>
        <v>0</v>
      </c>
      <c r="W49" s="85" t="s">
        <v>12</v>
      </c>
      <c r="X49" s="117">
        <f t="shared" si="7"/>
        <v>0</v>
      </c>
      <c r="Y49" s="118">
        <f t="shared" si="8"/>
        <v>0</v>
      </c>
      <c r="Z49" s="118">
        <f t="shared" si="9"/>
        <v>0</v>
      </c>
      <c r="AA49" s="118">
        <f t="shared" si="10"/>
        <v>0</v>
      </c>
      <c r="AB49" s="118">
        <f t="shared" si="11"/>
        <v>0</v>
      </c>
      <c r="AC49" s="131">
        <f t="shared" si="12"/>
        <v>0</v>
      </c>
    </row>
    <row r="50" spans="1:29" ht="15.75">
      <c r="A50" s="251"/>
      <c r="B50" s="86" t="s">
        <v>13</v>
      </c>
      <c r="C50" s="92"/>
      <c r="D50" s="20"/>
      <c r="E50" s="93">
        <f t="shared" si="0"/>
        <v>0</v>
      </c>
      <c r="F50" s="92"/>
      <c r="G50" s="20"/>
      <c r="H50" s="93">
        <f t="shared" si="1"/>
        <v>0</v>
      </c>
      <c r="I50" s="92"/>
      <c r="J50" s="20"/>
      <c r="K50" s="93">
        <f t="shared" si="2"/>
        <v>0</v>
      </c>
      <c r="L50" s="92"/>
      <c r="M50" s="20"/>
      <c r="N50" s="93">
        <f t="shared" si="3"/>
        <v>0</v>
      </c>
      <c r="O50" s="92"/>
      <c r="P50" s="20"/>
      <c r="Q50" s="93">
        <f t="shared" si="4"/>
        <v>0</v>
      </c>
      <c r="R50" s="92"/>
      <c r="S50" s="20"/>
      <c r="T50" s="93">
        <f t="shared" si="5"/>
        <v>0</v>
      </c>
      <c r="U50" s="209">
        <f t="shared" si="6"/>
        <v>0</v>
      </c>
      <c r="W50" s="86" t="s">
        <v>13</v>
      </c>
      <c r="X50" s="121">
        <f t="shared" si="7"/>
        <v>0</v>
      </c>
      <c r="Y50" s="122">
        <f t="shared" si="8"/>
        <v>0</v>
      </c>
      <c r="Z50" s="122">
        <f t="shared" si="9"/>
        <v>0</v>
      </c>
      <c r="AA50" s="122">
        <f t="shared" si="10"/>
        <v>0</v>
      </c>
      <c r="AB50" s="122">
        <f t="shared" si="11"/>
        <v>0</v>
      </c>
      <c r="AC50" s="129">
        <f t="shared" si="12"/>
        <v>0</v>
      </c>
    </row>
    <row r="51" spans="1:29" ht="15.75">
      <c r="A51" s="251"/>
      <c r="B51" s="87" t="s">
        <v>14</v>
      </c>
      <c r="C51" s="92"/>
      <c r="D51" s="20"/>
      <c r="E51" s="93">
        <f t="shared" si="0"/>
        <v>0</v>
      </c>
      <c r="F51" s="92"/>
      <c r="G51" s="20"/>
      <c r="H51" s="93">
        <f t="shared" si="1"/>
        <v>0</v>
      </c>
      <c r="I51" s="92"/>
      <c r="J51" s="20"/>
      <c r="K51" s="93">
        <f t="shared" si="2"/>
        <v>0</v>
      </c>
      <c r="L51" s="92"/>
      <c r="M51" s="20"/>
      <c r="N51" s="93">
        <f t="shared" si="3"/>
        <v>0</v>
      </c>
      <c r="O51" s="92"/>
      <c r="P51" s="20"/>
      <c r="Q51" s="93">
        <f t="shared" si="4"/>
        <v>0</v>
      </c>
      <c r="R51" s="92"/>
      <c r="S51" s="20"/>
      <c r="T51" s="93">
        <f t="shared" si="5"/>
        <v>0</v>
      </c>
      <c r="U51" s="209">
        <f t="shared" si="6"/>
        <v>0</v>
      </c>
      <c r="W51" s="87" t="s">
        <v>14</v>
      </c>
      <c r="X51" s="121">
        <f t="shared" si="7"/>
        <v>0</v>
      </c>
      <c r="Y51" s="122">
        <f t="shared" si="8"/>
        <v>0</v>
      </c>
      <c r="Z51" s="122">
        <f t="shared" si="9"/>
        <v>0</v>
      </c>
      <c r="AA51" s="122">
        <f t="shared" si="10"/>
        <v>0</v>
      </c>
      <c r="AB51" s="122">
        <f t="shared" si="11"/>
        <v>0</v>
      </c>
      <c r="AC51" s="129">
        <f t="shared" si="12"/>
        <v>0</v>
      </c>
    </row>
    <row r="52" spans="1:29" ht="15.75">
      <c r="A52" s="251"/>
      <c r="B52" s="86" t="s">
        <v>15</v>
      </c>
      <c r="C52" s="92"/>
      <c r="D52" s="20"/>
      <c r="E52" s="93">
        <f t="shared" si="0"/>
        <v>0</v>
      </c>
      <c r="F52" s="92"/>
      <c r="G52" s="20"/>
      <c r="H52" s="93">
        <f t="shared" si="1"/>
        <v>0</v>
      </c>
      <c r="I52" s="92"/>
      <c r="J52" s="20"/>
      <c r="K52" s="93">
        <f t="shared" si="2"/>
        <v>0</v>
      </c>
      <c r="L52" s="92"/>
      <c r="M52" s="20"/>
      <c r="N52" s="93">
        <f t="shared" si="3"/>
        <v>0</v>
      </c>
      <c r="O52" s="92"/>
      <c r="P52" s="20"/>
      <c r="Q52" s="93">
        <f t="shared" si="4"/>
        <v>0</v>
      </c>
      <c r="R52" s="92"/>
      <c r="S52" s="20"/>
      <c r="T52" s="93">
        <f t="shared" si="5"/>
        <v>0</v>
      </c>
      <c r="U52" s="209">
        <f t="shared" si="6"/>
        <v>0</v>
      </c>
      <c r="W52" s="86" t="s">
        <v>15</v>
      </c>
      <c r="X52" s="121">
        <f t="shared" si="7"/>
        <v>0</v>
      </c>
      <c r="Y52" s="122">
        <f t="shared" si="8"/>
        <v>0</v>
      </c>
      <c r="Z52" s="122">
        <f t="shared" si="9"/>
        <v>0</v>
      </c>
      <c r="AA52" s="122">
        <f t="shared" si="10"/>
        <v>0</v>
      </c>
      <c r="AB52" s="122">
        <f t="shared" si="11"/>
        <v>0</v>
      </c>
      <c r="AC52" s="129">
        <f t="shared" si="12"/>
        <v>0</v>
      </c>
    </row>
    <row r="53" spans="1:29" ht="15.75">
      <c r="A53" s="251"/>
      <c r="B53" s="86" t="s">
        <v>16</v>
      </c>
      <c r="C53" s="92"/>
      <c r="D53" s="20"/>
      <c r="E53" s="93">
        <f t="shared" si="0"/>
        <v>0</v>
      </c>
      <c r="F53" s="92"/>
      <c r="G53" s="20"/>
      <c r="H53" s="93">
        <f t="shared" si="1"/>
        <v>0</v>
      </c>
      <c r="I53" s="92"/>
      <c r="J53" s="20"/>
      <c r="K53" s="93">
        <f t="shared" si="2"/>
        <v>0</v>
      </c>
      <c r="L53" s="92"/>
      <c r="M53" s="20"/>
      <c r="N53" s="93">
        <f t="shared" si="3"/>
        <v>0</v>
      </c>
      <c r="O53" s="92"/>
      <c r="P53" s="20"/>
      <c r="Q53" s="93">
        <f t="shared" si="4"/>
        <v>0</v>
      </c>
      <c r="R53" s="92"/>
      <c r="S53" s="20"/>
      <c r="T53" s="93">
        <f t="shared" si="5"/>
        <v>0</v>
      </c>
      <c r="U53" s="209">
        <f t="shared" si="6"/>
        <v>0</v>
      </c>
      <c r="W53" s="86" t="s">
        <v>16</v>
      </c>
      <c r="X53" s="121">
        <f t="shared" si="7"/>
        <v>0</v>
      </c>
      <c r="Y53" s="122">
        <f t="shared" si="8"/>
        <v>0</v>
      </c>
      <c r="Z53" s="122">
        <f t="shared" si="9"/>
        <v>0</v>
      </c>
      <c r="AA53" s="122">
        <f t="shared" si="10"/>
        <v>0</v>
      </c>
      <c r="AB53" s="122">
        <f t="shared" si="11"/>
        <v>0</v>
      </c>
      <c r="AC53" s="129">
        <f t="shared" si="12"/>
        <v>0</v>
      </c>
    </row>
    <row r="54" spans="1:29" ht="15.75">
      <c r="A54" s="251"/>
      <c r="B54" s="86" t="s">
        <v>17</v>
      </c>
      <c r="C54" s="92"/>
      <c r="D54" s="20"/>
      <c r="E54" s="93">
        <f t="shared" si="0"/>
        <v>0</v>
      </c>
      <c r="F54" s="92"/>
      <c r="G54" s="20"/>
      <c r="H54" s="93">
        <f t="shared" si="1"/>
        <v>0</v>
      </c>
      <c r="I54" s="92"/>
      <c r="J54" s="20"/>
      <c r="K54" s="93">
        <f t="shared" si="2"/>
        <v>0</v>
      </c>
      <c r="L54" s="92"/>
      <c r="M54" s="20"/>
      <c r="N54" s="93">
        <f t="shared" si="3"/>
        <v>0</v>
      </c>
      <c r="O54" s="92"/>
      <c r="P54" s="20"/>
      <c r="Q54" s="93">
        <f t="shared" si="4"/>
        <v>0</v>
      </c>
      <c r="R54" s="92"/>
      <c r="S54" s="20"/>
      <c r="T54" s="93">
        <f t="shared" si="5"/>
        <v>0</v>
      </c>
      <c r="U54" s="209">
        <f t="shared" si="6"/>
        <v>0</v>
      </c>
      <c r="W54" s="86" t="s">
        <v>17</v>
      </c>
      <c r="X54" s="121">
        <f t="shared" si="7"/>
        <v>0</v>
      </c>
      <c r="Y54" s="122">
        <f t="shared" si="8"/>
        <v>0</v>
      </c>
      <c r="Z54" s="122">
        <f t="shared" si="9"/>
        <v>0</v>
      </c>
      <c r="AA54" s="122">
        <f t="shared" si="10"/>
        <v>0</v>
      </c>
      <c r="AB54" s="122">
        <f t="shared" si="11"/>
        <v>0</v>
      </c>
      <c r="AC54" s="129">
        <f t="shared" si="12"/>
        <v>0</v>
      </c>
    </row>
    <row r="55" spans="1:29" ht="15.75">
      <c r="A55" s="251"/>
      <c r="B55" s="86" t="s">
        <v>18</v>
      </c>
      <c r="C55" s="92"/>
      <c r="D55" s="20"/>
      <c r="E55" s="93">
        <f t="shared" si="0"/>
        <v>0</v>
      </c>
      <c r="F55" s="92"/>
      <c r="G55" s="20"/>
      <c r="H55" s="93">
        <f t="shared" si="1"/>
        <v>0</v>
      </c>
      <c r="I55" s="92"/>
      <c r="J55" s="20"/>
      <c r="K55" s="93">
        <f t="shared" si="2"/>
        <v>0</v>
      </c>
      <c r="L55" s="92"/>
      <c r="M55" s="20"/>
      <c r="N55" s="93">
        <f t="shared" si="3"/>
        <v>0</v>
      </c>
      <c r="O55" s="92"/>
      <c r="P55" s="20"/>
      <c r="Q55" s="93">
        <f t="shared" si="4"/>
        <v>0</v>
      </c>
      <c r="R55" s="92"/>
      <c r="S55" s="20"/>
      <c r="T55" s="93">
        <f t="shared" si="5"/>
        <v>0</v>
      </c>
      <c r="U55" s="209">
        <f t="shared" si="6"/>
        <v>0</v>
      </c>
      <c r="W55" s="86" t="s">
        <v>18</v>
      </c>
      <c r="X55" s="121">
        <f t="shared" si="7"/>
        <v>0</v>
      </c>
      <c r="Y55" s="122">
        <f t="shared" si="8"/>
        <v>0</v>
      </c>
      <c r="Z55" s="122">
        <f t="shared" si="9"/>
        <v>0</v>
      </c>
      <c r="AA55" s="122">
        <f t="shared" si="10"/>
        <v>0</v>
      </c>
      <c r="AB55" s="122">
        <f t="shared" si="11"/>
        <v>0</v>
      </c>
      <c r="AC55" s="129">
        <f t="shared" si="12"/>
        <v>0</v>
      </c>
    </row>
    <row r="56" spans="1:29" ht="15.75">
      <c r="A56" s="252"/>
      <c r="B56" s="88" t="s">
        <v>19</v>
      </c>
      <c r="C56" s="94"/>
      <c r="D56" s="95"/>
      <c r="E56" s="96">
        <f t="shared" si="0"/>
        <v>0</v>
      </c>
      <c r="F56" s="94"/>
      <c r="G56" s="95"/>
      <c r="H56" s="96">
        <f t="shared" si="1"/>
        <v>0</v>
      </c>
      <c r="I56" s="94"/>
      <c r="J56" s="95"/>
      <c r="K56" s="96">
        <f t="shared" si="2"/>
        <v>0</v>
      </c>
      <c r="L56" s="94"/>
      <c r="M56" s="95"/>
      <c r="N56" s="96">
        <f t="shared" si="3"/>
        <v>0</v>
      </c>
      <c r="O56" s="92"/>
      <c r="P56" s="20"/>
      <c r="Q56" s="93">
        <f t="shared" si="4"/>
        <v>0</v>
      </c>
      <c r="R56" s="94"/>
      <c r="S56" s="95"/>
      <c r="T56" s="96">
        <f t="shared" si="5"/>
        <v>0</v>
      </c>
      <c r="U56" s="210">
        <f t="shared" si="6"/>
        <v>0</v>
      </c>
      <c r="W56" s="88" t="s">
        <v>19</v>
      </c>
      <c r="X56" s="125">
        <f t="shared" si="7"/>
        <v>0</v>
      </c>
      <c r="Y56" s="126">
        <f t="shared" si="8"/>
        <v>0</v>
      </c>
      <c r="Z56" s="126">
        <f t="shared" si="9"/>
        <v>0</v>
      </c>
      <c r="AA56" s="126">
        <f t="shared" si="10"/>
        <v>0</v>
      </c>
      <c r="AB56" s="126">
        <f t="shared" si="11"/>
        <v>0</v>
      </c>
      <c r="AC56" s="132">
        <f t="shared" si="12"/>
        <v>0</v>
      </c>
    </row>
    <row r="57" spans="1:29" ht="15.75" customHeight="1">
      <c r="A57" s="250">
        <v>42742</v>
      </c>
      <c r="B57" s="85" t="s">
        <v>12</v>
      </c>
      <c r="C57" s="89"/>
      <c r="D57" s="90"/>
      <c r="E57" s="91">
        <f t="shared" si="0"/>
        <v>0</v>
      </c>
      <c r="F57" s="89"/>
      <c r="G57" s="90"/>
      <c r="H57" s="91">
        <f t="shared" si="1"/>
        <v>0</v>
      </c>
      <c r="I57" s="89"/>
      <c r="J57" s="90"/>
      <c r="K57" s="91">
        <f t="shared" si="2"/>
        <v>0</v>
      </c>
      <c r="L57" s="89"/>
      <c r="M57" s="90"/>
      <c r="N57" s="91">
        <f t="shared" si="3"/>
        <v>0</v>
      </c>
      <c r="O57" s="89"/>
      <c r="P57" s="90"/>
      <c r="Q57" s="91">
        <f t="shared" si="4"/>
        <v>0</v>
      </c>
      <c r="R57" s="89"/>
      <c r="S57" s="90"/>
      <c r="T57" s="91">
        <f t="shared" si="5"/>
        <v>0</v>
      </c>
      <c r="U57" s="208">
        <f t="shared" si="6"/>
        <v>0</v>
      </c>
      <c r="W57" s="85" t="s">
        <v>12</v>
      </c>
      <c r="X57" s="122">
        <f t="shared" si="7"/>
        <v>0</v>
      </c>
      <c r="Y57" s="122">
        <f t="shared" si="8"/>
        <v>0</v>
      </c>
      <c r="Z57" s="122">
        <f t="shared" si="9"/>
        <v>0</v>
      </c>
      <c r="AA57" s="122">
        <f t="shared" si="10"/>
        <v>0</v>
      </c>
      <c r="AB57" s="122">
        <f t="shared" si="11"/>
        <v>0</v>
      </c>
      <c r="AC57" s="129">
        <f t="shared" si="12"/>
        <v>0</v>
      </c>
    </row>
    <row r="58" spans="1:29" ht="15.75">
      <c r="A58" s="251"/>
      <c r="B58" s="86" t="s">
        <v>13</v>
      </c>
      <c r="C58" s="92"/>
      <c r="D58" s="20"/>
      <c r="E58" s="93">
        <f t="shared" si="0"/>
        <v>0</v>
      </c>
      <c r="F58" s="92"/>
      <c r="G58" s="20"/>
      <c r="H58" s="93">
        <f t="shared" si="1"/>
        <v>0</v>
      </c>
      <c r="I58" s="92"/>
      <c r="J58" s="20"/>
      <c r="K58" s="93">
        <f t="shared" si="2"/>
        <v>0</v>
      </c>
      <c r="L58" s="92"/>
      <c r="M58" s="20"/>
      <c r="N58" s="93">
        <f t="shared" si="3"/>
        <v>0</v>
      </c>
      <c r="O58" s="92"/>
      <c r="P58" s="20"/>
      <c r="Q58" s="93">
        <f t="shared" si="4"/>
        <v>0</v>
      </c>
      <c r="R58" s="92"/>
      <c r="S58" s="20"/>
      <c r="T58" s="93">
        <f t="shared" si="5"/>
        <v>0</v>
      </c>
      <c r="U58" s="209">
        <f t="shared" si="6"/>
        <v>0</v>
      </c>
      <c r="W58" s="86" t="s">
        <v>13</v>
      </c>
      <c r="X58" s="122">
        <f t="shared" si="7"/>
        <v>0</v>
      </c>
      <c r="Y58" s="122">
        <f t="shared" si="8"/>
        <v>0</v>
      </c>
      <c r="Z58" s="122">
        <f t="shared" si="9"/>
        <v>0</v>
      </c>
      <c r="AA58" s="122">
        <f t="shared" si="10"/>
        <v>0</v>
      </c>
      <c r="AB58" s="122">
        <f t="shared" si="11"/>
        <v>0</v>
      </c>
      <c r="AC58" s="129">
        <f t="shared" si="12"/>
        <v>0</v>
      </c>
    </row>
    <row r="59" spans="1:29" ht="15.75">
      <c r="A59" s="251"/>
      <c r="B59" s="87" t="s">
        <v>14</v>
      </c>
      <c r="C59" s="92"/>
      <c r="D59" s="20"/>
      <c r="E59" s="93">
        <f t="shared" si="0"/>
        <v>0</v>
      </c>
      <c r="F59" s="92"/>
      <c r="G59" s="20"/>
      <c r="H59" s="93">
        <f t="shared" si="1"/>
        <v>0</v>
      </c>
      <c r="I59" s="92"/>
      <c r="J59" s="20"/>
      <c r="K59" s="93">
        <f t="shared" si="2"/>
        <v>0</v>
      </c>
      <c r="L59" s="92"/>
      <c r="M59" s="20"/>
      <c r="N59" s="93">
        <f t="shared" si="3"/>
        <v>0</v>
      </c>
      <c r="O59" s="92"/>
      <c r="P59" s="20"/>
      <c r="Q59" s="93">
        <f t="shared" si="4"/>
        <v>0</v>
      </c>
      <c r="R59" s="92"/>
      <c r="S59" s="20"/>
      <c r="T59" s="93">
        <f t="shared" si="5"/>
        <v>0</v>
      </c>
      <c r="U59" s="209">
        <f t="shared" si="6"/>
        <v>0</v>
      </c>
      <c r="W59" s="87" t="s">
        <v>14</v>
      </c>
      <c r="X59" s="122">
        <f t="shared" si="7"/>
        <v>0</v>
      </c>
      <c r="Y59" s="122">
        <f t="shared" si="8"/>
        <v>0</v>
      </c>
      <c r="Z59" s="122">
        <f t="shared" si="9"/>
        <v>0</v>
      </c>
      <c r="AA59" s="122">
        <f t="shared" si="10"/>
        <v>0</v>
      </c>
      <c r="AB59" s="122">
        <f t="shared" si="11"/>
        <v>0</v>
      </c>
      <c r="AC59" s="129">
        <f t="shared" si="12"/>
        <v>0</v>
      </c>
    </row>
    <row r="60" spans="1:29" ht="15.75">
      <c r="A60" s="251"/>
      <c r="B60" s="86" t="s">
        <v>15</v>
      </c>
      <c r="C60" s="92"/>
      <c r="D60" s="20"/>
      <c r="E60" s="93">
        <f t="shared" si="0"/>
        <v>0</v>
      </c>
      <c r="F60" s="92"/>
      <c r="G60" s="20"/>
      <c r="H60" s="93">
        <f t="shared" si="1"/>
        <v>0</v>
      </c>
      <c r="I60" s="92"/>
      <c r="J60" s="20"/>
      <c r="K60" s="93">
        <f t="shared" si="2"/>
        <v>0</v>
      </c>
      <c r="L60" s="92"/>
      <c r="M60" s="20"/>
      <c r="N60" s="93">
        <f t="shared" si="3"/>
        <v>0</v>
      </c>
      <c r="O60" s="92"/>
      <c r="P60" s="20"/>
      <c r="Q60" s="93">
        <f t="shared" si="4"/>
        <v>0</v>
      </c>
      <c r="R60" s="92"/>
      <c r="S60" s="20"/>
      <c r="T60" s="93">
        <f t="shared" si="5"/>
        <v>0</v>
      </c>
      <c r="U60" s="209">
        <f t="shared" si="6"/>
        <v>0</v>
      </c>
      <c r="W60" s="86" t="s">
        <v>15</v>
      </c>
      <c r="X60" s="122">
        <f t="shared" si="7"/>
        <v>0</v>
      </c>
      <c r="Y60" s="122">
        <f t="shared" si="8"/>
        <v>0</v>
      </c>
      <c r="Z60" s="122">
        <f t="shared" si="9"/>
        <v>0</v>
      </c>
      <c r="AA60" s="122">
        <f t="shared" si="10"/>
        <v>0</v>
      </c>
      <c r="AB60" s="122">
        <f t="shared" si="11"/>
        <v>0</v>
      </c>
      <c r="AC60" s="129">
        <f t="shared" si="12"/>
        <v>0</v>
      </c>
    </row>
    <row r="61" spans="1:29" ht="15.75">
      <c r="A61" s="251"/>
      <c r="B61" s="86" t="s">
        <v>16</v>
      </c>
      <c r="C61" s="92"/>
      <c r="D61" s="20"/>
      <c r="E61" s="93">
        <f t="shared" si="0"/>
        <v>0</v>
      </c>
      <c r="F61" s="92"/>
      <c r="G61" s="20"/>
      <c r="H61" s="93">
        <f t="shared" si="1"/>
        <v>0</v>
      </c>
      <c r="I61" s="92"/>
      <c r="J61" s="20"/>
      <c r="K61" s="93">
        <f t="shared" si="2"/>
        <v>0</v>
      </c>
      <c r="L61" s="92"/>
      <c r="M61" s="20"/>
      <c r="N61" s="93">
        <f t="shared" si="3"/>
        <v>0</v>
      </c>
      <c r="O61" s="92"/>
      <c r="P61" s="20"/>
      <c r="Q61" s="93">
        <f t="shared" si="4"/>
        <v>0</v>
      </c>
      <c r="R61" s="92"/>
      <c r="S61" s="20"/>
      <c r="T61" s="93">
        <f t="shared" si="5"/>
        <v>0</v>
      </c>
      <c r="U61" s="209">
        <f t="shared" si="6"/>
        <v>0</v>
      </c>
      <c r="W61" s="86" t="s">
        <v>16</v>
      </c>
      <c r="X61" s="122">
        <f t="shared" si="7"/>
        <v>0</v>
      </c>
      <c r="Y61" s="122">
        <f t="shared" si="8"/>
        <v>0</v>
      </c>
      <c r="Z61" s="122">
        <f t="shared" si="9"/>
        <v>0</v>
      </c>
      <c r="AA61" s="122">
        <f t="shared" si="10"/>
        <v>0</v>
      </c>
      <c r="AB61" s="122">
        <f t="shared" si="11"/>
        <v>0</v>
      </c>
      <c r="AC61" s="129">
        <f t="shared" si="12"/>
        <v>0</v>
      </c>
    </row>
    <row r="62" spans="1:29" ht="15.75">
      <c r="A62" s="251"/>
      <c r="B62" s="86" t="s">
        <v>17</v>
      </c>
      <c r="C62" s="92"/>
      <c r="D62" s="20"/>
      <c r="E62" s="93">
        <f t="shared" si="0"/>
        <v>0</v>
      </c>
      <c r="F62" s="92"/>
      <c r="G62" s="20"/>
      <c r="H62" s="93">
        <f t="shared" si="1"/>
        <v>0</v>
      </c>
      <c r="I62" s="92"/>
      <c r="J62" s="20"/>
      <c r="K62" s="93">
        <f t="shared" si="2"/>
        <v>0</v>
      </c>
      <c r="L62" s="92"/>
      <c r="M62" s="20"/>
      <c r="N62" s="93">
        <f t="shared" si="3"/>
        <v>0</v>
      </c>
      <c r="O62" s="92"/>
      <c r="P62" s="20"/>
      <c r="Q62" s="93">
        <f t="shared" si="4"/>
        <v>0</v>
      </c>
      <c r="R62" s="92"/>
      <c r="S62" s="20"/>
      <c r="T62" s="93">
        <f t="shared" si="5"/>
        <v>0</v>
      </c>
      <c r="U62" s="209">
        <f t="shared" si="6"/>
        <v>0</v>
      </c>
      <c r="W62" s="86" t="s">
        <v>17</v>
      </c>
      <c r="X62" s="122">
        <f t="shared" si="7"/>
        <v>0</v>
      </c>
      <c r="Y62" s="122">
        <f t="shared" si="8"/>
        <v>0</v>
      </c>
      <c r="Z62" s="122">
        <f t="shared" si="9"/>
        <v>0</v>
      </c>
      <c r="AA62" s="122">
        <f t="shared" si="10"/>
        <v>0</v>
      </c>
      <c r="AB62" s="122">
        <f t="shared" si="11"/>
        <v>0</v>
      </c>
      <c r="AC62" s="129">
        <f t="shared" si="12"/>
        <v>0</v>
      </c>
    </row>
    <row r="63" spans="1:29" ht="15.75">
      <c r="A63" s="251"/>
      <c r="B63" s="86" t="s">
        <v>18</v>
      </c>
      <c r="C63" s="92"/>
      <c r="D63" s="20"/>
      <c r="E63" s="93">
        <f t="shared" si="0"/>
        <v>0</v>
      </c>
      <c r="F63" s="92"/>
      <c r="G63" s="20"/>
      <c r="H63" s="93">
        <f t="shared" si="1"/>
        <v>0</v>
      </c>
      <c r="I63" s="92"/>
      <c r="J63" s="20"/>
      <c r="K63" s="93">
        <f t="shared" si="2"/>
        <v>0</v>
      </c>
      <c r="L63" s="92"/>
      <c r="M63" s="20"/>
      <c r="N63" s="93">
        <f t="shared" si="3"/>
        <v>0</v>
      </c>
      <c r="O63" s="92"/>
      <c r="P63" s="20"/>
      <c r="Q63" s="93">
        <f t="shared" si="4"/>
        <v>0</v>
      </c>
      <c r="R63" s="92"/>
      <c r="S63" s="20"/>
      <c r="T63" s="93">
        <f t="shared" si="5"/>
        <v>0</v>
      </c>
      <c r="U63" s="209">
        <f t="shared" si="6"/>
        <v>0</v>
      </c>
      <c r="W63" s="86" t="s">
        <v>18</v>
      </c>
      <c r="X63" s="122">
        <f t="shared" si="7"/>
        <v>0</v>
      </c>
      <c r="Y63" s="122">
        <f t="shared" si="8"/>
        <v>0</v>
      </c>
      <c r="Z63" s="122">
        <f t="shared" si="9"/>
        <v>0</v>
      </c>
      <c r="AA63" s="122">
        <f t="shared" si="10"/>
        <v>0</v>
      </c>
      <c r="AB63" s="122">
        <f t="shared" si="11"/>
        <v>0</v>
      </c>
      <c r="AC63" s="129">
        <f t="shared" si="12"/>
        <v>0</v>
      </c>
    </row>
    <row r="64" spans="1:29" ht="15.75">
      <c r="A64" s="252"/>
      <c r="B64" s="88" t="s">
        <v>19</v>
      </c>
      <c r="C64" s="94"/>
      <c r="D64" s="95"/>
      <c r="E64" s="96">
        <f t="shared" si="0"/>
        <v>0</v>
      </c>
      <c r="F64" s="94"/>
      <c r="G64" s="95"/>
      <c r="H64" s="96">
        <f t="shared" si="1"/>
        <v>0</v>
      </c>
      <c r="I64" s="94"/>
      <c r="J64" s="95"/>
      <c r="K64" s="96">
        <f t="shared" si="2"/>
        <v>0</v>
      </c>
      <c r="L64" s="94"/>
      <c r="M64" s="95"/>
      <c r="N64" s="96">
        <f t="shared" si="3"/>
        <v>0</v>
      </c>
      <c r="O64" s="94"/>
      <c r="P64" s="95"/>
      <c r="Q64" s="96">
        <f t="shared" si="4"/>
        <v>0</v>
      </c>
      <c r="R64" s="94"/>
      <c r="S64" s="95"/>
      <c r="T64" s="96">
        <f t="shared" si="5"/>
        <v>0</v>
      </c>
      <c r="U64" s="210">
        <f t="shared" si="6"/>
        <v>0</v>
      </c>
      <c r="W64" s="88" t="s">
        <v>19</v>
      </c>
      <c r="X64" s="122">
        <f t="shared" si="7"/>
        <v>0</v>
      </c>
      <c r="Y64" s="122">
        <f t="shared" si="8"/>
        <v>0</v>
      </c>
      <c r="Z64" s="122">
        <f t="shared" si="9"/>
        <v>0</v>
      </c>
      <c r="AA64" s="122">
        <f t="shared" si="10"/>
        <v>0</v>
      </c>
      <c r="AB64" s="122">
        <f t="shared" si="11"/>
        <v>0</v>
      </c>
      <c r="AC64" s="129">
        <f t="shared" si="12"/>
        <v>0</v>
      </c>
    </row>
    <row r="65" spans="1:29" ht="15.75" customHeight="1">
      <c r="A65" s="250">
        <v>42743</v>
      </c>
      <c r="B65" s="85" t="s">
        <v>12</v>
      </c>
      <c r="C65" s="89"/>
      <c r="D65" s="90"/>
      <c r="E65" s="91">
        <f t="shared" si="0"/>
        <v>0</v>
      </c>
      <c r="F65" s="89"/>
      <c r="G65" s="90"/>
      <c r="H65" s="91">
        <f t="shared" si="1"/>
        <v>0</v>
      </c>
      <c r="I65" s="89"/>
      <c r="J65" s="90"/>
      <c r="K65" s="91">
        <f t="shared" si="2"/>
        <v>0</v>
      </c>
      <c r="L65" s="89"/>
      <c r="M65" s="90"/>
      <c r="N65" s="91">
        <f t="shared" si="3"/>
        <v>0</v>
      </c>
      <c r="O65" s="92"/>
      <c r="P65" s="20"/>
      <c r="Q65" s="93">
        <f t="shared" si="4"/>
        <v>0</v>
      </c>
      <c r="R65" s="89"/>
      <c r="S65" s="90"/>
      <c r="T65" s="91">
        <f t="shared" si="5"/>
        <v>0</v>
      </c>
      <c r="U65" s="208">
        <f t="shared" si="6"/>
        <v>0</v>
      </c>
      <c r="W65" s="85" t="s">
        <v>12</v>
      </c>
      <c r="X65" s="117">
        <f t="shared" si="7"/>
        <v>0</v>
      </c>
      <c r="Y65" s="118">
        <f t="shared" si="8"/>
        <v>0</v>
      </c>
      <c r="Z65" s="118">
        <f t="shared" si="9"/>
        <v>0</v>
      </c>
      <c r="AA65" s="118">
        <f t="shared" si="10"/>
        <v>0</v>
      </c>
      <c r="AB65" s="118">
        <f t="shared" si="11"/>
        <v>0</v>
      </c>
      <c r="AC65" s="131">
        <f t="shared" si="12"/>
        <v>0</v>
      </c>
    </row>
    <row r="66" spans="1:29" ht="15.75">
      <c r="A66" s="251"/>
      <c r="B66" s="86" t="s">
        <v>13</v>
      </c>
      <c r="C66" s="92"/>
      <c r="D66" s="20"/>
      <c r="E66" s="93">
        <f t="shared" si="0"/>
        <v>0</v>
      </c>
      <c r="F66" s="92"/>
      <c r="G66" s="20"/>
      <c r="H66" s="93">
        <f t="shared" si="1"/>
        <v>0</v>
      </c>
      <c r="I66" s="92"/>
      <c r="J66" s="20"/>
      <c r="K66" s="93">
        <f t="shared" si="2"/>
        <v>0</v>
      </c>
      <c r="L66" s="92"/>
      <c r="M66" s="20"/>
      <c r="N66" s="93">
        <f t="shared" si="3"/>
        <v>0</v>
      </c>
      <c r="O66" s="92"/>
      <c r="P66" s="20"/>
      <c r="Q66" s="93">
        <f t="shared" si="4"/>
        <v>0</v>
      </c>
      <c r="R66" s="92"/>
      <c r="S66" s="20"/>
      <c r="T66" s="93">
        <f t="shared" si="5"/>
        <v>0</v>
      </c>
      <c r="U66" s="209">
        <f t="shared" si="6"/>
        <v>0</v>
      </c>
      <c r="W66" s="86" t="s">
        <v>13</v>
      </c>
      <c r="X66" s="121">
        <f t="shared" si="7"/>
        <v>0</v>
      </c>
      <c r="Y66" s="122">
        <f t="shared" si="8"/>
        <v>0</v>
      </c>
      <c r="Z66" s="122">
        <f t="shared" si="9"/>
        <v>0</v>
      </c>
      <c r="AA66" s="122">
        <f t="shared" si="10"/>
        <v>0</v>
      </c>
      <c r="AB66" s="122">
        <f t="shared" si="11"/>
        <v>0</v>
      </c>
      <c r="AC66" s="129">
        <f t="shared" si="12"/>
        <v>0</v>
      </c>
    </row>
    <row r="67" spans="1:29" ht="15.75">
      <c r="A67" s="251"/>
      <c r="B67" s="87" t="s">
        <v>14</v>
      </c>
      <c r="C67" s="92"/>
      <c r="D67" s="20"/>
      <c r="E67" s="93">
        <f t="shared" si="0"/>
        <v>0</v>
      </c>
      <c r="F67" s="92"/>
      <c r="G67" s="20"/>
      <c r="H67" s="93">
        <f t="shared" si="1"/>
        <v>0</v>
      </c>
      <c r="I67" s="92"/>
      <c r="J67" s="20"/>
      <c r="K67" s="93">
        <f t="shared" si="2"/>
        <v>0</v>
      </c>
      <c r="L67" s="92"/>
      <c r="M67" s="20"/>
      <c r="N67" s="93">
        <f t="shared" si="3"/>
        <v>0</v>
      </c>
      <c r="O67" s="92"/>
      <c r="P67" s="20"/>
      <c r="Q67" s="93">
        <f t="shared" si="4"/>
        <v>0</v>
      </c>
      <c r="R67" s="92"/>
      <c r="S67" s="20"/>
      <c r="T67" s="93">
        <f t="shared" si="5"/>
        <v>0</v>
      </c>
      <c r="U67" s="209">
        <f t="shared" si="6"/>
        <v>0</v>
      </c>
      <c r="W67" s="87" t="s">
        <v>14</v>
      </c>
      <c r="X67" s="121">
        <f t="shared" si="7"/>
        <v>0</v>
      </c>
      <c r="Y67" s="122">
        <f t="shared" si="8"/>
        <v>0</v>
      </c>
      <c r="Z67" s="122">
        <f t="shared" si="9"/>
        <v>0</v>
      </c>
      <c r="AA67" s="122">
        <f t="shared" si="10"/>
        <v>0</v>
      </c>
      <c r="AB67" s="122">
        <f t="shared" si="11"/>
        <v>0</v>
      </c>
      <c r="AC67" s="129">
        <f t="shared" si="12"/>
        <v>0</v>
      </c>
    </row>
    <row r="68" spans="1:29" ht="15.75">
      <c r="A68" s="251"/>
      <c r="B68" s="86" t="s">
        <v>15</v>
      </c>
      <c r="C68" s="92"/>
      <c r="D68" s="20"/>
      <c r="E68" s="93">
        <f t="shared" si="0"/>
        <v>0</v>
      </c>
      <c r="F68" s="92"/>
      <c r="G68" s="20"/>
      <c r="H68" s="93">
        <f t="shared" si="1"/>
        <v>0</v>
      </c>
      <c r="I68" s="92"/>
      <c r="J68" s="20"/>
      <c r="K68" s="93">
        <f t="shared" si="2"/>
        <v>0</v>
      </c>
      <c r="L68" s="92"/>
      <c r="M68" s="20"/>
      <c r="N68" s="93">
        <f t="shared" si="3"/>
        <v>0</v>
      </c>
      <c r="O68" s="92"/>
      <c r="P68" s="20"/>
      <c r="Q68" s="93">
        <f t="shared" si="4"/>
        <v>0</v>
      </c>
      <c r="R68" s="92"/>
      <c r="S68" s="20"/>
      <c r="T68" s="93">
        <f t="shared" si="5"/>
        <v>0</v>
      </c>
      <c r="U68" s="209">
        <f t="shared" si="6"/>
        <v>0</v>
      </c>
      <c r="W68" s="86" t="s">
        <v>15</v>
      </c>
      <c r="X68" s="121">
        <f t="shared" si="7"/>
        <v>0</v>
      </c>
      <c r="Y68" s="122">
        <f t="shared" si="8"/>
        <v>0</v>
      </c>
      <c r="Z68" s="122">
        <f t="shared" si="9"/>
        <v>0</v>
      </c>
      <c r="AA68" s="122">
        <f t="shared" si="10"/>
        <v>0</v>
      </c>
      <c r="AB68" s="122">
        <f t="shared" si="11"/>
        <v>0</v>
      </c>
      <c r="AC68" s="129">
        <f t="shared" si="12"/>
        <v>0</v>
      </c>
    </row>
    <row r="69" spans="1:29" ht="15.75">
      <c r="A69" s="251"/>
      <c r="B69" s="86" t="s">
        <v>16</v>
      </c>
      <c r="C69" s="92"/>
      <c r="D69" s="20"/>
      <c r="E69" s="93">
        <f t="shared" si="0"/>
        <v>0</v>
      </c>
      <c r="F69" s="92"/>
      <c r="G69" s="20"/>
      <c r="H69" s="93">
        <f t="shared" si="1"/>
        <v>0</v>
      </c>
      <c r="I69" s="92"/>
      <c r="J69" s="20"/>
      <c r="K69" s="93">
        <f t="shared" si="2"/>
        <v>0</v>
      </c>
      <c r="L69" s="92"/>
      <c r="M69" s="20"/>
      <c r="N69" s="93">
        <f t="shared" si="3"/>
        <v>0</v>
      </c>
      <c r="O69" s="92"/>
      <c r="P69" s="20"/>
      <c r="Q69" s="93">
        <f t="shared" si="4"/>
        <v>0</v>
      </c>
      <c r="R69" s="92"/>
      <c r="S69" s="20"/>
      <c r="T69" s="93">
        <f t="shared" si="5"/>
        <v>0</v>
      </c>
      <c r="U69" s="209">
        <f t="shared" si="6"/>
        <v>0</v>
      </c>
      <c r="W69" s="86" t="s">
        <v>16</v>
      </c>
      <c r="X69" s="121">
        <f t="shared" si="7"/>
        <v>0</v>
      </c>
      <c r="Y69" s="122">
        <f t="shared" si="8"/>
        <v>0</v>
      </c>
      <c r="Z69" s="122">
        <f t="shared" si="9"/>
        <v>0</v>
      </c>
      <c r="AA69" s="122">
        <f t="shared" si="10"/>
        <v>0</v>
      </c>
      <c r="AB69" s="122">
        <f t="shared" si="11"/>
        <v>0</v>
      </c>
      <c r="AC69" s="129">
        <f t="shared" si="12"/>
        <v>0</v>
      </c>
    </row>
    <row r="70" spans="1:29" ht="15.75">
      <c r="A70" s="251"/>
      <c r="B70" s="86" t="s">
        <v>17</v>
      </c>
      <c r="C70" s="92"/>
      <c r="D70" s="20"/>
      <c r="E70" s="93">
        <f t="shared" si="0"/>
        <v>0</v>
      </c>
      <c r="F70" s="92"/>
      <c r="G70" s="20"/>
      <c r="H70" s="93">
        <f t="shared" si="1"/>
        <v>0</v>
      </c>
      <c r="I70" s="92"/>
      <c r="J70" s="20"/>
      <c r="K70" s="93">
        <f t="shared" si="2"/>
        <v>0</v>
      </c>
      <c r="L70" s="92"/>
      <c r="M70" s="20"/>
      <c r="N70" s="93">
        <f t="shared" si="3"/>
        <v>0</v>
      </c>
      <c r="O70" s="92"/>
      <c r="P70" s="20"/>
      <c r="Q70" s="93">
        <f t="shared" si="4"/>
        <v>0</v>
      </c>
      <c r="R70" s="92"/>
      <c r="S70" s="20"/>
      <c r="T70" s="93">
        <f t="shared" si="5"/>
        <v>0</v>
      </c>
      <c r="U70" s="209">
        <f t="shared" si="6"/>
        <v>0</v>
      </c>
      <c r="W70" s="86" t="s">
        <v>17</v>
      </c>
      <c r="X70" s="121">
        <f t="shared" si="7"/>
        <v>0</v>
      </c>
      <c r="Y70" s="122">
        <f t="shared" si="8"/>
        <v>0</v>
      </c>
      <c r="Z70" s="122">
        <f t="shared" si="9"/>
        <v>0</v>
      </c>
      <c r="AA70" s="122">
        <f t="shared" si="10"/>
        <v>0</v>
      </c>
      <c r="AB70" s="122">
        <f t="shared" si="11"/>
        <v>0</v>
      </c>
      <c r="AC70" s="129">
        <f t="shared" si="12"/>
        <v>0</v>
      </c>
    </row>
    <row r="71" spans="1:29" ht="15.75">
      <c r="A71" s="251"/>
      <c r="B71" s="86" t="s">
        <v>18</v>
      </c>
      <c r="C71" s="92"/>
      <c r="D71" s="20"/>
      <c r="E71" s="93">
        <f t="shared" si="0"/>
        <v>0</v>
      </c>
      <c r="F71" s="92"/>
      <c r="G71" s="20"/>
      <c r="H71" s="93">
        <f t="shared" si="1"/>
        <v>0</v>
      </c>
      <c r="I71" s="92"/>
      <c r="J71" s="20"/>
      <c r="K71" s="93">
        <f t="shared" si="2"/>
        <v>0</v>
      </c>
      <c r="L71" s="92"/>
      <c r="M71" s="20"/>
      <c r="N71" s="93">
        <f t="shared" si="3"/>
        <v>0</v>
      </c>
      <c r="O71" s="92"/>
      <c r="P71" s="20"/>
      <c r="Q71" s="93">
        <f t="shared" si="4"/>
        <v>0</v>
      </c>
      <c r="R71" s="92"/>
      <c r="S71" s="20"/>
      <c r="T71" s="93">
        <f t="shared" si="5"/>
        <v>0</v>
      </c>
      <c r="U71" s="209">
        <f t="shared" si="6"/>
        <v>0</v>
      </c>
      <c r="W71" s="86" t="s">
        <v>18</v>
      </c>
      <c r="X71" s="121">
        <f t="shared" si="7"/>
        <v>0</v>
      </c>
      <c r="Y71" s="122">
        <f t="shared" si="8"/>
        <v>0</v>
      </c>
      <c r="Z71" s="122">
        <f t="shared" si="9"/>
        <v>0</v>
      </c>
      <c r="AA71" s="122">
        <f t="shared" si="10"/>
        <v>0</v>
      </c>
      <c r="AB71" s="122">
        <f t="shared" si="11"/>
        <v>0</v>
      </c>
      <c r="AC71" s="129">
        <f t="shared" si="12"/>
        <v>0</v>
      </c>
    </row>
    <row r="72" spans="1:29" ht="15.75">
      <c r="A72" s="252"/>
      <c r="B72" s="88" t="s">
        <v>19</v>
      </c>
      <c r="C72" s="94"/>
      <c r="D72" s="95"/>
      <c r="E72" s="96">
        <f t="shared" si="0"/>
        <v>0</v>
      </c>
      <c r="F72" s="94"/>
      <c r="G72" s="95"/>
      <c r="H72" s="96">
        <f t="shared" si="1"/>
        <v>0</v>
      </c>
      <c r="I72" s="94"/>
      <c r="J72" s="95"/>
      <c r="K72" s="96">
        <f t="shared" si="2"/>
        <v>0</v>
      </c>
      <c r="L72" s="94"/>
      <c r="M72" s="95"/>
      <c r="N72" s="96">
        <f t="shared" si="3"/>
        <v>0</v>
      </c>
      <c r="O72" s="94"/>
      <c r="P72" s="95"/>
      <c r="Q72" s="96">
        <f t="shared" si="4"/>
        <v>0</v>
      </c>
      <c r="R72" s="94"/>
      <c r="S72" s="95"/>
      <c r="T72" s="96">
        <f t="shared" si="5"/>
        <v>0</v>
      </c>
      <c r="U72" s="210">
        <f t="shared" si="6"/>
        <v>0</v>
      </c>
      <c r="W72" s="88" t="s">
        <v>19</v>
      </c>
      <c r="X72" s="125">
        <f t="shared" si="7"/>
        <v>0</v>
      </c>
      <c r="Y72" s="126">
        <f t="shared" si="8"/>
        <v>0</v>
      </c>
      <c r="Z72" s="126">
        <f t="shared" si="9"/>
        <v>0</v>
      </c>
      <c r="AA72" s="126">
        <f t="shared" si="10"/>
        <v>0</v>
      </c>
      <c r="AB72" s="126">
        <f t="shared" si="11"/>
        <v>0</v>
      </c>
      <c r="AC72" s="132">
        <f t="shared" si="12"/>
        <v>0</v>
      </c>
    </row>
    <row r="73" spans="1:29" ht="15.75" customHeight="1">
      <c r="A73" s="250">
        <v>42744</v>
      </c>
      <c r="B73" s="85" t="s">
        <v>12</v>
      </c>
      <c r="C73" s="89"/>
      <c r="D73" s="133"/>
      <c r="E73" s="91">
        <f t="shared" ref="E73:E136" si="13">C73-D73</f>
        <v>0</v>
      </c>
      <c r="F73" s="89"/>
      <c r="G73" s="90"/>
      <c r="H73" s="91">
        <f t="shared" ref="H73:H136" si="14">F73-G73</f>
        <v>0</v>
      </c>
      <c r="I73" s="89"/>
      <c r="J73" s="90"/>
      <c r="K73" s="91">
        <f t="shared" ref="K73:K136" si="15">I73-J73</f>
        <v>0</v>
      </c>
      <c r="L73" s="89"/>
      <c r="M73" s="90"/>
      <c r="N73" s="91">
        <f t="shared" ref="N73:N136" si="16">L73-M73</f>
        <v>0</v>
      </c>
      <c r="O73" s="89"/>
      <c r="P73" s="102"/>
      <c r="Q73" s="91">
        <f t="shared" ref="Q73:Q136" si="17">O73-P73</f>
        <v>0</v>
      </c>
      <c r="R73" s="89"/>
      <c r="S73" s="90"/>
      <c r="T73" s="91">
        <f t="shared" ref="T73:T136" si="18">R73-S73</f>
        <v>0</v>
      </c>
      <c r="U73" s="208">
        <f t="shared" si="6"/>
        <v>0</v>
      </c>
      <c r="W73" s="85" t="s">
        <v>12</v>
      </c>
      <c r="X73" s="117">
        <f t="shared" si="7"/>
        <v>0</v>
      </c>
      <c r="Y73" s="118">
        <f t="shared" si="8"/>
        <v>0</v>
      </c>
      <c r="Z73" s="118">
        <f t="shared" si="9"/>
        <v>0</v>
      </c>
      <c r="AA73" s="118">
        <f t="shared" si="10"/>
        <v>0</v>
      </c>
      <c r="AB73" s="118">
        <f t="shared" si="11"/>
        <v>0</v>
      </c>
      <c r="AC73" s="131">
        <f t="shared" si="12"/>
        <v>0</v>
      </c>
    </row>
    <row r="74" spans="1:29" ht="15.75">
      <c r="A74" s="251"/>
      <c r="B74" s="86" t="s">
        <v>13</v>
      </c>
      <c r="C74" s="92"/>
      <c r="D74" s="134"/>
      <c r="E74" s="93">
        <f t="shared" si="13"/>
        <v>0</v>
      </c>
      <c r="F74" s="92"/>
      <c r="G74" s="20"/>
      <c r="H74" s="93">
        <f t="shared" si="14"/>
        <v>0</v>
      </c>
      <c r="I74" s="92"/>
      <c r="J74" s="20"/>
      <c r="K74" s="93">
        <f t="shared" si="15"/>
        <v>0</v>
      </c>
      <c r="L74" s="92"/>
      <c r="M74" s="20"/>
      <c r="N74" s="93">
        <f t="shared" si="16"/>
        <v>0</v>
      </c>
      <c r="O74" s="92"/>
      <c r="P74" s="6"/>
      <c r="Q74" s="93">
        <f t="shared" si="17"/>
        <v>0</v>
      </c>
      <c r="R74" s="92"/>
      <c r="S74" s="20"/>
      <c r="T74" s="93">
        <f t="shared" si="18"/>
        <v>0</v>
      </c>
      <c r="U74" s="209">
        <f t="shared" ref="U74:U137" si="19">IF(D74=0,0,1)</f>
        <v>0</v>
      </c>
      <c r="W74" s="86" t="s">
        <v>13</v>
      </c>
      <c r="X74" s="121">
        <f t="shared" ref="X74:X137" si="20">+IF(AND(C74&lt;&gt;0,D74&lt;&gt;0,OR(E74&gt;100,E74&lt;-100)),1,0)</f>
        <v>0</v>
      </c>
      <c r="Y74" s="122">
        <f t="shared" ref="Y74:Y137" si="21">+IF(AND(F74&lt;&gt;0,G74&lt;&gt;0,OR(H74&gt;100,H74&lt;-100)),1,0)</f>
        <v>0</v>
      </c>
      <c r="Z74" s="122">
        <f t="shared" ref="Z74:Z137" si="22">+IF(AND(I74&lt;&gt;0,J74&lt;&gt;0,OR(K74&gt;100,K74&lt;-100)),1,0)</f>
        <v>0</v>
      </c>
      <c r="AA74" s="122">
        <f t="shared" ref="AA74:AA137" si="23">+IF(AND(L74&lt;&gt;0,M74&lt;&gt;0,OR(N74&gt;100,N74&lt;-100)),1,0)</f>
        <v>0</v>
      </c>
      <c r="AB74" s="122">
        <f t="shared" ref="AB74:AB137" si="24">+IF(AND(O74&lt;&gt;0,P74&lt;&gt;0,OR(Q74&gt;100,Q74&lt;-100)),1,0)</f>
        <v>0</v>
      </c>
      <c r="AC74" s="129">
        <f t="shared" ref="AC74:AC137" si="25">+IF(AND(R74&lt;&gt;0,S74&lt;&gt;0,OR(T74&gt;100,T74&lt;-100)),1,0)</f>
        <v>0</v>
      </c>
    </row>
    <row r="75" spans="1:29" ht="15.75">
      <c r="A75" s="251"/>
      <c r="B75" s="87" t="s">
        <v>14</v>
      </c>
      <c r="C75" s="92"/>
      <c r="D75" s="134"/>
      <c r="E75" s="93">
        <f t="shared" si="13"/>
        <v>0</v>
      </c>
      <c r="F75" s="92"/>
      <c r="G75" s="20"/>
      <c r="H75" s="93">
        <f t="shared" si="14"/>
        <v>0</v>
      </c>
      <c r="I75" s="92"/>
      <c r="J75" s="20"/>
      <c r="K75" s="93">
        <f t="shared" si="15"/>
        <v>0</v>
      </c>
      <c r="L75" s="92"/>
      <c r="M75" s="20"/>
      <c r="N75" s="93">
        <f t="shared" si="16"/>
        <v>0</v>
      </c>
      <c r="O75" s="92"/>
      <c r="P75" s="6"/>
      <c r="Q75" s="93">
        <f t="shared" si="17"/>
        <v>0</v>
      </c>
      <c r="R75" s="92"/>
      <c r="S75" s="20"/>
      <c r="T75" s="93">
        <f t="shared" si="18"/>
        <v>0</v>
      </c>
      <c r="U75" s="209">
        <f t="shared" si="19"/>
        <v>0</v>
      </c>
      <c r="W75" s="87" t="s">
        <v>14</v>
      </c>
      <c r="X75" s="121">
        <f t="shared" si="20"/>
        <v>0</v>
      </c>
      <c r="Y75" s="122">
        <f t="shared" si="21"/>
        <v>0</v>
      </c>
      <c r="Z75" s="122">
        <f t="shared" si="22"/>
        <v>0</v>
      </c>
      <c r="AA75" s="122">
        <f t="shared" si="23"/>
        <v>0</v>
      </c>
      <c r="AB75" s="122">
        <f t="shared" si="24"/>
        <v>0</v>
      </c>
      <c r="AC75" s="129">
        <f t="shared" si="25"/>
        <v>0</v>
      </c>
    </row>
    <row r="76" spans="1:29" ht="15.75">
      <c r="A76" s="251"/>
      <c r="B76" s="86" t="s">
        <v>15</v>
      </c>
      <c r="C76" s="92"/>
      <c r="D76" s="134"/>
      <c r="E76" s="93">
        <f t="shared" si="13"/>
        <v>0</v>
      </c>
      <c r="F76" s="92"/>
      <c r="G76" s="20"/>
      <c r="H76" s="93">
        <f t="shared" si="14"/>
        <v>0</v>
      </c>
      <c r="I76" s="92"/>
      <c r="J76" s="20"/>
      <c r="K76" s="93">
        <f t="shared" si="15"/>
        <v>0</v>
      </c>
      <c r="L76" s="92"/>
      <c r="M76" s="20"/>
      <c r="N76" s="93">
        <f t="shared" si="16"/>
        <v>0</v>
      </c>
      <c r="O76" s="92"/>
      <c r="P76" s="6"/>
      <c r="Q76" s="93">
        <f t="shared" si="17"/>
        <v>0</v>
      </c>
      <c r="R76" s="92"/>
      <c r="S76" s="20"/>
      <c r="T76" s="93">
        <f t="shared" si="18"/>
        <v>0</v>
      </c>
      <c r="U76" s="209">
        <f t="shared" si="19"/>
        <v>0</v>
      </c>
      <c r="W76" s="86" t="s">
        <v>15</v>
      </c>
      <c r="X76" s="121">
        <f t="shared" si="20"/>
        <v>0</v>
      </c>
      <c r="Y76" s="122">
        <f t="shared" si="21"/>
        <v>0</v>
      </c>
      <c r="Z76" s="122">
        <f t="shared" si="22"/>
        <v>0</v>
      </c>
      <c r="AA76" s="122">
        <f t="shared" si="23"/>
        <v>0</v>
      </c>
      <c r="AB76" s="122">
        <f t="shared" si="24"/>
        <v>0</v>
      </c>
      <c r="AC76" s="129">
        <f t="shared" si="25"/>
        <v>0</v>
      </c>
    </row>
    <row r="77" spans="1:29" ht="15.75">
      <c r="A77" s="251"/>
      <c r="B77" s="86" t="s">
        <v>16</v>
      </c>
      <c r="C77" s="92"/>
      <c r="D77" s="134"/>
      <c r="E77" s="93">
        <f t="shared" si="13"/>
        <v>0</v>
      </c>
      <c r="F77" s="92"/>
      <c r="G77" s="20"/>
      <c r="H77" s="93">
        <f t="shared" si="14"/>
        <v>0</v>
      </c>
      <c r="I77" s="92"/>
      <c r="J77" s="20"/>
      <c r="K77" s="93">
        <f t="shared" si="15"/>
        <v>0</v>
      </c>
      <c r="L77" s="92"/>
      <c r="M77" s="20"/>
      <c r="N77" s="93">
        <f t="shared" si="16"/>
        <v>0</v>
      </c>
      <c r="O77" s="92"/>
      <c r="P77" s="6"/>
      <c r="Q77" s="93">
        <f t="shared" si="17"/>
        <v>0</v>
      </c>
      <c r="R77" s="92"/>
      <c r="S77" s="20"/>
      <c r="T77" s="93">
        <f t="shared" si="18"/>
        <v>0</v>
      </c>
      <c r="U77" s="209">
        <f t="shared" si="19"/>
        <v>0</v>
      </c>
      <c r="W77" s="86" t="s">
        <v>16</v>
      </c>
      <c r="X77" s="121">
        <f t="shared" si="20"/>
        <v>0</v>
      </c>
      <c r="Y77" s="122">
        <f t="shared" si="21"/>
        <v>0</v>
      </c>
      <c r="Z77" s="122">
        <f t="shared" si="22"/>
        <v>0</v>
      </c>
      <c r="AA77" s="122">
        <f t="shared" si="23"/>
        <v>0</v>
      </c>
      <c r="AB77" s="122">
        <f t="shared" si="24"/>
        <v>0</v>
      </c>
      <c r="AC77" s="129">
        <f t="shared" si="25"/>
        <v>0</v>
      </c>
    </row>
    <row r="78" spans="1:29" ht="15.75">
      <c r="A78" s="251"/>
      <c r="B78" s="86" t="s">
        <v>17</v>
      </c>
      <c r="C78" s="92"/>
      <c r="D78" s="134"/>
      <c r="E78" s="93">
        <f t="shared" si="13"/>
        <v>0</v>
      </c>
      <c r="F78" s="92"/>
      <c r="G78" s="20"/>
      <c r="H78" s="93">
        <f t="shared" si="14"/>
        <v>0</v>
      </c>
      <c r="I78" s="92"/>
      <c r="J78" s="20"/>
      <c r="K78" s="93">
        <f t="shared" si="15"/>
        <v>0</v>
      </c>
      <c r="L78" s="92"/>
      <c r="M78" s="20"/>
      <c r="N78" s="93">
        <f t="shared" si="16"/>
        <v>0</v>
      </c>
      <c r="O78" s="92"/>
      <c r="P78" s="6"/>
      <c r="Q78" s="93">
        <f t="shared" si="17"/>
        <v>0</v>
      </c>
      <c r="R78" s="92"/>
      <c r="S78" s="20"/>
      <c r="T78" s="93">
        <f t="shared" si="18"/>
        <v>0</v>
      </c>
      <c r="U78" s="209">
        <f t="shared" si="19"/>
        <v>0</v>
      </c>
      <c r="W78" s="86" t="s">
        <v>17</v>
      </c>
      <c r="X78" s="121">
        <f t="shared" si="20"/>
        <v>0</v>
      </c>
      <c r="Y78" s="122">
        <f t="shared" si="21"/>
        <v>0</v>
      </c>
      <c r="Z78" s="122">
        <f t="shared" si="22"/>
        <v>0</v>
      </c>
      <c r="AA78" s="122">
        <f t="shared" si="23"/>
        <v>0</v>
      </c>
      <c r="AB78" s="122">
        <f t="shared" si="24"/>
        <v>0</v>
      </c>
      <c r="AC78" s="129">
        <f t="shared" si="25"/>
        <v>0</v>
      </c>
    </row>
    <row r="79" spans="1:29" ht="15.75">
      <c r="A79" s="251"/>
      <c r="B79" s="86" t="s">
        <v>18</v>
      </c>
      <c r="C79" s="92"/>
      <c r="D79" s="134"/>
      <c r="E79" s="93">
        <f t="shared" si="13"/>
        <v>0</v>
      </c>
      <c r="F79" s="92"/>
      <c r="G79" s="20"/>
      <c r="H79" s="93">
        <f t="shared" si="14"/>
        <v>0</v>
      </c>
      <c r="I79" s="92"/>
      <c r="J79" s="20"/>
      <c r="K79" s="93">
        <f t="shared" si="15"/>
        <v>0</v>
      </c>
      <c r="L79" s="92"/>
      <c r="M79" s="20"/>
      <c r="N79" s="93">
        <f t="shared" si="16"/>
        <v>0</v>
      </c>
      <c r="O79" s="92"/>
      <c r="P79" s="6"/>
      <c r="Q79" s="93">
        <f t="shared" si="17"/>
        <v>0</v>
      </c>
      <c r="R79" s="92"/>
      <c r="S79" s="20"/>
      <c r="T79" s="93">
        <f t="shared" si="18"/>
        <v>0</v>
      </c>
      <c r="U79" s="209">
        <f t="shared" si="19"/>
        <v>0</v>
      </c>
      <c r="W79" s="86" t="s">
        <v>18</v>
      </c>
      <c r="X79" s="121">
        <f t="shared" si="20"/>
        <v>0</v>
      </c>
      <c r="Y79" s="122">
        <f t="shared" si="21"/>
        <v>0</v>
      </c>
      <c r="Z79" s="122">
        <f t="shared" si="22"/>
        <v>0</v>
      </c>
      <c r="AA79" s="122">
        <f t="shared" si="23"/>
        <v>0</v>
      </c>
      <c r="AB79" s="122">
        <f t="shared" si="24"/>
        <v>0</v>
      </c>
      <c r="AC79" s="129">
        <f t="shared" si="25"/>
        <v>0</v>
      </c>
    </row>
    <row r="80" spans="1:29" ht="15.75">
      <c r="A80" s="252"/>
      <c r="B80" s="88" t="s">
        <v>19</v>
      </c>
      <c r="C80" s="94"/>
      <c r="D80" s="135"/>
      <c r="E80" s="96">
        <f t="shared" si="13"/>
        <v>0</v>
      </c>
      <c r="F80" s="94"/>
      <c r="G80" s="95"/>
      <c r="H80" s="96">
        <f t="shared" si="14"/>
        <v>0</v>
      </c>
      <c r="I80" s="94"/>
      <c r="J80" s="95"/>
      <c r="K80" s="96">
        <f t="shared" si="15"/>
        <v>0</v>
      </c>
      <c r="L80" s="94"/>
      <c r="M80" s="95"/>
      <c r="N80" s="96">
        <f t="shared" si="16"/>
        <v>0</v>
      </c>
      <c r="O80" s="94"/>
      <c r="P80" s="105"/>
      <c r="Q80" s="96">
        <f t="shared" si="17"/>
        <v>0</v>
      </c>
      <c r="R80" s="94"/>
      <c r="S80" s="95"/>
      <c r="T80" s="96">
        <f t="shared" si="18"/>
        <v>0</v>
      </c>
      <c r="U80" s="210">
        <f t="shared" si="19"/>
        <v>0</v>
      </c>
      <c r="W80" s="88" t="s">
        <v>19</v>
      </c>
      <c r="X80" s="125">
        <f t="shared" si="20"/>
        <v>0</v>
      </c>
      <c r="Y80" s="126">
        <f t="shared" si="21"/>
        <v>0</v>
      </c>
      <c r="Z80" s="126">
        <f t="shared" si="22"/>
        <v>0</v>
      </c>
      <c r="AA80" s="126">
        <f t="shared" si="23"/>
        <v>0</v>
      </c>
      <c r="AB80" s="126">
        <f t="shared" si="24"/>
        <v>0</v>
      </c>
      <c r="AC80" s="132">
        <f t="shared" si="25"/>
        <v>0</v>
      </c>
    </row>
    <row r="81" spans="1:29" ht="15.75" customHeight="1">
      <c r="A81" s="250">
        <v>42745</v>
      </c>
      <c r="B81" s="85" t="s">
        <v>12</v>
      </c>
      <c r="C81" s="89"/>
      <c r="D81" s="90"/>
      <c r="E81" s="91">
        <f t="shared" si="13"/>
        <v>0</v>
      </c>
      <c r="F81" s="89"/>
      <c r="G81" s="102"/>
      <c r="H81" s="91">
        <f t="shared" si="14"/>
        <v>0</v>
      </c>
      <c r="I81" s="89"/>
      <c r="J81" s="90"/>
      <c r="K81" s="91">
        <f t="shared" si="15"/>
        <v>0</v>
      </c>
      <c r="L81" s="89"/>
      <c r="M81" s="90"/>
      <c r="N81" s="91">
        <f t="shared" si="16"/>
        <v>0</v>
      </c>
      <c r="O81" s="89"/>
      <c r="P81" s="90"/>
      <c r="Q81" s="91">
        <f t="shared" si="17"/>
        <v>0</v>
      </c>
      <c r="R81" s="89"/>
      <c r="S81" s="102"/>
      <c r="T81" s="91">
        <f t="shared" si="18"/>
        <v>0</v>
      </c>
      <c r="U81" s="208">
        <f t="shared" si="19"/>
        <v>0</v>
      </c>
      <c r="W81" s="85" t="s">
        <v>12</v>
      </c>
      <c r="X81" s="121">
        <f t="shared" si="20"/>
        <v>0</v>
      </c>
      <c r="Y81" s="122">
        <f t="shared" si="21"/>
        <v>0</v>
      </c>
      <c r="Z81" s="122">
        <f t="shared" si="22"/>
        <v>0</v>
      </c>
      <c r="AA81" s="122">
        <f t="shared" si="23"/>
        <v>0</v>
      </c>
      <c r="AB81" s="122">
        <f t="shared" si="24"/>
        <v>0</v>
      </c>
      <c r="AC81" s="129">
        <f t="shared" si="25"/>
        <v>0</v>
      </c>
    </row>
    <row r="82" spans="1:29" ht="15.75">
      <c r="A82" s="251"/>
      <c r="B82" s="86" t="s">
        <v>13</v>
      </c>
      <c r="C82" s="92"/>
      <c r="D82" s="20"/>
      <c r="E82" s="93">
        <f t="shared" si="13"/>
        <v>0</v>
      </c>
      <c r="F82" s="92"/>
      <c r="G82" s="6"/>
      <c r="H82" s="93">
        <f t="shared" si="14"/>
        <v>0</v>
      </c>
      <c r="I82" s="92"/>
      <c r="J82" s="20"/>
      <c r="K82" s="93">
        <f t="shared" si="15"/>
        <v>0</v>
      </c>
      <c r="L82" s="92"/>
      <c r="M82" s="20"/>
      <c r="N82" s="93">
        <f t="shared" si="16"/>
        <v>0</v>
      </c>
      <c r="O82" s="92"/>
      <c r="P82" s="20"/>
      <c r="Q82" s="93">
        <f t="shared" si="17"/>
        <v>0</v>
      </c>
      <c r="R82" s="92"/>
      <c r="S82" s="6"/>
      <c r="T82" s="93">
        <f t="shared" si="18"/>
        <v>0</v>
      </c>
      <c r="U82" s="209">
        <f t="shared" si="19"/>
        <v>0</v>
      </c>
      <c r="W82" s="86" t="s">
        <v>13</v>
      </c>
      <c r="X82" s="121">
        <f t="shared" si="20"/>
        <v>0</v>
      </c>
      <c r="Y82" s="122">
        <f t="shared" si="21"/>
        <v>0</v>
      </c>
      <c r="Z82" s="122">
        <f t="shared" si="22"/>
        <v>0</v>
      </c>
      <c r="AA82" s="122">
        <f t="shared" si="23"/>
        <v>0</v>
      </c>
      <c r="AB82" s="122">
        <f t="shared" si="24"/>
        <v>0</v>
      </c>
      <c r="AC82" s="129">
        <f t="shared" si="25"/>
        <v>0</v>
      </c>
    </row>
    <row r="83" spans="1:29" ht="15.75">
      <c r="A83" s="251"/>
      <c r="B83" s="87" t="s">
        <v>14</v>
      </c>
      <c r="C83" s="92"/>
      <c r="D83" s="20"/>
      <c r="E83" s="93">
        <f t="shared" si="13"/>
        <v>0</v>
      </c>
      <c r="F83" s="92"/>
      <c r="G83" s="6"/>
      <c r="H83" s="93">
        <f t="shared" si="14"/>
        <v>0</v>
      </c>
      <c r="I83" s="92"/>
      <c r="J83" s="20"/>
      <c r="K83" s="93">
        <f t="shared" si="15"/>
        <v>0</v>
      </c>
      <c r="L83" s="92"/>
      <c r="M83" s="20"/>
      <c r="N83" s="93">
        <f t="shared" si="16"/>
        <v>0</v>
      </c>
      <c r="O83" s="92"/>
      <c r="P83" s="20"/>
      <c r="Q83" s="93">
        <f t="shared" si="17"/>
        <v>0</v>
      </c>
      <c r="R83" s="92"/>
      <c r="S83" s="6"/>
      <c r="T83" s="93">
        <f t="shared" si="18"/>
        <v>0</v>
      </c>
      <c r="U83" s="209">
        <f t="shared" si="19"/>
        <v>0</v>
      </c>
      <c r="W83" s="87" t="s">
        <v>14</v>
      </c>
      <c r="X83" s="121">
        <f t="shared" si="20"/>
        <v>0</v>
      </c>
      <c r="Y83" s="122">
        <f t="shared" si="21"/>
        <v>0</v>
      </c>
      <c r="Z83" s="122">
        <f t="shared" si="22"/>
        <v>0</v>
      </c>
      <c r="AA83" s="122">
        <f t="shared" si="23"/>
        <v>0</v>
      </c>
      <c r="AB83" s="122">
        <f t="shared" si="24"/>
        <v>0</v>
      </c>
      <c r="AC83" s="129">
        <f t="shared" si="25"/>
        <v>0</v>
      </c>
    </row>
    <row r="84" spans="1:29" ht="15.75">
      <c r="A84" s="251"/>
      <c r="B84" s="86" t="s">
        <v>15</v>
      </c>
      <c r="C84" s="92"/>
      <c r="D84" s="20"/>
      <c r="E84" s="93">
        <f t="shared" si="13"/>
        <v>0</v>
      </c>
      <c r="F84" s="92"/>
      <c r="G84" s="6"/>
      <c r="H84" s="93">
        <f t="shared" si="14"/>
        <v>0</v>
      </c>
      <c r="I84" s="92"/>
      <c r="J84" s="20"/>
      <c r="K84" s="93">
        <f t="shared" si="15"/>
        <v>0</v>
      </c>
      <c r="L84" s="92"/>
      <c r="M84" s="20"/>
      <c r="N84" s="93">
        <f t="shared" si="16"/>
        <v>0</v>
      </c>
      <c r="O84" s="92"/>
      <c r="P84" s="20"/>
      <c r="Q84" s="93">
        <f t="shared" si="17"/>
        <v>0</v>
      </c>
      <c r="R84" s="92"/>
      <c r="S84" s="6"/>
      <c r="T84" s="93">
        <f t="shared" si="18"/>
        <v>0</v>
      </c>
      <c r="U84" s="209">
        <f t="shared" si="19"/>
        <v>0</v>
      </c>
      <c r="W84" s="86" t="s">
        <v>15</v>
      </c>
      <c r="X84" s="121">
        <f t="shared" si="20"/>
        <v>0</v>
      </c>
      <c r="Y84" s="122">
        <f t="shared" si="21"/>
        <v>0</v>
      </c>
      <c r="Z84" s="122">
        <f t="shared" si="22"/>
        <v>0</v>
      </c>
      <c r="AA84" s="122">
        <f t="shared" si="23"/>
        <v>0</v>
      </c>
      <c r="AB84" s="122">
        <f t="shared" si="24"/>
        <v>0</v>
      </c>
      <c r="AC84" s="129">
        <f t="shared" si="25"/>
        <v>0</v>
      </c>
    </row>
    <row r="85" spans="1:29" ht="15.75">
      <c r="A85" s="251"/>
      <c r="B85" s="86" t="s">
        <v>16</v>
      </c>
      <c r="C85" s="92"/>
      <c r="D85" s="20"/>
      <c r="E85" s="93">
        <f t="shared" si="13"/>
        <v>0</v>
      </c>
      <c r="F85" s="92"/>
      <c r="G85" s="6"/>
      <c r="H85" s="93">
        <f t="shared" si="14"/>
        <v>0</v>
      </c>
      <c r="I85" s="92"/>
      <c r="J85" s="20"/>
      <c r="K85" s="93">
        <f t="shared" si="15"/>
        <v>0</v>
      </c>
      <c r="L85" s="92"/>
      <c r="M85" s="20"/>
      <c r="N85" s="93">
        <f t="shared" si="16"/>
        <v>0</v>
      </c>
      <c r="O85" s="92"/>
      <c r="P85" s="20"/>
      <c r="Q85" s="93">
        <f t="shared" si="17"/>
        <v>0</v>
      </c>
      <c r="R85" s="92"/>
      <c r="S85" s="6"/>
      <c r="T85" s="93">
        <f t="shared" si="18"/>
        <v>0</v>
      </c>
      <c r="U85" s="209">
        <f t="shared" si="19"/>
        <v>0</v>
      </c>
      <c r="W85" s="86" t="s">
        <v>16</v>
      </c>
      <c r="X85" s="121">
        <f t="shared" si="20"/>
        <v>0</v>
      </c>
      <c r="Y85" s="122">
        <f t="shared" si="21"/>
        <v>0</v>
      </c>
      <c r="Z85" s="122">
        <f t="shared" si="22"/>
        <v>0</v>
      </c>
      <c r="AA85" s="122">
        <f t="shared" si="23"/>
        <v>0</v>
      </c>
      <c r="AB85" s="122">
        <f t="shared" si="24"/>
        <v>0</v>
      </c>
      <c r="AC85" s="129">
        <f t="shared" si="25"/>
        <v>0</v>
      </c>
    </row>
    <row r="86" spans="1:29" ht="15.75">
      <c r="A86" s="251"/>
      <c r="B86" s="86" t="s">
        <v>17</v>
      </c>
      <c r="C86" s="92"/>
      <c r="D86" s="20"/>
      <c r="E86" s="93">
        <f t="shared" si="13"/>
        <v>0</v>
      </c>
      <c r="F86" s="92"/>
      <c r="G86" s="6"/>
      <c r="H86" s="93">
        <f t="shared" si="14"/>
        <v>0</v>
      </c>
      <c r="I86" s="92"/>
      <c r="J86" s="20"/>
      <c r="K86" s="93">
        <f t="shared" si="15"/>
        <v>0</v>
      </c>
      <c r="L86" s="92"/>
      <c r="M86" s="20"/>
      <c r="N86" s="93">
        <f t="shared" si="16"/>
        <v>0</v>
      </c>
      <c r="O86" s="92"/>
      <c r="P86" s="20"/>
      <c r="Q86" s="93">
        <f t="shared" si="17"/>
        <v>0</v>
      </c>
      <c r="R86" s="92"/>
      <c r="S86" s="6"/>
      <c r="T86" s="93">
        <f t="shared" si="18"/>
        <v>0</v>
      </c>
      <c r="U86" s="209">
        <f t="shared" si="19"/>
        <v>0</v>
      </c>
      <c r="W86" s="86" t="s">
        <v>17</v>
      </c>
      <c r="X86" s="121">
        <f t="shared" si="20"/>
        <v>0</v>
      </c>
      <c r="Y86" s="122">
        <f t="shared" si="21"/>
        <v>0</v>
      </c>
      <c r="Z86" s="122">
        <f t="shared" si="22"/>
        <v>0</v>
      </c>
      <c r="AA86" s="122">
        <f t="shared" si="23"/>
        <v>0</v>
      </c>
      <c r="AB86" s="122">
        <f t="shared" si="24"/>
        <v>0</v>
      </c>
      <c r="AC86" s="129">
        <f t="shared" si="25"/>
        <v>0</v>
      </c>
    </row>
    <row r="87" spans="1:29" ht="15.75">
      <c r="A87" s="251"/>
      <c r="B87" s="86" t="s">
        <v>18</v>
      </c>
      <c r="C87" s="92"/>
      <c r="D87" s="20"/>
      <c r="E87" s="93">
        <f t="shared" si="13"/>
        <v>0</v>
      </c>
      <c r="F87" s="92"/>
      <c r="G87" s="6"/>
      <c r="H87" s="93">
        <f t="shared" si="14"/>
        <v>0</v>
      </c>
      <c r="I87" s="92"/>
      <c r="J87" s="20"/>
      <c r="K87" s="93">
        <f t="shared" si="15"/>
        <v>0</v>
      </c>
      <c r="L87" s="92"/>
      <c r="M87" s="20"/>
      <c r="N87" s="93">
        <f t="shared" si="16"/>
        <v>0</v>
      </c>
      <c r="O87" s="92"/>
      <c r="P87" s="20"/>
      <c r="Q87" s="93">
        <f t="shared" si="17"/>
        <v>0</v>
      </c>
      <c r="R87" s="92"/>
      <c r="S87" s="6"/>
      <c r="T87" s="93">
        <f t="shared" si="18"/>
        <v>0</v>
      </c>
      <c r="U87" s="209">
        <f t="shared" si="19"/>
        <v>0</v>
      </c>
      <c r="W87" s="86" t="s">
        <v>18</v>
      </c>
      <c r="X87" s="121">
        <f t="shared" si="20"/>
        <v>0</v>
      </c>
      <c r="Y87" s="122">
        <f t="shared" si="21"/>
        <v>0</v>
      </c>
      <c r="Z87" s="122">
        <f t="shared" si="22"/>
        <v>0</v>
      </c>
      <c r="AA87" s="122">
        <f t="shared" si="23"/>
        <v>0</v>
      </c>
      <c r="AB87" s="122">
        <f t="shared" si="24"/>
        <v>0</v>
      </c>
      <c r="AC87" s="129">
        <f t="shared" si="25"/>
        <v>0</v>
      </c>
    </row>
    <row r="88" spans="1:29" ht="15.75">
      <c r="A88" s="252"/>
      <c r="B88" s="88" t="s">
        <v>19</v>
      </c>
      <c r="C88" s="94"/>
      <c r="D88" s="95"/>
      <c r="E88" s="96">
        <f t="shared" si="13"/>
        <v>0</v>
      </c>
      <c r="F88" s="94"/>
      <c r="G88" s="105"/>
      <c r="H88" s="96">
        <f t="shared" si="14"/>
        <v>0</v>
      </c>
      <c r="I88" s="94"/>
      <c r="J88" s="95"/>
      <c r="K88" s="96">
        <f t="shared" si="15"/>
        <v>0</v>
      </c>
      <c r="L88" s="94"/>
      <c r="M88" s="95"/>
      <c r="N88" s="96">
        <f t="shared" si="16"/>
        <v>0</v>
      </c>
      <c r="O88" s="94"/>
      <c r="P88" s="95"/>
      <c r="Q88" s="96">
        <f t="shared" si="17"/>
        <v>0</v>
      </c>
      <c r="R88" s="94"/>
      <c r="S88" s="105"/>
      <c r="T88" s="96">
        <f t="shared" si="18"/>
        <v>0</v>
      </c>
      <c r="U88" s="210">
        <f t="shared" si="19"/>
        <v>0</v>
      </c>
      <c r="W88" s="88" t="s">
        <v>19</v>
      </c>
      <c r="X88" s="125">
        <f t="shared" si="20"/>
        <v>0</v>
      </c>
      <c r="Y88" s="126">
        <f t="shared" si="21"/>
        <v>0</v>
      </c>
      <c r="Z88" s="126">
        <f t="shared" si="22"/>
        <v>0</v>
      </c>
      <c r="AA88" s="126">
        <f t="shared" si="23"/>
        <v>0</v>
      </c>
      <c r="AB88" s="126">
        <f t="shared" si="24"/>
        <v>0</v>
      </c>
      <c r="AC88" s="132">
        <f t="shared" si="25"/>
        <v>0</v>
      </c>
    </row>
    <row r="89" spans="1:29" ht="15.75" customHeight="1">
      <c r="A89" s="250">
        <v>42746</v>
      </c>
      <c r="B89" s="85" t="s">
        <v>12</v>
      </c>
      <c r="C89" s="89"/>
      <c r="D89" s="90"/>
      <c r="E89" s="91">
        <f t="shared" si="13"/>
        <v>0</v>
      </c>
      <c r="F89" s="89"/>
      <c r="G89" s="90"/>
      <c r="H89" s="91">
        <f t="shared" si="14"/>
        <v>0</v>
      </c>
      <c r="I89" s="89"/>
      <c r="J89" s="90"/>
      <c r="K89" s="91">
        <f t="shared" si="15"/>
        <v>0</v>
      </c>
      <c r="L89" s="89"/>
      <c r="M89" s="90"/>
      <c r="N89" s="91">
        <f t="shared" si="16"/>
        <v>0</v>
      </c>
      <c r="O89" s="89"/>
      <c r="P89" s="90"/>
      <c r="Q89" s="91">
        <f t="shared" si="17"/>
        <v>0</v>
      </c>
      <c r="R89" s="89"/>
      <c r="S89" s="90"/>
      <c r="T89" s="91">
        <f t="shared" si="18"/>
        <v>0</v>
      </c>
      <c r="U89" s="208">
        <f t="shared" si="19"/>
        <v>0</v>
      </c>
      <c r="W89" s="85" t="s">
        <v>12</v>
      </c>
      <c r="X89" s="122">
        <f t="shared" si="20"/>
        <v>0</v>
      </c>
      <c r="Y89" s="122">
        <f t="shared" si="21"/>
        <v>0</v>
      </c>
      <c r="Z89" s="122">
        <f t="shared" si="22"/>
        <v>0</v>
      </c>
      <c r="AA89" s="122">
        <f t="shared" si="23"/>
        <v>0</v>
      </c>
      <c r="AB89" s="122">
        <f t="shared" si="24"/>
        <v>0</v>
      </c>
      <c r="AC89" s="129">
        <f t="shared" si="25"/>
        <v>0</v>
      </c>
    </row>
    <row r="90" spans="1:29" ht="15.75">
      <c r="A90" s="251"/>
      <c r="B90" s="86" t="s">
        <v>13</v>
      </c>
      <c r="C90" s="92"/>
      <c r="D90" s="20"/>
      <c r="E90" s="93">
        <f t="shared" si="13"/>
        <v>0</v>
      </c>
      <c r="F90" s="92"/>
      <c r="G90" s="6"/>
      <c r="H90" s="93">
        <f t="shared" si="14"/>
        <v>0</v>
      </c>
      <c r="I90" s="92"/>
      <c r="J90" s="20"/>
      <c r="K90" s="93">
        <f t="shared" si="15"/>
        <v>0</v>
      </c>
      <c r="L90" s="92"/>
      <c r="M90" s="20"/>
      <c r="N90" s="93">
        <f t="shared" si="16"/>
        <v>0</v>
      </c>
      <c r="O90" s="92"/>
      <c r="P90" s="20"/>
      <c r="Q90" s="93">
        <f t="shared" si="17"/>
        <v>0</v>
      </c>
      <c r="R90" s="92"/>
      <c r="S90" s="20"/>
      <c r="T90" s="93">
        <f t="shared" si="18"/>
        <v>0</v>
      </c>
      <c r="U90" s="209">
        <f t="shared" si="19"/>
        <v>0</v>
      </c>
      <c r="W90" s="86" t="s">
        <v>13</v>
      </c>
      <c r="X90" s="122">
        <f t="shared" si="20"/>
        <v>0</v>
      </c>
      <c r="Y90" s="122">
        <f t="shared" si="21"/>
        <v>0</v>
      </c>
      <c r="Z90" s="122">
        <f t="shared" si="22"/>
        <v>0</v>
      </c>
      <c r="AA90" s="122">
        <f t="shared" si="23"/>
        <v>0</v>
      </c>
      <c r="AB90" s="122">
        <f t="shared" si="24"/>
        <v>0</v>
      </c>
      <c r="AC90" s="129">
        <f t="shared" si="25"/>
        <v>0</v>
      </c>
    </row>
    <row r="91" spans="1:29" ht="15.75">
      <c r="A91" s="251"/>
      <c r="B91" s="87" t="s">
        <v>14</v>
      </c>
      <c r="C91" s="92"/>
      <c r="D91" s="20"/>
      <c r="E91" s="93">
        <f t="shared" si="13"/>
        <v>0</v>
      </c>
      <c r="F91" s="92"/>
      <c r="G91" s="6"/>
      <c r="H91" s="93">
        <f t="shared" si="14"/>
        <v>0</v>
      </c>
      <c r="I91" s="92"/>
      <c r="J91" s="20"/>
      <c r="K91" s="93">
        <f t="shared" si="15"/>
        <v>0</v>
      </c>
      <c r="L91" s="92"/>
      <c r="M91" s="20"/>
      <c r="N91" s="93">
        <f t="shared" si="16"/>
        <v>0</v>
      </c>
      <c r="O91" s="92"/>
      <c r="P91" s="20"/>
      <c r="Q91" s="93">
        <f t="shared" si="17"/>
        <v>0</v>
      </c>
      <c r="R91" s="92"/>
      <c r="S91" s="20"/>
      <c r="T91" s="93">
        <f t="shared" si="18"/>
        <v>0</v>
      </c>
      <c r="U91" s="209">
        <f t="shared" si="19"/>
        <v>0</v>
      </c>
      <c r="W91" s="87" t="s">
        <v>14</v>
      </c>
      <c r="X91" s="122">
        <f t="shared" si="20"/>
        <v>0</v>
      </c>
      <c r="Y91" s="122">
        <f t="shared" si="21"/>
        <v>0</v>
      </c>
      <c r="Z91" s="122">
        <f t="shared" si="22"/>
        <v>0</v>
      </c>
      <c r="AA91" s="122">
        <f t="shared" si="23"/>
        <v>0</v>
      </c>
      <c r="AB91" s="122">
        <f t="shared" si="24"/>
        <v>0</v>
      </c>
      <c r="AC91" s="129">
        <f t="shared" si="25"/>
        <v>0</v>
      </c>
    </row>
    <row r="92" spans="1:29" ht="15.75">
      <c r="A92" s="251"/>
      <c r="B92" s="86" t="s">
        <v>15</v>
      </c>
      <c r="C92" s="92"/>
      <c r="D92" s="20"/>
      <c r="E92" s="93">
        <f t="shared" si="13"/>
        <v>0</v>
      </c>
      <c r="F92" s="92"/>
      <c r="G92" s="6"/>
      <c r="H92" s="93">
        <f t="shared" si="14"/>
        <v>0</v>
      </c>
      <c r="I92" s="92"/>
      <c r="J92" s="20"/>
      <c r="K92" s="93">
        <f t="shared" si="15"/>
        <v>0</v>
      </c>
      <c r="L92" s="92"/>
      <c r="M92" s="20"/>
      <c r="N92" s="93">
        <f t="shared" si="16"/>
        <v>0</v>
      </c>
      <c r="O92" s="92"/>
      <c r="P92" s="20"/>
      <c r="Q92" s="93">
        <f t="shared" si="17"/>
        <v>0</v>
      </c>
      <c r="R92" s="92"/>
      <c r="S92" s="20"/>
      <c r="T92" s="93">
        <f t="shared" si="18"/>
        <v>0</v>
      </c>
      <c r="U92" s="209">
        <f t="shared" si="19"/>
        <v>0</v>
      </c>
      <c r="W92" s="86" t="s">
        <v>15</v>
      </c>
      <c r="X92" s="122">
        <f t="shared" si="20"/>
        <v>0</v>
      </c>
      <c r="Y92" s="122">
        <f t="shared" si="21"/>
        <v>0</v>
      </c>
      <c r="Z92" s="122">
        <f t="shared" si="22"/>
        <v>0</v>
      </c>
      <c r="AA92" s="122">
        <f t="shared" si="23"/>
        <v>0</v>
      </c>
      <c r="AB92" s="122">
        <f t="shared" si="24"/>
        <v>0</v>
      </c>
      <c r="AC92" s="129">
        <f t="shared" si="25"/>
        <v>0</v>
      </c>
    </row>
    <row r="93" spans="1:29" ht="15.75">
      <c r="A93" s="251"/>
      <c r="B93" s="86" t="s">
        <v>16</v>
      </c>
      <c r="C93" s="92"/>
      <c r="D93" s="20"/>
      <c r="E93" s="93">
        <f t="shared" si="13"/>
        <v>0</v>
      </c>
      <c r="F93" s="92"/>
      <c r="G93" s="6"/>
      <c r="H93" s="93">
        <f t="shared" si="14"/>
        <v>0</v>
      </c>
      <c r="I93" s="92"/>
      <c r="J93" s="20"/>
      <c r="K93" s="93">
        <f t="shared" si="15"/>
        <v>0</v>
      </c>
      <c r="L93" s="92"/>
      <c r="M93" s="20"/>
      <c r="N93" s="93">
        <f t="shared" si="16"/>
        <v>0</v>
      </c>
      <c r="O93" s="92"/>
      <c r="P93" s="20"/>
      <c r="Q93" s="93">
        <f t="shared" si="17"/>
        <v>0</v>
      </c>
      <c r="R93" s="92"/>
      <c r="S93" s="20"/>
      <c r="T93" s="93">
        <f t="shared" si="18"/>
        <v>0</v>
      </c>
      <c r="U93" s="209">
        <f t="shared" si="19"/>
        <v>0</v>
      </c>
      <c r="W93" s="86" t="s">
        <v>16</v>
      </c>
      <c r="X93" s="122">
        <f t="shared" si="20"/>
        <v>0</v>
      </c>
      <c r="Y93" s="122">
        <f t="shared" si="21"/>
        <v>0</v>
      </c>
      <c r="Z93" s="122">
        <f t="shared" si="22"/>
        <v>0</v>
      </c>
      <c r="AA93" s="122">
        <f t="shared" si="23"/>
        <v>0</v>
      </c>
      <c r="AB93" s="122">
        <f t="shared" si="24"/>
        <v>0</v>
      </c>
      <c r="AC93" s="129">
        <f t="shared" si="25"/>
        <v>0</v>
      </c>
    </row>
    <row r="94" spans="1:29" ht="15.75">
      <c r="A94" s="251"/>
      <c r="B94" s="86" t="s">
        <v>17</v>
      </c>
      <c r="C94" s="92"/>
      <c r="D94" s="20"/>
      <c r="E94" s="93">
        <f t="shared" si="13"/>
        <v>0</v>
      </c>
      <c r="F94" s="92"/>
      <c r="G94" s="6"/>
      <c r="H94" s="93">
        <f t="shared" si="14"/>
        <v>0</v>
      </c>
      <c r="I94" s="92"/>
      <c r="J94" s="20"/>
      <c r="K94" s="93">
        <f t="shared" si="15"/>
        <v>0</v>
      </c>
      <c r="L94" s="92"/>
      <c r="M94" s="20"/>
      <c r="N94" s="93">
        <f t="shared" si="16"/>
        <v>0</v>
      </c>
      <c r="O94" s="92"/>
      <c r="P94" s="20"/>
      <c r="Q94" s="93">
        <f t="shared" si="17"/>
        <v>0</v>
      </c>
      <c r="R94" s="92"/>
      <c r="S94" s="20"/>
      <c r="T94" s="93">
        <f t="shared" si="18"/>
        <v>0</v>
      </c>
      <c r="U94" s="209">
        <f t="shared" si="19"/>
        <v>0</v>
      </c>
      <c r="W94" s="86" t="s">
        <v>17</v>
      </c>
      <c r="X94" s="122">
        <f t="shared" si="20"/>
        <v>0</v>
      </c>
      <c r="Y94" s="122">
        <f t="shared" si="21"/>
        <v>0</v>
      </c>
      <c r="Z94" s="122">
        <f t="shared" si="22"/>
        <v>0</v>
      </c>
      <c r="AA94" s="122">
        <f t="shared" si="23"/>
        <v>0</v>
      </c>
      <c r="AB94" s="122">
        <f t="shared" si="24"/>
        <v>0</v>
      </c>
      <c r="AC94" s="129">
        <f t="shared" si="25"/>
        <v>0</v>
      </c>
    </row>
    <row r="95" spans="1:29" ht="15.75">
      <c r="A95" s="251"/>
      <c r="B95" s="86" t="s">
        <v>18</v>
      </c>
      <c r="C95" s="92"/>
      <c r="D95" s="20"/>
      <c r="E95" s="93">
        <f t="shared" si="13"/>
        <v>0</v>
      </c>
      <c r="F95" s="92"/>
      <c r="G95" s="6"/>
      <c r="H95" s="93">
        <f t="shared" si="14"/>
        <v>0</v>
      </c>
      <c r="I95" s="92"/>
      <c r="J95" s="20"/>
      <c r="K95" s="93">
        <f t="shared" si="15"/>
        <v>0</v>
      </c>
      <c r="L95" s="92"/>
      <c r="M95" s="20"/>
      <c r="N95" s="93">
        <f t="shared" si="16"/>
        <v>0</v>
      </c>
      <c r="O95" s="92"/>
      <c r="P95" s="20"/>
      <c r="Q95" s="93">
        <f t="shared" si="17"/>
        <v>0</v>
      </c>
      <c r="R95" s="92"/>
      <c r="S95" s="20"/>
      <c r="T95" s="93">
        <f t="shared" si="18"/>
        <v>0</v>
      </c>
      <c r="U95" s="209">
        <f t="shared" si="19"/>
        <v>0</v>
      </c>
      <c r="W95" s="86" t="s">
        <v>18</v>
      </c>
      <c r="X95" s="122">
        <f t="shared" si="20"/>
        <v>0</v>
      </c>
      <c r="Y95" s="122">
        <f t="shared" si="21"/>
        <v>0</v>
      </c>
      <c r="Z95" s="122">
        <f t="shared" si="22"/>
        <v>0</v>
      </c>
      <c r="AA95" s="122">
        <f t="shared" si="23"/>
        <v>0</v>
      </c>
      <c r="AB95" s="122">
        <f t="shared" si="24"/>
        <v>0</v>
      </c>
      <c r="AC95" s="129">
        <f t="shared" si="25"/>
        <v>0</v>
      </c>
    </row>
    <row r="96" spans="1:29" ht="15.75">
      <c r="A96" s="252"/>
      <c r="B96" s="88" t="s">
        <v>19</v>
      </c>
      <c r="C96" s="94"/>
      <c r="D96" s="95"/>
      <c r="E96" s="96">
        <f t="shared" si="13"/>
        <v>0</v>
      </c>
      <c r="F96" s="94"/>
      <c r="G96" s="105"/>
      <c r="H96" s="96">
        <f t="shared" si="14"/>
        <v>0</v>
      </c>
      <c r="I96" s="94"/>
      <c r="J96" s="95"/>
      <c r="K96" s="96">
        <f t="shared" si="15"/>
        <v>0</v>
      </c>
      <c r="L96" s="94"/>
      <c r="M96" s="95"/>
      <c r="N96" s="96">
        <f t="shared" si="16"/>
        <v>0</v>
      </c>
      <c r="O96" s="94"/>
      <c r="P96" s="95"/>
      <c r="Q96" s="96">
        <f t="shared" si="17"/>
        <v>0</v>
      </c>
      <c r="R96" s="94"/>
      <c r="S96" s="95"/>
      <c r="T96" s="96">
        <f t="shared" si="18"/>
        <v>0</v>
      </c>
      <c r="U96" s="210">
        <f t="shared" si="19"/>
        <v>0</v>
      </c>
      <c r="W96" s="88" t="s">
        <v>19</v>
      </c>
      <c r="X96" s="122">
        <f t="shared" si="20"/>
        <v>0</v>
      </c>
      <c r="Y96" s="122">
        <f t="shared" si="21"/>
        <v>0</v>
      </c>
      <c r="Z96" s="122">
        <f t="shared" si="22"/>
        <v>0</v>
      </c>
      <c r="AA96" s="122">
        <f t="shared" si="23"/>
        <v>0</v>
      </c>
      <c r="AB96" s="122">
        <f t="shared" si="24"/>
        <v>0</v>
      </c>
      <c r="AC96" s="129">
        <f t="shared" si="25"/>
        <v>0</v>
      </c>
    </row>
    <row r="97" spans="1:29" ht="15.75" customHeight="1">
      <c r="A97" s="250">
        <v>42747</v>
      </c>
      <c r="B97" s="85" t="s">
        <v>12</v>
      </c>
      <c r="C97" s="98"/>
      <c r="D97" s="90"/>
      <c r="E97" s="91">
        <f t="shared" si="13"/>
        <v>0</v>
      </c>
      <c r="F97" s="98"/>
      <c r="G97" s="90"/>
      <c r="H97" s="91">
        <f t="shared" si="14"/>
        <v>0</v>
      </c>
      <c r="I97" s="98"/>
      <c r="J97" s="99"/>
      <c r="K97" s="91">
        <f t="shared" si="15"/>
        <v>0</v>
      </c>
      <c r="L97" s="98"/>
      <c r="M97" s="99"/>
      <c r="N97" s="91">
        <f t="shared" si="16"/>
        <v>0</v>
      </c>
      <c r="O97" s="98"/>
      <c r="P97" s="90"/>
      <c r="Q97" s="91">
        <f t="shared" si="17"/>
        <v>0</v>
      </c>
      <c r="R97" s="98"/>
      <c r="S97" s="90"/>
      <c r="T97" s="91">
        <f t="shared" si="18"/>
        <v>0</v>
      </c>
      <c r="U97" s="208">
        <f t="shared" si="19"/>
        <v>0</v>
      </c>
      <c r="W97" s="85" t="s">
        <v>12</v>
      </c>
      <c r="X97" s="117">
        <f t="shared" si="20"/>
        <v>0</v>
      </c>
      <c r="Y97" s="118">
        <f t="shared" si="21"/>
        <v>0</v>
      </c>
      <c r="Z97" s="118">
        <f t="shared" si="22"/>
        <v>0</v>
      </c>
      <c r="AA97" s="118">
        <f t="shared" si="23"/>
        <v>0</v>
      </c>
      <c r="AB97" s="118">
        <f t="shared" si="24"/>
        <v>0</v>
      </c>
      <c r="AC97" s="131">
        <f t="shared" si="25"/>
        <v>0</v>
      </c>
    </row>
    <row r="98" spans="1:29" ht="15.75">
      <c r="A98" s="251"/>
      <c r="B98" s="86" t="s">
        <v>13</v>
      </c>
      <c r="C98" s="92"/>
      <c r="D98" s="20"/>
      <c r="E98" s="93">
        <f t="shared" si="13"/>
        <v>0</v>
      </c>
      <c r="F98" s="92"/>
      <c r="G98" s="20"/>
      <c r="H98" s="93">
        <f t="shared" si="14"/>
        <v>0</v>
      </c>
      <c r="I98" s="92"/>
      <c r="J98" s="20"/>
      <c r="K98" s="93">
        <f t="shared" si="15"/>
        <v>0</v>
      </c>
      <c r="L98" s="92"/>
      <c r="M98" s="20"/>
      <c r="N98" s="93">
        <f t="shared" si="16"/>
        <v>0</v>
      </c>
      <c r="O98" s="92"/>
      <c r="P98" s="20"/>
      <c r="Q98" s="93">
        <f t="shared" si="17"/>
        <v>0</v>
      </c>
      <c r="R98" s="92"/>
      <c r="S98" s="20"/>
      <c r="T98" s="93">
        <f t="shared" si="18"/>
        <v>0</v>
      </c>
      <c r="U98" s="209">
        <f t="shared" si="19"/>
        <v>0</v>
      </c>
      <c r="W98" s="86" t="s">
        <v>13</v>
      </c>
      <c r="X98" s="121">
        <f t="shared" si="20"/>
        <v>0</v>
      </c>
      <c r="Y98" s="122">
        <f t="shared" si="21"/>
        <v>0</v>
      </c>
      <c r="Z98" s="122">
        <f t="shared" si="22"/>
        <v>0</v>
      </c>
      <c r="AA98" s="122">
        <f t="shared" si="23"/>
        <v>0</v>
      </c>
      <c r="AB98" s="122">
        <f t="shared" si="24"/>
        <v>0</v>
      </c>
      <c r="AC98" s="129">
        <f t="shared" si="25"/>
        <v>0</v>
      </c>
    </row>
    <row r="99" spans="1:29" ht="15.75">
      <c r="A99" s="251"/>
      <c r="B99" s="87" t="s">
        <v>14</v>
      </c>
      <c r="C99" s="92"/>
      <c r="D99" s="20"/>
      <c r="E99" s="93">
        <f t="shared" si="13"/>
        <v>0</v>
      </c>
      <c r="F99" s="92"/>
      <c r="G99" s="20"/>
      <c r="H99" s="93">
        <f t="shared" si="14"/>
        <v>0</v>
      </c>
      <c r="I99" s="92"/>
      <c r="J99" s="20"/>
      <c r="K99" s="93">
        <f t="shared" si="15"/>
        <v>0</v>
      </c>
      <c r="L99" s="92"/>
      <c r="M99" s="20"/>
      <c r="N99" s="93">
        <f t="shared" si="16"/>
        <v>0</v>
      </c>
      <c r="O99" s="92"/>
      <c r="P99" s="20"/>
      <c r="Q99" s="93">
        <f t="shared" si="17"/>
        <v>0</v>
      </c>
      <c r="R99" s="92"/>
      <c r="S99" s="20"/>
      <c r="T99" s="93">
        <f t="shared" si="18"/>
        <v>0</v>
      </c>
      <c r="U99" s="209">
        <f t="shared" si="19"/>
        <v>0</v>
      </c>
      <c r="W99" s="87" t="s">
        <v>14</v>
      </c>
      <c r="X99" s="121">
        <f t="shared" si="20"/>
        <v>0</v>
      </c>
      <c r="Y99" s="122">
        <f t="shared" si="21"/>
        <v>0</v>
      </c>
      <c r="Z99" s="122">
        <f t="shared" si="22"/>
        <v>0</v>
      </c>
      <c r="AA99" s="122">
        <f t="shared" si="23"/>
        <v>0</v>
      </c>
      <c r="AB99" s="122">
        <f t="shared" si="24"/>
        <v>0</v>
      </c>
      <c r="AC99" s="129">
        <f t="shared" si="25"/>
        <v>0</v>
      </c>
    </row>
    <row r="100" spans="1:29" ht="15.75">
      <c r="A100" s="251"/>
      <c r="B100" s="86" t="s">
        <v>15</v>
      </c>
      <c r="C100" s="92"/>
      <c r="D100" s="20"/>
      <c r="E100" s="93">
        <f t="shared" si="13"/>
        <v>0</v>
      </c>
      <c r="F100" s="92"/>
      <c r="G100" s="20"/>
      <c r="H100" s="93">
        <f t="shared" si="14"/>
        <v>0</v>
      </c>
      <c r="I100" s="92"/>
      <c r="J100" s="20"/>
      <c r="K100" s="93">
        <f t="shared" si="15"/>
        <v>0</v>
      </c>
      <c r="L100" s="92"/>
      <c r="M100" s="20"/>
      <c r="N100" s="93">
        <f t="shared" si="16"/>
        <v>0</v>
      </c>
      <c r="O100" s="92"/>
      <c r="P100" s="20"/>
      <c r="Q100" s="93">
        <f t="shared" si="17"/>
        <v>0</v>
      </c>
      <c r="R100" s="92"/>
      <c r="S100" s="20"/>
      <c r="T100" s="93">
        <f t="shared" si="18"/>
        <v>0</v>
      </c>
      <c r="U100" s="209">
        <f t="shared" si="19"/>
        <v>0</v>
      </c>
      <c r="W100" s="86" t="s">
        <v>15</v>
      </c>
      <c r="X100" s="121">
        <f t="shared" si="20"/>
        <v>0</v>
      </c>
      <c r="Y100" s="122">
        <f t="shared" si="21"/>
        <v>0</v>
      </c>
      <c r="Z100" s="122">
        <f t="shared" si="22"/>
        <v>0</v>
      </c>
      <c r="AA100" s="122">
        <f t="shared" si="23"/>
        <v>0</v>
      </c>
      <c r="AB100" s="122">
        <f t="shared" si="24"/>
        <v>0</v>
      </c>
      <c r="AC100" s="129">
        <f t="shared" si="25"/>
        <v>0</v>
      </c>
    </row>
    <row r="101" spans="1:29" ht="15.75">
      <c r="A101" s="251"/>
      <c r="B101" s="86" t="s">
        <v>16</v>
      </c>
      <c r="C101" s="92"/>
      <c r="D101" s="20"/>
      <c r="E101" s="93">
        <f t="shared" si="13"/>
        <v>0</v>
      </c>
      <c r="F101" s="92"/>
      <c r="G101" s="20"/>
      <c r="H101" s="93">
        <f t="shared" si="14"/>
        <v>0</v>
      </c>
      <c r="I101" s="92"/>
      <c r="J101" s="20"/>
      <c r="K101" s="93">
        <f t="shared" si="15"/>
        <v>0</v>
      </c>
      <c r="L101" s="92"/>
      <c r="M101" s="20"/>
      <c r="N101" s="93">
        <f t="shared" si="16"/>
        <v>0</v>
      </c>
      <c r="O101" s="92"/>
      <c r="P101" s="20"/>
      <c r="Q101" s="93">
        <f t="shared" si="17"/>
        <v>0</v>
      </c>
      <c r="R101" s="92"/>
      <c r="S101" s="20"/>
      <c r="T101" s="93">
        <f t="shared" si="18"/>
        <v>0</v>
      </c>
      <c r="U101" s="209">
        <f t="shared" si="19"/>
        <v>0</v>
      </c>
      <c r="W101" s="86" t="s">
        <v>16</v>
      </c>
      <c r="X101" s="121">
        <f t="shared" si="20"/>
        <v>0</v>
      </c>
      <c r="Y101" s="122">
        <f t="shared" si="21"/>
        <v>0</v>
      </c>
      <c r="Z101" s="122">
        <f t="shared" si="22"/>
        <v>0</v>
      </c>
      <c r="AA101" s="122">
        <f t="shared" si="23"/>
        <v>0</v>
      </c>
      <c r="AB101" s="122">
        <f t="shared" si="24"/>
        <v>0</v>
      </c>
      <c r="AC101" s="129">
        <f t="shared" si="25"/>
        <v>0</v>
      </c>
    </row>
    <row r="102" spans="1:29" ht="15.75">
      <c r="A102" s="251"/>
      <c r="B102" s="86" t="s">
        <v>17</v>
      </c>
      <c r="C102" s="92"/>
      <c r="D102" s="20"/>
      <c r="E102" s="93">
        <f t="shared" si="13"/>
        <v>0</v>
      </c>
      <c r="F102" s="92"/>
      <c r="G102" s="20"/>
      <c r="H102" s="93">
        <f t="shared" si="14"/>
        <v>0</v>
      </c>
      <c r="I102" s="92"/>
      <c r="J102" s="20"/>
      <c r="K102" s="93">
        <f t="shared" si="15"/>
        <v>0</v>
      </c>
      <c r="L102" s="92"/>
      <c r="M102" s="20"/>
      <c r="N102" s="93">
        <f t="shared" si="16"/>
        <v>0</v>
      </c>
      <c r="O102" s="92"/>
      <c r="P102" s="20"/>
      <c r="Q102" s="93">
        <f t="shared" si="17"/>
        <v>0</v>
      </c>
      <c r="R102" s="92"/>
      <c r="S102" s="20"/>
      <c r="T102" s="93">
        <f t="shared" si="18"/>
        <v>0</v>
      </c>
      <c r="U102" s="209">
        <f t="shared" si="19"/>
        <v>0</v>
      </c>
      <c r="W102" s="86" t="s">
        <v>17</v>
      </c>
      <c r="X102" s="121">
        <f t="shared" si="20"/>
        <v>0</v>
      </c>
      <c r="Y102" s="122">
        <f t="shared" si="21"/>
        <v>0</v>
      </c>
      <c r="Z102" s="122">
        <f t="shared" si="22"/>
        <v>0</v>
      </c>
      <c r="AA102" s="122">
        <f t="shared" si="23"/>
        <v>0</v>
      </c>
      <c r="AB102" s="122">
        <f t="shared" si="24"/>
        <v>0</v>
      </c>
      <c r="AC102" s="129">
        <f t="shared" si="25"/>
        <v>0</v>
      </c>
    </row>
    <row r="103" spans="1:29" ht="15.75">
      <c r="A103" s="251"/>
      <c r="B103" s="86" t="s">
        <v>18</v>
      </c>
      <c r="C103" s="92"/>
      <c r="D103" s="20"/>
      <c r="E103" s="93">
        <f t="shared" si="13"/>
        <v>0</v>
      </c>
      <c r="F103" s="92"/>
      <c r="G103" s="20"/>
      <c r="H103" s="93">
        <f t="shared" si="14"/>
        <v>0</v>
      </c>
      <c r="I103" s="92"/>
      <c r="J103" s="20"/>
      <c r="K103" s="93">
        <f t="shared" si="15"/>
        <v>0</v>
      </c>
      <c r="L103" s="92"/>
      <c r="M103" s="20"/>
      <c r="N103" s="93">
        <f t="shared" si="16"/>
        <v>0</v>
      </c>
      <c r="O103" s="92"/>
      <c r="P103" s="20"/>
      <c r="Q103" s="93">
        <f t="shared" si="17"/>
        <v>0</v>
      </c>
      <c r="R103" s="92"/>
      <c r="S103" s="20"/>
      <c r="T103" s="93">
        <f t="shared" si="18"/>
        <v>0</v>
      </c>
      <c r="U103" s="209">
        <f t="shared" si="19"/>
        <v>0</v>
      </c>
      <c r="W103" s="86" t="s">
        <v>18</v>
      </c>
      <c r="X103" s="121">
        <f t="shared" si="20"/>
        <v>0</v>
      </c>
      <c r="Y103" s="122">
        <f t="shared" si="21"/>
        <v>0</v>
      </c>
      <c r="Z103" s="122">
        <f t="shared" si="22"/>
        <v>0</v>
      </c>
      <c r="AA103" s="122">
        <f t="shared" si="23"/>
        <v>0</v>
      </c>
      <c r="AB103" s="122">
        <f t="shared" si="24"/>
        <v>0</v>
      </c>
      <c r="AC103" s="129">
        <f t="shared" si="25"/>
        <v>0</v>
      </c>
    </row>
    <row r="104" spans="1:29" ht="15.75">
      <c r="A104" s="252"/>
      <c r="B104" s="88" t="s">
        <v>19</v>
      </c>
      <c r="C104" s="94"/>
      <c r="D104" s="95"/>
      <c r="E104" s="96">
        <f t="shared" si="13"/>
        <v>0</v>
      </c>
      <c r="F104" s="94"/>
      <c r="G104" s="95"/>
      <c r="H104" s="96">
        <f t="shared" si="14"/>
        <v>0</v>
      </c>
      <c r="I104" s="94"/>
      <c r="J104" s="95"/>
      <c r="K104" s="96">
        <f t="shared" si="15"/>
        <v>0</v>
      </c>
      <c r="L104" s="94"/>
      <c r="M104" s="95"/>
      <c r="N104" s="96">
        <f t="shared" si="16"/>
        <v>0</v>
      </c>
      <c r="O104" s="94"/>
      <c r="P104" s="95"/>
      <c r="Q104" s="96">
        <f t="shared" si="17"/>
        <v>0</v>
      </c>
      <c r="R104" s="94"/>
      <c r="S104" s="95"/>
      <c r="T104" s="96">
        <f t="shared" si="18"/>
        <v>0</v>
      </c>
      <c r="U104" s="210">
        <f t="shared" si="19"/>
        <v>0</v>
      </c>
      <c r="W104" s="88" t="s">
        <v>19</v>
      </c>
      <c r="X104" s="125">
        <f t="shared" si="20"/>
        <v>0</v>
      </c>
      <c r="Y104" s="126">
        <f t="shared" si="21"/>
        <v>0</v>
      </c>
      <c r="Z104" s="126">
        <f t="shared" si="22"/>
        <v>0</v>
      </c>
      <c r="AA104" s="126">
        <f t="shared" si="23"/>
        <v>0</v>
      </c>
      <c r="AB104" s="126">
        <f t="shared" si="24"/>
        <v>0</v>
      </c>
      <c r="AC104" s="132">
        <f t="shared" si="25"/>
        <v>0</v>
      </c>
    </row>
    <row r="105" spans="1:29" ht="15.75" customHeight="1">
      <c r="A105" s="250">
        <v>42748</v>
      </c>
      <c r="B105" s="85" t="s">
        <v>12</v>
      </c>
      <c r="C105" s="89"/>
      <c r="D105" s="99"/>
      <c r="E105" s="91">
        <f t="shared" si="13"/>
        <v>0</v>
      </c>
      <c r="F105" s="89"/>
      <c r="G105" s="90"/>
      <c r="H105" s="91">
        <f t="shared" si="14"/>
        <v>0</v>
      </c>
      <c r="I105" s="89"/>
      <c r="J105" s="90"/>
      <c r="K105" s="91">
        <f t="shared" si="15"/>
        <v>0</v>
      </c>
      <c r="L105" s="89"/>
      <c r="M105" s="90"/>
      <c r="N105" s="91">
        <f t="shared" si="16"/>
        <v>0</v>
      </c>
      <c r="O105" s="89"/>
      <c r="P105" s="99"/>
      <c r="Q105" s="91">
        <f t="shared" si="17"/>
        <v>0</v>
      </c>
      <c r="R105" s="89"/>
      <c r="S105" s="90"/>
      <c r="T105" s="91">
        <f t="shared" si="18"/>
        <v>0</v>
      </c>
      <c r="U105" s="208">
        <f t="shared" si="19"/>
        <v>0</v>
      </c>
      <c r="W105" s="85" t="s">
        <v>12</v>
      </c>
      <c r="X105" s="117">
        <f t="shared" si="20"/>
        <v>0</v>
      </c>
      <c r="Y105" s="118">
        <f t="shared" si="21"/>
        <v>0</v>
      </c>
      <c r="Z105" s="118">
        <f t="shared" si="22"/>
        <v>0</v>
      </c>
      <c r="AA105" s="118">
        <f t="shared" si="23"/>
        <v>0</v>
      </c>
      <c r="AB105" s="118">
        <f t="shared" si="24"/>
        <v>0</v>
      </c>
      <c r="AC105" s="131">
        <f t="shared" si="25"/>
        <v>0</v>
      </c>
    </row>
    <row r="106" spans="1:29" ht="15.75">
      <c r="A106" s="251"/>
      <c r="B106" s="86" t="s">
        <v>13</v>
      </c>
      <c r="C106" s="92"/>
      <c r="D106" s="20"/>
      <c r="E106" s="93">
        <f t="shared" si="13"/>
        <v>0</v>
      </c>
      <c r="F106" s="92"/>
      <c r="G106" s="20"/>
      <c r="H106" s="93">
        <f t="shared" si="14"/>
        <v>0</v>
      </c>
      <c r="I106" s="92"/>
      <c r="J106" s="20"/>
      <c r="K106" s="93">
        <f t="shared" si="15"/>
        <v>0</v>
      </c>
      <c r="L106" s="92"/>
      <c r="M106" s="20"/>
      <c r="N106" s="93">
        <f t="shared" si="16"/>
        <v>0</v>
      </c>
      <c r="O106" s="92"/>
      <c r="P106" s="20"/>
      <c r="Q106" s="93">
        <f t="shared" si="17"/>
        <v>0</v>
      </c>
      <c r="R106" s="92"/>
      <c r="S106" s="20"/>
      <c r="T106" s="93">
        <f t="shared" si="18"/>
        <v>0</v>
      </c>
      <c r="U106" s="209">
        <f t="shared" si="19"/>
        <v>0</v>
      </c>
      <c r="W106" s="86" t="s">
        <v>13</v>
      </c>
      <c r="X106" s="121">
        <f t="shared" si="20"/>
        <v>0</v>
      </c>
      <c r="Y106" s="122">
        <f t="shared" si="21"/>
        <v>0</v>
      </c>
      <c r="Z106" s="122">
        <f t="shared" si="22"/>
        <v>0</v>
      </c>
      <c r="AA106" s="122">
        <f t="shared" si="23"/>
        <v>0</v>
      </c>
      <c r="AB106" s="122">
        <f t="shared" si="24"/>
        <v>0</v>
      </c>
      <c r="AC106" s="129">
        <f t="shared" si="25"/>
        <v>0</v>
      </c>
    </row>
    <row r="107" spans="1:29" ht="15.75">
      <c r="A107" s="251"/>
      <c r="B107" s="87" t="s">
        <v>14</v>
      </c>
      <c r="C107" s="92"/>
      <c r="D107" s="20"/>
      <c r="E107" s="93">
        <f t="shared" si="13"/>
        <v>0</v>
      </c>
      <c r="F107" s="92"/>
      <c r="G107" s="20"/>
      <c r="H107" s="93">
        <f t="shared" si="14"/>
        <v>0</v>
      </c>
      <c r="I107" s="92"/>
      <c r="J107" s="20"/>
      <c r="K107" s="93">
        <f t="shared" si="15"/>
        <v>0</v>
      </c>
      <c r="L107" s="92"/>
      <c r="M107" s="20"/>
      <c r="N107" s="93">
        <f t="shared" si="16"/>
        <v>0</v>
      </c>
      <c r="O107" s="92"/>
      <c r="P107" s="20"/>
      <c r="Q107" s="93">
        <f t="shared" si="17"/>
        <v>0</v>
      </c>
      <c r="R107" s="92"/>
      <c r="S107" s="20"/>
      <c r="T107" s="93">
        <f t="shared" si="18"/>
        <v>0</v>
      </c>
      <c r="U107" s="209">
        <f t="shared" si="19"/>
        <v>0</v>
      </c>
      <c r="W107" s="87" t="s">
        <v>14</v>
      </c>
      <c r="X107" s="121">
        <f t="shared" si="20"/>
        <v>0</v>
      </c>
      <c r="Y107" s="122">
        <f t="shared" si="21"/>
        <v>0</v>
      </c>
      <c r="Z107" s="122">
        <f t="shared" si="22"/>
        <v>0</v>
      </c>
      <c r="AA107" s="122">
        <f t="shared" si="23"/>
        <v>0</v>
      </c>
      <c r="AB107" s="122">
        <f t="shared" si="24"/>
        <v>0</v>
      </c>
      <c r="AC107" s="129">
        <f t="shared" si="25"/>
        <v>0</v>
      </c>
    </row>
    <row r="108" spans="1:29" ht="15.75">
      <c r="A108" s="251"/>
      <c r="B108" s="86" t="s">
        <v>15</v>
      </c>
      <c r="C108" s="92"/>
      <c r="D108" s="20"/>
      <c r="E108" s="93">
        <f t="shared" si="13"/>
        <v>0</v>
      </c>
      <c r="F108" s="92"/>
      <c r="G108" s="20"/>
      <c r="H108" s="93">
        <f t="shared" si="14"/>
        <v>0</v>
      </c>
      <c r="I108" s="92"/>
      <c r="J108" s="20"/>
      <c r="K108" s="93">
        <f t="shared" si="15"/>
        <v>0</v>
      </c>
      <c r="L108" s="92"/>
      <c r="M108" s="20"/>
      <c r="N108" s="93">
        <f t="shared" si="16"/>
        <v>0</v>
      </c>
      <c r="O108" s="92"/>
      <c r="P108" s="20"/>
      <c r="Q108" s="93">
        <f t="shared" si="17"/>
        <v>0</v>
      </c>
      <c r="R108" s="92"/>
      <c r="S108" s="20"/>
      <c r="T108" s="93">
        <f t="shared" si="18"/>
        <v>0</v>
      </c>
      <c r="U108" s="209">
        <f t="shared" si="19"/>
        <v>0</v>
      </c>
      <c r="W108" s="86" t="s">
        <v>15</v>
      </c>
      <c r="X108" s="121">
        <f t="shared" si="20"/>
        <v>0</v>
      </c>
      <c r="Y108" s="122">
        <f t="shared" si="21"/>
        <v>0</v>
      </c>
      <c r="Z108" s="122">
        <f t="shared" si="22"/>
        <v>0</v>
      </c>
      <c r="AA108" s="122">
        <f t="shared" si="23"/>
        <v>0</v>
      </c>
      <c r="AB108" s="122">
        <f t="shared" si="24"/>
        <v>0</v>
      </c>
      <c r="AC108" s="129">
        <f t="shared" si="25"/>
        <v>0</v>
      </c>
    </row>
    <row r="109" spans="1:29" ht="15.75">
      <c r="A109" s="251"/>
      <c r="B109" s="86" t="s">
        <v>16</v>
      </c>
      <c r="C109" s="92"/>
      <c r="D109" s="20"/>
      <c r="E109" s="93">
        <f t="shared" si="13"/>
        <v>0</v>
      </c>
      <c r="F109" s="92"/>
      <c r="G109" s="20"/>
      <c r="H109" s="93">
        <f t="shared" si="14"/>
        <v>0</v>
      </c>
      <c r="I109" s="92"/>
      <c r="J109" s="20"/>
      <c r="K109" s="93">
        <f t="shared" si="15"/>
        <v>0</v>
      </c>
      <c r="L109" s="92"/>
      <c r="M109" s="20"/>
      <c r="N109" s="93">
        <f t="shared" si="16"/>
        <v>0</v>
      </c>
      <c r="O109" s="92"/>
      <c r="P109" s="20"/>
      <c r="Q109" s="93">
        <f t="shared" si="17"/>
        <v>0</v>
      </c>
      <c r="R109" s="92"/>
      <c r="S109" s="20"/>
      <c r="T109" s="93">
        <f t="shared" si="18"/>
        <v>0</v>
      </c>
      <c r="U109" s="209">
        <f t="shared" si="19"/>
        <v>0</v>
      </c>
      <c r="W109" s="86" t="s">
        <v>16</v>
      </c>
      <c r="X109" s="121">
        <f t="shared" si="20"/>
        <v>0</v>
      </c>
      <c r="Y109" s="122">
        <f t="shared" si="21"/>
        <v>0</v>
      </c>
      <c r="Z109" s="122">
        <f t="shared" si="22"/>
        <v>0</v>
      </c>
      <c r="AA109" s="122">
        <f t="shared" si="23"/>
        <v>0</v>
      </c>
      <c r="AB109" s="122">
        <f t="shared" si="24"/>
        <v>0</v>
      </c>
      <c r="AC109" s="129">
        <f t="shared" si="25"/>
        <v>0</v>
      </c>
    </row>
    <row r="110" spans="1:29" ht="15.75">
      <c r="A110" s="251"/>
      <c r="B110" s="86" t="s">
        <v>17</v>
      </c>
      <c r="C110" s="92"/>
      <c r="D110" s="20"/>
      <c r="E110" s="93">
        <f t="shared" si="13"/>
        <v>0</v>
      </c>
      <c r="F110" s="92"/>
      <c r="G110" s="20"/>
      <c r="H110" s="93">
        <f t="shared" si="14"/>
        <v>0</v>
      </c>
      <c r="I110" s="92"/>
      <c r="J110" s="20"/>
      <c r="K110" s="93">
        <f t="shared" si="15"/>
        <v>0</v>
      </c>
      <c r="L110" s="92"/>
      <c r="M110" s="20"/>
      <c r="N110" s="93">
        <f t="shared" si="16"/>
        <v>0</v>
      </c>
      <c r="O110" s="92"/>
      <c r="P110" s="20"/>
      <c r="Q110" s="93">
        <f t="shared" si="17"/>
        <v>0</v>
      </c>
      <c r="R110" s="92"/>
      <c r="S110" s="20"/>
      <c r="T110" s="93">
        <f t="shared" si="18"/>
        <v>0</v>
      </c>
      <c r="U110" s="209">
        <f t="shared" si="19"/>
        <v>0</v>
      </c>
      <c r="W110" s="86" t="s">
        <v>17</v>
      </c>
      <c r="X110" s="121">
        <f t="shared" si="20"/>
        <v>0</v>
      </c>
      <c r="Y110" s="122">
        <f t="shared" si="21"/>
        <v>0</v>
      </c>
      <c r="Z110" s="122">
        <f t="shared" si="22"/>
        <v>0</v>
      </c>
      <c r="AA110" s="122">
        <f t="shared" si="23"/>
        <v>0</v>
      </c>
      <c r="AB110" s="122">
        <f t="shared" si="24"/>
        <v>0</v>
      </c>
      <c r="AC110" s="129">
        <f t="shared" si="25"/>
        <v>0</v>
      </c>
    </row>
    <row r="111" spans="1:29" ht="15.75">
      <c r="A111" s="251"/>
      <c r="B111" s="86" t="s">
        <v>18</v>
      </c>
      <c r="C111" s="92"/>
      <c r="D111" s="20"/>
      <c r="E111" s="93">
        <f t="shared" si="13"/>
        <v>0</v>
      </c>
      <c r="F111" s="92"/>
      <c r="G111" s="20"/>
      <c r="H111" s="93">
        <f t="shared" si="14"/>
        <v>0</v>
      </c>
      <c r="I111" s="92"/>
      <c r="J111" s="20"/>
      <c r="K111" s="93">
        <f t="shared" si="15"/>
        <v>0</v>
      </c>
      <c r="L111" s="92"/>
      <c r="M111" s="20"/>
      <c r="N111" s="93">
        <f t="shared" si="16"/>
        <v>0</v>
      </c>
      <c r="O111" s="92"/>
      <c r="P111" s="20"/>
      <c r="Q111" s="93">
        <f t="shared" si="17"/>
        <v>0</v>
      </c>
      <c r="R111" s="92"/>
      <c r="S111" s="20"/>
      <c r="T111" s="93">
        <f t="shared" si="18"/>
        <v>0</v>
      </c>
      <c r="U111" s="209">
        <f t="shared" si="19"/>
        <v>0</v>
      </c>
      <c r="W111" s="86" t="s">
        <v>18</v>
      </c>
      <c r="X111" s="121">
        <f t="shared" si="20"/>
        <v>0</v>
      </c>
      <c r="Y111" s="122">
        <f t="shared" si="21"/>
        <v>0</v>
      </c>
      <c r="Z111" s="122">
        <f t="shared" si="22"/>
        <v>0</v>
      </c>
      <c r="AA111" s="122">
        <f t="shared" si="23"/>
        <v>0</v>
      </c>
      <c r="AB111" s="122">
        <f t="shared" si="24"/>
        <v>0</v>
      </c>
      <c r="AC111" s="129">
        <f t="shared" si="25"/>
        <v>0</v>
      </c>
    </row>
    <row r="112" spans="1:29" ht="15.75">
      <c r="A112" s="252"/>
      <c r="B112" s="88" t="s">
        <v>19</v>
      </c>
      <c r="C112" s="94"/>
      <c r="D112" s="95"/>
      <c r="E112" s="96">
        <f t="shared" si="13"/>
        <v>0</v>
      </c>
      <c r="F112" s="94"/>
      <c r="G112" s="95"/>
      <c r="H112" s="96">
        <f t="shared" si="14"/>
        <v>0</v>
      </c>
      <c r="I112" s="94"/>
      <c r="J112" s="95"/>
      <c r="K112" s="96">
        <f t="shared" si="15"/>
        <v>0</v>
      </c>
      <c r="L112" s="94"/>
      <c r="M112" s="95"/>
      <c r="N112" s="96">
        <f t="shared" si="16"/>
        <v>0</v>
      </c>
      <c r="O112" s="94"/>
      <c r="P112" s="95"/>
      <c r="Q112" s="96">
        <f t="shared" si="17"/>
        <v>0</v>
      </c>
      <c r="R112" s="94"/>
      <c r="S112" s="95"/>
      <c r="T112" s="96">
        <f t="shared" si="18"/>
        <v>0</v>
      </c>
      <c r="U112" s="210">
        <f t="shared" si="19"/>
        <v>0</v>
      </c>
      <c r="W112" s="88" t="s">
        <v>19</v>
      </c>
      <c r="X112" s="125">
        <f t="shared" si="20"/>
        <v>0</v>
      </c>
      <c r="Y112" s="126">
        <f t="shared" si="21"/>
        <v>0</v>
      </c>
      <c r="Z112" s="126">
        <f t="shared" si="22"/>
        <v>0</v>
      </c>
      <c r="AA112" s="126">
        <f t="shared" si="23"/>
        <v>0</v>
      </c>
      <c r="AB112" s="126">
        <f t="shared" si="24"/>
        <v>0</v>
      </c>
      <c r="AC112" s="132">
        <f t="shared" si="25"/>
        <v>0</v>
      </c>
    </row>
    <row r="113" spans="1:29" ht="15.75" customHeight="1">
      <c r="A113" s="250">
        <v>42749</v>
      </c>
      <c r="B113" s="85" t="s">
        <v>12</v>
      </c>
      <c r="C113" s="89"/>
      <c r="D113" s="90"/>
      <c r="E113" s="91">
        <f t="shared" si="13"/>
        <v>0</v>
      </c>
      <c r="F113" s="89"/>
      <c r="G113" s="90"/>
      <c r="H113" s="91">
        <f t="shared" si="14"/>
        <v>0</v>
      </c>
      <c r="I113" s="89"/>
      <c r="J113" s="90"/>
      <c r="K113" s="91">
        <f t="shared" si="15"/>
        <v>0</v>
      </c>
      <c r="L113" s="89"/>
      <c r="M113" s="90"/>
      <c r="N113" s="91">
        <f t="shared" si="16"/>
        <v>0</v>
      </c>
      <c r="O113" s="89"/>
      <c r="P113" s="90"/>
      <c r="Q113" s="91">
        <f t="shared" si="17"/>
        <v>0</v>
      </c>
      <c r="R113" s="89"/>
      <c r="S113" s="99"/>
      <c r="T113" s="91">
        <f t="shared" si="18"/>
        <v>0</v>
      </c>
      <c r="U113" s="208">
        <f t="shared" si="19"/>
        <v>0</v>
      </c>
      <c r="W113" s="85" t="s">
        <v>12</v>
      </c>
      <c r="X113" s="117">
        <f t="shared" si="20"/>
        <v>0</v>
      </c>
      <c r="Y113" s="118">
        <f t="shared" si="21"/>
        <v>0</v>
      </c>
      <c r="Z113" s="118">
        <f t="shared" si="22"/>
        <v>0</v>
      </c>
      <c r="AA113" s="118">
        <f t="shared" si="23"/>
        <v>0</v>
      </c>
      <c r="AB113" s="118">
        <f t="shared" si="24"/>
        <v>0</v>
      </c>
      <c r="AC113" s="131">
        <f t="shared" si="25"/>
        <v>0</v>
      </c>
    </row>
    <row r="114" spans="1:29" ht="15.75">
      <c r="A114" s="251"/>
      <c r="B114" s="86" t="s">
        <v>13</v>
      </c>
      <c r="C114" s="92"/>
      <c r="D114" s="20"/>
      <c r="E114" s="93">
        <f t="shared" si="13"/>
        <v>0</v>
      </c>
      <c r="F114" s="92"/>
      <c r="G114" s="20"/>
      <c r="H114" s="93">
        <f t="shared" si="14"/>
        <v>0</v>
      </c>
      <c r="I114" s="92"/>
      <c r="J114" s="20"/>
      <c r="K114" s="93">
        <f t="shared" si="15"/>
        <v>0</v>
      </c>
      <c r="L114" s="92"/>
      <c r="M114" s="20"/>
      <c r="N114" s="93">
        <f t="shared" si="16"/>
        <v>0</v>
      </c>
      <c r="O114" s="92"/>
      <c r="P114" s="20"/>
      <c r="Q114" s="93">
        <f t="shared" si="17"/>
        <v>0</v>
      </c>
      <c r="R114" s="92"/>
      <c r="S114" s="20"/>
      <c r="T114" s="93">
        <f t="shared" si="18"/>
        <v>0</v>
      </c>
      <c r="U114" s="209">
        <f t="shared" si="19"/>
        <v>0</v>
      </c>
      <c r="W114" s="86" t="s">
        <v>13</v>
      </c>
      <c r="X114" s="121">
        <f t="shared" si="20"/>
        <v>0</v>
      </c>
      <c r="Y114" s="122">
        <f t="shared" si="21"/>
        <v>0</v>
      </c>
      <c r="Z114" s="122">
        <f t="shared" si="22"/>
        <v>0</v>
      </c>
      <c r="AA114" s="122">
        <f t="shared" si="23"/>
        <v>0</v>
      </c>
      <c r="AB114" s="122">
        <f t="shared" si="24"/>
        <v>0</v>
      </c>
      <c r="AC114" s="129">
        <f t="shared" si="25"/>
        <v>0</v>
      </c>
    </row>
    <row r="115" spans="1:29" ht="15.75">
      <c r="A115" s="251"/>
      <c r="B115" s="87" t="s">
        <v>14</v>
      </c>
      <c r="C115" s="92"/>
      <c r="D115" s="20"/>
      <c r="E115" s="93">
        <f t="shared" si="13"/>
        <v>0</v>
      </c>
      <c r="F115" s="92"/>
      <c r="G115" s="20"/>
      <c r="H115" s="93">
        <f t="shared" si="14"/>
        <v>0</v>
      </c>
      <c r="I115" s="92"/>
      <c r="J115" s="20"/>
      <c r="K115" s="93">
        <f t="shared" si="15"/>
        <v>0</v>
      </c>
      <c r="L115" s="92"/>
      <c r="M115" s="20"/>
      <c r="N115" s="93">
        <f t="shared" si="16"/>
        <v>0</v>
      </c>
      <c r="O115" s="92"/>
      <c r="P115" s="20"/>
      <c r="Q115" s="93">
        <f t="shared" si="17"/>
        <v>0</v>
      </c>
      <c r="R115" s="92"/>
      <c r="S115" s="20"/>
      <c r="T115" s="93">
        <f t="shared" si="18"/>
        <v>0</v>
      </c>
      <c r="U115" s="209">
        <f t="shared" si="19"/>
        <v>0</v>
      </c>
      <c r="W115" s="87" t="s">
        <v>14</v>
      </c>
      <c r="X115" s="121">
        <f t="shared" si="20"/>
        <v>0</v>
      </c>
      <c r="Y115" s="122">
        <f t="shared" si="21"/>
        <v>0</v>
      </c>
      <c r="Z115" s="122">
        <f t="shared" si="22"/>
        <v>0</v>
      </c>
      <c r="AA115" s="122">
        <f t="shared" si="23"/>
        <v>0</v>
      </c>
      <c r="AB115" s="122">
        <f t="shared" si="24"/>
        <v>0</v>
      </c>
      <c r="AC115" s="129">
        <f t="shared" si="25"/>
        <v>0</v>
      </c>
    </row>
    <row r="116" spans="1:29" ht="15.75">
      <c r="A116" s="251"/>
      <c r="B116" s="86" t="s">
        <v>15</v>
      </c>
      <c r="C116" s="92"/>
      <c r="D116" s="20"/>
      <c r="E116" s="93">
        <f t="shared" si="13"/>
        <v>0</v>
      </c>
      <c r="F116" s="92"/>
      <c r="G116" s="20"/>
      <c r="H116" s="93">
        <f t="shared" si="14"/>
        <v>0</v>
      </c>
      <c r="I116" s="92"/>
      <c r="J116" s="20"/>
      <c r="K116" s="93">
        <f t="shared" si="15"/>
        <v>0</v>
      </c>
      <c r="L116" s="92"/>
      <c r="M116" s="20"/>
      <c r="N116" s="93">
        <f t="shared" si="16"/>
        <v>0</v>
      </c>
      <c r="O116" s="92"/>
      <c r="P116" s="20"/>
      <c r="Q116" s="93">
        <f t="shared" si="17"/>
        <v>0</v>
      </c>
      <c r="R116" s="92"/>
      <c r="S116" s="20"/>
      <c r="T116" s="93">
        <f t="shared" si="18"/>
        <v>0</v>
      </c>
      <c r="U116" s="209">
        <f t="shared" si="19"/>
        <v>0</v>
      </c>
      <c r="W116" s="86" t="s">
        <v>15</v>
      </c>
      <c r="X116" s="121">
        <f t="shared" si="20"/>
        <v>0</v>
      </c>
      <c r="Y116" s="122">
        <f t="shared" si="21"/>
        <v>0</v>
      </c>
      <c r="Z116" s="122">
        <f t="shared" si="22"/>
        <v>0</v>
      </c>
      <c r="AA116" s="122">
        <f t="shared" si="23"/>
        <v>0</v>
      </c>
      <c r="AB116" s="122">
        <f t="shared" si="24"/>
        <v>0</v>
      </c>
      <c r="AC116" s="129">
        <f t="shared" si="25"/>
        <v>0</v>
      </c>
    </row>
    <row r="117" spans="1:29" ht="15.75">
      <c r="A117" s="251"/>
      <c r="B117" s="86" t="s">
        <v>16</v>
      </c>
      <c r="C117" s="92"/>
      <c r="D117" s="20"/>
      <c r="E117" s="93">
        <f t="shared" si="13"/>
        <v>0</v>
      </c>
      <c r="F117" s="92"/>
      <c r="G117" s="20"/>
      <c r="H117" s="93">
        <f t="shared" si="14"/>
        <v>0</v>
      </c>
      <c r="I117" s="92"/>
      <c r="J117" s="20"/>
      <c r="K117" s="93">
        <f t="shared" si="15"/>
        <v>0</v>
      </c>
      <c r="L117" s="92"/>
      <c r="M117" s="20"/>
      <c r="N117" s="93">
        <f t="shared" si="16"/>
        <v>0</v>
      </c>
      <c r="O117" s="92"/>
      <c r="P117" s="20"/>
      <c r="Q117" s="93">
        <f t="shared" si="17"/>
        <v>0</v>
      </c>
      <c r="R117" s="92"/>
      <c r="S117" s="20"/>
      <c r="T117" s="93">
        <f t="shared" si="18"/>
        <v>0</v>
      </c>
      <c r="U117" s="209">
        <f t="shared" si="19"/>
        <v>0</v>
      </c>
      <c r="W117" s="86" t="s">
        <v>16</v>
      </c>
      <c r="X117" s="121">
        <f t="shared" si="20"/>
        <v>0</v>
      </c>
      <c r="Y117" s="122">
        <f t="shared" si="21"/>
        <v>0</v>
      </c>
      <c r="Z117" s="122">
        <f t="shared" si="22"/>
        <v>0</v>
      </c>
      <c r="AA117" s="122">
        <f t="shared" si="23"/>
        <v>0</v>
      </c>
      <c r="AB117" s="122">
        <f t="shared" si="24"/>
        <v>0</v>
      </c>
      <c r="AC117" s="129">
        <f t="shared" si="25"/>
        <v>0</v>
      </c>
    </row>
    <row r="118" spans="1:29" ht="15.75">
      <c r="A118" s="251"/>
      <c r="B118" s="86" t="s">
        <v>17</v>
      </c>
      <c r="C118" s="92"/>
      <c r="D118" s="20"/>
      <c r="E118" s="93">
        <f t="shared" si="13"/>
        <v>0</v>
      </c>
      <c r="F118" s="92"/>
      <c r="G118" s="20"/>
      <c r="H118" s="93">
        <f t="shared" si="14"/>
        <v>0</v>
      </c>
      <c r="I118" s="92"/>
      <c r="J118" s="20"/>
      <c r="K118" s="93">
        <f t="shared" si="15"/>
        <v>0</v>
      </c>
      <c r="L118" s="92"/>
      <c r="M118" s="20"/>
      <c r="N118" s="93">
        <f t="shared" si="16"/>
        <v>0</v>
      </c>
      <c r="O118" s="92"/>
      <c r="P118" s="20"/>
      <c r="Q118" s="93">
        <f t="shared" si="17"/>
        <v>0</v>
      </c>
      <c r="R118" s="92"/>
      <c r="S118" s="20"/>
      <c r="T118" s="93">
        <f t="shared" si="18"/>
        <v>0</v>
      </c>
      <c r="U118" s="209">
        <f t="shared" si="19"/>
        <v>0</v>
      </c>
      <c r="W118" s="86" t="s">
        <v>17</v>
      </c>
      <c r="X118" s="121">
        <f t="shared" si="20"/>
        <v>0</v>
      </c>
      <c r="Y118" s="122">
        <f t="shared" si="21"/>
        <v>0</v>
      </c>
      <c r="Z118" s="122">
        <f t="shared" si="22"/>
        <v>0</v>
      </c>
      <c r="AA118" s="122">
        <f t="shared" si="23"/>
        <v>0</v>
      </c>
      <c r="AB118" s="122">
        <f t="shared" si="24"/>
        <v>0</v>
      </c>
      <c r="AC118" s="129">
        <f t="shared" si="25"/>
        <v>0</v>
      </c>
    </row>
    <row r="119" spans="1:29" ht="15.75">
      <c r="A119" s="251"/>
      <c r="B119" s="86" t="s">
        <v>18</v>
      </c>
      <c r="C119" s="92"/>
      <c r="D119" s="20"/>
      <c r="E119" s="93">
        <f t="shared" si="13"/>
        <v>0</v>
      </c>
      <c r="F119" s="92"/>
      <c r="G119" s="20"/>
      <c r="H119" s="93">
        <f t="shared" si="14"/>
        <v>0</v>
      </c>
      <c r="I119" s="92"/>
      <c r="J119" s="20"/>
      <c r="K119" s="93">
        <f t="shared" si="15"/>
        <v>0</v>
      </c>
      <c r="L119" s="92"/>
      <c r="M119" s="20"/>
      <c r="N119" s="93">
        <f t="shared" si="16"/>
        <v>0</v>
      </c>
      <c r="O119" s="92"/>
      <c r="P119" s="20"/>
      <c r="Q119" s="93">
        <f t="shared" si="17"/>
        <v>0</v>
      </c>
      <c r="R119" s="92"/>
      <c r="S119" s="20"/>
      <c r="T119" s="93">
        <f t="shared" si="18"/>
        <v>0</v>
      </c>
      <c r="U119" s="209">
        <f t="shared" si="19"/>
        <v>0</v>
      </c>
      <c r="W119" s="86" t="s">
        <v>18</v>
      </c>
      <c r="X119" s="121">
        <f t="shared" si="20"/>
        <v>0</v>
      </c>
      <c r="Y119" s="122">
        <f t="shared" si="21"/>
        <v>0</v>
      </c>
      <c r="Z119" s="122">
        <f t="shared" si="22"/>
        <v>0</v>
      </c>
      <c r="AA119" s="122">
        <f t="shared" si="23"/>
        <v>0</v>
      </c>
      <c r="AB119" s="122">
        <f t="shared" si="24"/>
        <v>0</v>
      </c>
      <c r="AC119" s="129">
        <f t="shared" si="25"/>
        <v>0</v>
      </c>
    </row>
    <row r="120" spans="1:29" ht="15.75">
      <c r="A120" s="252"/>
      <c r="B120" s="88" t="s">
        <v>19</v>
      </c>
      <c r="C120" s="94"/>
      <c r="D120" s="95"/>
      <c r="E120" s="96">
        <f t="shared" si="13"/>
        <v>0</v>
      </c>
      <c r="F120" s="94"/>
      <c r="G120" s="95"/>
      <c r="H120" s="96">
        <f t="shared" si="14"/>
        <v>0</v>
      </c>
      <c r="I120" s="94"/>
      <c r="J120" s="95"/>
      <c r="K120" s="96">
        <f t="shared" si="15"/>
        <v>0</v>
      </c>
      <c r="L120" s="94"/>
      <c r="M120" s="95"/>
      <c r="N120" s="96">
        <f t="shared" si="16"/>
        <v>0</v>
      </c>
      <c r="O120" s="94"/>
      <c r="P120" s="95"/>
      <c r="Q120" s="96">
        <f t="shared" si="17"/>
        <v>0</v>
      </c>
      <c r="R120" s="94"/>
      <c r="S120" s="95"/>
      <c r="T120" s="96">
        <f t="shared" si="18"/>
        <v>0</v>
      </c>
      <c r="U120" s="210">
        <f t="shared" si="19"/>
        <v>0</v>
      </c>
      <c r="W120" s="88" t="s">
        <v>19</v>
      </c>
      <c r="X120" s="125">
        <f t="shared" si="20"/>
        <v>0</v>
      </c>
      <c r="Y120" s="126">
        <f t="shared" si="21"/>
        <v>0</v>
      </c>
      <c r="Z120" s="126">
        <f t="shared" si="22"/>
        <v>0</v>
      </c>
      <c r="AA120" s="126">
        <f t="shared" si="23"/>
        <v>0</v>
      </c>
      <c r="AB120" s="126">
        <f t="shared" si="24"/>
        <v>0</v>
      </c>
      <c r="AC120" s="132">
        <f t="shared" si="25"/>
        <v>0</v>
      </c>
    </row>
    <row r="121" spans="1:29" ht="15.75" customHeight="1">
      <c r="A121" s="250">
        <v>42750</v>
      </c>
      <c r="B121" s="85" t="s">
        <v>12</v>
      </c>
      <c r="C121" s="89"/>
      <c r="D121" s="90"/>
      <c r="E121" s="91">
        <f t="shared" si="13"/>
        <v>0</v>
      </c>
      <c r="F121" s="89"/>
      <c r="G121" s="90"/>
      <c r="H121" s="91">
        <f t="shared" si="14"/>
        <v>0</v>
      </c>
      <c r="I121" s="89"/>
      <c r="J121" s="90"/>
      <c r="K121" s="91">
        <f t="shared" si="15"/>
        <v>0</v>
      </c>
      <c r="L121" s="89"/>
      <c r="M121" s="90"/>
      <c r="N121" s="91">
        <f t="shared" si="16"/>
        <v>0</v>
      </c>
      <c r="O121" s="89"/>
      <c r="P121" s="90"/>
      <c r="Q121" s="91">
        <f t="shared" si="17"/>
        <v>0</v>
      </c>
      <c r="R121" s="89"/>
      <c r="S121" s="90"/>
      <c r="T121" s="91">
        <f t="shared" si="18"/>
        <v>0</v>
      </c>
      <c r="U121" s="208">
        <f t="shared" si="19"/>
        <v>0</v>
      </c>
      <c r="W121" s="85" t="s">
        <v>12</v>
      </c>
      <c r="X121" s="117">
        <f t="shared" si="20"/>
        <v>0</v>
      </c>
      <c r="Y121" s="118">
        <f t="shared" si="21"/>
        <v>0</v>
      </c>
      <c r="Z121" s="118">
        <f t="shared" si="22"/>
        <v>0</v>
      </c>
      <c r="AA121" s="118">
        <f t="shared" si="23"/>
        <v>0</v>
      </c>
      <c r="AB121" s="118">
        <f t="shared" si="24"/>
        <v>0</v>
      </c>
      <c r="AC121" s="131">
        <f t="shared" si="25"/>
        <v>0</v>
      </c>
    </row>
    <row r="122" spans="1:29" ht="15.75">
      <c r="A122" s="251"/>
      <c r="B122" s="86" t="s">
        <v>13</v>
      </c>
      <c r="C122" s="92"/>
      <c r="D122" s="20"/>
      <c r="E122" s="93">
        <f t="shared" si="13"/>
        <v>0</v>
      </c>
      <c r="F122" s="92"/>
      <c r="G122" s="20"/>
      <c r="H122" s="93">
        <f t="shared" si="14"/>
        <v>0</v>
      </c>
      <c r="I122" s="92"/>
      <c r="J122" s="20"/>
      <c r="K122" s="93">
        <f t="shared" si="15"/>
        <v>0</v>
      </c>
      <c r="L122" s="92"/>
      <c r="M122" s="20"/>
      <c r="N122" s="93">
        <f t="shared" si="16"/>
        <v>0</v>
      </c>
      <c r="O122" s="92"/>
      <c r="P122" s="20"/>
      <c r="Q122" s="93">
        <f t="shared" si="17"/>
        <v>0</v>
      </c>
      <c r="R122" s="92"/>
      <c r="S122" s="20"/>
      <c r="T122" s="93">
        <f t="shared" si="18"/>
        <v>0</v>
      </c>
      <c r="U122" s="209">
        <f t="shared" si="19"/>
        <v>0</v>
      </c>
      <c r="W122" s="86" t="s">
        <v>13</v>
      </c>
      <c r="X122" s="121">
        <f t="shared" si="20"/>
        <v>0</v>
      </c>
      <c r="Y122" s="122">
        <f t="shared" si="21"/>
        <v>0</v>
      </c>
      <c r="Z122" s="122">
        <f t="shared" si="22"/>
        <v>0</v>
      </c>
      <c r="AA122" s="122">
        <f t="shared" si="23"/>
        <v>0</v>
      </c>
      <c r="AB122" s="122">
        <f t="shared" si="24"/>
        <v>0</v>
      </c>
      <c r="AC122" s="129">
        <f t="shared" si="25"/>
        <v>0</v>
      </c>
    </row>
    <row r="123" spans="1:29" ht="15.75">
      <c r="A123" s="251"/>
      <c r="B123" s="87" t="s">
        <v>14</v>
      </c>
      <c r="C123" s="92"/>
      <c r="D123" s="20"/>
      <c r="E123" s="93">
        <f t="shared" si="13"/>
        <v>0</v>
      </c>
      <c r="F123" s="92"/>
      <c r="G123" s="20"/>
      <c r="H123" s="93">
        <f t="shared" si="14"/>
        <v>0</v>
      </c>
      <c r="I123" s="92"/>
      <c r="J123" s="20"/>
      <c r="K123" s="93">
        <f t="shared" si="15"/>
        <v>0</v>
      </c>
      <c r="L123" s="92"/>
      <c r="M123" s="20"/>
      <c r="N123" s="93">
        <f t="shared" si="16"/>
        <v>0</v>
      </c>
      <c r="O123" s="92"/>
      <c r="P123" s="20"/>
      <c r="Q123" s="93">
        <f t="shared" si="17"/>
        <v>0</v>
      </c>
      <c r="R123" s="92"/>
      <c r="S123" s="20"/>
      <c r="T123" s="93">
        <f t="shared" si="18"/>
        <v>0</v>
      </c>
      <c r="U123" s="209">
        <f t="shared" si="19"/>
        <v>0</v>
      </c>
      <c r="W123" s="87" t="s">
        <v>14</v>
      </c>
      <c r="X123" s="121">
        <f t="shared" si="20"/>
        <v>0</v>
      </c>
      <c r="Y123" s="122">
        <f t="shared" si="21"/>
        <v>0</v>
      </c>
      <c r="Z123" s="122">
        <f t="shared" si="22"/>
        <v>0</v>
      </c>
      <c r="AA123" s="122">
        <f t="shared" si="23"/>
        <v>0</v>
      </c>
      <c r="AB123" s="122">
        <f t="shared" si="24"/>
        <v>0</v>
      </c>
      <c r="AC123" s="129">
        <f t="shared" si="25"/>
        <v>0</v>
      </c>
    </row>
    <row r="124" spans="1:29" ht="15.75">
      <c r="A124" s="251"/>
      <c r="B124" s="86" t="s">
        <v>15</v>
      </c>
      <c r="C124" s="92"/>
      <c r="D124" s="20"/>
      <c r="E124" s="93">
        <f t="shared" si="13"/>
        <v>0</v>
      </c>
      <c r="F124" s="92"/>
      <c r="G124" s="20"/>
      <c r="H124" s="93">
        <f t="shared" si="14"/>
        <v>0</v>
      </c>
      <c r="I124" s="92"/>
      <c r="J124" s="20"/>
      <c r="K124" s="93">
        <f t="shared" si="15"/>
        <v>0</v>
      </c>
      <c r="L124" s="92"/>
      <c r="M124" s="20"/>
      <c r="N124" s="93">
        <f t="shared" si="16"/>
        <v>0</v>
      </c>
      <c r="O124" s="92"/>
      <c r="P124" s="20"/>
      <c r="Q124" s="93">
        <f t="shared" si="17"/>
        <v>0</v>
      </c>
      <c r="R124" s="92"/>
      <c r="S124" s="20"/>
      <c r="T124" s="93">
        <f t="shared" si="18"/>
        <v>0</v>
      </c>
      <c r="U124" s="209">
        <f t="shared" si="19"/>
        <v>0</v>
      </c>
      <c r="W124" s="86" t="s">
        <v>15</v>
      </c>
      <c r="X124" s="121">
        <f t="shared" si="20"/>
        <v>0</v>
      </c>
      <c r="Y124" s="122">
        <f t="shared" si="21"/>
        <v>0</v>
      </c>
      <c r="Z124" s="122">
        <f t="shared" si="22"/>
        <v>0</v>
      </c>
      <c r="AA124" s="122">
        <f t="shared" si="23"/>
        <v>0</v>
      </c>
      <c r="AB124" s="122">
        <f t="shared" si="24"/>
        <v>0</v>
      </c>
      <c r="AC124" s="129">
        <f t="shared" si="25"/>
        <v>0</v>
      </c>
    </row>
    <row r="125" spans="1:29" ht="15.75">
      <c r="A125" s="251"/>
      <c r="B125" s="86" t="s">
        <v>16</v>
      </c>
      <c r="C125" s="92"/>
      <c r="D125" s="20"/>
      <c r="E125" s="93">
        <f t="shared" si="13"/>
        <v>0</v>
      </c>
      <c r="F125" s="92"/>
      <c r="G125" s="20"/>
      <c r="H125" s="93">
        <f t="shared" si="14"/>
        <v>0</v>
      </c>
      <c r="I125" s="92"/>
      <c r="J125" s="20"/>
      <c r="K125" s="93">
        <f t="shared" si="15"/>
        <v>0</v>
      </c>
      <c r="L125" s="92"/>
      <c r="M125" s="20"/>
      <c r="N125" s="93">
        <f t="shared" si="16"/>
        <v>0</v>
      </c>
      <c r="O125" s="92"/>
      <c r="P125" s="20"/>
      <c r="Q125" s="93">
        <f t="shared" si="17"/>
        <v>0</v>
      </c>
      <c r="R125" s="92"/>
      <c r="S125" s="20"/>
      <c r="T125" s="93">
        <f t="shared" si="18"/>
        <v>0</v>
      </c>
      <c r="U125" s="209">
        <f t="shared" si="19"/>
        <v>0</v>
      </c>
      <c r="W125" s="86" t="s">
        <v>16</v>
      </c>
      <c r="X125" s="121">
        <f t="shared" si="20"/>
        <v>0</v>
      </c>
      <c r="Y125" s="122">
        <f t="shared" si="21"/>
        <v>0</v>
      </c>
      <c r="Z125" s="122">
        <f t="shared" si="22"/>
        <v>0</v>
      </c>
      <c r="AA125" s="122">
        <f t="shared" si="23"/>
        <v>0</v>
      </c>
      <c r="AB125" s="122">
        <f t="shared" si="24"/>
        <v>0</v>
      </c>
      <c r="AC125" s="129">
        <f t="shared" si="25"/>
        <v>0</v>
      </c>
    </row>
    <row r="126" spans="1:29" ht="15.75">
      <c r="A126" s="251"/>
      <c r="B126" s="86" t="s">
        <v>17</v>
      </c>
      <c r="C126" s="92"/>
      <c r="D126" s="20"/>
      <c r="E126" s="93">
        <f t="shared" si="13"/>
        <v>0</v>
      </c>
      <c r="F126" s="92"/>
      <c r="G126" s="20"/>
      <c r="H126" s="93">
        <f t="shared" si="14"/>
        <v>0</v>
      </c>
      <c r="I126" s="92"/>
      <c r="J126" s="20"/>
      <c r="K126" s="93">
        <f t="shared" si="15"/>
        <v>0</v>
      </c>
      <c r="L126" s="92"/>
      <c r="M126" s="20"/>
      <c r="N126" s="93">
        <f t="shared" si="16"/>
        <v>0</v>
      </c>
      <c r="O126" s="92"/>
      <c r="P126" s="20"/>
      <c r="Q126" s="93">
        <f t="shared" si="17"/>
        <v>0</v>
      </c>
      <c r="R126" s="92"/>
      <c r="S126" s="20"/>
      <c r="T126" s="93">
        <f t="shared" si="18"/>
        <v>0</v>
      </c>
      <c r="U126" s="209">
        <f t="shared" si="19"/>
        <v>0</v>
      </c>
      <c r="W126" s="86" t="s">
        <v>17</v>
      </c>
      <c r="X126" s="121">
        <f t="shared" si="20"/>
        <v>0</v>
      </c>
      <c r="Y126" s="122">
        <f t="shared" si="21"/>
        <v>0</v>
      </c>
      <c r="Z126" s="122">
        <f t="shared" si="22"/>
        <v>0</v>
      </c>
      <c r="AA126" s="122">
        <f t="shared" si="23"/>
        <v>0</v>
      </c>
      <c r="AB126" s="122">
        <f t="shared" si="24"/>
        <v>0</v>
      </c>
      <c r="AC126" s="129">
        <f t="shared" si="25"/>
        <v>0</v>
      </c>
    </row>
    <row r="127" spans="1:29" ht="15.75">
      <c r="A127" s="251"/>
      <c r="B127" s="86" t="s">
        <v>18</v>
      </c>
      <c r="C127" s="92"/>
      <c r="D127" s="20"/>
      <c r="E127" s="93">
        <f t="shared" si="13"/>
        <v>0</v>
      </c>
      <c r="F127" s="92"/>
      <c r="G127" s="20"/>
      <c r="H127" s="93">
        <f t="shared" si="14"/>
        <v>0</v>
      </c>
      <c r="I127" s="92"/>
      <c r="J127" s="20"/>
      <c r="K127" s="93">
        <f t="shared" si="15"/>
        <v>0</v>
      </c>
      <c r="L127" s="92"/>
      <c r="M127" s="20"/>
      <c r="N127" s="93">
        <f t="shared" si="16"/>
        <v>0</v>
      </c>
      <c r="O127" s="92"/>
      <c r="P127" s="20"/>
      <c r="Q127" s="93">
        <f t="shared" si="17"/>
        <v>0</v>
      </c>
      <c r="R127" s="92"/>
      <c r="S127" s="20"/>
      <c r="T127" s="93">
        <f t="shared" si="18"/>
        <v>0</v>
      </c>
      <c r="U127" s="209">
        <f t="shared" si="19"/>
        <v>0</v>
      </c>
      <c r="W127" s="86" t="s">
        <v>18</v>
      </c>
      <c r="X127" s="121">
        <f t="shared" si="20"/>
        <v>0</v>
      </c>
      <c r="Y127" s="122">
        <f t="shared" si="21"/>
        <v>0</v>
      </c>
      <c r="Z127" s="122">
        <f t="shared" si="22"/>
        <v>0</v>
      </c>
      <c r="AA127" s="122">
        <f t="shared" si="23"/>
        <v>0</v>
      </c>
      <c r="AB127" s="122">
        <f t="shared" si="24"/>
        <v>0</v>
      </c>
      <c r="AC127" s="129">
        <f t="shared" si="25"/>
        <v>0</v>
      </c>
    </row>
    <row r="128" spans="1:29" ht="15.75">
      <c r="A128" s="252"/>
      <c r="B128" s="88" t="s">
        <v>19</v>
      </c>
      <c r="C128" s="94"/>
      <c r="D128" s="95"/>
      <c r="E128" s="96">
        <f t="shared" si="13"/>
        <v>0</v>
      </c>
      <c r="F128" s="94"/>
      <c r="G128" s="95"/>
      <c r="H128" s="96">
        <f t="shared" si="14"/>
        <v>0</v>
      </c>
      <c r="I128" s="94"/>
      <c r="J128" s="95"/>
      <c r="K128" s="96">
        <f t="shared" si="15"/>
        <v>0</v>
      </c>
      <c r="L128" s="94"/>
      <c r="M128" s="95"/>
      <c r="N128" s="96">
        <f t="shared" si="16"/>
        <v>0</v>
      </c>
      <c r="O128" s="94"/>
      <c r="P128" s="95"/>
      <c r="Q128" s="96">
        <f t="shared" si="17"/>
        <v>0</v>
      </c>
      <c r="R128" s="94"/>
      <c r="S128" s="95"/>
      <c r="T128" s="96">
        <f t="shared" si="18"/>
        <v>0</v>
      </c>
      <c r="U128" s="210">
        <f t="shared" si="19"/>
        <v>0</v>
      </c>
      <c r="W128" s="88" t="s">
        <v>19</v>
      </c>
      <c r="X128" s="125">
        <f t="shared" si="20"/>
        <v>0</v>
      </c>
      <c r="Y128" s="126">
        <f t="shared" si="21"/>
        <v>0</v>
      </c>
      <c r="Z128" s="126">
        <f t="shared" si="22"/>
        <v>0</v>
      </c>
      <c r="AA128" s="126">
        <f t="shared" si="23"/>
        <v>0</v>
      </c>
      <c r="AB128" s="126">
        <f t="shared" si="24"/>
        <v>0</v>
      </c>
      <c r="AC128" s="132">
        <f t="shared" si="25"/>
        <v>0</v>
      </c>
    </row>
    <row r="129" spans="1:29" ht="15.75" customHeight="1">
      <c r="A129" s="250">
        <v>42751</v>
      </c>
      <c r="B129" s="85" t="s">
        <v>12</v>
      </c>
      <c r="C129" s="89"/>
      <c r="D129" s="90"/>
      <c r="E129" s="91">
        <f t="shared" si="13"/>
        <v>0</v>
      </c>
      <c r="F129" s="89"/>
      <c r="G129" s="90"/>
      <c r="H129" s="91">
        <f t="shared" si="14"/>
        <v>0</v>
      </c>
      <c r="I129" s="89"/>
      <c r="J129" s="90"/>
      <c r="K129" s="91">
        <f t="shared" si="15"/>
        <v>0</v>
      </c>
      <c r="L129" s="89"/>
      <c r="M129" s="90"/>
      <c r="N129" s="91">
        <f t="shared" si="16"/>
        <v>0</v>
      </c>
      <c r="O129" s="89"/>
      <c r="P129" s="90"/>
      <c r="Q129" s="91">
        <f t="shared" si="17"/>
        <v>0</v>
      </c>
      <c r="R129" s="89"/>
      <c r="S129" s="90"/>
      <c r="T129" s="91">
        <f t="shared" si="18"/>
        <v>0</v>
      </c>
      <c r="U129" s="208">
        <f t="shared" si="19"/>
        <v>0</v>
      </c>
      <c r="W129" s="85" t="s">
        <v>12</v>
      </c>
      <c r="X129" s="117">
        <f t="shared" si="20"/>
        <v>0</v>
      </c>
      <c r="Y129" s="118">
        <f t="shared" si="21"/>
        <v>0</v>
      </c>
      <c r="Z129" s="118">
        <f t="shared" si="22"/>
        <v>0</v>
      </c>
      <c r="AA129" s="118">
        <f t="shared" si="23"/>
        <v>0</v>
      </c>
      <c r="AB129" s="118">
        <f t="shared" si="24"/>
        <v>0</v>
      </c>
      <c r="AC129" s="131">
        <f t="shared" si="25"/>
        <v>0</v>
      </c>
    </row>
    <row r="130" spans="1:29" ht="15.75">
      <c r="A130" s="251"/>
      <c r="B130" s="86" t="s">
        <v>13</v>
      </c>
      <c r="C130" s="92"/>
      <c r="D130" s="20"/>
      <c r="E130" s="93">
        <f t="shared" si="13"/>
        <v>0</v>
      </c>
      <c r="F130" s="92"/>
      <c r="G130" s="20"/>
      <c r="H130" s="93">
        <f t="shared" si="14"/>
        <v>0</v>
      </c>
      <c r="I130" s="92"/>
      <c r="J130" s="20"/>
      <c r="K130" s="93">
        <f t="shared" si="15"/>
        <v>0</v>
      </c>
      <c r="L130" s="92"/>
      <c r="M130" s="20"/>
      <c r="N130" s="93">
        <f t="shared" si="16"/>
        <v>0</v>
      </c>
      <c r="O130" s="92"/>
      <c r="P130" s="20"/>
      <c r="Q130" s="93">
        <f t="shared" si="17"/>
        <v>0</v>
      </c>
      <c r="R130" s="92"/>
      <c r="S130" s="20"/>
      <c r="T130" s="93">
        <f t="shared" si="18"/>
        <v>0</v>
      </c>
      <c r="U130" s="209">
        <f t="shared" si="19"/>
        <v>0</v>
      </c>
      <c r="W130" s="86" t="s">
        <v>13</v>
      </c>
      <c r="X130" s="121">
        <f t="shared" si="20"/>
        <v>0</v>
      </c>
      <c r="Y130" s="122">
        <f t="shared" si="21"/>
        <v>0</v>
      </c>
      <c r="Z130" s="122">
        <f t="shared" si="22"/>
        <v>0</v>
      </c>
      <c r="AA130" s="122">
        <f t="shared" si="23"/>
        <v>0</v>
      </c>
      <c r="AB130" s="122">
        <f t="shared" si="24"/>
        <v>0</v>
      </c>
      <c r="AC130" s="129">
        <f t="shared" si="25"/>
        <v>0</v>
      </c>
    </row>
    <row r="131" spans="1:29" ht="15.75">
      <c r="A131" s="251"/>
      <c r="B131" s="87" t="s">
        <v>14</v>
      </c>
      <c r="C131" s="92"/>
      <c r="D131" s="20"/>
      <c r="E131" s="93">
        <f t="shared" si="13"/>
        <v>0</v>
      </c>
      <c r="F131" s="92"/>
      <c r="G131" s="20"/>
      <c r="H131" s="93">
        <f t="shared" si="14"/>
        <v>0</v>
      </c>
      <c r="I131" s="92"/>
      <c r="J131" s="20"/>
      <c r="K131" s="93">
        <f t="shared" si="15"/>
        <v>0</v>
      </c>
      <c r="L131" s="92"/>
      <c r="M131" s="20"/>
      <c r="N131" s="93">
        <f t="shared" si="16"/>
        <v>0</v>
      </c>
      <c r="O131" s="92"/>
      <c r="P131" s="20"/>
      <c r="Q131" s="93">
        <f t="shared" si="17"/>
        <v>0</v>
      </c>
      <c r="R131" s="92"/>
      <c r="S131" s="20"/>
      <c r="T131" s="93">
        <f t="shared" si="18"/>
        <v>0</v>
      </c>
      <c r="U131" s="209">
        <f t="shared" si="19"/>
        <v>0</v>
      </c>
      <c r="W131" s="87" t="s">
        <v>14</v>
      </c>
      <c r="X131" s="121">
        <f t="shared" si="20"/>
        <v>0</v>
      </c>
      <c r="Y131" s="122">
        <f t="shared" si="21"/>
        <v>0</v>
      </c>
      <c r="Z131" s="122">
        <f t="shared" si="22"/>
        <v>0</v>
      </c>
      <c r="AA131" s="122">
        <f t="shared" si="23"/>
        <v>0</v>
      </c>
      <c r="AB131" s="122">
        <f t="shared" si="24"/>
        <v>0</v>
      </c>
      <c r="AC131" s="129">
        <f t="shared" si="25"/>
        <v>0</v>
      </c>
    </row>
    <row r="132" spans="1:29" ht="15.75">
      <c r="A132" s="251"/>
      <c r="B132" s="86" t="s">
        <v>15</v>
      </c>
      <c r="C132" s="92"/>
      <c r="D132" s="20"/>
      <c r="E132" s="93">
        <f t="shared" si="13"/>
        <v>0</v>
      </c>
      <c r="F132" s="92"/>
      <c r="G132" s="20"/>
      <c r="H132" s="93">
        <f t="shared" si="14"/>
        <v>0</v>
      </c>
      <c r="I132" s="92"/>
      <c r="J132" s="20"/>
      <c r="K132" s="93">
        <f t="shared" si="15"/>
        <v>0</v>
      </c>
      <c r="L132" s="92"/>
      <c r="M132" s="20"/>
      <c r="N132" s="93">
        <f t="shared" si="16"/>
        <v>0</v>
      </c>
      <c r="O132" s="92"/>
      <c r="P132" s="20"/>
      <c r="Q132" s="93">
        <f t="shared" si="17"/>
        <v>0</v>
      </c>
      <c r="R132" s="92"/>
      <c r="S132" s="20"/>
      <c r="T132" s="93">
        <f t="shared" si="18"/>
        <v>0</v>
      </c>
      <c r="U132" s="209">
        <f t="shared" si="19"/>
        <v>0</v>
      </c>
      <c r="W132" s="86" t="s">
        <v>15</v>
      </c>
      <c r="X132" s="121">
        <f t="shared" si="20"/>
        <v>0</v>
      </c>
      <c r="Y132" s="122">
        <f t="shared" si="21"/>
        <v>0</v>
      </c>
      <c r="Z132" s="122">
        <f t="shared" si="22"/>
        <v>0</v>
      </c>
      <c r="AA132" s="122">
        <f t="shared" si="23"/>
        <v>0</v>
      </c>
      <c r="AB132" s="122">
        <f t="shared" si="24"/>
        <v>0</v>
      </c>
      <c r="AC132" s="129">
        <f t="shared" si="25"/>
        <v>0</v>
      </c>
    </row>
    <row r="133" spans="1:29" ht="15.75">
      <c r="A133" s="251"/>
      <c r="B133" s="86" t="s">
        <v>16</v>
      </c>
      <c r="C133" s="92"/>
      <c r="D133" s="20"/>
      <c r="E133" s="93">
        <f t="shared" si="13"/>
        <v>0</v>
      </c>
      <c r="F133" s="92"/>
      <c r="G133" s="20"/>
      <c r="H133" s="93">
        <f t="shared" si="14"/>
        <v>0</v>
      </c>
      <c r="I133" s="92"/>
      <c r="J133" s="20"/>
      <c r="K133" s="93">
        <f t="shared" si="15"/>
        <v>0</v>
      </c>
      <c r="L133" s="92"/>
      <c r="M133" s="20"/>
      <c r="N133" s="93">
        <f t="shared" si="16"/>
        <v>0</v>
      </c>
      <c r="O133" s="92"/>
      <c r="P133" s="20"/>
      <c r="Q133" s="93">
        <f t="shared" si="17"/>
        <v>0</v>
      </c>
      <c r="R133" s="92"/>
      <c r="S133" s="20"/>
      <c r="T133" s="93">
        <f t="shared" si="18"/>
        <v>0</v>
      </c>
      <c r="U133" s="209">
        <f t="shared" si="19"/>
        <v>0</v>
      </c>
      <c r="W133" s="86" t="s">
        <v>16</v>
      </c>
      <c r="X133" s="121">
        <f t="shared" si="20"/>
        <v>0</v>
      </c>
      <c r="Y133" s="122">
        <f t="shared" si="21"/>
        <v>0</v>
      </c>
      <c r="Z133" s="122">
        <f t="shared" si="22"/>
        <v>0</v>
      </c>
      <c r="AA133" s="122">
        <f t="shared" si="23"/>
        <v>0</v>
      </c>
      <c r="AB133" s="122">
        <f t="shared" si="24"/>
        <v>0</v>
      </c>
      <c r="AC133" s="129">
        <f t="shared" si="25"/>
        <v>0</v>
      </c>
    </row>
    <row r="134" spans="1:29" ht="15.75">
      <c r="A134" s="251"/>
      <c r="B134" s="86" t="s">
        <v>17</v>
      </c>
      <c r="C134" s="92"/>
      <c r="D134" s="20"/>
      <c r="E134" s="93">
        <f t="shared" si="13"/>
        <v>0</v>
      </c>
      <c r="F134" s="92"/>
      <c r="G134" s="20"/>
      <c r="H134" s="93">
        <f t="shared" si="14"/>
        <v>0</v>
      </c>
      <c r="I134" s="92"/>
      <c r="J134" s="20"/>
      <c r="K134" s="93">
        <f t="shared" si="15"/>
        <v>0</v>
      </c>
      <c r="L134" s="92"/>
      <c r="M134" s="20"/>
      <c r="N134" s="93">
        <f t="shared" si="16"/>
        <v>0</v>
      </c>
      <c r="O134" s="92"/>
      <c r="P134" s="20"/>
      <c r="Q134" s="93">
        <f t="shared" si="17"/>
        <v>0</v>
      </c>
      <c r="R134" s="92"/>
      <c r="S134" s="20"/>
      <c r="T134" s="93">
        <f t="shared" si="18"/>
        <v>0</v>
      </c>
      <c r="U134" s="209">
        <f t="shared" si="19"/>
        <v>0</v>
      </c>
      <c r="W134" s="86" t="s">
        <v>17</v>
      </c>
      <c r="X134" s="121">
        <f t="shared" si="20"/>
        <v>0</v>
      </c>
      <c r="Y134" s="122">
        <f t="shared" si="21"/>
        <v>0</v>
      </c>
      <c r="Z134" s="122">
        <f t="shared" si="22"/>
        <v>0</v>
      </c>
      <c r="AA134" s="122">
        <f t="shared" si="23"/>
        <v>0</v>
      </c>
      <c r="AB134" s="122">
        <f t="shared" si="24"/>
        <v>0</v>
      </c>
      <c r="AC134" s="129">
        <f t="shared" si="25"/>
        <v>0</v>
      </c>
    </row>
    <row r="135" spans="1:29" ht="15.75">
      <c r="A135" s="251"/>
      <c r="B135" s="86" t="s">
        <v>18</v>
      </c>
      <c r="C135" s="92"/>
      <c r="D135" s="20"/>
      <c r="E135" s="93">
        <f t="shared" si="13"/>
        <v>0</v>
      </c>
      <c r="F135" s="92"/>
      <c r="G135" s="20"/>
      <c r="H135" s="93">
        <f t="shared" si="14"/>
        <v>0</v>
      </c>
      <c r="I135" s="92"/>
      <c r="J135" s="20"/>
      <c r="K135" s="93">
        <f t="shared" si="15"/>
        <v>0</v>
      </c>
      <c r="L135" s="92"/>
      <c r="M135" s="20"/>
      <c r="N135" s="93">
        <f t="shared" si="16"/>
        <v>0</v>
      </c>
      <c r="O135" s="92"/>
      <c r="P135" s="20"/>
      <c r="Q135" s="93">
        <f t="shared" si="17"/>
        <v>0</v>
      </c>
      <c r="R135" s="92"/>
      <c r="S135" s="20"/>
      <c r="T135" s="93">
        <f t="shared" si="18"/>
        <v>0</v>
      </c>
      <c r="U135" s="209">
        <f t="shared" si="19"/>
        <v>0</v>
      </c>
      <c r="W135" s="86" t="s">
        <v>18</v>
      </c>
      <c r="X135" s="121">
        <f t="shared" si="20"/>
        <v>0</v>
      </c>
      <c r="Y135" s="122">
        <f t="shared" si="21"/>
        <v>0</v>
      </c>
      <c r="Z135" s="122">
        <f t="shared" si="22"/>
        <v>0</v>
      </c>
      <c r="AA135" s="122">
        <f t="shared" si="23"/>
        <v>0</v>
      </c>
      <c r="AB135" s="122">
        <f t="shared" si="24"/>
        <v>0</v>
      </c>
      <c r="AC135" s="129">
        <f t="shared" si="25"/>
        <v>0</v>
      </c>
    </row>
    <row r="136" spans="1:29" ht="15.75">
      <c r="A136" s="252"/>
      <c r="B136" s="88" t="s">
        <v>19</v>
      </c>
      <c r="C136" s="94"/>
      <c r="D136" s="95"/>
      <c r="E136" s="96">
        <f t="shared" si="13"/>
        <v>0</v>
      </c>
      <c r="F136" s="94"/>
      <c r="G136" s="95"/>
      <c r="H136" s="96">
        <f t="shared" si="14"/>
        <v>0</v>
      </c>
      <c r="I136" s="94"/>
      <c r="J136" s="95"/>
      <c r="K136" s="96">
        <f t="shared" si="15"/>
        <v>0</v>
      </c>
      <c r="L136" s="94"/>
      <c r="M136" s="95"/>
      <c r="N136" s="96">
        <f t="shared" si="16"/>
        <v>0</v>
      </c>
      <c r="O136" s="94"/>
      <c r="P136" s="95"/>
      <c r="Q136" s="96">
        <f t="shared" si="17"/>
        <v>0</v>
      </c>
      <c r="R136" s="94"/>
      <c r="S136" s="95"/>
      <c r="T136" s="96">
        <f t="shared" si="18"/>
        <v>0</v>
      </c>
      <c r="U136" s="210">
        <f t="shared" si="19"/>
        <v>0</v>
      </c>
      <c r="W136" s="88" t="s">
        <v>19</v>
      </c>
      <c r="X136" s="125">
        <f t="shared" si="20"/>
        <v>0</v>
      </c>
      <c r="Y136" s="126">
        <f t="shared" si="21"/>
        <v>0</v>
      </c>
      <c r="Z136" s="126">
        <f t="shared" si="22"/>
        <v>0</v>
      </c>
      <c r="AA136" s="126">
        <f t="shared" si="23"/>
        <v>0</v>
      </c>
      <c r="AB136" s="126">
        <f t="shared" si="24"/>
        <v>0</v>
      </c>
      <c r="AC136" s="132">
        <f t="shared" si="25"/>
        <v>0</v>
      </c>
    </row>
    <row r="137" spans="1:29" ht="15.75" customHeight="1">
      <c r="A137" s="250">
        <v>42752</v>
      </c>
      <c r="B137" s="85" t="s">
        <v>12</v>
      </c>
      <c r="C137" s="89"/>
      <c r="D137" s="90"/>
      <c r="E137" s="91">
        <f t="shared" ref="E137:E200" si="26">C137-D137</f>
        <v>0</v>
      </c>
      <c r="F137" s="89"/>
      <c r="G137" s="102"/>
      <c r="H137" s="91">
        <f t="shared" ref="H137:H200" si="27">F137-G137</f>
        <v>0</v>
      </c>
      <c r="I137" s="89"/>
      <c r="J137" s="90"/>
      <c r="K137" s="91">
        <f t="shared" ref="K137:K200" si="28">I137-J137</f>
        <v>0</v>
      </c>
      <c r="L137" s="89"/>
      <c r="M137" s="90"/>
      <c r="N137" s="91">
        <f t="shared" ref="N137:N200" si="29">L137-M137</f>
        <v>0</v>
      </c>
      <c r="O137" s="89"/>
      <c r="P137" s="90"/>
      <c r="Q137" s="91">
        <f t="shared" ref="Q137:Q200" si="30">O137-P137</f>
        <v>0</v>
      </c>
      <c r="R137" s="89"/>
      <c r="S137" s="90"/>
      <c r="T137" s="91">
        <f t="shared" ref="T137:T200" si="31">R137-S137</f>
        <v>0</v>
      </c>
      <c r="U137" s="208">
        <f t="shared" si="19"/>
        <v>0</v>
      </c>
      <c r="W137" s="85" t="s">
        <v>12</v>
      </c>
      <c r="X137" s="121">
        <f t="shared" si="20"/>
        <v>0</v>
      </c>
      <c r="Y137" s="122">
        <f t="shared" si="21"/>
        <v>0</v>
      </c>
      <c r="Z137" s="122">
        <f t="shared" si="22"/>
        <v>0</v>
      </c>
      <c r="AA137" s="122">
        <f t="shared" si="23"/>
        <v>0</v>
      </c>
      <c r="AB137" s="122">
        <f t="shared" si="24"/>
        <v>0</v>
      </c>
      <c r="AC137" s="129">
        <f t="shared" si="25"/>
        <v>0</v>
      </c>
    </row>
    <row r="138" spans="1:29" ht="15.75">
      <c r="A138" s="251"/>
      <c r="B138" s="86" t="s">
        <v>13</v>
      </c>
      <c r="C138" s="92"/>
      <c r="D138" s="20"/>
      <c r="E138" s="93">
        <f t="shared" si="26"/>
        <v>0</v>
      </c>
      <c r="F138" s="92"/>
      <c r="G138" s="6"/>
      <c r="H138" s="93">
        <f t="shared" si="27"/>
        <v>0</v>
      </c>
      <c r="I138" s="92"/>
      <c r="J138" s="20"/>
      <c r="K138" s="93">
        <f t="shared" si="28"/>
        <v>0</v>
      </c>
      <c r="L138" s="92"/>
      <c r="M138" s="20"/>
      <c r="N138" s="93">
        <f t="shared" si="29"/>
        <v>0</v>
      </c>
      <c r="O138" s="92"/>
      <c r="P138" s="20"/>
      <c r="Q138" s="93">
        <f t="shared" si="30"/>
        <v>0</v>
      </c>
      <c r="R138" s="92"/>
      <c r="S138" s="20"/>
      <c r="T138" s="93">
        <f t="shared" si="31"/>
        <v>0</v>
      </c>
      <c r="U138" s="209">
        <f t="shared" ref="U138:U201" si="32">IF(D138=0,0,1)</f>
        <v>0</v>
      </c>
      <c r="W138" s="86" t="s">
        <v>13</v>
      </c>
      <c r="X138" s="121">
        <f t="shared" ref="X138:X201" si="33">+IF(AND(C138&lt;&gt;0,D138&lt;&gt;0,OR(E138&gt;100,E138&lt;-100)),1,0)</f>
        <v>0</v>
      </c>
      <c r="Y138" s="122">
        <f t="shared" ref="Y138:Y201" si="34">+IF(AND(F138&lt;&gt;0,G138&lt;&gt;0,OR(H138&gt;100,H138&lt;-100)),1,0)</f>
        <v>0</v>
      </c>
      <c r="Z138" s="122">
        <f t="shared" ref="Z138:Z201" si="35">+IF(AND(I138&lt;&gt;0,J138&lt;&gt;0,OR(K138&gt;100,K138&lt;-100)),1,0)</f>
        <v>0</v>
      </c>
      <c r="AA138" s="122">
        <f t="shared" ref="AA138:AA201" si="36">+IF(AND(L138&lt;&gt;0,M138&lt;&gt;0,OR(N138&gt;100,N138&lt;-100)),1,0)</f>
        <v>0</v>
      </c>
      <c r="AB138" s="122">
        <f t="shared" ref="AB138:AB201" si="37">+IF(AND(O138&lt;&gt;0,P138&lt;&gt;0,OR(Q138&gt;100,Q138&lt;-100)),1,0)</f>
        <v>0</v>
      </c>
      <c r="AC138" s="129">
        <f t="shared" ref="AC138:AC201" si="38">+IF(AND(R138&lt;&gt;0,S138&lt;&gt;0,OR(T138&gt;100,T138&lt;-100)),1,0)</f>
        <v>0</v>
      </c>
    </row>
    <row r="139" spans="1:29" ht="15.75">
      <c r="A139" s="251"/>
      <c r="B139" s="87" t="s">
        <v>14</v>
      </c>
      <c r="C139" s="92"/>
      <c r="D139" s="20"/>
      <c r="E139" s="93">
        <f t="shared" si="26"/>
        <v>0</v>
      </c>
      <c r="F139" s="92"/>
      <c r="G139" s="6"/>
      <c r="H139" s="93">
        <f t="shared" si="27"/>
        <v>0</v>
      </c>
      <c r="I139" s="92"/>
      <c r="J139" s="20"/>
      <c r="K139" s="93">
        <f t="shared" si="28"/>
        <v>0</v>
      </c>
      <c r="L139" s="92"/>
      <c r="M139" s="20"/>
      <c r="N139" s="93">
        <f t="shared" si="29"/>
        <v>0</v>
      </c>
      <c r="O139" s="92"/>
      <c r="P139" s="20"/>
      <c r="Q139" s="93">
        <f t="shared" si="30"/>
        <v>0</v>
      </c>
      <c r="R139" s="92"/>
      <c r="S139" s="20"/>
      <c r="T139" s="93">
        <f t="shared" si="31"/>
        <v>0</v>
      </c>
      <c r="U139" s="209">
        <f t="shared" si="32"/>
        <v>0</v>
      </c>
      <c r="W139" s="87" t="s">
        <v>14</v>
      </c>
      <c r="X139" s="121">
        <f t="shared" si="33"/>
        <v>0</v>
      </c>
      <c r="Y139" s="122">
        <f t="shared" si="34"/>
        <v>0</v>
      </c>
      <c r="Z139" s="122">
        <f t="shared" si="35"/>
        <v>0</v>
      </c>
      <c r="AA139" s="122">
        <f t="shared" si="36"/>
        <v>0</v>
      </c>
      <c r="AB139" s="122">
        <f t="shared" si="37"/>
        <v>0</v>
      </c>
      <c r="AC139" s="129">
        <f t="shared" si="38"/>
        <v>0</v>
      </c>
    </row>
    <row r="140" spans="1:29" ht="15.75">
      <c r="A140" s="251"/>
      <c r="B140" s="86" t="s">
        <v>15</v>
      </c>
      <c r="C140" s="92"/>
      <c r="D140" s="20"/>
      <c r="E140" s="93">
        <f t="shared" si="26"/>
        <v>0</v>
      </c>
      <c r="F140" s="92"/>
      <c r="G140" s="6"/>
      <c r="H140" s="93">
        <f t="shared" si="27"/>
        <v>0</v>
      </c>
      <c r="I140" s="92"/>
      <c r="J140" s="20"/>
      <c r="K140" s="93">
        <f t="shared" si="28"/>
        <v>0</v>
      </c>
      <c r="L140" s="92"/>
      <c r="M140" s="20"/>
      <c r="N140" s="93">
        <f t="shared" si="29"/>
        <v>0</v>
      </c>
      <c r="O140" s="92"/>
      <c r="P140" s="20"/>
      <c r="Q140" s="93">
        <f t="shared" si="30"/>
        <v>0</v>
      </c>
      <c r="R140" s="92"/>
      <c r="S140" s="20"/>
      <c r="T140" s="93">
        <f t="shared" si="31"/>
        <v>0</v>
      </c>
      <c r="U140" s="209">
        <f t="shared" si="32"/>
        <v>0</v>
      </c>
      <c r="W140" s="86" t="s">
        <v>15</v>
      </c>
      <c r="X140" s="121">
        <f t="shared" si="33"/>
        <v>0</v>
      </c>
      <c r="Y140" s="122">
        <f t="shared" si="34"/>
        <v>0</v>
      </c>
      <c r="Z140" s="122">
        <f t="shared" si="35"/>
        <v>0</v>
      </c>
      <c r="AA140" s="122">
        <f t="shared" si="36"/>
        <v>0</v>
      </c>
      <c r="AB140" s="122">
        <f t="shared" si="37"/>
        <v>0</v>
      </c>
      <c r="AC140" s="129">
        <f t="shared" si="38"/>
        <v>0</v>
      </c>
    </row>
    <row r="141" spans="1:29" ht="15.75">
      <c r="A141" s="251"/>
      <c r="B141" s="86" t="s">
        <v>16</v>
      </c>
      <c r="C141" s="92"/>
      <c r="D141" s="20"/>
      <c r="E141" s="93">
        <f t="shared" si="26"/>
        <v>0</v>
      </c>
      <c r="F141" s="92"/>
      <c r="G141" s="6"/>
      <c r="H141" s="93">
        <f t="shared" si="27"/>
        <v>0</v>
      </c>
      <c r="I141" s="92"/>
      <c r="J141" s="20"/>
      <c r="K141" s="93">
        <f t="shared" si="28"/>
        <v>0</v>
      </c>
      <c r="L141" s="92"/>
      <c r="M141" s="20"/>
      <c r="N141" s="93">
        <f t="shared" si="29"/>
        <v>0</v>
      </c>
      <c r="O141" s="92"/>
      <c r="P141" s="20"/>
      <c r="Q141" s="93">
        <f t="shared" si="30"/>
        <v>0</v>
      </c>
      <c r="R141" s="92"/>
      <c r="S141" s="20"/>
      <c r="T141" s="93">
        <f t="shared" si="31"/>
        <v>0</v>
      </c>
      <c r="U141" s="209">
        <f t="shared" si="32"/>
        <v>0</v>
      </c>
      <c r="W141" s="86" t="s">
        <v>16</v>
      </c>
      <c r="X141" s="121">
        <f t="shared" si="33"/>
        <v>0</v>
      </c>
      <c r="Y141" s="122">
        <f t="shared" si="34"/>
        <v>0</v>
      </c>
      <c r="Z141" s="122">
        <f t="shared" si="35"/>
        <v>0</v>
      </c>
      <c r="AA141" s="122">
        <f t="shared" si="36"/>
        <v>0</v>
      </c>
      <c r="AB141" s="122">
        <f t="shared" si="37"/>
        <v>0</v>
      </c>
      <c r="AC141" s="129">
        <f t="shared" si="38"/>
        <v>0</v>
      </c>
    </row>
    <row r="142" spans="1:29" ht="15.75">
      <c r="A142" s="251"/>
      <c r="B142" s="86" t="s">
        <v>17</v>
      </c>
      <c r="C142" s="92"/>
      <c r="D142" s="20"/>
      <c r="E142" s="93">
        <f t="shared" si="26"/>
        <v>0</v>
      </c>
      <c r="F142" s="92"/>
      <c r="G142" s="6"/>
      <c r="H142" s="93">
        <f t="shared" si="27"/>
        <v>0</v>
      </c>
      <c r="I142" s="92"/>
      <c r="J142" s="20"/>
      <c r="K142" s="93">
        <f t="shared" si="28"/>
        <v>0</v>
      </c>
      <c r="L142" s="92"/>
      <c r="M142" s="20"/>
      <c r="N142" s="93">
        <f t="shared" si="29"/>
        <v>0</v>
      </c>
      <c r="O142" s="92"/>
      <c r="P142" s="20"/>
      <c r="Q142" s="93">
        <f t="shared" si="30"/>
        <v>0</v>
      </c>
      <c r="R142" s="92"/>
      <c r="S142" s="20"/>
      <c r="T142" s="93">
        <f t="shared" si="31"/>
        <v>0</v>
      </c>
      <c r="U142" s="209">
        <f t="shared" si="32"/>
        <v>0</v>
      </c>
      <c r="W142" s="86" t="s">
        <v>17</v>
      </c>
      <c r="X142" s="121">
        <f t="shared" si="33"/>
        <v>0</v>
      </c>
      <c r="Y142" s="122">
        <f t="shared" si="34"/>
        <v>0</v>
      </c>
      <c r="Z142" s="122">
        <f t="shared" si="35"/>
        <v>0</v>
      </c>
      <c r="AA142" s="122">
        <f t="shared" si="36"/>
        <v>0</v>
      </c>
      <c r="AB142" s="122">
        <f t="shared" si="37"/>
        <v>0</v>
      </c>
      <c r="AC142" s="129">
        <f t="shared" si="38"/>
        <v>0</v>
      </c>
    </row>
    <row r="143" spans="1:29" ht="15.75">
      <c r="A143" s="251"/>
      <c r="B143" s="86" t="s">
        <v>18</v>
      </c>
      <c r="C143" s="92"/>
      <c r="D143" s="20"/>
      <c r="E143" s="93">
        <f t="shared" si="26"/>
        <v>0</v>
      </c>
      <c r="F143" s="92"/>
      <c r="G143" s="6"/>
      <c r="H143" s="93">
        <f t="shared" si="27"/>
        <v>0</v>
      </c>
      <c r="I143" s="92"/>
      <c r="J143" s="20"/>
      <c r="K143" s="93">
        <f t="shared" si="28"/>
        <v>0</v>
      </c>
      <c r="L143" s="92"/>
      <c r="M143" s="20"/>
      <c r="N143" s="93">
        <f t="shared" si="29"/>
        <v>0</v>
      </c>
      <c r="O143" s="92"/>
      <c r="P143" s="20"/>
      <c r="Q143" s="93">
        <f t="shared" si="30"/>
        <v>0</v>
      </c>
      <c r="R143" s="92"/>
      <c r="S143" s="20"/>
      <c r="T143" s="93">
        <f t="shared" si="31"/>
        <v>0</v>
      </c>
      <c r="U143" s="209">
        <f t="shared" si="32"/>
        <v>0</v>
      </c>
      <c r="W143" s="86" t="s">
        <v>18</v>
      </c>
      <c r="X143" s="121">
        <f t="shared" si="33"/>
        <v>0</v>
      </c>
      <c r="Y143" s="122">
        <f t="shared" si="34"/>
        <v>0</v>
      </c>
      <c r="Z143" s="122">
        <f t="shared" si="35"/>
        <v>0</v>
      </c>
      <c r="AA143" s="122">
        <f t="shared" si="36"/>
        <v>0</v>
      </c>
      <c r="AB143" s="122">
        <f t="shared" si="37"/>
        <v>0</v>
      </c>
      <c r="AC143" s="129">
        <f t="shared" si="38"/>
        <v>0</v>
      </c>
    </row>
    <row r="144" spans="1:29" ht="15.75">
      <c r="A144" s="252"/>
      <c r="B144" s="88" t="s">
        <v>19</v>
      </c>
      <c r="C144" s="94"/>
      <c r="D144" s="95"/>
      <c r="E144" s="96">
        <f t="shared" si="26"/>
        <v>0</v>
      </c>
      <c r="F144" s="94"/>
      <c r="G144" s="105"/>
      <c r="H144" s="96">
        <f t="shared" si="27"/>
        <v>0</v>
      </c>
      <c r="I144" s="94"/>
      <c r="J144" s="95"/>
      <c r="K144" s="96">
        <f t="shared" si="28"/>
        <v>0</v>
      </c>
      <c r="L144" s="94"/>
      <c r="M144" s="95"/>
      <c r="N144" s="96">
        <f t="shared" si="29"/>
        <v>0</v>
      </c>
      <c r="O144" s="94"/>
      <c r="P144" s="95"/>
      <c r="Q144" s="96">
        <f t="shared" si="30"/>
        <v>0</v>
      </c>
      <c r="R144" s="94"/>
      <c r="S144" s="95"/>
      <c r="T144" s="96">
        <f t="shared" si="31"/>
        <v>0</v>
      </c>
      <c r="U144" s="210">
        <f t="shared" si="32"/>
        <v>0</v>
      </c>
      <c r="W144" s="88" t="s">
        <v>19</v>
      </c>
      <c r="X144" s="125">
        <f t="shared" si="33"/>
        <v>0</v>
      </c>
      <c r="Y144" s="126">
        <f t="shared" si="34"/>
        <v>0</v>
      </c>
      <c r="Z144" s="126">
        <f t="shared" si="35"/>
        <v>0</v>
      </c>
      <c r="AA144" s="126">
        <f t="shared" si="36"/>
        <v>0</v>
      </c>
      <c r="AB144" s="126">
        <f t="shared" si="37"/>
        <v>0</v>
      </c>
      <c r="AC144" s="132">
        <f t="shared" si="38"/>
        <v>0</v>
      </c>
    </row>
    <row r="145" spans="1:29" ht="15.75" customHeight="1">
      <c r="A145" s="250">
        <v>42753</v>
      </c>
      <c r="B145" s="85" t="s">
        <v>12</v>
      </c>
      <c r="C145" s="89"/>
      <c r="D145" s="90"/>
      <c r="E145" s="91">
        <f t="shared" si="26"/>
        <v>0</v>
      </c>
      <c r="F145" s="89"/>
      <c r="G145" s="90"/>
      <c r="H145" s="91">
        <f t="shared" si="27"/>
        <v>0</v>
      </c>
      <c r="I145" s="89"/>
      <c r="J145" s="90"/>
      <c r="K145" s="91">
        <f t="shared" si="28"/>
        <v>0</v>
      </c>
      <c r="L145" s="89"/>
      <c r="M145" s="90"/>
      <c r="N145" s="91">
        <f t="shared" si="29"/>
        <v>0</v>
      </c>
      <c r="O145" s="89"/>
      <c r="P145" s="90"/>
      <c r="Q145" s="91">
        <f t="shared" si="30"/>
        <v>0</v>
      </c>
      <c r="R145" s="89"/>
      <c r="S145" s="90"/>
      <c r="T145" s="91">
        <f t="shared" si="31"/>
        <v>0</v>
      </c>
      <c r="U145" s="208">
        <f t="shared" si="32"/>
        <v>0</v>
      </c>
      <c r="W145" s="85" t="s">
        <v>12</v>
      </c>
      <c r="X145" s="117">
        <f t="shared" si="33"/>
        <v>0</v>
      </c>
      <c r="Y145" s="118">
        <f t="shared" si="34"/>
        <v>0</v>
      </c>
      <c r="Z145" s="118">
        <f t="shared" si="35"/>
        <v>0</v>
      </c>
      <c r="AA145" s="118">
        <f t="shared" si="36"/>
        <v>0</v>
      </c>
      <c r="AB145" s="118">
        <f t="shared" si="37"/>
        <v>0</v>
      </c>
      <c r="AC145" s="131">
        <f t="shared" si="38"/>
        <v>0</v>
      </c>
    </row>
    <row r="146" spans="1:29" ht="15.75">
      <c r="A146" s="251"/>
      <c r="B146" s="86" t="s">
        <v>13</v>
      </c>
      <c r="C146" s="92"/>
      <c r="D146" s="20"/>
      <c r="E146" s="93">
        <f t="shared" si="26"/>
        <v>0</v>
      </c>
      <c r="F146" s="92"/>
      <c r="G146" s="20"/>
      <c r="H146" s="93">
        <f t="shared" si="27"/>
        <v>0</v>
      </c>
      <c r="I146" s="92"/>
      <c r="J146" s="20"/>
      <c r="K146" s="93">
        <f t="shared" si="28"/>
        <v>0</v>
      </c>
      <c r="L146" s="92"/>
      <c r="M146" s="20"/>
      <c r="N146" s="93">
        <f t="shared" si="29"/>
        <v>0</v>
      </c>
      <c r="O146" s="92"/>
      <c r="P146" s="20"/>
      <c r="Q146" s="93">
        <f t="shared" si="30"/>
        <v>0</v>
      </c>
      <c r="R146" s="92"/>
      <c r="S146" s="20"/>
      <c r="T146" s="93">
        <f t="shared" si="31"/>
        <v>0</v>
      </c>
      <c r="U146" s="209">
        <f t="shared" si="32"/>
        <v>0</v>
      </c>
      <c r="W146" s="86" t="s">
        <v>13</v>
      </c>
      <c r="X146" s="121">
        <f t="shared" si="33"/>
        <v>0</v>
      </c>
      <c r="Y146" s="122">
        <f t="shared" si="34"/>
        <v>0</v>
      </c>
      <c r="Z146" s="122">
        <f t="shared" si="35"/>
        <v>0</v>
      </c>
      <c r="AA146" s="122">
        <f t="shared" si="36"/>
        <v>0</v>
      </c>
      <c r="AB146" s="122">
        <f t="shared" si="37"/>
        <v>0</v>
      </c>
      <c r="AC146" s="129">
        <f t="shared" si="38"/>
        <v>0</v>
      </c>
    </row>
    <row r="147" spans="1:29" ht="15.75">
      <c r="A147" s="251"/>
      <c r="B147" s="87" t="s">
        <v>14</v>
      </c>
      <c r="C147" s="92"/>
      <c r="D147" s="20"/>
      <c r="E147" s="93">
        <f t="shared" si="26"/>
        <v>0</v>
      </c>
      <c r="F147" s="92"/>
      <c r="G147" s="20"/>
      <c r="H147" s="93">
        <f t="shared" si="27"/>
        <v>0</v>
      </c>
      <c r="I147" s="92"/>
      <c r="J147" s="20"/>
      <c r="K147" s="93">
        <f t="shared" si="28"/>
        <v>0</v>
      </c>
      <c r="L147" s="92"/>
      <c r="M147" s="20"/>
      <c r="N147" s="93">
        <f t="shared" si="29"/>
        <v>0</v>
      </c>
      <c r="O147" s="92"/>
      <c r="P147" s="20"/>
      <c r="Q147" s="93">
        <f t="shared" si="30"/>
        <v>0</v>
      </c>
      <c r="R147" s="92"/>
      <c r="S147" s="20"/>
      <c r="T147" s="93">
        <f t="shared" si="31"/>
        <v>0</v>
      </c>
      <c r="U147" s="209">
        <f t="shared" si="32"/>
        <v>0</v>
      </c>
      <c r="W147" s="87" t="s">
        <v>14</v>
      </c>
      <c r="X147" s="121">
        <f t="shared" si="33"/>
        <v>0</v>
      </c>
      <c r="Y147" s="122">
        <f t="shared" si="34"/>
        <v>0</v>
      </c>
      <c r="Z147" s="122">
        <f t="shared" si="35"/>
        <v>0</v>
      </c>
      <c r="AA147" s="122">
        <f t="shared" si="36"/>
        <v>0</v>
      </c>
      <c r="AB147" s="122">
        <f t="shared" si="37"/>
        <v>0</v>
      </c>
      <c r="AC147" s="129">
        <f t="shared" si="38"/>
        <v>0</v>
      </c>
    </row>
    <row r="148" spans="1:29" ht="15.75">
      <c r="A148" s="251"/>
      <c r="B148" s="86" t="s">
        <v>15</v>
      </c>
      <c r="C148" s="92"/>
      <c r="D148" s="20"/>
      <c r="E148" s="93">
        <f t="shared" si="26"/>
        <v>0</v>
      </c>
      <c r="F148" s="92"/>
      <c r="G148" s="20"/>
      <c r="H148" s="93">
        <f t="shared" si="27"/>
        <v>0</v>
      </c>
      <c r="I148" s="92"/>
      <c r="J148" s="20"/>
      <c r="K148" s="93">
        <f t="shared" si="28"/>
        <v>0</v>
      </c>
      <c r="L148" s="92"/>
      <c r="M148" s="20"/>
      <c r="N148" s="93">
        <f t="shared" si="29"/>
        <v>0</v>
      </c>
      <c r="O148" s="92"/>
      <c r="P148" s="20"/>
      <c r="Q148" s="93">
        <f t="shared" si="30"/>
        <v>0</v>
      </c>
      <c r="R148" s="92"/>
      <c r="S148" s="20"/>
      <c r="T148" s="93">
        <f t="shared" si="31"/>
        <v>0</v>
      </c>
      <c r="U148" s="209">
        <f t="shared" si="32"/>
        <v>0</v>
      </c>
      <c r="W148" s="86" t="s">
        <v>15</v>
      </c>
      <c r="X148" s="121">
        <f t="shared" si="33"/>
        <v>0</v>
      </c>
      <c r="Y148" s="122">
        <f t="shared" si="34"/>
        <v>0</v>
      </c>
      <c r="Z148" s="122">
        <f t="shared" si="35"/>
        <v>0</v>
      </c>
      <c r="AA148" s="122">
        <f t="shared" si="36"/>
        <v>0</v>
      </c>
      <c r="AB148" s="122">
        <f t="shared" si="37"/>
        <v>0</v>
      </c>
      <c r="AC148" s="129">
        <f t="shared" si="38"/>
        <v>0</v>
      </c>
    </row>
    <row r="149" spans="1:29" ht="15.75">
      <c r="A149" s="251"/>
      <c r="B149" s="86" t="s">
        <v>16</v>
      </c>
      <c r="C149" s="92"/>
      <c r="D149" s="20"/>
      <c r="E149" s="93">
        <f t="shared" si="26"/>
        <v>0</v>
      </c>
      <c r="F149" s="92"/>
      <c r="G149" s="20"/>
      <c r="H149" s="93">
        <f t="shared" si="27"/>
        <v>0</v>
      </c>
      <c r="I149" s="92"/>
      <c r="J149" s="20"/>
      <c r="K149" s="93">
        <f t="shared" si="28"/>
        <v>0</v>
      </c>
      <c r="L149" s="92"/>
      <c r="M149" s="20"/>
      <c r="N149" s="93">
        <f t="shared" si="29"/>
        <v>0</v>
      </c>
      <c r="O149" s="92"/>
      <c r="P149" s="20"/>
      <c r="Q149" s="93">
        <f t="shared" si="30"/>
        <v>0</v>
      </c>
      <c r="R149" s="92"/>
      <c r="S149" s="20"/>
      <c r="T149" s="93">
        <f t="shared" si="31"/>
        <v>0</v>
      </c>
      <c r="U149" s="209">
        <f t="shared" si="32"/>
        <v>0</v>
      </c>
      <c r="W149" s="86" t="s">
        <v>16</v>
      </c>
      <c r="X149" s="121">
        <f t="shared" si="33"/>
        <v>0</v>
      </c>
      <c r="Y149" s="122">
        <f t="shared" si="34"/>
        <v>0</v>
      </c>
      <c r="Z149" s="122">
        <f t="shared" si="35"/>
        <v>0</v>
      </c>
      <c r="AA149" s="122">
        <f t="shared" si="36"/>
        <v>0</v>
      </c>
      <c r="AB149" s="122">
        <f t="shared" si="37"/>
        <v>0</v>
      </c>
      <c r="AC149" s="129">
        <f t="shared" si="38"/>
        <v>0</v>
      </c>
    </row>
    <row r="150" spans="1:29" ht="15.75">
      <c r="A150" s="251"/>
      <c r="B150" s="86" t="s">
        <v>17</v>
      </c>
      <c r="C150" s="92"/>
      <c r="D150" s="20"/>
      <c r="E150" s="93">
        <f t="shared" si="26"/>
        <v>0</v>
      </c>
      <c r="F150" s="92"/>
      <c r="G150" s="20"/>
      <c r="H150" s="93">
        <f t="shared" si="27"/>
        <v>0</v>
      </c>
      <c r="I150" s="92"/>
      <c r="J150" s="20"/>
      <c r="K150" s="93">
        <f t="shared" si="28"/>
        <v>0</v>
      </c>
      <c r="L150" s="92"/>
      <c r="M150" s="20"/>
      <c r="N150" s="93">
        <f t="shared" si="29"/>
        <v>0</v>
      </c>
      <c r="O150" s="92"/>
      <c r="P150" s="20"/>
      <c r="Q150" s="93">
        <f t="shared" si="30"/>
        <v>0</v>
      </c>
      <c r="R150" s="92"/>
      <c r="S150" s="20"/>
      <c r="T150" s="93">
        <f t="shared" si="31"/>
        <v>0</v>
      </c>
      <c r="U150" s="209">
        <f t="shared" si="32"/>
        <v>0</v>
      </c>
      <c r="W150" s="86" t="s">
        <v>17</v>
      </c>
      <c r="X150" s="121">
        <f t="shared" si="33"/>
        <v>0</v>
      </c>
      <c r="Y150" s="122">
        <f t="shared" si="34"/>
        <v>0</v>
      </c>
      <c r="Z150" s="122">
        <f t="shared" si="35"/>
        <v>0</v>
      </c>
      <c r="AA150" s="122">
        <f t="shared" si="36"/>
        <v>0</v>
      </c>
      <c r="AB150" s="122">
        <f t="shared" si="37"/>
        <v>0</v>
      </c>
      <c r="AC150" s="129">
        <f t="shared" si="38"/>
        <v>0</v>
      </c>
    </row>
    <row r="151" spans="1:29" ht="15.75">
      <c r="A151" s="251"/>
      <c r="B151" s="86" t="s">
        <v>18</v>
      </c>
      <c r="C151" s="92"/>
      <c r="D151" s="20"/>
      <c r="E151" s="93">
        <f t="shared" si="26"/>
        <v>0</v>
      </c>
      <c r="F151" s="92"/>
      <c r="G151" s="20"/>
      <c r="H151" s="93">
        <f t="shared" si="27"/>
        <v>0</v>
      </c>
      <c r="I151" s="92"/>
      <c r="J151" s="20"/>
      <c r="K151" s="93">
        <f t="shared" si="28"/>
        <v>0</v>
      </c>
      <c r="L151" s="92"/>
      <c r="M151" s="20"/>
      <c r="N151" s="93">
        <f t="shared" si="29"/>
        <v>0</v>
      </c>
      <c r="O151" s="92"/>
      <c r="P151" s="20"/>
      <c r="Q151" s="93">
        <f t="shared" si="30"/>
        <v>0</v>
      </c>
      <c r="R151" s="92"/>
      <c r="S151" s="20"/>
      <c r="T151" s="93">
        <f t="shared" si="31"/>
        <v>0</v>
      </c>
      <c r="U151" s="209">
        <f t="shared" si="32"/>
        <v>0</v>
      </c>
      <c r="W151" s="86" t="s">
        <v>18</v>
      </c>
      <c r="X151" s="121">
        <f t="shared" si="33"/>
        <v>0</v>
      </c>
      <c r="Y151" s="122">
        <f t="shared" si="34"/>
        <v>0</v>
      </c>
      <c r="Z151" s="122">
        <f t="shared" si="35"/>
        <v>0</v>
      </c>
      <c r="AA151" s="122">
        <f t="shared" si="36"/>
        <v>0</v>
      </c>
      <c r="AB151" s="122">
        <f t="shared" si="37"/>
        <v>0</v>
      </c>
      <c r="AC151" s="129">
        <f t="shared" si="38"/>
        <v>0</v>
      </c>
    </row>
    <row r="152" spans="1:29" ht="15.75">
      <c r="A152" s="252"/>
      <c r="B152" s="88" t="s">
        <v>19</v>
      </c>
      <c r="C152" s="94"/>
      <c r="D152" s="95"/>
      <c r="E152" s="96">
        <f t="shared" si="26"/>
        <v>0</v>
      </c>
      <c r="F152" s="94"/>
      <c r="G152" s="95"/>
      <c r="H152" s="96">
        <f t="shared" si="27"/>
        <v>0</v>
      </c>
      <c r="I152" s="94"/>
      <c r="J152" s="95"/>
      <c r="K152" s="96">
        <f t="shared" si="28"/>
        <v>0</v>
      </c>
      <c r="L152" s="94"/>
      <c r="M152" s="95"/>
      <c r="N152" s="96">
        <f t="shared" si="29"/>
        <v>0</v>
      </c>
      <c r="O152" s="94"/>
      <c r="P152" s="95"/>
      <c r="Q152" s="96">
        <f t="shared" si="30"/>
        <v>0</v>
      </c>
      <c r="R152" s="94"/>
      <c r="S152" s="95"/>
      <c r="T152" s="96">
        <f t="shared" si="31"/>
        <v>0</v>
      </c>
      <c r="U152" s="210">
        <f t="shared" si="32"/>
        <v>0</v>
      </c>
      <c r="W152" s="88" t="s">
        <v>19</v>
      </c>
      <c r="X152" s="125">
        <f t="shared" si="33"/>
        <v>0</v>
      </c>
      <c r="Y152" s="126">
        <f t="shared" si="34"/>
        <v>0</v>
      </c>
      <c r="Z152" s="126">
        <f t="shared" si="35"/>
        <v>0</v>
      </c>
      <c r="AA152" s="126">
        <f t="shared" si="36"/>
        <v>0</v>
      </c>
      <c r="AB152" s="126">
        <f t="shared" si="37"/>
        <v>0</v>
      </c>
      <c r="AC152" s="132">
        <f t="shared" si="38"/>
        <v>0</v>
      </c>
    </row>
    <row r="153" spans="1:29" ht="15.75" customHeight="1">
      <c r="A153" s="250">
        <v>42754</v>
      </c>
      <c r="B153" s="85" t="s">
        <v>12</v>
      </c>
      <c r="C153" s="89"/>
      <c r="D153" s="90"/>
      <c r="E153" s="91">
        <f t="shared" si="26"/>
        <v>0</v>
      </c>
      <c r="F153" s="89"/>
      <c r="G153" s="90"/>
      <c r="H153" s="91">
        <f t="shared" si="27"/>
        <v>0</v>
      </c>
      <c r="I153" s="89"/>
      <c r="J153" s="90"/>
      <c r="K153" s="91">
        <f t="shared" si="28"/>
        <v>0</v>
      </c>
      <c r="L153" s="89"/>
      <c r="M153" s="90"/>
      <c r="N153" s="91">
        <f t="shared" si="29"/>
        <v>0</v>
      </c>
      <c r="O153" s="89"/>
      <c r="P153" s="90"/>
      <c r="Q153" s="91">
        <f t="shared" si="30"/>
        <v>0</v>
      </c>
      <c r="R153" s="89"/>
      <c r="S153" s="90"/>
      <c r="T153" s="91">
        <f t="shared" si="31"/>
        <v>0</v>
      </c>
      <c r="U153" s="208">
        <f t="shared" si="32"/>
        <v>0</v>
      </c>
      <c r="W153" s="85" t="s">
        <v>12</v>
      </c>
      <c r="X153" s="117">
        <f t="shared" si="33"/>
        <v>0</v>
      </c>
      <c r="Y153" s="118">
        <f t="shared" si="34"/>
        <v>0</v>
      </c>
      <c r="Z153" s="118">
        <f t="shared" si="35"/>
        <v>0</v>
      </c>
      <c r="AA153" s="118">
        <f t="shared" si="36"/>
        <v>0</v>
      </c>
      <c r="AB153" s="118">
        <f t="shared" si="37"/>
        <v>0</v>
      </c>
      <c r="AC153" s="131">
        <f t="shared" si="38"/>
        <v>0</v>
      </c>
    </row>
    <row r="154" spans="1:29" ht="15.75">
      <c r="A154" s="251"/>
      <c r="B154" s="86" t="s">
        <v>13</v>
      </c>
      <c r="C154" s="92"/>
      <c r="D154" s="20"/>
      <c r="E154" s="93">
        <f t="shared" si="26"/>
        <v>0</v>
      </c>
      <c r="F154" s="92"/>
      <c r="G154" s="20"/>
      <c r="H154" s="93">
        <f t="shared" si="27"/>
        <v>0</v>
      </c>
      <c r="I154" s="92"/>
      <c r="J154" s="20"/>
      <c r="K154" s="93">
        <f t="shared" si="28"/>
        <v>0</v>
      </c>
      <c r="L154" s="92"/>
      <c r="M154" s="20"/>
      <c r="N154" s="93">
        <f t="shared" si="29"/>
        <v>0</v>
      </c>
      <c r="O154" s="92"/>
      <c r="P154" s="20"/>
      <c r="Q154" s="93">
        <f t="shared" si="30"/>
        <v>0</v>
      </c>
      <c r="R154" s="92"/>
      <c r="S154" s="20"/>
      <c r="T154" s="93">
        <f t="shared" si="31"/>
        <v>0</v>
      </c>
      <c r="U154" s="209">
        <f t="shared" si="32"/>
        <v>0</v>
      </c>
      <c r="W154" s="86" t="s">
        <v>13</v>
      </c>
      <c r="X154" s="121">
        <f t="shared" si="33"/>
        <v>0</v>
      </c>
      <c r="Y154" s="122">
        <f t="shared" si="34"/>
        <v>0</v>
      </c>
      <c r="Z154" s="122">
        <f t="shared" si="35"/>
        <v>0</v>
      </c>
      <c r="AA154" s="122">
        <f t="shared" si="36"/>
        <v>0</v>
      </c>
      <c r="AB154" s="122">
        <f t="shared" si="37"/>
        <v>0</v>
      </c>
      <c r="AC154" s="129">
        <f t="shared" si="38"/>
        <v>0</v>
      </c>
    </row>
    <row r="155" spans="1:29" ht="15.75">
      <c r="A155" s="251"/>
      <c r="B155" s="87" t="s">
        <v>14</v>
      </c>
      <c r="C155" s="92"/>
      <c r="D155" s="20"/>
      <c r="E155" s="93">
        <f t="shared" si="26"/>
        <v>0</v>
      </c>
      <c r="F155" s="92"/>
      <c r="G155" s="20"/>
      <c r="H155" s="93">
        <f t="shared" si="27"/>
        <v>0</v>
      </c>
      <c r="I155" s="92"/>
      <c r="J155" s="20"/>
      <c r="K155" s="93">
        <f t="shared" si="28"/>
        <v>0</v>
      </c>
      <c r="L155" s="92"/>
      <c r="M155" s="20"/>
      <c r="N155" s="93">
        <f t="shared" si="29"/>
        <v>0</v>
      </c>
      <c r="O155" s="92"/>
      <c r="P155" s="20"/>
      <c r="Q155" s="93">
        <f t="shared" si="30"/>
        <v>0</v>
      </c>
      <c r="R155" s="92"/>
      <c r="S155" s="20"/>
      <c r="T155" s="93">
        <f t="shared" si="31"/>
        <v>0</v>
      </c>
      <c r="U155" s="209">
        <f t="shared" si="32"/>
        <v>0</v>
      </c>
      <c r="W155" s="87" t="s">
        <v>14</v>
      </c>
      <c r="X155" s="121">
        <f t="shared" si="33"/>
        <v>0</v>
      </c>
      <c r="Y155" s="122">
        <f t="shared" si="34"/>
        <v>0</v>
      </c>
      <c r="Z155" s="122">
        <f t="shared" si="35"/>
        <v>0</v>
      </c>
      <c r="AA155" s="122">
        <f t="shared" si="36"/>
        <v>0</v>
      </c>
      <c r="AB155" s="122">
        <f t="shared" si="37"/>
        <v>0</v>
      </c>
      <c r="AC155" s="129">
        <f t="shared" si="38"/>
        <v>0</v>
      </c>
    </row>
    <row r="156" spans="1:29" ht="15.75">
      <c r="A156" s="251"/>
      <c r="B156" s="86" t="s">
        <v>15</v>
      </c>
      <c r="C156" s="92"/>
      <c r="D156" s="20"/>
      <c r="E156" s="93">
        <f t="shared" si="26"/>
        <v>0</v>
      </c>
      <c r="F156" s="92"/>
      <c r="G156" s="20"/>
      <c r="H156" s="93">
        <f t="shared" si="27"/>
        <v>0</v>
      </c>
      <c r="I156" s="92"/>
      <c r="J156" s="20"/>
      <c r="K156" s="93">
        <f t="shared" si="28"/>
        <v>0</v>
      </c>
      <c r="L156" s="92"/>
      <c r="M156" s="20"/>
      <c r="N156" s="93">
        <f t="shared" si="29"/>
        <v>0</v>
      </c>
      <c r="O156" s="92"/>
      <c r="P156" s="20"/>
      <c r="Q156" s="93">
        <f t="shared" si="30"/>
        <v>0</v>
      </c>
      <c r="R156" s="92"/>
      <c r="S156" s="20"/>
      <c r="T156" s="93">
        <f t="shared" si="31"/>
        <v>0</v>
      </c>
      <c r="U156" s="209">
        <f t="shared" si="32"/>
        <v>0</v>
      </c>
      <c r="W156" s="86" t="s">
        <v>15</v>
      </c>
      <c r="X156" s="121">
        <f t="shared" si="33"/>
        <v>0</v>
      </c>
      <c r="Y156" s="122">
        <f t="shared" si="34"/>
        <v>0</v>
      </c>
      <c r="Z156" s="122">
        <f t="shared" si="35"/>
        <v>0</v>
      </c>
      <c r="AA156" s="122">
        <f t="shared" si="36"/>
        <v>0</v>
      </c>
      <c r="AB156" s="122">
        <f t="shared" si="37"/>
        <v>0</v>
      </c>
      <c r="AC156" s="129">
        <f t="shared" si="38"/>
        <v>0</v>
      </c>
    </row>
    <row r="157" spans="1:29" ht="15.75">
      <c r="A157" s="251"/>
      <c r="B157" s="86" t="s">
        <v>16</v>
      </c>
      <c r="C157" s="92"/>
      <c r="D157" s="20"/>
      <c r="E157" s="93">
        <f t="shared" si="26"/>
        <v>0</v>
      </c>
      <c r="F157" s="92"/>
      <c r="G157" s="20"/>
      <c r="H157" s="93">
        <f t="shared" si="27"/>
        <v>0</v>
      </c>
      <c r="I157" s="92"/>
      <c r="J157" s="20"/>
      <c r="K157" s="93">
        <f t="shared" si="28"/>
        <v>0</v>
      </c>
      <c r="L157" s="92"/>
      <c r="M157" s="20"/>
      <c r="N157" s="93">
        <f t="shared" si="29"/>
        <v>0</v>
      </c>
      <c r="O157" s="92"/>
      <c r="P157" s="20"/>
      <c r="Q157" s="93">
        <f t="shared" si="30"/>
        <v>0</v>
      </c>
      <c r="R157" s="92"/>
      <c r="S157" s="20"/>
      <c r="T157" s="93">
        <f t="shared" si="31"/>
        <v>0</v>
      </c>
      <c r="U157" s="209">
        <f t="shared" si="32"/>
        <v>0</v>
      </c>
      <c r="W157" s="86" t="s">
        <v>16</v>
      </c>
      <c r="X157" s="121">
        <f t="shared" si="33"/>
        <v>0</v>
      </c>
      <c r="Y157" s="122">
        <f t="shared" si="34"/>
        <v>0</v>
      </c>
      <c r="Z157" s="122">
        <f t="shared" si="35"/>
        <v>0</v>
      </c>
      <c r="AA157" s="122">
        <f t="shared" si="36"/>
        <v>0</v>
      </c>
      <c r="AB157" s="122">
        <f t="shared" si="37"/>
        <v>0</v>
      </c>
      <c r="AC157" s="129">
        <f t="shared" si="38"/>
        <v>0</v>
      </c>
    </row>
    <row r="158" spans="1:29" ht="15.75">
      <c r="A158" s="251"/>
      <c r="B158" s="86" t="s">
        <v>17</v>
      </c>
      <c r="C158" s="92"/>
      <c r="D158" s="20"/>
      <c r="E158" s="93">
        <f t="shared" si="26"/>
        <v>0</v>
      </c>
      <c r="F158" s="92"/>
      <c r="G158" s="20"/>
      <c r="H158" s="93">
        <f t="shared" si="27"/>
        <v>0</v>
      </c>
      <c r="I158" s="92"/>
      <c r="J158" s="20"/>
      <c r="K158" s="93">
        <f t="shared" si="28"/>
        <v>0</v>
      </c>
      <c r="L158" s="92"/>
      <c r="M158" s="20"/>
      <c r="N158" s="93">
        <f t="shared" si="29"/>
        <v>0</v>
      </c>
      <c r="O158" s="92"/>
      <c r="P158" s="20"/>
      <c r="Q158" s="93">
        <f t="shared" si="30"/>
        <v>0</v>
      </c>
      <c r="R158" s="92"/>
      <c r="S158" s="20"/>
      <c r="T158" s="93">
        <f t="shared" si="31"/>
        <v>0</v>
      </c>
      <c r="U158" s="209">
        <f t="shared" si="32"/>
        <v>0</v>
      </c>
      <c r="W158" s="86" t="s">
        <v>17</v>
      </c>
      <c r="X158" s="121">
        <f t="shared" si="33"/>
        <v>0</v>
      </c>
      <c r="Y158" s="122">
        <f t="shared" si="34"/>
        <v>0</v>
      </c>
      <c r="Z158" s="122">
        <f t="shared" si="35"/>
        <v>0</v>
      </c>
      <c r="AA158" s="122">
        <f t="shared" si="36"/>
        <v>0</v>
      </c>
      <c r="AB158" s="122">
        <f t="shared" si="37"/>
        <v>0</v>
      </c>
      <c r="AC158" s="129">
        <f t="shared" si="38"/>
        <v>0</v>
      </c>
    </row>
    <row r="159" spans="1:29" ht="15.75">
      <c r="A159" s="251"/>
      <c r="B159" s="86" t="s">
        <v>18</v>
      </c>
      <c r="C159" s="92"/>
      <c r="D159" s="20"/>
      <c r="E159" s="93">
        <f t="shared" si="26"/>
        <v>0</v>
      </c>
      <c r="F159" s="92"/>
      <c r="G159" s="20"/>
      <c r="H159" s="93">
        <f t="shared" si="27"/>
        <v>0</v>
      </c>
      <c r="I159" s="92"/>
      <c r="J159" s="20"/>
      <c r="K159" s="93">
        <f t="shared" si="28"/>
        <v>0</v>
      </c>
      <c r="L159" s="92"/>
      <c r="M159" s="20"/>
      <c r="N159" s="93">
        <f t="shared" si="29"/>
        <v>0</v>
      </c>
      <c r="O159" s="92"/>
      <c r="P159" s="20"/>
      <c r="Q159" s="93">
        <f t="shared" si="30"/>
        <v>0</v>
      </c>
      <c r="R159" s="92"/>
      <c r="S159" s="20"/>
      <c r="T159" s="93">
        <f t="shared" si="31"/>
        <v>0</v>
      </c>
      <c r="U159" s="209">
        <f t="shared" si="32"/>
        <v>0</v>
      </c>
      <c r="W159" s="86" t="s">
        <v>18</v>
      </c>
      <c r="X159" s="121">
        <f t="shared" si="33"/>
        <v>0</v>
      </c>
      <c r="Y159" s="122">
        <f t="shared" si="34"/>
        <v>0</v>
      </c>
      <c r="Z159" s="122">
        <f t="shared" si="35"/>
        <v>0</v>
      </c>
      <c r="AA159" s="122">
        <f t="shared" si="36"/>
        <v>0</v>
      </c>
      <c r="AB159" s="122">
        <f t="shared" si="37"/>
        <v>0</v>
      </c>
      <c r="AC159" s="129">
        <f t="shared" si="38"/>
        <v>0</v>
      </c>
    </row>
    <row r="160" spans="1:29" ht="15.75">
      <c r="A160" s="252"/>
      <c r="B160" s="88" t="s">
        <v>19</v>
      </c>
      <c r="C160" s="94"/>
      <c r="D160" s="95"/>
      <c r="E160" s="96">
        <f t="shared" si="26"/>
        <v>0</v>
      </c>
      <c r="F160" s="94"/>
      <c r="G160" s="95"/>
      <c r="H160" s="96">
        <f t="shared" si="27"/>
        <v>0</v>
      </c>
      <c r="I160" s="94"/>
      <c r="J160" s="95"/>
      <c r="K160" s="96">
        <f t="shared" si="28"/>
        <v>0</v>
      </c>
      <c r="L160" s="94"/>
      <c r="M160" s="95"/>
      <c r="N160" s="96">
        <f t="shared" si="29"/>
        <v>0</v>
      </c>
      <c r="O160" s="94"/>
      <c r="P160" s="95"/>
      <c r="Q160" s="96">
        <f t="shared" si="30"/>
        <v>0</v>
      </c>
      <c r="R160" s="94"/>
      <c r="S160" s="95"/>
      <c r="T160" s="96">
        <f t="shared" si="31"/>
        <v>0</v>
      </c>
      <c r="U160" s="210">
        <f t="shared" si="32"/>
        <v>0</v>
      </c>
      <c r="W160" s="88" t="s">
        <v>19</v>
      </c>
      <c r="X160" s="125">
        <f t="shared" si="33"/>
        <v>0</v>
      </c>
      <c r="Y160" s="126">
        <f t="shared" si="34"/>
        <v>0</v>
      </c>
      <c r="Z160" s="126">
        <f t="shared" si="35"/>
        <v>0</v>
      </c>
      <c r="AA160" s="126">
        <f t="shared" si="36"/>
        <v>0</v>
      </c>
      <c r="AB160" s="126">
        <f t="shared" si="37"/>
        <v>0</v>
      </c>
      <c r="AC160" s="132">
        <f t="shared" si="38"/>
        <v>0</v>
      </c>
    </row>
    <row r="161" spans="1:29" ht="15.75" customHeight="1">
      <c r="A161" s="250">
        <v>42755</v>
      </c>
      <c r="B161" s="85" t="s">
        <v>12</v>
      </c>
      <c r="C161" s="89"/>
      <c r="D161" s="90"/>
      <c r="E161" s="91">
        <f t="shared" si="26"/>
        <v>0</v>
      </c>
      <c r="F161" s="89"/>
      <c r="G161" s="102"/>
      <c r="H161" s="91">
        <f t="shared" si="27"/>
        <v>0</v>
      </c>
      <c r="I161" s="89"/>
      <c r="J161" s="90"/>
      <c r="K161" s="91">
        <f t="shared" si="28"/>
        <v>0</v>
      </c>
      <c r="L161" s="89"/>
      <c r="M161" s="90"/>
      <c r="N161" s="91">
        <f t="shared" si="29"/>
        <v>0</v>
      </c>
      <c r="O161" s="89"/>
      <c r="P161" s="90"/>
      <c r="Q161" s="91">
        <f t="shared" si="30"/>
        <v>0</v>
      </c>
      <c r="R161" s="89"/>
      <c r="S161" s="90"/>
      <c r="T161" s="91">
        <f t="shared" si="31"/>
        <v>0</v>
      </c>
      <c r="U161" s="208">
        <f t="shared" si="32"/>
        <v>0</v>
      </c>
      <c r="W161" s="85" t="s">
        <v>12</v>
      </c>
      <c r="X161" s="121">
        <f t="shared" si="33"/>
        <v>0</v>
      </c>
      <c r="Y161" s="122">
        <f t="shared" si="34"/>
        <v>0</v>
      </c>
      <c r="Z161" s="122">
        <f t="shared" si="35"/>
        <v>0</v>
      </c>
      <c r="AA161" s="122">
        <f t="shared" si="36"/>
        <v>0</v>
      </c>
      <c r="AB161" s="122">
        <f t="shared" si="37"/>
        <v>0</v>
      </c>
      <c r="AC161" s="129">
        <f t="shared" si="38"/>
        <v>0</v>
      </c>
    </row>
    <row r="162" spans="1:29" ht="15.75">
      <c r="A162" s="251"/>
      <c r="B162" s="86" t="s">
        <v>13</v>
      </c>
      <c r="C162" s="92"/>
      <c r="D162" s="20"/>
      <c r="E162" s="93">
        <f t="shared" si="26"/>
        <v>0</v>
      </c>
      <c r="F162" s="92"/>
      <c r="G162" s="6"/>
      <c r="H162" s="93">
        <f t="shared" si="27"/>
        <v>0</v>
      </c>
      <c r="I162" s="92"/>
      <c r="J162" s="20"/>
      <c r="K162" s="93">
        <f t="shared" si="28"/>
        <v>0</v>
      </c>
      <c r="L162" s="92"/>
      <c r="M162" s="20"/>
      <c r="N162" s="93">
        <f t="shared" si="29"/>
        <v>0</v>
      </c>
      <c r="O162" s="92"/>
      <c r="P162" s="20"/>
      <c r="Q162" s="93">
        <f t="shared" si="30"/>
        <v>0</v>
      </c>
      <c r="R162" s="92"/>
      <c r="S162" s="20"/>
      <c r="T162" s="93">
        <f t="shared" si="31"/>
        <v>0</v>
      </c>
      <c r="U162" s="209">
        <f t="shared" si="32"/>
        <v>0</v>
      </c>
      <c r="W162" s="86" t="s">
        <v>13</v>
      </c>
      <c r="X162" s="121">
        <f t="shared" si="33"/>
        <v>0</v>
      </c>
      <c r="Y162" s="122">
        <f t="shared" si="34"/>
        <v>0</v>
      </c>
      <c r="Z162" s="122">
        <f t="shared" si="35"/>
        <v>0</v>
      </c>
      <c r="AA162" s="122">
        <f t="shared" si="36"/>
        <v>0</v>
      </c>
      <c r="AB162" s="122">
        <f t="shared" si="37"/>
        <v>0</v>
      </c>
      <c r="AC162" s="129">
        <f t="shared" si="38"/>
        <v>0</v>
      </c>
    </row>
    <row r="163" spans="1:29" ht="15.75">
      <c r="A163" s="251"/>
      <c r="B163" s="87" t="s">
        <v>14</v>
      </c>
      <c r="C163" s="92"/>
      <c r="D163" s="20"/>
      <c r="E163" s="93">
        <f t="shared" si="26"/>
        <v>0</v>
      </c>
      <c r="F163" s="92"/>
      <c r="G163" s="6"/>
      <c r="H163" s="93">
        <f t="shared" si="27"/>
        <v>0</v>
      </c>
      <c r="I163" s="92"/>
      <c r="J163" s="20"/>
      <c r="K163" s="93">
        <f t="shared" si="28"/>
        <v>0</v>
      </c>
      <c r="L163" s="92"/>
      <c r="M163" s="20"/>
      <c r="N163" s="93">
        <f t="shared" si="29"/>
        <v>0</v>
      </c>
      <c r="O163" s="92"/>
      <c r="P163" s="20"/>
      <c r="Q163" s="93">
        <f t="shared" si="30"/>
        <v>0</v>
      </c>
      <c r="R163" s="92"/>
      <c r="S163" s="20"/>
      <c r="T163" s="93">
        <f t="shared" si="31"/>
        <v>0</v>
      </c>
      <c r="U163" s="209">
        <f t="shared" si="32"/>
        <v>0</v>
      </c>
      <c r="W163" s="87" t="s">
        <v>14</v>
      </c>
      <c r="X163" s="121">
        <f t="shared" si="33"/>
        <v>0</v>
      </c>
      <c r="Y163" s="122">
        <f t="shared" si="34"/>
        <v>0</v>
      </c>
      <c r="Z163" s="122">
        <f t="shared" si="35"/>
        <v>0</v>
      </c>
      <c r="AA163" s="122">
        <f t="shared" si="36"/>
        <v>0</v>
      </c>
      <c r="AB163" s="122">
        <f t="shared" si="37"/>
        <v>0</v>
      </c>
      <c r="AC163" s="129">
        <f t="shared" si="38"/>
        <v>0</v>
      </c>
    </row>
    <row r="164" spans="1:29" ht="15.75">
      <c r="A164" s="251"/>
      <c r="B164" s="86" t="s">
        <v>15</v>
      </c>
      <c r="C164" s="92"/>
      <c r="D164" s="20"/>
      <c r="E164" s="93">
        <f t="shared" si="26"/>
        <v>0</v>
      </c>
      <c r="F164" s="92"/>
      <c r="G164" s="6"/>
      <c r="H164" s="93">
        <f t="shared" si="27"/>
        <v>0</v>
      </c>
      <c r="I164" s="92"/>
      <c r="J164" s="20"/>
      <c r="K164" s="93">
        <f t="shared" si="28"/>
        <v>0</v>
      </c>
      <c r="L164" s="92"/>
      <c r="M164" s="20"/>
      <c r="N164" s="93">
        <f t="shared" si="29"/>
        <v>0</v>
      </c>
      <c r="O164" s="92"/>
      <c r="P164" s="20"/>
      <c r="Q164" s="93">
        <f t="shared" si="30"/>
        <v>0</v>
      </c>
      <c r="R164" s="92"/>
      <c r="S164" s="20"/>
      <c r="T164" s="93">
        <f t="shared" si="31"/>
        <v>0</v>
      </c>
      <c r="U164" s="209">
        <f t="shared" si="32"/>
        <v>0</v>
      </c>
      <c r="W164" s="86" t="s">
        <v>15</v>
      </c>
      <c r="X164" s="121">
        <f t="shared" si="33"/>
        <v>0</v>
      </c>
      <c r="Y164" s="122">
        <f t="shared" si="34"/>
        <v>0</v>
      </c>
      <c r="Z164" s="122">
        <f t="shared" si="35"/>
        <v>0</v>
      </c>
      <c r="AA164" s="122">
        <f t="shared" si="36"/>
        <v>0</v>
      </c>
      <c r="AB164" s="122">
        <f t="shared" si="37"/>
        <v>0</v>
      </c>
      <c r="AC164" s="129">
        <f t="shared" si="38"/>
        <v>0</v>
      </c>
    </row>
    <row r="165" spans="1:29" ht="15.75">
      <c r="A165" s="251"/>
      <c r="B165" s="86" t="s">
        <v>16</v>
      </c>
      <c r="C165" s="92"/>
      <c r="D165" s="20"/>
      <c r="E165" s="93">
        <f t="shared" si="26"/>
        <v>0</v>
      </c>
      <c r="F165" s="92"/>
      <c r="G165" s="6"/>
      <c r="H165" s="93">
        <f t="shared" si="27"/>
        <v>0</v>
      </c>
      <c r="I165" s="92"/>
      <c r="J165" s="20"/>
      <c r="K165" s="93">
        <f t="shared" si="28"/>
        <v>0</v>
      </c>
      <c r="L165" s="92"/>
      <c r="M165" s="20"/>
      <c r="N165" s="93">
        <f t="shared" si="29"/>
        <v>0</v>
      </c>
      <c r="O165" s="92"/>
      <c r="P165" s="20"/>
      <c r="Q165" s="93">
        <f t="shared" si="30"/>
        <v>0</v>
      </c>
      <c r="R165" s="92"/>
      <c r="S165" s="20"/>
      <c r="T165" s="93">
        <f t="shared" si="31"/>
        <v>0</v>
      </c>
      <c r="U165" s="209">
        <f t="shared" si="32"/>
        <v>0</v>
      </c>
      <c r="W165" s="86" t="s">
        <v>16</v>
      </c>
      <c r="X165" s="121">
        <f t="shared" si="33"/>
        <v>0</v>
      </c>
      <c r="Y165" s="122">
        <f t="shared" si="34"/>
        <v>0</v>
      </c>
      <c r="Z165" s="122">
        <f t="shared" si="35"/>
        <v>0</v>
      </c>
      <c r="AA165" s="122">
        <f t="shared" si="36"/>
        <v>0</v>
      </c>
      <c r="AB165" s="122">
        <f t="shared" si="37"/>
        <v>0</v>
      </c>
      <c r="AC165" s="129">
        <f t="shared" si="38"/>
        <v>0</v>
      </c>
    </row>
    <row r="166" spans="1:29" ht="15.75">
      <c r="A166" s="251"/>
      <c r="B166" s="86" t="s">
        <v>17</v>
      </c>
      <c r="C166" s="92"/>
      <c r="D166" s="20"/>
      <c r="E166" s="93">
        <f t="shared" si="26"/>
        <v>0</v>
      </c>
      <c r="F166" s="92"/>
      <c r="G166" s="6"/>
      <c r="H166" s="93">
        <f t="shared" si="27"/>
        <v>0</v>
      </c>
      <c r="I166" s="92"/>
      <c r="J166" s="20"/>
      <c r="K166" s="93">
        <f t="shared" si="28"/>
        <v>0</v>
      </c>
      <c r="L166" s="92"/>
      <c r="M166" s="20"/>
      <c r="N166" s="93">
        <f t="shared" si="29"/>
        <v>0</v>
      </c>
      <c r="O166" s="92"/>
      <c r="P166" s="20"/>
      <c r="Q166" s="93">
        <f t="shared" si="30"/>
        <v>0</v>
      </c>
      <c r="R166" s="92"/>
      <c r="S166" s="20"/>
      <c r="T166" s="93">
        <f t="shared" si="31"/>
        <v>0</v>
      </c>
      <c r="U166" s="209">
        <f t="shared" si="32"/>
        <v>0</v>
      </c>
      <c r="W166" s="86" t="s">
        <v>17</v>
      </c>
      <c r="X166" s="121">
        <f t="shared" si="33"/>
        <v>0</v>
      </c>
      <c r="Y166" s="122">
        <f t="shared" si="34"/>
        <v>0</v>
      </c>
      <c r="Z166" s="122">
        <f t="shared" si="35"/>
        <v>0</v>
      </c>
      <c r="AA166" s="122">
        <f t="shared" si="36"/>
        <v>0</v>
      </c>
      <c r="AB166" s="122">
        <f t="shared" si="37"/>
        <v>0</v>
      </c>
      <c r="AC166" s="129">
        <f t="shared" si="38"/>
        <v>0</v>
      </c>
    </row>
    <row r="167" spans="1:29" ht="15.75">
      <c r="A167" s="251"/>
      <c r="B167" s="86" t="s">
        <v>18</v>
      </c>
      <c r="C167" s="92"/>
      <c r="D167" s="20"/>
      <c r="E167" s="93">
        <f t="shared" si="26"/>
        <v>0</v>
      </c>
      <c r="F167" s="92"/>
      <c r="G167" s="6"/>
      <c r="H167" s="93">
        <f t="shared" si="27"/>
        <v>0</v>
      </c>
      <c r="I167" s="92"/>
      <c r="J167" s="20"/>
      <c r="K167" s="93">
        <f t="shared" si="28"/>
        <v>0</v>
      </c>
      <c r="L167" s="92"/>
      <c r="M167" s="20"/>
      <c r="N167" s="93">
        <f t="shared" si="29"/>
        <v>0</v>
      </c>
      <c r="O167" s="92"/>
      <c r="P167" s="20"/>
      <c r="Q167" s="93">
        <f t="shared" si="30"/>
        <v>0</v>
      </c>
      <c r="R167" s="92"/>
      <c r="S167" s="20"/>
      <c r="T167" s="93">
        <f t="shared" si="31"/>
        <v>0</v>
      </c>
      <c r="U167" s="209">
        <f t="shared" si="32"/>
        <v>0</v>
      </c>
      <c r="W167" s="86" t="s">
        <v>18</v>
      </c>
      <c r="X167" s="121">
        <f t="shared" si="33"/>
        <v>0</v>
      </c>
      <c r="Y167" s="122">
        <f t="shared" si="34"/>
        <v>0</v>
      </c>
      <c r="Z167" s="122">
        <f t="shared" si="35"/>
        <v>0</v>
      </c>
      <c r="AA167" s="122">
        <f t="shared" si="36"/>
        <v>0</v>
      </c>
      <c r="AB167" s="122">
        <f t="shared" si="37"/>
        <v>0</v>
      </c>
      <c r="AC167" s="129">
        <f t="shared" si="38"/>
        <v>0</v>
      </c>
    </row>
    <row r="168" spans="1:29" ht="15.75">
      <c r="A168" s="252"/>
      <c r="B168" s="88" t="s">
        <v>19</v>
      </c>
      <c r="C168" s="94"/>
      <c r="D168" s="95"/>
      <c r="E168" s="96">
        <f t="shared" si="26"/>
        <v>0</v>
      </c>
      <c r="F168" s="94"/>
      <c r="G168" s="105"/>
      <c r="H168" s="96">
        <f t="shared" si="27"/>
        <v>0</v>
      </c>
      <c r="I168" s="94"/>
      <c r="J168" s="95"/>
      <c r="K168" s="96">
        <f t="shared" si="28"/>
        <v>0</v>
      </c>
      <c r="L168" s="94"/>
      <c r="M168" s="95"/>
      <c r="N168" s="96">
        <f t="shared" si="29"/>
        <v>0</v>
      </c>
      <c r="O168" s="94"/>
      <c r="P168" s="95"/>
      <c r="Q168" s="96">
        <f t="shared" si="30"/>
        <v>0</v>
      </c>
      <c r="R168" s="94"/>
      <c r="S168" s="95"/>
      <c r="T168" s="96">
        <f t="shared" si="31"/>
        <v>0</v>
      </c>
      <c r="U168" s="210">
        <f t="shared" si="32"/>
        <v>0</v>
      </c>
      <c r="W168" s="88" t="s">
        <v>19</v>
      </c>
      <c r="X168" s="125">
        <f t="shared" si="33"/>
        <v>0</v>
      </c>
      <c r="Y168" s="126">
        <f t="shared" si="34"/>
        <v>0</v>
      </c>
      <c r="Z168" s="126">
        <f t="shared" si="35"/>
        <v>0</v>
      </c>
      <c r="AA168" s="126">
        <f t="shared" si="36"/>
        <v>0</v>
      </c>
      <c r="AB168" s="126">
        <f t="shared" si="37"/>
        <v>0</v>
      </c>
      <c r="AC168" s="132">
        <f t="shared" si="38"/>
        <v>0</v>
      </c>
    </row>
    <row r="169" spans="1:29" ht="15.75" customHeight="1">
      <c r="A169" s="250">
        <v>42756</v>
      </c>
      <c r="B169" s="85" t="s">
        <v>12</v>
      </c>
      <c r="C169" s="89"/>
      <c r="D169" s="90"/>
      <c r="E169" s="91">
        <f t="shared" si="26"/>
        <v>0</v>
      </c>
      <c r="F169" s="89"/>
      <c r="G169" s="90"/>
      <c r="H169" s="91">
        <f t="shared" si="27"/>
        <v>0</v>
      </c>
      <c r="I169" s="89"/>
      <c r="J169" s="90"/>
      <c r="K169" s="91">
        <f t="shared" si="28"/>
        <v>0</v>
      </c>
      <c r="L169" s="89"/>
      <c r="M169" s="90"/>
      <c r="N169" s="91">
        <f t="shared" si="29"/>
        <v>0</v>
      </c>
      <c r="O169" s="89"/>
      <c r="P169" s="90"/>
      <c r="Q169" s="91">
        <f t="shared" si="30"/>
        <v>0</v>
      </c>
      <c r="R169" s="89"/>
      <c r="S169" s="90"/>
      <c r="T169" s="91">
        <f t="shared" si="31"/>
        <v>0</v>
      </c>
      <c r="U169" s="208">
        <f t="shared" si="32"/>
        <v>0</v>
      </c>
      <c r="W169" s="85" t="s">
        <v>12</v>
      </c>
      <c r="X169" s="117">
        <f t="shared" si="33"/>
        <v>0</v>
      </c>
      <c r="Y169" s="118">
        <f t="shared" si="34"/>
        <v>0</v>
      </c>
      <c r="Z169" s="118">
        <f t="shared" si="35"/>
        <v>0</v>
      </c>
      <c r="AA169" s="118">
        <f t="shared" si="36"/>
        <v>0</v>
      </c>
      <c r="AB169" s="118">
        <f t="shared" si="37"/>
        <v>0</v>
      </c>
      <c r="AC169" s="131">
        <f t="shared" si="38"/>
        <v>0</v>
      </c>
    </row>
    <row r="170" spans="1:29" ht="15.75">
      <c r="A170" s="251"/>
      <c r="B170" s="86" t="s">
        <v>13</v>
      </c>
      <c r="C170" s="92"/>
      <c r="D170" s="20"/>
      <c r="E170" s="93">
        <f t="shared" si="26"/>
        <v>0</v>
      </c>
      <c r="F170" s="92"/>
      <c r="G170" s="20"/>
      <c r="H170" s="93">
        <f t="shared" si="27"/>
        <v>0</v>
      </c>
      <c r="I170" s="92"/>
      <c r="J170" s="20"/>
      <c r="K170" s="93">
        <f t="shared" si="28"/>
        <v>0</v>
      </c>
      <c r="L170" s="92"/>
      <c r="M170" s="20"/>
      <c r="N170" s="93">
        <f t="shared" si="29"/>
        <v>0</v>
      </c>
      <c r="O170" s="92"/>
      <c r="P170" s="20"/>
      <c r="Q170" s="93">
        <f t="shared" si="30"/>
        <v>0</v>
      </c>
      <c r="R170" s="92"/>
      <c r="S170" s="20"/>
      <c r="T170" s="93">
        <f t="shared" si="31"/>
        <v>0</v>
      </c>
      <c r="U170" s="209">
        <f t="shared" si="32"/>
        <v>0</v>
      </c>
      <c r="W170" s="86" t="s">
        <v>13</v>
      </c>
      <c r="X170" s="121">
        <f t="shared" si="33"/>
        <v>0</v>
      </c>
      <c r="Y170" s="122">
        <f t="shared" si="34"/>
        <v>0</v>
      </c>
      <c r="Z170" s="122">
        <f t="shared" si="35"/>
        <v>0</v>
      </c>
      <c r="AA170" s="122">
        <f t="shared" si="36"/>
        <v>0</v>
      </c>
      <c r="AB170" s="122">
        <f t="shared" si="37"/>
        <v>0</v>
      </c>
      <c r="AC170" s="129">
        <f t="shared" si="38"/>
        <v>0</v>
      </c>
    </row>
    <row r="171" spans="1:29" ht="15.75">
      <c r="A171" s="251"/>
      <c r="B171" s="87" t="s">
        <v>14</v>
      </c>
      <c r="C171" s="92"/>
      <c r="D171" s="20"/>
      <c r="E171" s="93">
        <f t="shared" si="26"/>
        <v>0</v>
      </c>
      <c r="F171" s="92"/>
      <c r="G171" s="20"/>
      <c r="H171" s="93">
        <f t="shared" si="27"/>
        <v>0</v>
      </c>
      <c r="I171" s="92"/>
      <c r="J171" s="20"/>
      <c r="K171" s="93">
        <f t="shared" si="28"/>
        <v>0</v>
      </c>
      <c r="L171" s="92"/>
      <c r="M171" s="20"/>
      <c r="N171" s="93">
        <f t="shared" si="29"/>
        <v>0</v>
      </c>
      <c r="O171" s="92"/>
      <c r="P171" s="20"/>
      <c r="Q171" s="93">
        <f t="shared" si="30"/>
        <v>0</v>
      </c>
      <c r="R171" s="92"/>
      <c r="S171" s="20"/>
      <c r="T171" s="93">
        <f t="shared" si="31"/>
        <v>0</v>
      </c>
      <c r="U171" s="209">
        <f t="shared" si="32"/>
        <v>0</v>
      </c>
      <c r="W171" s="87" t="s">
        <v>14</v>
      </c>
      <c r="X171" s="121">
        <f t="shared" si="33"/>
        <v>0</v>
      </c>
      <c r="Y171" s="122">
        <f t="shared" si="34"/>
        <v>0</v>
      </c>
      <c r="Z171" s="122">
        <f t="shared" si="35"/>
        <v>0</v>
      </c>
      <c r="AA171" s="122">
        <f t="shared" si="36"/>
        <v>0</v>
      </c>
      <c r="AB171" s="122">
        <f t="shared" si="37"/>
        <v>0</v>
      </c>
      <c r="AC171" s="129">
        <f t="shared" si="38"/>
        <v>0</v>
      </c>
    </row>
    <row r="172" spans="1:29" ht="15.75">
      <c r="A172" s="251"/>
      <c r="B172" s="86" t="s">
        <v>15</v>
      </c>
      <c r="C172" s="92"/>
      <c r="D172" s="20"/>
      <c r="E172" s="93">
        <f t="shared" si="26"/>
        <v>0</v>
      </c>
      <c r="F172" s="92"/>
      <c r="G172" s="20"/>
      <c r="H172" s="93">
        <f t="shared" si="27"/>
        <v>0</v>
      </c>
      <c r="I172" s="92"/>
      <c r="J172" s="20"/>
      <c r="K172" s="93">
        <f t="shared" si="28"/>
        <v>0</v>
      </c>
      <c r="L172" s="92"/>
      <c r="M172" s="20"/>
      <c r="N172" s="93">
        <f t="shared" si="29"/>
        <v>0</v>
      </c>
      <c r="O172" s="92"/>
      <c r="P172" s="20"/>
      <c r="Q172" s="93">
        <f t="shared" si="30"/>
        <v>0</v>
      </c>
      <c r="R172" s="92"/>
      <c r="S172" s="20"/>
      <c r="T172" s="93">
        <f t="shared" si="31"/>
        <v>0</v>
      </c>
      <c r="U172" s="209">
        <f t="shared" si="32"/>
        <v>0</v>
      </c>
      <c r="W172" s="86" t="s">
        <v>15</v>
      </c>
      <c r="X172" s="121">
        <f t="shared" si="33"/>
        <v>0</v>
      </c>
      <c r="Y172" s="122">
        <f t="shared" si="34"/>
        <v>0</v>
      </c>
      <c r="Z172" s="122">
        <f t="shared" si="35"/>
        <v>0</v>
      </c>
      <c r="AA172" s="122">
        <f t="shared" si="36"/>
        <v>0</v>
      </c>
      <c r="AB172" s="122">
        <f t="shared" si="37"/>
        <v>0</v>
      </c>
      <c r="AC172" s="129">
        <f t="shared" si="38"/>
        <v>0</v>
      </c>
    </row>
    <row r="173" spans="1:29" ht="15.75">
      <c r="A173" s="251"/>
      <c r="B173" s="86" t="s">
        <v>16</v>
      </c>
      <c r="C173" s="92"/>
      <c r="D173" s="20"/>
      <c r="E173" s="93">
        <f t="shared" si="26"/>
        <v>0</v>
      </c>
      <c r="F173" s="92"/>
      <c r="G173" s="20"/>
      <c r="H173" s="93">
        <f t="shared" si="27"/>
        <v>0</v>
      </c>
      <c r="I173" s="92"/>
      <c r="J173" s="20"/>
      <c r="K173" s="93">
        <f t="shared" si="28"/>
        <v>0</v>
      </c>
      <c r="L173" s="92"/>
      <c r="M173" s="20"/>
      <c r="N173" s="93">
        <f t="shared" si="29"/>
        <v>0</v>
      </c>
      <c r="O173" s="92"/>
      <c r="P173" s="20"/>
      <c r="Q173" s="93">
        <f t="shared" si="30"/>
        <v>0</v>
      </c>
      <c r="R173" s="92"/>
      <c r="S173" s="20"/>
      <c r="T173" s="93">
        <f t="shared" si="31"/>
        <v>0</v>
      </c>
      <c r="U173" s="209">
        <f t="shared" si="32"/>
        <v>0</v>
      </c>
      <c r="W173" s="86" t="s">
        <v>16</v>
      </c>
      <c r="X173" s="121">
        <f t="shared" si="33"/>
        <v>0</v>
      </c>
      <c r="Y173" s="122">
        <f t="shared" si="34"/>
        <v>0</v>
      </c>
      <c r="Z173" s="122">
        <f t="shared" si="35"/>
        <v>0</v>
      </c>
      <c r="AA173" s="122">
        <f t="shared" si="36"/>
        <v>0</v>
      </c>
      <c r="AB173" s="122">
        <f t="shared" si="37"/>
        <v>0</v>
      </c>
      <c r="AC173" s="129">
        <f t="shared" si="38"/>
        <v>0</v>
      </c>
    </row>
    <row r="174" spans="1:29" ht="15.75">
      <c r="A174" s="251"/>
      <c r="B174" s="86" t="s">
        <v>17</v>
      </c>
      <c r="C174" s="92"/>
      <c r="D174" s="20"/>
      <c r="E174" s="93">
        <f t="shared" si="26"/>
        <v>0</v>
      </c>
      <c r="F174" s="92"/>
      <c r="G174" s="20"/>
      <c r="H174" s="93">
        <f t="shared" si="27"/>
        <v>0</v>
      </c>
      <c r="I174" s="92"/>
      <c r="J174" s="20"/>
      <c r="K174" s="93">
        <f t="shared" si="28"/>
        <v>0</v>
      </c>
      <c r="L174" s="92"/>
      <c r="M174" s="20"/>
      <c r="N174" s="93">
        <f t="shared" si="29"/>
        <v>0</v>
      </c>
      <c r="O174" s="92"/>
      <c r="P174" s="20"/>
      <c r="Q174" s="93">
        <f t="shared" si="30"/>
        <v>0</v>
      </c>
      <c r="R174" s="92"/>
      <c r="S174" s="20"/>
      <c r="T174" s="93">
        <f t="shared" si="31"/>
        <v>0</v>
      </c>
      <c r="U174" s="209">
        <f t="shared" si="32"/>
        <v>0</v>
      </c>
      <c r="W174" s="86" t="s">
        <v>17</v>
      </c>
      <c r="X174" s="121">
        <f t="shared" si="33"/>
        <v>0</v>
      </c>
      <c r="Y174" s="122">
        <f t="shared" si="34"/>
        <v>0</v>
      </c>
      <c r="Z174" s="122">
        <f t="shared" si="35"/>
        <v>0</v>
      </c>
      <c r="AA174" s="122">
        <f t="shared" si="36"/>
        <v>0</v>
      </c>
      <c r="AB174" s="122">
        <f t="shared" si="37"/>
        <v>0</v>
      </c>
      <c r="AC174" s="129">
        <f t="shared" si="38"/>
        <v>0</v>
      </c>
    </row>
    <row r="175" spans="1:29" ht="15.75">
      <c r="A175" s="251"/>
      <c r="B175" s="86" t="s">
        <v>18</v>
      </c>
      <c r="C175" s="92"/>
      <c r="D175" s="20"/>
      <c r="E175" s="93">
        <f t="shared" si="26"/>
        <v>0</v>
      </c>
      <c r="F175" s="92"/>
      <c r="G175" s="20"/>
      <c r="H175" s="93">
        <f t="shared" si="27"/>
        <v>0</v>
      </c>
      <c r="I175" s="92"/>
      <c r="J175" s="20"/>
      <c r="K175" s="93">
        <f t="shared" si="28"/>
        <v>0</v>
      </c>
      <c r="L175" s="92"/>
      <c r="M175" s="20"/>
      <c r="N175" s="93">
        <f t="shared" si="29"/>
        <v>0</v>
      </c>
      <c r="O175" s="92"/>
      <c r="P175" s="20"/>
      <c r="Q175" s="93">
        <f t="shared" si="30"/>
        <v>0</v>
      </c>
      <c r="R175" s="92"/>
      <c r="S175" s="20"/>
      <c r="T175" s="93">
        <f t="shared" si="31"/>
        <v>0</v>
      </c>
      <c r="U175" s="209">
        <f t="shared" si="32"/>
        <v>0</v>
      </c>
      <c r="W175" s="86" t="s">
        <v>18</v>
      </c>
      <c r="X175" s="121">
        <f t="shared" si="33"/>
        <v>0</v>
      </c>
      <c r="Y175" s="122">
        <f t="shared" si="34"/>
        <v>0</v>
      </c>
      <c r="Z175" s="122">
        <f t="shared" si="35"/>
        <v>0</v>
      </c>
      <c r="AA175" s="122">
        <f t="shared" si="36"/>
        <v>0</v>
      </c>
      <c r="AB175" s="122">
        <f t="shared" si="37"/>
        <v>0</v>
      </c>
      <c r="AC175" s="129">
        <f t="shared" si="38"/>
        <v>0</v>
      </c>
    </row>
    <row r="176" spans="1:29" ht="15.75">
      <c r="A176" s="252"/>
      <c r="B176" s="88" t="s">
        <v>19</v>
      </c>
      <c r="C176" s="94"/>
      <c r="D176" s="95"/>
      <c r="E176" s="96">
        <f t="shared" si="26"/>
        <v>0</v>
      </c>
      <c r="F176" s="94"/>
      <c r="G176" s="95"/>
      <c r="H176" s="96">
        <f t="shared" si="27"/>
        <v>0</v>
      </c>
      <c r="I176" s="94"/>
      <c r="J176" s="95"/>
      <c r="K176" s="96">
        <f t="shared" si="28"/>
        <v>0</v>
      </c>
      <c r="L176" s="94"/>
      <c r="M176" s="95"/>
      <c r="N176" s="96">
        <f t="shared" si="29"/>
        <v>0</v>
      </c>
      <c r="O176" s="94"/>
      <c r="P176" s="95"/>
      <c r="Q176" s="96">
        <f t="shared" si="30"/>
        <v>0</v>
      </c>
      <c r="R176" s="94"/>
      <c r="S176" s="95"/>
      <c r="T176" s="96">
        <f t="shared" si="31"/>
        <v>0</v>
      </c>
      <c r="U176" s="210">
        <f t="shared" si="32"/>
        <v>0</v>
      </c>
      <c r="W176" s="88" t="s">
        <v>19</v>
      </c>
      <c r="X176" s="125">
        <f t="shared" si="33"/>
        <v>0</v>
      </c>
      <c r="Y176" s="126">
        <f t="shared" si="34"/>
        <v>0</v>
      </c>
      <c r="Z176" s="126">
        <f t="shared" si="35"/>
        <v>0</v>
      </c>
      <c r="AA176" s="126">
        <f t="shared" si="36"/>
        <v>0</v>
      </c>
      <c r="AB176" s="126">
        <f t="shared" si="37"/>
        <v>0</v>
      </c>
      <c r="AC176" s="132">
        <f t="shared" si="38"/>
        <v>0</v>
      </c>
    </row>
    <row r="177" spans="1:29" ht="15.75" customHeight="1">
      <c r="A177" s="250">
        <v>42757</v>
      </c>
      <c r="B177" s="85" t="s">
        <v>12</v>
      </c>
      <c r="C177" s="89"/>
      <c r="D177" s="90"/>
      <c r="E177" s="91">
        <f t="shared" si="26"/>
        <v>0</v>
      </c>
      <c r="F177" s="89"/>
      <c r="G177" s="90"/>
      <c r="H177" s="91">
        <f t="shared" si="27"/>
        <v>0</v>
      </c>
      <c r="I177" s="89"/>
      <c r="J177" s="90"/>
      <c r="K177" s="91">
        <f t="shared" si="28"/>
        <v>0</v>
      </c>
      <c r="L177" s="89"/>
      <c r="M177" s="90"/>
      <c r="N177" s="91">
        <f t="shared" si="29"/>
        <v>0</v>
      </c>
      <c r="O177" s="89"/>
      <c r="P177" s="90"/>
      <c r="Q177" s="91">
        <f t="shared" si="30"/>
        <v>0</v>
      </c>
      <c r="R177" s="89"/>
      <c r="S177" s="90"/>
      <c r="T177" s="91">
        <f t="shared" si="31"/>
        <v>0</v>
      </c>
      <c r="U177" s="208">
        <f t="shared" si="32"/>
        <v>0</v>
      </c>
      <c r="W177" s="85" t="s">
        <v>12</v>
      </c>
      <c r="X177" s="117">
        <f t="shared" si="33"/>
        <v>0</v>
      </c>
      <c r="Y177" s="118">
        <f t="shared" si="34"/>
        <v>0</v>
      </c>
      <c r="Z177" s="118">
        <f t="shared" si="35"/>
        <v>0</v>
      </c>
      <c r="AA177" s="118">
        <f t="shared" si="36"/>
        <v>0</v>
      </c>
      <c r="AB177" s="118">
        <f t="shared" si="37"/>
        <v>0</v>
      </c>
      <c r="AC177" s="131">
        <f t="shared" si="38"/>
        <v>0</v>
      </c>
    </row>
    <row r="178" spans="1:29" ht="15.75">
      <c r="A178" s="251"/>
      <c r="B178" s="86" t="s">
        <v>13</v>
      </c>
      <c r="C178" s="92"/>
      <c r="D178" s="20"/>
      <c r="E178" s="93">
        <f t="shared" si="26"/>
        <v>0</v>
      </c>
      <c r="F178" s="92"/>
      <c r="G178" s="20"/>
      <c r="H178" s="93">
        <f t="shared" si="27"/>
        <v>0</v>
      </c>
      <c r="I178" s="92"/>
      <c r="J178" s="20"/>
      <c r="K178" s="93">
        <f t="shared" si="28"/>
        <v>0</v>
      </c>
      <c r="L178" s="92"/>
      <c r="M178" s="20"/>
      <c r="N178" s="93">
        <f t="shared" si="29"/>
        <v>0</v>
      </c>
      <c r="O178" s="92"/>
      <c r="P178" s="20"/>
      <c r="Q178" s="93">
        <f t="shared" si="30"/>
        <v>0</v>
      </c>
      <c r="R178" s="92"/>
      <c r="S178" s="20"/>
      <c r="T178" s="93">
        <f t="shared" si="31"/>
        <v>0</v>
      </c>
      <c r="U178" s="209">
        <f t="shared" si="32"/>
        <v>0</v>
      </c>
      <c r="W178" s="86" t="s">
        <v>13</v>
      </c>
      <c r="X178" s="121">
        <f t="shared" si="33"/>
        <v>0</v>
      </c>
      <c r="Y178" s="122">
        <f t="shared" si="34"/>
        <v>0</v>
      </c>
      <c r="Z178" s="122">
        <f t="shared" si="35"/>
        <v>0</v>
      </c>
      <c r="AA178" s="122">
        <f t="shared" si="36"/>
        <v>0</v>
      </c>
      <c r="AB178" s="122">
        <f t="shared" si="37"/>
        <v>0</v>
      </c>
      <c r="AC178" s="129">
        <f t="shared" si="38"/>
        <v>0</v>
      </c>
    </row>
    <row r="179" spans="1:29" ht="15.75">
      <c r="A179" s="251"/>
      <c r="B179" s="87" t="s">
        <v>14</v>
      </c>
      <c r="C179" s="92"/>
      <c r="D179" s="20"/>
      <c r="E179" s="93">
        <f t="shared" si="26"/>
        <v>0</v>
      </c>
      <c r="F179" s="92"/>
      <c r="G179" s="20"/>
      <c r="H179" s="93">
        <f t="shared" si="27"/>
        <v>0</v>
      </c>
      <c r="I179" s="92"/>
      <c r="J179" s="20"/>
      <c r="K179" s="93">
        <f t="shared" si="28"/>
        <v>0</v>
      </c>
      <c r="L179" s="92"/>
      <c r="M179" s="20"/>
      <c r="N179" s="93">
        <f t="shared" si="29"/>
        <v>0</v>
      </c>
      <c r="O179" s="92"/>
      <c r="P179" s="20"/>
      <c r="Q179" s="93">
        <f t="shared" si="30"/>
        <v>0</v>
      </c>
      <c r="R179" s="92"/>
      <c r="S179" s="20"/>
      <c r="T179" s="93">
        <f t="shared" si="31"/>
        <v>0</v>
      </c>
      <c r="U179" s="209">
        <f t="shared" si="32"/>
        <v>0</v>
      </c>
      <c r="W179" s="87" t="s">
        <v>14</v>
      </c>
      <c r="X179" s="121">
        <f t="shared" si="33"/>
        <v>0</v>
      </c>
      <c r="Y179" s="122">
        <f t="shared" si="34"/>
        <v>0</v>
      </c>
      <c r="Z179" s="122">
        <f t="shared" si="35"/>
        <v>0</v>
      </c>
      <c r="AA179" s="122">
        <f t="shared" si="36"/>
        <v>0</v>
      </c>
      <c r="AB179" s="122">
        <f t="shared" si="37"/>
        <v>0</v>
      </c>
      <c r="AC179" s="129">
        <f t="shared" si="38"/>
        <v>0</v>
      </c>
    </row>
    <row r="180" spans="1:29" ht="15.75">
      <c r="A180" s="251"/>
      <c r="B180" s="86" t="s">
        <v>15</v>
      </c>
      <c r="C180" s="92"/>
      <c r="D180" s="20"/>
      <c r="E180" s="93">
        <f t="shared" si="26"/>
        <v>0</v>
      </c>
      <c r="F180" s="92"/>
      <c r="G180" s="20"/>
      <c r="H180" s="93">
        <f t="shared" si="27"/>
        <v>0</v>
      </c>
      <c r="I180" s="92"/>
      <c r="J180" s="20"/>
      <c r="K180" s="93">
        <f t="shared" si="28"/>
        <v>0</v>
      </c>
      <c r="L180" s="92"/>
      <c r="M180" s="20"/>
      <c r="N180" s="93">
        <f t="shared" si="29"/>
        <v>0</v>
      </c>
      <c r="O180" s="92"/>
      <c r="P180" s="20"/>
      <c r="Q180" s="93">
        <f t="shared" si="30"/>
        <v>0</v>
      </c>
      <c r="R180" s="92"/>
      <c r="S180" s="20"/>
      <c r="T180" s="93">
        <f t="shared" si="31"/>
        <v>0</v>
      </c>
      <c r="U180" s="209">
        <f t="shared" si="32"/>
        <v>0</v>
      </c>
      <c r="W180" s="86" t="s">
        <v>15</v>
      </c>
      <c r="X180" s="121">
        <f t="shared" si="33"/>
        <v>0</v>
      </c>
      <c r="Y180" s="122">
        <f t="shared" si="34"/>
        <v>0</v>
      </c>
      <c r="Z180" s="122">
        <f t="shared" si="35"/>
        <v>0</v>
      </c>
      <c r="AA180" s="122">
        <f t="shared" si="36"/>
        <v>0</v>
      </c>
      <c r="AB180" s="122">
        <f t="shared" si="37"/>
        <v>0</v>
      </c>
      <c r="AC180" s="129">
        <f t="shared" si="38"/>
        <v>0</v>
      </c>
    </row>
    <row r="181" spans="1:29" ht="15.75">
      <c r="A181" s="251"/>
      <c r="B181" s="86" t="s">
        <v>16</v>
      </c>
      <c r="C181" s="92"/>
      <c r="D181" s="20"/>
      <c r="E181" s="93">
        <f t="shared" si="26"/>
        <v>0</v>
      </c>
      <c r="F181" s="92"/>
      <c r="G181" s="20"/>
      <c r="H181" s="93">
        <f t="shared" si="27"/>
        <v>0</v>
      </c>
      <c r="I181" s="92"/>
      <c r="J181" s="20"/>
      <c r="K181" s="93">
        <f t="shared" si="28"/>
        <v>0</v>
      </c>
      <c r="L181" s="92"/>
      <c r="M181" s="20"/>
      <c r="N181" s="93">
        <f t="shared" si="29"/>
        <v>0</v>
      </c>
      <c r="O181" s="92"/>
      <c r="P181" s="20"/>
      <c r="Q181" s="93">
        <f t="shared" si="30"/>
        <v>0</v>
      </c>
      <c r="R181" s="92"/>
      <c r="S181" s="20"/>
      <c r="T181" s="93">
        <f t="shared" si="31"/>
        <v>0</v>
      </c>
      <c r="U181" s="209">
        <f t="shared" si="32"/>
        <v>0</v>
      </c>
      <c r="W181" s="86" t="s">
        <v>16</v>
      </c>
      <c r="X181" s="121">
        <f t="shared" si="33"/>
        <v>0</v>
      </c>
      <c r="Y181" s="122">
        <f t="shared" si="34"/>
        <v>0</v>
      </c>
      <c r="Z181" s="122">
        <f t="shared" si="35"/>
        <v>0</v>
      </c>
      <c r="AA181" s="122">
        <f t="shared" si="36"/>
        <v>0</v>
      </c>
      <c r="AB181" s="122">
        <f t="shared" si="37"/>
        <v>0</v>
      </c>
      <c r="AC181" s="129">
        <f t="shared" si="38"/>
        <v>0</v>
      </c>
    </row>
    <row r="182" spans="1:29" ht="15.75">
      <c r="A182" s="251"/>
      <c r="B182" s="86" t="s">
        <v>17</v>
      </c>
      <c r="C182" s="92"/>
      <c r="D182" s="20"/>
      <c r="E182" s="93">
        <f t="shared" si="26"/>
        <v>0</v>
      </c>
      <c r="F182" s="92"/>
      <c r="G182" s="20"/>
      <c r="H182" s="93">
        <f t="shared" si="27"/>
        <v>0</v>
      </c>
      <c r="I182" s="92"/>
      <c r="J182" s="20"/>
      <c r="K182" s="93">
        <f t="shared" si="28"/>
        <v>0</v>
      </c>
      <c r="L182" s="92"/>
      <c r="M182" s="20"/>
      <c r="N182" s="93">
        <f t="shared" si="29"/>
        <v>0</v>
      </c>
      <c r="O182" s="92"/>
      <c r="P182" s="20"/>
      <c r="Q182" s="93">
        <f t="shared" si="30"/>
        <v>0</v>
      </c>
      <c r="R182" s="92"/>
      <c r="S182" s="20"/>
      <c r="T182" s="93">
        <f t="shared" si="31"/>
        <v>0</v>
      </c>
      <c r="U182" s="209">
        <f t="shared" si="32"/>
        <v>0</v>
      </c>
      <c r="W182" s="86" t="s">
        <v>17</v>
      </c>
      <c r="X182" s="121">
        <f t="shared" si="33"/>
        <v>0</v>
      </c>
      <c r="Y182" s="122">
        <f t="shared" si="34"/>
        <v>0</v>
      </c>
      <c r="Z182" s="122">
        <f t="shared" si="35"/>
        <v>0</v>
      </c>
      <c r="AA182" s="122">
        <f t="shared" si="36"/>
        <v>0</v>
      </c>
      <c r="AB182" s="122">
        <f t="shared" si="37"/>
        <v>0</v>
      </c>
      <c r="AC182" s="129">
        <f t="shared" si="38"/>
        <v>0</v>
      </c>
    </row>
    <row r="183" spans="1:29" ht="15.75">
      <c r="A183" s="251"/>
      <c r="B183" s="86" t="s">
        <v>18</v>
      </c>
      <c r="C183" s="92"/>
      <c r="D183" s="20"/>
      <c r="E183" s="93">
        <f t="shared" si="26"/>
        <v>0</v>
      </c>
      <c r="F183" s="92"/>
      <c r="G183" s="20"/>
      <c r="H183" s="93">
        <f t="shared" si="27"/>
        <v>0</v>
      </c>
      <c r="I183" s="92"/>
      <c r="J183" s="20"/>
      <c r="K183" s="93">
        <f t="shared" si="28"/>
        <v>0</v>
      </c>
      <c r="L183" s="92"/>
      <c r="M183" s="20"/>
      <c r="N183" s="93">
        <f t="shared" si="29"/>
        <v>0</v>
      </c>
      <c r="O183" s="92"/>
      <c r="P183" s="20"/>
      <c r="Q183" s="93">
        <f t="shared" si="30"/>
        <v>0</v>
      </c>
      <c r="R183" s="92"/>
      <c r="S183" s="20"/>
      <c r="T183" s="93">
        <f t="shared" si="31"/>
        <v>0</v>
      </c>
      <c r="U183" s="209">
        <f t="shared" si="32"/>
        <v>0</v>
      </c>
      <c r="W183" s="86" t="s">
        <v>18</v>
      </c>
      <c r="X183" s="121">
        <f t="shared" si="33"/>
        <v>0</v>
      </c>
      <c r="Y183" s="122">
        <f t="shared" si="34"/>
        <v>0</v>
      </c>
      <c r="Z183" s="122">
        <f t="shared" si="35"/>
        <v>0</v>
      </c>
      <c r="AA183" s="122">
        <f t="shared" si="36"/>
        <v>0</v>
      </c>
      <c r="AB183" s="122">
        <f t="shared" si="37"/>
        <v>0</v>
      </c>
      <c r="AC183" s="129">
        <f t="shared" si="38"/>
        <v>0</v>
      </c>
    </row>
    <row r="184" spans="1:29" ht="15.75">
      <c r="A184" s="252"/>
      <c r="B184" s="88" t="s">
        <v>19</v>
      </c>
      <c r="C184" s="94"/>
      <c r="D184" s="95"/>
      <c r="E184" s="96">
        <f t="shared" si="26"/>
        <v>0</v>
      </c>
      <c r="F184" s="94"/>
      <c r="G184" s="95"/>
      <c r="H184" s="96">
        <f t="shared" si="27"/>
        <v>0</v>
      </c>
      <c r="I184" s="94"/>
      <c r="J184" s="95"/>
      <c r="K184" s="96">
        <f t="shared" si="28"/>
        <v>0</v>
      </c>
      <c r="L184" s="94"/>
      <c r="M184" s="95"/>
      <c r="N184" s="96">
        <f t="shared" si="29"/>
        <v>0</v>
      </c>
      <c r="O184" s="94"/>
      <c r="P184" s="95"/>
      <c r="Q184" s="96">
        <f t="shared" si="30"/>
        <v>0</v>
      </c>
      <c r="R184" s="94"/>
      <c r="S184" s="95"/>
      <c r="T184" s="96">
        <f t="shared" si="31"/>
        <v>0</v>
      </c>
      <c r="U184" s="210">
        <f t="shared" si="32"/>
        <v>0</v>
      </c>
      <c r="W184" s="88" t="s">
        <v>19</v>
      </c>
      <c r="X184" s="125">
        <f t="shared" si="33"/>
        <v>0</v>
      </c>
      <c r="Y184" s="126">
        <f t="shared" si="34"/>
        <v>0</v>
      </c>
      <c r="Z184" s="126">
        <f t="shared" si="35"/>
        <v>0</v>
      </c>
      <c r="AA184" s="126">
        <f t="shared" si="36"/>
        <v>0</v>
      </c>
      <c r="AB184" s="126">
        <f t="shared" si="37"/>
        <v>0</v>
      </c>
      <c r="AC184" s="132">
        <f t="shared" si="38"/>
        <v>0</v>
      </c>
    </row>
    <row r="185" spans="1:29" ht="15.75" customHeight="1">
      <c r="A185" s="250">
        <v>42758</v>
      </c>
      <c r="B185" s="85" t="s">
        <v>12</v>
      </c>
      <c r="C185" s="89"/>
      <c r="D185" s="90"/>
      <c r="E185" s="91">
        <f t="shared" si="26"/>
        <v>0</v>
      </c>
      <c r="F185" s="89"/>
      <c r="G185" s="102"/>
      <c r="H185" s="91">
        <f t="shared" si="27"/>
        <v>0</v>
      </c>
      <c r="I185" s="89"/>
      <c r="J185" s="90"/>
      <c r="K185" s="91">
        <f t="shared" si="28"/>
        <v>0</v>
      </c>
      <c r="L185" s="89"/>
      <c r="M185" s="90"/>
      <c r="N185" s="91">
        <f t="shared" si="29"/>
        <v>0</v>
      </c>
      <c r="O185" s="89"/>
      <c r="P185" s="90"/>
      <c r="Q185" s="91">
        <f t="shared" si="30"/>
        <v>0</v>
      </c>
      <c r="R185" s="89"/>
      <c r="S185" s="90"/>
      <c r="T185" s="91">
        <f t="shared" si="31"/>
        <v>0</v>
      </c>
      <c r="U185" s="208">
        <f t="shared" si="32"/>
        <v>0</v>
      </c>
      <c r="W185" s="85" t="s">
        <v>12</v>
      </c>
      <c r="X185" s="121">
        <f t="shared" si="33"/>
        <v>0</v>
      </c>
      <c r="Y185" s="122">
        <f t="shared" si="34"/>
        <v>0</v>
      </c>
      <c r="Z185" s="122">
        <f t="shared" si="35"/>
        <v>0</v>
      </c>
      <c r="AA185" s="122">
        <f t="shared" si="36"/>
        <v>0</v>
      </c>
      <c r="AB185" s="122">
        <f t="shared" si="37"/>
        <v>0</v>
      </c>
      <c r="AC185" s="129">
        <f t="shared" si="38"/>
        <v>0</v>
      </c>
    </row>
    <row r="186" spans="1:29" ht="15.75">
      <c r="A186" s="251"/>
      <c r="B186" s="86" t="s">
        <v>13</v>
      </c>
      <c r="C186" s="92"/>
      <c r="D186" s="20"/>
      <c r="E186" s="93">
        <f t="shared" si="26"/>
        <v>0</v>
      </c>
      <c r="F186" s="92"/>
      <c r="G186" s="6"/>
      <c r="H186" s="93">
        <f t="shared" si="27"/>
        <v>0</v>
      </c>
      <c r="I186" s="92"/>
      <c r="J186" s="20"/>
      <c r="K186" s="93">
        <f t="shared" si="28"/>
        <v>0</v>
      </c>
      <c r="L186" s="92"/>
      <c r="M186" s="20"/>
      <c r="N186" s="93">
        <f t="shared" si="29"/>
        <v>0</v>
      </c>
      <c r="O186" s="92"/>
      <c r="P186" s="20"/>
      <c r="Q186" s="93">
        <f t="shared" si="30"/>
        <v>0</v>
      </c>
      <c r="R186" s="92"/>
      <c r="S186" s="20"/>
      <c r="T186" s="93">
        <f t="shared" si="31"/>
        <v>0</v>
      </c>
      <c r="U186" s="209">
        <f t="shared" si="32"/>
        <v>0</v>
      </c>
      <c r="W186" s="86" t="s">
        <v>13</v>
      </c>
      <c r="X186" s="121">
        <f t="shared" si="33"/>
        <v>0</v>
      </c>
      <c r="Y186" s="122">
        <f t="shared" si="34"/>
        <v>0</v>
      </c>
      <c r="Z186" s="122">
        <f t="shared" si="35"/>
        <v>0</v>
      </c>
      <c r="AA186" s="122">
        <f t="shared" si="36"/>
        <v>0</v>
      </c>
      <c r="AB186" s="122">
        <f t="shared" si="37"/>
        <v>0</v>
      </c>
      <c r="AC186" s="129">
        <f t="shared" si="38"/>
        <v>0</v>
      </c>
    </row>
    <row r="187" spans="1:29" ht="15.75">
      <c r="A187" s="251"/>
      <c r="B187" s="87" t="s">
        <v>14</v>
      </c>
      <c r="C187" s="92"/>
      <c r="D187" s="20"/>
      <c r="E187" s="93">
        <f t="shared" si="26"/>
        <v>0</v>
      </c>
      <c r="F187" s="92"/>
      <c r="G187" s="6"/>
      <c r="H187" s="93">
        <f t="shared" si="27"/>
        <v>0</v>
      </c>
      <c r="I187" s="92"/>
      <c r="J187" s="20"/>
      <c r="K187" s="93">
        <f t="shared" si="28"/>
        <v>0</v>
      </c>
      <c r="L187" s="92"/>
      <c r="M187" s="20"/>
      <c r="N187" s="93">
        <f t="shared" si="29"/>
        <v>0</v>
      </c>
      <c r="O187" s="92"/>
      <c r="P187" s="20"/>
      <c r="Q187" s="93">
        <f t="shared" si="30"/>
        <v>0</v>
      </c>
      <c r="R187" s="92"/>
      <c r="S187" s="20"/>
      <c r="T187" s="93">
        <f t="shared" si="31"/>
        <v>0</v>
      </c>
      <c r="U187" s="209">
        <f t="shared" si="32"/>
        <v>0</v>
      </c>
      <c r="W187" s="87" t="s">
        <v>14</v>
      </c>
      <c r="X187" s="121">
        <f t="shared" si="33"/>
        <v>0</v>
      </c>
      <c r="Y187" s="122">
        <f t="shared" si="34"/>
        <v>0</v>
      </c>
      <c r="Z187" s="122">
        <f t="shared" si="35"/>
        <v>0</v>
      </c>
      <c r="AA187" s="122">
        <f t="shared" si="36"/>
        <v>0</v>
      </c>
      <c r="AB187" s="122">
        <f t="shared" si="37"/>
        <v>0</v>
      </c>
      <c r="AC187" s="129">
        <f t="shared" si="38"/>
        <v>0</v>
      </c>
    </row>
    <row r="188" spans="1:29" ht="15.75">
      <c r="A188" s="251"/>
      <c r="B188" s="86" t="s">
        <v>15</v>
      </c>
      <c r="C188" s="92"/>
      <c r="D188" s="20"/>
      <c r="E188" s="93">
        <f t="shared" si="26"/>
        <v>0</v>
      </c>
      <c r="F188" s="92"/>
      <c r="G188" s="6"/>
      <c r="H188" s="93">
        <f t="shared" si="27"/>
        <v>0</v>
      </c>
      <c r="I188" s="92"/>
      <c r="J188" s="20"/>
      <c r="K188" s="93">
        <f t="shared" si="28"/>
        <v>0</v>
      </c>
      <c r="L188" s="92"/>
      <c r="M188" s="20"/>
      <c r="N188" s="93">
        <f t="shared" si="29"/>
        <v>0</v>
      </c>
      <c r="O188" s="92"/>
      <c r="P188" s="20"/>
      <c r="Q188" s="93">
        <f t="shared" si="30"/>
        <v>0</v>
      </c>
      <c r="R188" s="92"/>
      <c r="S188" s="20"/>
      <c r="T188" s="93">
        <f t="shared" si="31"/>
        <v>0</v>
      </c>
      <c r="U188" s="209">
        <f t="shared" si="32"/>
        <v>0</v>
      </c>
      <c r="W188" s="86" t="s">
        <v>15</v>
      </c>
      <c r="X188" s="121">
        <f t="shared" si="33"/>
        <v>0</v>
      </c>
      <c r="Y188" s="122">
        <f t="shared" si="34"/>
        <v>0</v>
      </c>
      <c r="Z188" s="122">
        <f t="shared" si="35"/>
        <v>0</v>
      </c>
      <c r="AA188" s="122">
        <f t="shared" si="36"/>
        <v>0</v>
      </c>
      <c r="AB188" s="122">
        <f t="shared" si="37"/>
        <v>0</v>
      </c>
      <c r="AC188" s="129">
        <f t="shared" si="38"/>
        <v>0</v>
      </c>
    </row>
    <row r="189" spans="1:29" ht="15.75">
      <c r="A189" s="251"/>
      <c r="B189" s="86" t="s">
        <v>16</v>
      </c>
      <c r="C189" s="92"/>
      <c r="D189" s="20"/>
      <c r="E189" s="93">
        <f t="shared" si="26"/>
        <v>0</v>
      </c>
      <c r="F189" s="92"/>
      <c r="G189" s="6"/>
      <c r="H189" s="93">
        <f t="shared" si="27"/>
        <v>0</v>
      </c>
      <c r="I189" s="92"/>
      <c r="J189" s="20"/>
      <c r="K189" s="93">
        <f t="shared" si="28"/>
        <v>0</v>
      </c>
      <c r="L189" s="92"/>
      <c r="M189" s="20"/>
      <c r="N189" s="93">
        <f t="shared" si="29"/>
        <v>0</v>
      </c>
      <c r="O189" s="92"/>
      <c r="P189" s="20"/>
      <c r="Q189" s="93">
        <f t="shared" si="30"/>
        <v>0</v>
      </c>
      <c r="R189" s="92"/>
      <c r="S189" s="20"/>
      <c r="T189" s="93">
        <f t="shared" si="31"/>
        <v>0</v>
      </c>
      <c r="U189" s="209">
        <f t="shared" si="32"/>
        <v>0</v>
      </c>
      <c r="W189" s="86" t="s">
        <v>16</v>
      </c>
      <c r="X189" s="121">
        <f t="shared" si="33"/>
        <v>0</v>
      </c>
      <c r="Y189" s="122">
        <f t="shared" si="34"/>
        <v>0</v>
      </c>
      <c r="Z189" s="122">
        <f t="shared" si="35"/>
        <v>0</v>
      </c>
      <c r="AA189" s="122">
        <f t="shared" si="36"/>
        <v>0</v>
      </c>
      <c r="AB189" s="122">
        <f t="shared" si="37"/>
        <v>0</v>
      </c>
      <c r="AC189" s="129">
        <f t="shared" si="38"/>
        <v>0</v>
      </c>
    </row>
    <row r="190" spans="1:29" ht="15.75">
      <c r="A190" s="251"/>
      <c r="B190" s="86" t="s">
        <v>17</v>
      </c>
      <c r="C190" s="92"/>
      <c r="D190" s="20"/>
      <c r="E190" s="93">
        <f t="shared" si="26"/>
        <v>0</v>
      </c>
      <c r="F190" s="92"/>
      <c r="G190" s="6"/>
      <c r="H190" s="93">
        <f t="shared" si="27"/>
        <v>0</v>
      </c>
      <c r="I190" s="92"/>
      <c r="J190" s="20"/>
      <c r="K190" s="93">
        <f t="shared" si="28"/>
        <v>0</v>
      </c>
      <c r="L190" s="92"/>
      <c r="M190" s="20"/>
      <c r="N190" s="93">
        <f t="shared" si="29"/>
        <v>0</v>
      </c>
      <c r="O190" s="92"/>
      <c r="P190" s="20"/>
      <c r="Q190" s="93">
        <f t="shared" si="30"/>
        <v>0</v>
      </c>
      <c r="R190" s="92"/>
      <c r="S190" s="20"/>
      <c r="T190" s="93">
        <f t="shared" si="31"/>
        <v>0</v>
      </c>
      <c r="U190" s="209">
        <f t="shared" si="32"/>
        <v>0</v>
      </c>
      <c r="W190" s="86" t="s">
        <v>17</v>
      </c>
      <c r="X190" s="121">
        <f t="shared" si="33"/>
        <v>0</v>
      </c>
      <c r="Y190" s="122">
        <f t="shared" si="34"/>
        <v>0</v>
      </c>
      <c r="Z190" s="122">
        <f t="shared" si="35"/>
        <v>0</v>
      </c>
      <c r="AA190" s="122">
        <f t="shared" si="36"/>
        <v>0</v>
      </c>
      <c r="AB190" s="122">
        <f t="shared" si="37"/>
        <v>0</v>
      </c>
      <c r="AC190" s="129">
        <f t="shared" si="38"/>
        <v>0</v>
      </c>
    </row>
    <row r="191" spans="1:29" ht="15.75">
      <c r="A191" s="251"/>
      <c r="B191" s="86" t="s">
        <v>18</v>
      </c>
      <c r="C191" s="92"/>
      <c r="D191" s="20"/>
      <c r="E191" s="93">
        <f t="shared" si="26"/>
        <v>0</v>
      </c>
      <c r="F191" s="92"/>
      <c r="G191" s="6"/>
      <c r="H191" s="93">
        <f t="shared" si="27"/>
        <v>0</v>
      </c>
      <c r="I191" s="92"/>
      <c r="J191" s="20"/>
      <c r="K191" s="93">
        <f t="shared" si="28"/>
        <v>0</v>
      </c>
      <c r="L191" s="92"/>
      <c r="M191" s="20"/>
      <c r="N191" s="93">
        <f t="shared" si="29"/>
        <v>0</v>
      </c>
      <c r="O191" s="92"/>
      <c r="P191" s="20"/>
      <c r="Q191" s="93">
        <f t="shared" si="30"/>
        <v>0</v>
      </c>
      <c r="R191" s="92"/>
      <c r="S191" s="20"/>
      <c r="T191" s="93">
        <f t="shared" si="31"/>
        <v>0</v>
      </c>
      <c r="U191" s="209">
        <f t="shared" si="32"/>
        <v>0</v>
      </c>
      <c r="W191" s="86" t="s">
        <v>18</v>
      </c>
      <c r="X191" s="121">
        <f t="shared" si="33"/>
        <v>0</v>
      </c>
      <c r="Y191" s="122">
        <f t="shared" si="34"/>
        <v>0</v>
      </c>
      <c r="Z191" s="122">
        <f t="shared" si="35"/>
        <v>0</v>
      </c>
      <c r="AA191" s="122">
        <f t="shared" si="36"/>
        <v>0</v>
      </c>
      <c r="AB191" s="122">
        <f t="shared" si="37"/>
        <v>0</v>
      </c>
      <c r="AC191" s="129">
        <f t="shared" si="38"/>
        <v>0</v>
      </c>
    </row>
    <row r="192" spans="1:29" ht="15.75">
      <c r="A192" s="252"/>
      <c r="B192" s="88" t="s">
        <v>19</v>
      </c>
      <c r="C192" s="94"/>
      <c r="D192" s="95"/>
      <c r="E192" s="96">
        <f t="shared" si="26"/>
        <v>0</v>
      </c>
      <c r="F192" s="94"/>
      <c r="G192" s="105"/>
      <c r="H192" s="96">
        <f t="shared" si="27"/>
        <v>0</v>
      </c>
      <c r="I192" s="94"/>
      <c r="J192" s="95"/>
      <c r="K192" s="96">
        <f t="shared" si="28"/>
        <v>0</v>
      </c>
      <c r="L192" s="94"/>
      <c r="M192" s="95"/>
      <c r="N192" s="96">
        <f t="shared" si="29"/>
        <v>0</v>
      </c>
      <c r="O192" s="94"/>
      <c r="P192" s="95"/>
      <c r="Q192" s="96">
        <f t="shared" si="30"/>
        <v>0</v>
      </c>
      <c r="R192" s="94"/>
      <c r="S192" s="95"/>
      <c r="T192" s="96">
        <f t="shared" si="31"/>
        <v>0</v>
      </c>
      <c r="U192" s="210">
        <f t="shared" si="32"/>
        <v>0</v>
      </c>
      <c r="W192" s="88" t="s">
        <v>19</v>
      </c>
      <c r="X192" s="125">
        <f t="shared" si="33"/>
        <v>0</v>
      </c>
      <c r="Y192" s="126">
        <f t="shared" si="34"/>
        <v>0</v>
      </c>
      <c r="Z192" s="126">
        <f t="shared" si="35"/>
        <v>0</v>
      </c>
      <c r="AA192" s="126">
        <f t="shared" si="36"/>
        <v>0</v>
      </c>
      <c r="AB192" s="126">
        <f t="shared" si="37"/>
        <v>0</v>
      </c>
      <c r="AC192" s="132">
        <f t="shared" si="38"/>
        <v>0</v>
      </c>
    </row>
    <row r="193" spans="1:29" ht="15.75" customHeight="1">
      <c r="A193" s="250">
        <v>42759</v>
      </c>
      <c r="B193" s="85" t="s">
        <v>12</v>
      </c>
      <c r="C193" s="89"/>
      <c r="D193" s="90"/>
      <c r="E193" s="91">
        <f t="shared" si="26"/>
        <v>0</v>
      </c>
      <c r="F193" s="89"/>
      <c r="G193" s="90"/>
      <c r="H193" s="91">
        <f t="shared" si="27"/>
        <v>0</v>
      </c>
      <c r="I193" s="89"/>
      <c r="J193" s="90"/>
      <c r="K193" s="91">
        <f t="shared" si="28"/>
        <v>0</v>
      </c>
      <c r="L193" s="89"/>
      <c r="M193" s="90"/>
      <c r="N193" s="91">
        <f t="shared" si="29"/>
        <v>0</v>
      </c>
      <c r="O193" s="89"/>
      <c r="P193" s="90"/>
      <c r="Q193" s="91">
        <f t="shared" si="30"/>
        <v>0</v>
      </c>
      <c r="R193" s="89"/>
      <c r="S193" s="90"/>
      <c r="T193" s="91">
        <f t="shared" si="31"/>
        <v>0</v>
      </c>
      <c r="U193" s="208">
        <f t="shared" si="32"/>
        <v>0</v>
      </c>
      <c r="W193" s="85" t="s">
        <v>12</v>
      </c>
      <c r="X193" s="117">
        <f t="shared" si="33"/>
        <v>0</v>
      </c>
      <c r="Y193" s="118">
        <f t="shared" si="34"/>
        <v>0</v>
      </c>
      <c r="Z193" s="118">
        <f t="shared" si="35"/>
        <v>0</v>
      </c>
      <c r="AA193" s="118">
        <f t="shared" si="36"/>
        <v>0</v>
      </c>
      <c r="AB193" s="118">
        <f t="shared" si="37"/>
        <v>0</v>
      </c>
      <c r="AC193" s="131">
        <f t="shared" si="38"/>
        <v>0</v>
      </c>
    </row>
    <row r="194" spans="1:29" ht="15.75">
      <c r="A194" s="251"/>
      <c r="B194" s="86" t="s">
        <v>13</v>
      </c>
      <c r="C194" s="92"/>
      <c r="D194" s="20"/>
      <c r="E194" s="93">
        <f t="shared" si="26"/>
        <v>0</v>
      </c>
      <c r="F194" s="92"/>
      <c r="G194" s="20"/>
      <c r="H194" s="93">
        <f t="shared" si="27"/>
        <v>0</v>
      </c>
      <c r="I194" s="92"/>
      <c r="J194" s="20"/>
      <c r="K194" s="93">
        <f t="shared" si="28"/>
        <v>0</v>
      </c>
      <c r="L194" s="92"/>
      <c r="M194" s="20"/>
      <c r="N194" s="93">
        <f t="shared" si="29"/>
        <v>0</v>
      </c>
      <c r="O194" s="92"/>
      <c r="P194" s="20"/>
      <c r="Q194" s="93">
        <f t="shared" si="30"/>
        <v>0</v>
      </c>
      <c r="R194" s="92"/>
      <c r="S194" s="20"/>
      <c r="T194" s="93">
        <f t="shared" si="31"/>
        <v>0</v>
      </c>
      <c r="U194" s="209">
        <f t="shared" si="32"/>
        <v>0</v>
      </c>
      <c r="W194" s="86" t="s">
        <v>13</v>
      </c>
      <c r="X194" s="121">
        <f t="shared" si="33"/>
        <v>0</v>
      </c>
      <c r="Y194" s="122">
        <f t="shared" si="34"/>
        <v>0</v>
      </c>
      <c r="Z194" s="122">
        <f t="shared" si="35"/>
        <v>0</v>
      </c>
      <c r="AA194" s="122">
        <f t="shared" si="36"/>
        <v>0</v>
      </c>
      <c r="AB194" s="122">
        <f t="shared" si="37"/>
        <v>0</v>
      </c>
      <c r="AC194" s="129">
        <f t="shared" si="38"/>
        <v>0</v>
      </c>
    </row>
    <row r="195" spans="1:29" ht="15.75">
      <c r="A195" s="251"/>
      <c r="B195" s="87" t="s">
        <v>14</v>
      </c>
      <c r="C195" s="92"/>
      <c r="D195" s="20"/>
      <c r="E195" s="93">
        <f t="shared" si="26"/>
        <v>0</v>
      </c>
      <c r="F195" s="92"/>
      <c r="G195" s="20"/>
      <c r="H195" s="93">
        <f t="shared" si="27"/>
        <v>0</v>
      </c>
      <c r="I195" s="92"/>
      <c r="J195" s="20"/>
      <c r="K195" s="93">
        <f t="shared" si="28"/>
        <v>0</v>
      </c>
      <c r="L195" s="92"/>
      <c r="M195" s="20"/>
      <c r="N195" s="93">
        <f t="shared" si="29"/>
        <v>0</v>
      </c>
      <c r="O195" s="92"/>
      <c r="P195" s="20"/>
      <c r="Q195" s="93">
        <f t="shared" si="30"/>
        <v>0</v>
      </c>
      <c r="R195" s="92"/>
      <c r="S195" s="20"/>
      <c r="T195" s="93">
        <f t="shared" si="31"/>
        <v>0</v>
      </c>
      <c r="U195" s="209">
        <f t="shared" si="32"/>
        <v>0</v>
      </c>
      <c r="W195" s="87" t="s">
        <v>14</v>
      </c>
      <c r="X195" s="121">
        <f t="shared" si="33"/>
        <v>0</v>
      </c>
      <c r="Y195" s="122">
        <f t="shared" si="34"/>
        <v>0</v>
      </c>
      <c r="Z195" s="122">
        <f t="shared" si="35"/>
        <v>0</v>
      </c>
      <c r="AA195" s="122">
        <f t="shared" si="36"/>
        <v>0</v>
      </c>
      <c r="AB195" s="122">
        <f t="shared" si="37"/>
        <v>0</v>
      </c>
      <c r="AC195" s="129">
        <f t="shared" si="38"/>
        <v>0</v>
      </c>
    </row>
    <row r="196" spans="1:29" ht="15.75">
      <c r="A196" s="251"/>
      <c r="B196" s="86" t="s">
        <v>15</v>
      </c>
      <c r="C196" s="92"/>
      <c r="D196" s="20"/>
      <c r="E196" s="93">
        <f t="shared" si="26"/>
        <v>0</v>
      </c>
      <c r="F196" s="92"/>
      <c r="G196" s="20"/>
      <c r="H196" s="93">
        <f t="shared" si="27"/>
        <v>0</v>
      </c>
      <c r="I196" s="92"/>
      <c r="J196" s="20"/>
      <c r="K196" s="93">
        <f t="shared" si="28"/>
        <v>0</v>
      </c>
      <c r="L196" s="92"/>
      <c r="M196" s="20"/>
      <c r="N196" s="93">
        <f t="shared" si="29"/>
        <v>0</v>
      </c>
      <c r="O196" s="92"/>
      <c r="P196" s="20"/>
      <c r="Q196" s="93">
        <f t="shared" si="30"/>
        <v>0</v>
      </c>
      <c r="R196" s="92"/>
      <c r="S196" s="20"/>
      <c r="T196" s="93">
        <f t="shared" si="31"/>
        <v>0</v>
      </c>
      <c r="U196" s="209">
        <f t="shared" si="32"/>
        <v>0</v>
      </c>
      <c r="W196" s="86" t="s">
        <v>15</v>
      </c>
      <c r="X196" s="121">
        <f t="shared" si="33"/>
        <v>0</v>
      </c>
      <c r="Y196" s="122">
        <f t="shared" si="34"/>
        <v>0</v>
      </c>
      <c r="Z196" s="122">
        <f t="shared" si="35"/>
        <v>0</v>
      </c>
      <c r="AA196" s="122">
        <f t="shared" si="36"/>
        <v>0</v>
      </c>
      <c r="AB196" s="122">
        <f t="shared" si="37"/>
        <v>0</v>
      </c>
      <c r="AC196" s="129">
        <f t="shared" si="38"/>
        <v>0</v>
      </c>
    </row>
    <row r="197" spans="1:29" ht="15.75">
      <c r="A197" s="251"/>
      <c r="B197" s="86" t="s">
        <v>16</v>
      </c>
      <c r="C197" s="92"/>
      <c r="D197" s="20"/>
      <c r="E197" s="93">
        <f t="shared" si="26"/>
        <v>0</v>
      </c>
      <c r="F197" s="92"/>
      <c r="G197" s="20"/>
      <c r="H197" s="93">
        <f t="shared" si="27"/>
        <v>0</v>
      </c>
      <c r="I197" s="92"/>
      <c r="J197" s="20"/>
      <c r="K197" s="93">
        <f t="shared" si="28"/>
        <v>0</v>
      </c>
      <c r="L197" s="92"/>
      <c r="M197" s="20"/>
      <c r="N197" s="93">
        <f t="shared" si="29"/>
        <v>0</v>
      </c>
      <c r="O197" s="92"/>
      <c r="P197" s="20"/>
      <c r="Q197" s="93">
        <f t="shared" si="30"/>
        <v>0</v>
      </c>
      <c r="R197" s="92"/>
      <c r="S197" s="20"/>
      <c r="T197" s="93">
        <f t="shared" si="31"/>
        <v>0</v>
      </c>
      <c r="U197" s="209">
        <f t="shared" si="32"/>
        <v>0</v>
      </c>
      <c r="W197" s="86" t="s">
        <v>16</v>
      </c>
      <c r="X197" s="121">
        <f t="shared" si="33"/>
        <v>0</v>
      </c>
      <c r="Y197" s="122">
        <f t="shared" si="34"/>
        <v>0</v>
      </c>
      <c r="Z197" s="122">
        <f t="shared" si="35"/>
        <v>0</v>
      </c>
      <c r="AA197" s="122">
        <f t="shared" si="36"/>
        <v>0</v>
      </c>
      <c r="AB197" s="122">
        <f t="shared" si="37"/>
        <v>0</v>
      </c>
      <c r="AC197" s="129">
        <f t="shared" si="38"/>
        <v>0</v>
      </c>
    </row>
    <row r="198" spans="1:29" ht="15.75">
      <c r="A198" s="251"/>
      <c r="B198" s="86" t="s">
        <v>17</v>
      </c>
      <c r="C198" s="92"/>
      <c r="D198" s="20"/>
      <c r="E198" s="93">
        <f t="shared" si="26"/>
        <v>0</v>
      </c>
      <c r="F198" s="92"/>
      <c r="G198" s="20"/>
      <c r="H198" s="93">
        <f t="shared" si="27"/>
        <v>0</v>
      </c>
      <c r="I198" s="92"/>
      <c r="J198" s="20"/>
      <c r="K198" s="93">
        <f t="shared" si="28"/>
        <v>0</v>
      </c>
      <c r="L198" s="92"/>
      <c r="M198" s="20"/>
      <c r="N198" s="93">
        <f t="shared" si="29"/>
        <v>0</v>
      </c>
      <c r="O198" s="92"/>
      <c r="P198" s="20"/>
      <c r="Q198" s="93">
        <f t="shared" si="30"/>
        <v>0</v>
      </c>
      <c r="R198" s="92"/>
      <c r="S198" s="20"/>
      <c r="T198" s="93">
        <f t="shared" si="31"/>
        <v>0</v>
      </c>
      <c r="U198" s="209">
        <f t="shared" si="32"/>
        <v>0</v>
      </c>
      <c r="W198" s="86" t="s">
        <v>17</v>
      </c>
      <c r="X198" s="121">
        <f t="shared" si="33"/>
        <v>0</v>
      </c>
      <c r="Y198" s="122">
        <f t="shared" si="34"/>
        <v>0</v>
      </c>
      <c r="Z198" s="122">
        <f t="shared" si="35"/>
        <v>0</v>
      </c>
      <c r="AA198" s="122">
        <f t="shared" si="36"/>
        <v>0</v>
      </c>
      <c r="AB198" s="122">
        <f t="shared" si="37"/>
        <v>0</v>
      </c>
      <c r="AC198" s="129">
        <f t="shared" si="38"/>
        <v>0</v>
      </c>
    </row>
    <row r="199" spans="1:29" ht="15.75">
      <c r="A199" s="251"/>
      <c r="B199" s="86" t="s">
        <v>18</v>
      </c>
      <c r="C199" s="92"/>
      <c r="D199" s="20"/>
      <c r="E199" s="93">
        <f t="shared" si="26"/>
        <v>0</v>
      </c>
      <c r="F199" s="92"/>
      <c r="G199" s="20"/>
      <c r="H199" s="93">
        <f t="shared" si="27"/>
        <v>0</v>
      </c>
      <c r="I199" s="92"/>
      <c r="J199" s="20"/>
      <c r="K199" s="93">
        <f t="shared" si="28"/>
        <v>0</v>
      </c>
      <c r="L199" s="92"/>
      <c r="M199" s="20"/>
      <c r="N199" s="93">
        <f t="shared" si="29"/>
        <v>0</v>
      </c>
      <c r="O199" s="92"/>
      <c r="P199" s="20"/>
      <c r="Q199" s="93">
        <f t="shared" si="30"/>
        <v>0</v>
      </c>
      <c r="R199" s="92"/>
      <c r="S199" s="20"/>
      <c r="T199" s="93">
        <f t="shared" si="31"/>
        <v>0</v>
      </c>
      <c r="U199" s="209">
        <f t="shared" si="32"/>
        <v>0</v>
      </c>
      <c r="W199" s="86" t="s">
        <v>18</v>
      </c>
      <c r="X199" s="121">
        <f t="shared" si="33"/>
        <v>0</v>
      </c>
      <c r="Y199" s="122">
        <f t="shared" si="34"/>
        <v>0</v>
      </c>
      <c r="Z199" s="122">
        <f t="shared" si="35"/>
        <v>0</v>
      </c>
      <c r="AA199" s="122">
        <f t="shared" si="36"/>
        <v>0</v>
      </c>
      <c r="AB199" s="122">
        <f t="shared" si="37"/>
        <v>0</v>
      </c>
      <c r="AC199" s="129">
        <f t="shared" si="38"/>
        <v>0</v>
      </c>
    </row>
    <row r="200" spans="1:29" ht="15.75">
      <c r="A200" s="252"/>
      <c r="B200" s="88" t="s">
        <v>19</v>
      </c>
      <c r="C200" s="94"/>
      <c r="D200" s="95"/>
      <c r="E200" s="96">
        <f t="shared" si="26"/>
        <v>0</v>
      </c>
      <c r="F200" s="94"/>
      <c r="G200" s="95"/>
      <c r="H200" s="96">
        <f t="shared" si="27"/>
        <v>0</v>
      </c>
      <c r="I200" s="94"/>
      <c r="J200" s="95"/>
      <c r="K200" s="96">
        <f t="shared" si="28"/>
        <v>0</v>
      </c>
      <c r="L200" s="94"/>
      <c r="M200" s="95"/>
      <c r="N200" s="96">
        <f t="shared" si="29"/>
        <v>0</v>
      </c>
      <c r="O200" s="94"/>
      <c r="P200" s="95"/>
      <c r="Q200" s="96">
        <f t="shared" si="30"/>
        <v>0</v>
      </c>
      <c r="R200" s="94"/>
      <c r="S200" s="95"/>
      <c r="T200" s="96">
        <f t="shared" si="31"/>
        <v>0</v>
      </c>
      <c r="U200" s="210">
        <f t="shared" si="32"/>
        <v>0</v>
      </c>
      <c r="W200" s="88" t="s">
        <v>19</v>
      </c>
      <c r="X200" s="125">
        <f t="shared" si="33"/>
        <v>0</v>
      </c>
      <c r="Y200" s="126">
        <f t="shared" si="34"/>
        <v>0</v>
      </c>
      <c r="Z200" s="126">
        <f t="shared" si="35"/>
        <v>0</v>
      </c>
      <c r="AA200" s="126">
        <f t="shared" si="36"/>
        <v>0</v>
      </c>
      <c r="AB200" s="126">
        <f t="shared" si="37"/>
        <v>0</v>
      </c>
      <c r="AC200" s="132">
        <f t="shared" si="38"/>
        <v>0</v>
      </c>
    </row>
    <row r="201" spans="1:29" ht="15.75" customHeight="1">
      <c r="A201" s="250">
        <v>42760</v>
      </c>
      <c r="B201" s="85" t="s">
        <v>12</v>
      </c>
      <c r="C201" s="89"/>
      <c r="D201" s="90"/>
      <c r="E201" s="91">
        <f t="shared" ref="E201:E208" si="39">C201-D201</f>
        <v>0</v>
      </c>
      <c r="F201" s="89"/>
      <c r="G201" s="90"/>
      <c r="H201" s="91">
        <f t="shared" ref="H201:H208" si="40">F201-G201</f>
        <v>0</v>
      </c>
      <c r="I201" s="89"/>
      <c r="J201" s="90"/>
      <c r="K201" s="91">
        <f t="shared" ref="K201:K208" si="41">I201-J201</f>
        <v>0</v>
      </c>
      <c r="L201" s="89"/>
      <c r="M201" s="90"/>
      <c r="N201" s="91">
        <f t="shared" ref="N201:N208" si="42">L201-M201</f>
        <v>0</v>
      </c>
      <c r="O201" s="89"/>
      <c r="P201" s="90"/>
      <c r="Q201" s="91">
        <f t="shared" ref="Q201:Q208" si="43">O201-P201</f>
        <v>0</v>
      </c>
      <c r="R201" s="89"/>
      <c r="S201" s="90"/>
      <c r="T201" s="91">
        <f t="shared" ref="T201:T208" si="44">R201-S201</f>
        <v>0</v>
      </c>
      <c r="U201" s="208">
        <f t="shared" si="32"/>
        <v>0</v>
      </c>
      <c r="W201" s="85" t="s">
        <v>12</v>
      </c>
      <c r="X201" s="117">
        <f t="shared" si="33"/>
        <v>0</v>
      </c>
      <c r="Y201" s="118">
        <f t="shared" si="34"/>
        <v>0</v>
      </c>
      <c r="Z201" s="118">
        <f t="shared" si="35"/>
        <v>0</v>
      </c>
      <c r="AA201" s="118">
        <f t="shared" si="36"/>
        <v>0</v>
      </c>
      <c r="AB201" s="118">
        <f t="shared" si="37"/>
        <v>0</v>
      </c>
      <c r="AC201" s="131">
        <f t="shared" si="38"/>
        <v>0</v>
      </c>
    </row>
    <row r="202" spans="1:29" ht="15.75">
      <c r="A202" s="251"/>
      <c r="B202" s="86" t="s">
        <v>13</v>
      </c>
      <c r="C202" s="92"/>
      <c r="D202" s="20"/>
      <c r="E202" s="93">
        <f t="shared" si="39"/>
        <v>0</v>
      </c>
      <c r="F202" s="92"/>
      <c r="G202" s="20"/>
      <c r="H202" s="93">
        <f t="shared" si="40"/>
        <v>0</v>
      </c>
      <c r="I202" s="92"/>
      <c r="J202" s="20"/>
      <c r="K202" s="93">
        <f t="shared" si="41"/>
        <v>0</v>
      </c>
      <c r="L202" s="92"/>
      <c r="M202" s="20"/>
      <c r="N202" s="93">
        <f t="shared" si="42"/>
        <v>0</v>
      </c>
      <c r="O202" s="92"/>
      <c r="P202" s="20"/>
      <c r="Q202" s="93">
        <f t="shared" si="43"/>
        <v>0</v>
      </c>
      <c r="R202" s="92"/>
      <c r="S202" s="20"/>
      <c r="T202" s="93">
        <f t="shared" si="44"/>
        <v>0</v>
      </c>
      <c r="U202" s="209">
        <f t="shared" ref="U202:U208" si="45">IF(D202=0,0,1)</f>
        <v>0</v>
      </c>
      <c r="W202" s="86" t="s">
        <v>13</v>
      </c>
      <c r="X202" s="121">
        <f t="shared" ref="X202:X208" si="46">+IF(AND(C202&lt;&gt;0,D202&lt;&gt;0,OR(E202&gt;100,E202&lt;-100)),1,0)</f>
        <v>0</v>
      </c>
      <c r="Y202" s="122">
        <f t="shared" ref="Y202:Y208" si="47">+IF(AND(F202&lt;&gt;0,G202&lt;&gt;0,OR(H202&gt;100,H202&lt;-100)),1,0)</f>
        <v>0</v>
      </c>
      <c r="Z202" s="122">
        <f t="shared" ref="Z202:Z208" si="48">+IF(AND(I202&lt;&gt;0,J202&lt;&gt;0,OR(K202&gt;100,K202&lt;-100)),1,0)</f>
        <v>0</v>
      </c>
      <c r="AA202" s="122">
        <f t="shared" ref="AA202:AA208" si="49">+IF(AND(L202&lt;&gt;0,M202&lt;&gt;0,OR(N202&gt;100,N202&lt;-100)),1,0)</f>
        <v>0</v>
      </c>
      <c r="AB202" s="122">
        <f t="shared" ref="AB202:AB208" si="50">+IF(AND(O202&lt;&gt;0,P202&lt;&gt;0,OR(Q202&gt;100,Q202&lt;-100)),1,0)</f>
        <v>0</v>
      </c>
      <c r="AC202" s="129">
        <f t="shared" ref="AC202:AC208" si="51">+IF(AND(R202&lt;&gt;0,S202&lt;&gt;0,OR(T202&gt;100,T202&lt;-100)),1,0)</f>
        <v>0</v>
      </c>
    </row>
    <row r="203" spans="1:29" ht="15.75">
      <c r="A203" s="251"/>
      <c r="B203" s="87" t="s">
        <v>14</v>
      </c>
      <c r="C203" s="92"/>
      <c r="D203" s="20"/>
      <c r="E203" s="93">
        <f t="shared" si="39"/>
        <v>0</v>
      </c>
      <c r="F203" s="92"/>
      <c r="G203" s="20"/>
      <c r="H203" s="93">
        <f t="shared" si="40"/>
        <v>0</v>
      </c>
      <c r="I203" s="92"/>
      <c r="J203" s="20"/>
      <c r="K203" s="93">
        <f t="shared" si="41"/>
        <v>0</v>
      </c>
      <c r="L203" s="92"/>
      <c r="M203" s="20"/>
      <c r="N203" s="93">
        <f t="shared" si="42"/>
        <v>0</v>
      </c>
      <c r="O203" s="92"/>
      <c r="P203" s="20"/>
      <c r="Q203" s="93">
        <f t="shared" si="43"/>
        <v>0</v>
      </c>
      <c r="R203" s="92"/>
      <c r="S203" s="20"/>
      <c r="T203" s="93">
        <f t="shared" si="44"/>
        <v>0</v>
      </c>
      <c r="U203" s="209">
        <f t="shared" si="45"/>
        <v>0</v>
      </c>
      <c r="W203" s="87" t="s">
        <v>14</v>
      </c>
      <c r="X203" s="121">
        <f t="shared" si="46"/>
        <v>0</v>
      </c>
      <c r="Y203" s="122">
        <f t="shared" si="47"/>
        <v>0</v>
      </c>
      <c r="Z203" s="122">
        <f t="shared" si="48"/>
        <v>0</v>
      </c>
      <c r="AA203" s="122">
        <f t="shared" si="49"/>
        <v>0</v>
      </c>
      <c r="AB203" s="122">
        <f t="shared" si="50"/>
        <v>0</v>
      </c>
      <c r="AC203" s="129">
        <f t="shared" si="51"/>
        <v>0</v>
      </c>
    </row>
    <row r="204" spans="1:29" ht="15.75">
      <c r="A204" s="251"/>
      <c r="B204" s="86" t="s">
        <v>15</v>
      </c>
      <c r="C204" s="92"/>
      <c r="D204" s="20"/>
      <c r="E204" s="93">
        <f t="shared" si="39"/>
        <v>0</v>
      </c>
      <c r="F204" s="92"/>
      <c r="G204" s="20"/>
      <c r="H204" s="93">
        <f t="shared" si="40"/>
        <v>0</v>
      </c>
      <c r="I204" s="92"/>
      <c r="J204" s="20"/>
      <c r="K204" s="93">
        <f t="shared" si="41"/>
        <v>0</v>
      </c>
      <c r="L204" s="92"/>
      <c r="M204" s="20"/>
      <c r="N204" s="93">
        <f t="shared" si="42"/>
        <v>0</v>
      </c>
      <c r="O204" s="92"/>
      <c r="P204" s="20"/>
      <c r="Q204" s="93">
        <f t="shared" si="43"/>
        <v>0</v>
      </c>
      <c r="R204" s="92"/>
      <c r="S204" s="20"/>
      <c r="T204" s="93">
        <f t="shared" si="44"/>
        <v>0</v>
      </c>
      <c r="U204" s="209">
        <f t="shared" si="45"/>
        <v>0</v>
      </c>
      <c r="W204" s="86" t="s">
        <v>15</v>
      </c>
      <c r="X204" s="121">
        <f t="shared" si="46"/>
        <v>0</v>
      </c>
      <c r="Y204" s="122">
        <f t="shared" si="47"/>
        <v>0</v>
      </c>
      <c r="Z204" s="122">
        <f t="shared" si="48"/>
        <v>0</v>
      </c>
      <c r="AA204" s="122">
        <f t="shared" si="49"/>
        <v>0</v>
      </c>
      <c r="AB204" s="122">
        <f t="shared" si="50"/>
        <v>0</v>
      </c>
      <c r="AC204" s="129">
        <f t="shared" si="51"/>
        <v>0</v>
      </c>
    </row>
    <row r="205" spans="1:29" ht="15.75">
      <c r="A205" s="251"/>
      <c r="B205" s="86" t="s">
        <v>16</v>
      </c>
      <c r="C205" s="92"/>
      <c r="D205" s="20"/>
      <c r="E205" s="93">
        <f t="shared" si="39"/>
        <v>0</v>
      </c>
      <c r="F205" s="92"/>
      <c r="G205" s="20"/>
      <c r="H205" s="93">
        <f t="shared" si="40"/>
        <v>0</v>
      </c>
      <c r="I205" s="92"/>
      <c r="J205" s="20"/>
      <c r="K205" s="93">
        <f t="shared" si="41"/>
        <v>0</v>
      </c>
      <c r="L205" s="92"/>
      <c r="M205" s="20"/>
      <c r="N205" s="93">
        <f t="shared" si="42"/>
        <v>0</v>
      </c>
      <c r="O205" s="92"/>
      <c r="P205" s="20"/>
      <c r="Q205" s="93">
        <f t="shared" si="43"/>
        <v>0</v>
      </c>
      <c r="R205" s="92"/>
      <c r="S205" s="20"/>
      <c r="T205" s="93">
        <f t="shared" si="44"/>
        <v>0</v>
      </c>
      <c r="U205" s="209">
        <f t="shared" si="45"/>
        <v>0</v>
      </c>
      <c r="W205" s="86" t="s">
        <v>16</v>
      </c>
      <c r="X205" s="121">
        <f t="shared" si="46"/>
        <v>0</v>
      </c>
      <c r="Y205" s="122">
        <f t="shared" si="47"/>
        <v>0</v>
      </c>
      <c r="Z205" s="122">
        <f t="shared" si="48"/>
        <v>0</v>
      </c>
      <c r="AA205" s="122">
        <f t="shared" si="49"/>
        <v>0</v>
      </c>
      <c r="AB205" s="122">
        <f t="shared" si="50"/>
        <v>0</v>
      </c>
      <c r="AC205" s="129">
        <f t="shared" si="51"/>
        <v>0</v>
      </c>
    </row>
    <row r="206" spans="1:29" ht="15.75">
      <c r="A206" s="251"/>
      <c r="B206" s="86" t="s">
        <v>17</v>
      </c>
      <c r="C206" s="92"/>
      <c r="D206" s="20"/>
      <c r="E206" s="93">
        <f t="shared" si="39"/>
        <v>0</v>
      </c>
      <c r="F206" s="92"/>
      <c r="G206" s="20"/>
      <c r="H206" s="93">
        <f t="shared" si="40"/>
        <v>0</v>
      </c>
      <c r="I206" s="92"/>
      <c r="J206" s="20"/>
      <c r="K206" s="93">
        <f t="shared" si="41"/>
        <v>0</v>
      </c>
      <c r="L206" s="92"/>
      <c r="M206" s="20"/>
      <c r="N206" s="93">
        <f t="shared" si="42"/>
        <v>0</v>
      </c>
      <c r="O206" s="92"/>
      <c r="P206" s="20"/>
      <c r="Q206" s="93">
        <f t="shared" si="43"/>
        <v>0</v>
      </c>
      <c r="R206" s="92"/>
      <c r="S206" s="20"/>
      <c r="T206" s="93">
        <f t="shared" si="44"/>
        <v>0</v>
      </c>
      <c r="U206" s="209">
        <f t="shared" si="45"/>
        <v>0</v>
      </c>
      <c r="W206" s="86" t="s">
        <v>17</v>
      </c>
      <c r="X206" s="121">
        <f t="shared" si="46"/>
        <v>0</v>
      </c>
      <c r="Y206" s="122">
        <f t="shared" si="47"/>
        <v>0</v>
      </c>
      <c r="Z206" s="122">
        <f t="shared" si="48"/>
        <v>0</v>
      </c>
      <c r="AA206" s="122">
        <f t="shared" si="49"/>
        <v>0</v>
      </c>
      <c r="AB206" s="122">
        <f t="shared" si="50"/>
        <v>0</v>
      </c>
      <c r="AC206" s="129">
        <f t="shared" si="51"/>
        <v>0</v>
      </c>
    </row>
    <row r="207" spans="1:29" ht="15.75">
      <c r="A207" s="251"/>
      <c r="B207" s="86" t="s">
        <v>18</v>
      </c>
      <c r="C207" s="92"/>
      <c r="D207" s="20"/>
      <c r="E207" s="93">
        <f t="shared" si="39"/>
        <v>0</v>
      </c>
      <c r="F207" s="92"/>
      <c r="G207" s="20"/>
      <c r="H207" s="93">
        <f t="shared" si="40"/>
        <v>0</v>
      </c>
      <c r="I207" s="92"/>
      <c r="J207" s="20"/>
      <c r="K207" s="93">
        <f t="shared" si="41"/>
        <v>0</v>
      </c>
      <c r="L207" s="92"/>
      <c r="M207" s="20"/>
      <c r="N207" s="93">
        <f t="shared" si="42"/>
        <v>0</v>
      </c>
      <c r="O207" s="92"/>
      <c r="P207" s="20"/>
      <c r="Q207" s="93">
        <f t="shared" si="43"/>
        <v>0</v>
      </c>
      <c r="R207" s="92"/>
      <c r="S207" s="20"/>
      <c r="T207" s="93">
        <f t="shared" si="44"/>
        <v>0</v>
      </c>
      <c r="U207" s="209">
        <f t="shared" si="45"/>
        <v>0</v>
      </c>
      <c r="W207" s="86" t="s">
        <v>18</v>
      </c>
      <c r="X207" s="121">
        <f t="shared" si="46"/>
        <v>0</v>
      </c>
      <c r="Y207" s="122">
        <f t="shared" si="47"/>
        <v>0</v>
      </c>
      <c r="Z207" s="122">
        <f t="shared" si="48"/>
        <v>0</v>
      </c>
      <c r="AA207" s="122">
        <f t="shared" si="49"/>
        <v>0</v>
      </c>
      <c r="AB207" s="122">
        <f t="shared" si="50"/>
        <v>0</v>
      </c>
      <c r="AC207" s="129">
        <f t="shared" si="51"/>
        <v>0</v>
      </c>
    </row>
    <row r="208" spans="1:29" ht="15.75">
      <c r="A208" s="252"/>
      <c r="B208" s="88" t="s">
        <v>19</v>
      </c>
      <c r="C208" s="94"/>
      <c r="D208" s="95"/>
      <c r="E208" s="96">
        <f t="shared" si="39"/>
        <v>0</v>
      </c>
      <c r="F208" s="94"/>
      <c r="G208" s="95"/>
      <c r="H208" s="96">
        <f t="shared" si="40"/>
        <v>0</v>
      </c>
      <c r="I208" s="94"/>
      <c r="J208" s="95"/>
      <c r="K208" s="96">
        <f t="shared" si="41"/>
        <v>0</v>
      </c>
      <c r="L208" s="94"/>
      <c r="M208" s="95"/>
      <c r="N208" s="96">
        <f t="shared" si="42"/>
        <v>0</v>
      </c>
      <c r="O208" s="94"/>
      <c r="P208" s="95"/>
      <c r="Q208" s="96">
        <f t="shared" si="43"/>
        <v>0</v>
      </c>
      <c r="R208" s="94"/>
      <c r="S208" s="95"/>
      <c r="T208" s="96">
        <f t="shared" si="44"/>
        <v>0</v>
      </c>
      <c r="U208" s="210">
        <f t="shared" si="45"/>
        <v>0</v>
      </c>
      <c r="W208" s="88" t="s">
        <v>19</v>
      </c>
      <c r="X208" s="125">
        <f t="shared" si="46"/>
        <v>0</v>
      </c>
      <c r="Y208" s="126">
        <f t="shared" si="47"/>
        <v>0</v>
      </c>
      <c r="Z208" s="126">
        <f t="shared" si="48"/>
        <v>0</v>
      </c>
      <c r="AA208" s="126">
        <f t="shared" si="49"/>
        <v>0</v>
      </c>
      <c r="AB208" s="126">
        <f t="shared" si="50"/>
        <v>0</v>
      </c>
      <c r="AC208" s="132">
        <f t="shared" si="51"/>
        <v>0</v>
      </c>
    </row>
    <row r="209" spans="7:29">
      <c r="G209" s="20"/>
      <c r="P209" s="20"/>
    </row>
    <row r="210" spans="7:29">
      <c r="G210" s="20"/>
      <c r="P210" s="20"/>
      <c r="U210" s="199" t="s">
        <v>1573</v>
      </c>
      <c r="X210" s="85" t="s">
        <v>22</v>
      </c>
      <c r="Y210" s="85" t="s">
        <v>23</v>
      </c>
      <c r="Z210" s="111" t="s">
        <v>24</v>
      </c>
      <c r="AA210" s="85" t="s">
        <v>25</v>
      </c>
      <c r="AB210" s="85" t="s">
        <v>26</v>
      </c>
      <c r="AC210" s="85" t="s">
        <v>27</v>
      </c>
    </row>
    <row r="211" spans="7:29">
      <c r="G211" s="20"/>
      <c r="P211" s="20"/>
      <c r="U211" s="211">
        <f>U9+U17+U25+U33+U41+U49+U57+U65+U73+U81+U89+U97+U105+U113+U121+U129+U137+U145+U153</f>
        <v>0</v>
      </c>
      <c r="W211" s="85" t="s">
        <v>12</v>
      </c>
      <c r="X211" s="117">
        <f>X9+X17+X25+X33+X41+X49+X57+X65+X73+X81+X89+X97+X105+X113+X121+X129+X137+X145+X153</f>
        <v>0</v>
      </c>
      <c r="Y211" s="118">
        <f t="shared" ref="Y211:AC211" si="52">Y9+Y17+Y25+Y33+Y41+Y49+Y57+Y65+Y73+Y81+Y89+Y97+Y105+Y113+Y121+Y129+Y137+Y145+Y153</f>
        <v>0</v>
      </c>
      <c r="Z211" s="118">
        <f t="shared" si="52"/>
        <v>0</v>
      </c>
      <c r="AA211" s="119">
        <f t="shared" si="52"/>
        <v>0</v>
      </c>
      <c r="AB211" s="119">
        <f t="shared" si="52"/>
        <v>0</v>
      </c>
      <c r="AC211" s="120">
        <f t="shared" si="52"/>
        <v>0</v>
      </c>
    </row>
    <row r="212" spans="7:29">
      <c r="G212" s="20"/>
      <c r="P212" s="20"/>
      <c r="U212" s="212">
        <f t="shared" ref="U212:U218" si="53">U10+U18+U26+U34+U42+U50+U58+U66+U74+U82+U90+U98+U106+U114+U122+U130+U138+U146+U154</f>
        <v>0</v>
      </c>
      <c r="W212" s="86" t="s">
        <v>13</v>
      </c>
      <c r="X212" s="121">
        <f t="shared" ref="X212:AC218" si="54">X10+X18+X26+X34+X42+X50+X58+X66+X74+X82+X90+X98+X106+X114+X122+X130+X138+X146+X154</f>
        <v>0</v>
      </c>
      <c r="Y212" s="122">
        <f t="shared" si="54"/>
        <v>0</v>
      </c>
      <c r="Z212" s="122">
        <f t="shared" si="54"/>
        <v>0</v>
      </c>
      <c r="AA212" s="123">
        <f t="shared" si="54"/>
        <v>0</v>
      </c>
      <c r="AB212" s="123">
        <f t="shared" si="54"/>
        <v>0</v>
      </c>
      <c r="AC212" s="124">
        <f t="shared" si="54"/>
        <v>0</v>
      </c>
    </row>
    <row r="213" spans="7:29">
      <c r="G213" s="20"/>
      <c r="P213" s="20"/>
      <c r="U213" s="212">
        <f t="shared" si="53"/>
        <v>0</v>
      </c>
      <c r="W213" s="87" t="s">
        <v>14</v>
      </c>
      <c r="X213" s="121">
        <f t="shared" si="54"/>
        <v>0</v>
      </c>
      <c r="Y213" s="122">
        <f t="shared" si="54"/>
        <v>0</v>
      </c>
      <c r="Z213" s="122">
        <f t="shared" si="54"/>
        <v>0</v>
      </c>
      <c r="AA213" s="123">
        <f t="shared" si="54"/>
        <v>0</v>
      </c>
      <c r="AB213" s="123">
        <f t="shared" si="54"/>
        <v>0</v>
      </c>
      <c r="AC213" s="124">
        <f t="shared" si="54"/>
        <v>0</v>
      </c>
    </row>
    <row r="214" spans="7:29">
      <c r="U214" s="212">
        <f t="shared" si="53"/>
        <v>0</v>
      </c>
      <c r="W214" s="86" t="s">
        <v>15</v>
      </c>
      <c r="X214" s="121">
        <f t="shared" si="54"/>
        <v>0</v>
      </c>
      <c r="Y214" s="122">
        <f t="shared" si="54"/>
        <v>0</v>
      </c>
      <c r="Z214" s="122">
        <f t="shared" si="54"/>
        <v>0</v>
      </c>
      <c r="AA214" s="123">
        <f t="shared" si="54"/>
        <v>0</v>
      </c>
      <c r="AB214" s="123">
        <f t="shared" si="54"/>
        <v>0</v>
      </c>
      <c r="AC214" s="124">
        <f t="shared" si="54"/>
        <v>0</v>
      </c>
    </row>
    <row r="215" spans="7:29">
      <c r="U215" s="212">
        <f t="shared" si="53"/>
        <v>0</v>
      </c>
      <c r="W215" s="86" t="s">
        <v>16</v>
      </c>
      <c r="X215" s="121">
        <f t="shared" si="54"/>
        <v>0</v>
      </c>
      <c r="Y215" s="122">
        <f t="shared" si="54"/>
        <v>0</v>
      </c>
      <c r="Z215" s="122">
        <f t="shared" si="54"/>
        <v>0</v>
      </c>
      <c r="AA215" s="123">
        <f t="shared" si="54"/>
        <v>0</v>
      </c>
      <c r="AB215" s="123">
        <f t="shared" si="54"/>
        <v>0</v>
      </c>
      <c r="AC215" s="124">
        <f t="shared" si="54"/>
        <v>0</v>
      </c>
    </row>
    <row r="216" spans="7:29">
      <c r="U216" s="212">
        <f t="shared" si="53"/>
        <v>0</v>
      </c>
      <c r="W216" s="86" t="s">
        <v>17</v>
      </c>
      <c r="X216" s="121">
        <f t="shared" si="54"/>
        <v>0</v>
      </c>
      <c r="Y216" s="122">
        <f t="shared" si="54"/>
        <v>0</v>
      </c>
      <c r="Z216" s="122">
        <f t="shared" si="54"/>
        <v>0</v>
      </c>
      <c r="AA216" s="123">
        <f t="shared" si="54"/>
        <v>0</v>
      </c>
      <c r="AB216" s="123">
        <f t="shared" si="54"/>
        <v>0</v>
      </c>
      <c r="AC216" s="124">
        <f t="shared" si="54"/>
        <v>0</v>
      </c>
    </row>
    <row r="217" spans="7:29">
      <c r="K217"/>
      <c r="N217"/>
      <c r="U217" s="212">
        <f t="shared" si="53"/>
        <v>0</v>
      </c>
      <c r="W217" s="86" t="s">
        <v>18</v>
      </c>
      <c r="X217" s="121">
        <f t="shared" si="54"/>
        <v>0</v>
      </c>
      <c r="Y217" s="122">
        <f t="shared" si="54"/>
        <v>0</v>
      </c>
      <c r="Z217" s="122">
        <f t="shared" si="54"/>
        <v>0</v>
      </c>
      <c r="AA217" s="123">
        <f t="shared" si="54"/>
        <v>0</v>
      </c>
      <c r="AB217" s="123">
        <f t="shared" si="54"/>
        <v>0</v>
      </c>
      <c r="AC217" s="124">
        <f t="shared" si="54"/>
        <v>0</v>
      </c>
    </row>
    <row r="218" spans="7:29">
      <c r="K218"/>
      <c r="N218"/>
      <c r="U218" s="213">
        <f t="shared" si="53"/>
        <v>0</v>
      </c>
      <c r="W218" s="88" t="s">
        <v>19</v>
      </c>
      <c r="X218" s="125">
        <f t="shared" si="54"/>
        <v>0</v>
      </c>
      <c r="Y218" s="126">
        <f t="shared" si="54"/>
        <v>0</v>
      </c>
      <c r="Z218" s="126">
        <f t="shared" si="54"/>
        <v>0</v>
      </c>
      <c r="AA218" s="127">
        <f t="shared" si="54"/>
        <v>0</v>
      </c>
      <c r="AB218" s="127">
        <f t="shared" si="54"/>
        <v>0</v>
      </c>
      <c r="AC218" s="128">
        <f t="shared" si="54"/>
        <v>0</v>
      </c>
    </row>
    <row r="225" customFormat="1"/>
    <row r="226" customFormat="1"/>
  </sheetData>
  <mergeCells count="33">
    <mergeCell ref="A33:A40"/>
    <mergeCell ref="B7:B8"/>
    <mergeCell ref="C7:E7"/>
    <mergeCell ref="F7:H7"/>
    <mergeCell ref="I7:K7"/>
    <mergeCell ref="R7:T7"/>
    <mergeCell ref="U7:U8"/>
    <mergeCell ref="A9:A16"/>
    <mergeCell ref="A17:A24"/>
    <mergeCell ref="A25:A32"/>
    <mergeCell ref="L7:N7"/>
    <mergeCell ref="O7:Q7"/>
    <mergeCell ref="A129:A136"/>
    <mergeCell ref="A41:A48"/>
    <mergeCell ref="A49:A56"/>
    <mergeCell ref="A57:A64"/>
    <mergeCell ref="A65:A72"/>
    <mergeCell ref="A73:A80"/>
    <mergeCell ref="A81:A88"/>
    <mergeCell ref="A89:A96"/>
    <mergeCell ref="A97:A104"/>
    <mergeCell ref="A105:A112"/>
    <mergeCell ref="A113:A120"/>
    <mergeCell ref="A121:A128"/>
    <mergeCell ref="A185:A192"/>
    <mergeCell ref="A193:A200"/>
    <mergeCell ref="A201:A208"/>
    <mergeCell ref="A137:A144"/>
    <mergeCell ref="A145:A152"/>
    <mergeCell ref="A153:A160"/>
    <mergeCell ref="A161:A168"/>
    <mergeCell ref="A169:A176"/>
    <mergeCell ref="A177:A18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0"/>
  <sheetViews>
    <sheetView topLeftCell="A85" zoomScale="70" zoomScaleNormal="70" workbookViewId="0">
      <selection activeCell="L230" sqref="L230"/>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20" width="13.425781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42767</v>
      </c>
      <c r="B9" s="86" t="s">
        <v>12</v>
      </c>
      <c r="C9" s="92">
        <v>35515390.150000185</v>
      </c>
      <c r="D9" s="20"/>
      <c r="E9" s="93">
        <f t="shared" ref="E9:E72" si="0">C9-D9</f>
        <v>35515390.150000185</v>
      </c>
      <c r="F9" s="92">
        <v>552403.9099999998</v>
      </c>
      <c r="G9" s="20"/>
      <c r="H9" s="93">
        <f t="shared" ref="H9:H72" si="1">F9-G9</f>
        <v>552403.9099999998</v>
      </c>
      <c r="I9" s="92">
        <v>76846.03</v>
      </c>
      <c r="J9" s="20"/>
      <c r="K9" s="93">
        <f t="shared" ref="K9:K72" si="2">I9-J9</f>
        <v>76846.03</v>
      </c>
      <c r="L9" s="92">
        <v>18057.03</v>
      </c>
      <c r="M9" s="20"/>
      <c r="N9" s="93">
        <f t="shared" ref="N9:N72" si="3">L9-M9</f>
        <v>18057.03</v>
      </c>
      <c r="O9" s="92">
        <v>507517.66999999963</v>
      </c>
      <c r="P9" s="20"/>
      <c r="Q9" s="93">
        <f t="shared" ref="Q9:Q72" si="4">O9-P9</f>
        <v>507517.66999999963</v>
      </c>
      <c r="R9" s="89">
        <v>34514257.570000179</v>
      </c>
      <c r="S9" s="90"/>
      <c r="T9" s="91">
        <f t="shared" ref="T9:T72" si="5">R9-S9</f>
        <v>34514257.570000179</v>
      </c>
      <c r="U9" s="208">
        <f>IF(D9=0,0,1)</f>
        <v>0</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86" t="s">
        <v>13</v>
      </c>
      <c r="C10" s="92">
        <v>74000336.789996713</v>
      </c>
      <c r="D10" s="20"/>
      <c r="E10" s="93">
        <f t="shared" si="0"/>
        <v>74000336.789996713</v>
      </c>
      <c r="F10" s="92">
        <v>1623821.1300000004</v>
      </c>
      <c r="G10" s="20"/>
      <c r="H10" s="93">
        <f t="shared" si="1"/>
        <v>1623821.1300000004</v>
      </c>
      <c r="I10" s="92">
        <v>149747.51</v>
      </c>
      <c r="J10" s="20"/>
      <c r="K10" s="93">
        <f t="shared" si="2"/>
        <v>149747.51</v>
      </c>
      <c r="L10" s="92">
        <v>5215.24</v>
      </c>
      <c r="M10" s="20"/>
      <c r="N10" s="93">
        <f t="shared" si="3"/>
        <v>5215.24</v>
      </c>
      <c r="O10" s="92">
        <v>555211.44000000018</v>
      </c>
      <c r="P10" s="20"/>
      <c r="Q10" s="93">
        <f t="shared" si="4"/>
        <v>555211.44000000018</v>
      </c>
      <c r="R10" s="92">
        <v>71965836.489996716</v>
      </c>
      <c r="S10" s="20"/>
      <c r="T10" s="93">
        <f t="shared" si="5"/>
        <v>71965836.489996716</v>
      </c>
      <c r="U10" s="209">
        <f t="shared" ref="U10:U73" si="6">IF(D10=0,0,1)</f>
        <v>0</v>
      </c>
      <c r="W10" s="86" t="s">
        <v>13</v>
      </c>
      <c r="X10" s="121">
        <f t="shared" ref="X10:X73" si="7">+IF(AND(C10&lt;&gt;0,D10&lt;&gt;0,OR(E10&gt;100,E10&lt;-100)),1,0)</f>
        <v>0</v>
      </c>
      <c r="Y10" s="122">
        <f t="shared" ref="Y10:Y73" si="8">+IF(AND(F10&lt;&gt;0,G10&lt;&gt;0,OR(H10&gt;100,H10&lt;-100)),1,0)</f>
        <v>0</v>
      </c>
      <c r="Z10" s="122">
        <f t="shared" ref="Z10:Z73" si="9">+IF(AND(I10&lt;&gt;0,J10&lt;&gt;0,OR(K10&gt;100,K10&lt;-100)),1,0)</f>
        <v>0</v>
      </c>
      <c r="AA10" s="123">
        <f t="shared" ref="AA10:AA73" si="10">+IF(AND(L10&lt;&gt;0,M10&lt;&gt;0,OR(N10&gt;100,N10&lt;-100)),1,0)</f>
        <v>0</v>
      </c>
      <c r="AB10" s="123">
        <f t="shared" ref="AB10:AB73" si="11">+IF(AND(O10&lt;&gt;0,P10&lt;&gt;0,OR(Q10&gt;100,Q10&lt;-100)),1,0)</f>
        <v>0</v>
      </c>
      <c r="AC10" s="124">
        <f t="shared" ref="AC10:AC73" si="12">+IF(AND(R10&lt;&gt;0,S10&lt;&gt;0,OR(T10&gt;100,T10&lt;-100)),1,0)</f>
        <v>0</v>
      </c>
    </row>
    <row r="11" spans="1:29" ht="15.75">
      <c r="A11" s="251"/>
      <c r="B11" s="87" t="s">
        <v>14</v>
      </c>
      <c r="C11" s="92">
        <v>36332397.889999717</v>
      </c>
      <c r="D11" s="20"/>
      <c r="E11" s="93">
        <f t="shared" si="0"/>
        <v>36332397.889999717</v>
      </c>
      <c r="F11" s="92">
        <v>629320.57999999996</v>
      </c>
      <c r="G11" s="20"/>
      <c r="H11" s="93">
        <f t="shared" si="1"/>
        <v>629320.57999999996</v>
      </c>
      <c r="I11" s="92">
        <v>72111.34</v>
      </c>
      <c r="J11" s="20"/>
      <c r="K11" s="93">
        <f t="shared" si="2"/>
        <v>72111.34</v>
      </c>
      <c r="L11" s="92">
        <v>5752.78</v>
      </c>
      <c r="M11" s="20"/>
      <c r="N11" s="93">
        <f t="shared" si="3"/>
        <v>5752.78</v>
      </c>
      <c r="O11" s="92">
        <v>245459.64</v>
      </c>
      <c r="P11" s="20"/>
      <c r="Q11" s="93">
        <f t="shared" si="4"/>
        <v>245459.64</v>
      </c>
      <c r="R11" s="92">
        <v>35523976.229999706</v>
      </c>
      <c r="S11" s="20"/>
      <c r="T11" s="93">
        <f t="shared" si="5"/>
        <v>35523976.229999706</v>
      </c>
      <c r="U11" s="209">
        <f t="shared" si="6"/>
        <v>0</v>
      </c>
      <c r="W11" s="87" t="s">
        <v>14</v>
      </c>
      <c r="X11" s="121">
        <f t="shared" si="7"/>
        <v>0</v>
      </c>
      <c r="Y11" s="122">
        <f t="shared" si="8"/>
        <v>0</v>
      </c>
      <c r="Z11" s="122">
        <f t="shared" si="9"/>
        <v>0</v>
      </c>
      <c r="AA11" s="123">
        <f t="shared" si="10"/>
        <v>0</v>
      </c>
      <c r="AB11" s="123">
        <f t="shared" si="11"/>
        <v>0</v>
      </c>
      <c r="AC11" s="124">
        <f t="shared" si="12"/>
        <v>0</v>
      </c>
    </row>
    <row r="12" spans="1:29" ht="15.75">
      <c r="A12" s="251"/>
      <c r="B12" s="86" t="s">
        <v>15</v>
      </c>
      <c r="C12" s="92">
        <v>77683105.709999993</v>
      </c>
      <c r="D12" s="20"/>
      <c r="E12" s="93">
        <f t="shared" si="0"/>
        <v>77683105.709999993</v>
      </c>
      <c r="F12" s="92">
        <v>1534706.8800000006</v>
      </c>
      <c r="G12" s="20"/>
      <c r="H12" s="93">
        <f t="shared" si="1"/>
        <v>1534706.8800000006</v>
      </c>
      <c r="I12" s="92">
        <v>126322.83</v>
      </c>
      <c r="J12" s="20"/>
      <c r="K12" s="93">
        <f t="shared" si="2"/>
        <v>126322.83</v>
      </c>
      <c r="L12" s="92">
        <v>10083.189999999999</v>
      </c>
      <c r="M12" s="20"/>
      <c r="N12" s="93">
        <f t="shared" si="3"/>
        <v>10083.189999999999</v>
      </c>
      <c r="O12" s="92">
        <v>664529.57999999996</v>
      </c>
      <c r="P12" s="20"/>
      <c r="Q12" s="93">
        <f t="shared" si="4"/>
        <v>664529.57999999996</v>
      </c>
      <c r="R12" s="92">
        <v>75600108.889999986</v>
      </c>
      <c r="S12" s="20"/>
      <c r="T12" s="93">
        <f t="shared" si="5"/>
        <v>75600108.889999986</v>
      </c>
      <c r="U12" s="209">
        <f t="shared" si="6"/>
        <v>0</v>
      </c>
      <c r="W12" s="86" t="s">
        <v>15</v>
      </c>
      <c r="X12" s="121">
        <f t="shared" si="7"/>
        <v>0</v>
      </c>
      <c r="Y12" s="122">
        <f t="shared" si="8"/>
        <v>0</v>
      </c>
      <c r="Z12" s="122">
        <f t="shared" si="9"/>
        <v>0</v>
      </c>
      <c r="AA12" s="123">
        <f t="shared" si="10"/>
        <v>0</v>
      </c>
      <c r="AB12" s="123">
        <f t="shared" si="11"/>
        <v>0</v>
      </c>
      <c r="AC12" s="124">
        <f t="shared" si="12"/>
        <v>0</v>
      </c>
    </row>
    <row r="13" spans="1:29" ht="15.75">
      <c r="A13" s="251"/>
      <c r="B13" s="86" t="s">
        <v>16</v>
      </c>
      <c r="C13" s="92">
        <v>67854859.339999393</v>
      </c>
      <c r="D13" s="20"/>
      <c r="E13" s="93">
        <f t="shared" si="0"/>
        <v>67854859.339999393</v>
      </c>
      <c r="F13" s="92">
        <v>1448331.4300000009</v>
      </c>
      <c r="G13" s="20"/>
      <c r="H13" s="93">
        <f t="shared" si="1"/>
        <v>1448331.4300000009</v>
      </c>
      <c r="I13" s="92">
        <v>145033.19000000006</v>
      </c>
      <c r="J13" s="20"/>
      <c r="K13" s="93">
        <f t="shared" si="2"/>
        <v>145033.19000000006</v>
      </c>
      <c r="L13" s="92">
        <v>78079.570000000022</v>
      </c>
      <c r="M13" s="20"/>
      <c r="N13" s="93">
        <f t="shared" si="3"/>
        <v>78079.570000000022</v>
      </c>
      <c r="O13" s="92">
        <v>531694.92999999959</v>
      </c>
      <c r="P13" s="20"/>
      <c r="Q13" s="93">
        <f t="shared" si="4"/>
        <v>531694.92999999959</v>
      </c>
      <c r="R13" s="92">
        <v>65941786.599999391</v>
      </c>
      <c r="S13" s="20"/>
      <c r="T13" s="93">
        <f t="shared" si="5"/>
        <v>65941786.599999391</v>
      </c>
      <c r="U13" s="209">
        <f t="shared" si="6"/>
        <v>0</v>
      </c>
      <c r="W13" s="86" t="s">
        <v>16</v>
      </c>
      <c r="X13" s="121">
        <f t="shared" si="7"/>
        <v>0</v>
      </c>
      <c r="Y13" s="122">
        <f t="shared" si="8"/>
        <v>0</v>
      </c>
      <c r="Z13" s="122">
        <f t="shared" si="9"/>
        <v>0</v>
      </c>
      <c r="AA13" s="123">
        <f t="shared" si="10"/>
        <v>0</v>
      </c>
      <c r="AB13" s="123">
        <f t="shared" si="11"/>
        <v>0</v>
      </c>
      <c r="AC13" s="124">
        <f t="shared" si="12"/>
        <v>0</v>
      </c>
    </row>
    <row r="14" spans="1:29" ht="15.75">
      <c r="A14" s="251"/>
      <c r="B14" s="86" t="s">
        <v>17</v>
      </c>
      <c r="C14" s="92">
        <v>67936228.799996704</v>
      </c>
      <c r="D14" s="20"/>
      <c r="E14" s="93">
        <f t="shared" si="0"/>
        <v>67936228.799996704</v>
      </c>
      <c r="F14" s="92">
        <v>1589809.6500000006</v>
      </c>
      <c r="G14" s="20"/>
      <c r="H14" s="93">
        <f t="shared" si="1"/>
        <v>1589809.6500000006</v>
      </c>
      <c r="I14" s="92">
        <v>176608.26</v>
      </c>
      <c r="J14" s="20"/>
      <c r="K14" s="93">
        <f t="shared" si="2"/>
        <v>176608.26</v>
      </c>
      <c r="L14" s="92">
        <v>5093.5</v>
      </c>
      <c r="M14" s="20"/>
      <c r="N14" s="93">
        <f t="shared" si="3"/>
        <v>5093.5</v>
      </c>
      <c r="O14" s="92">
        <v>158638.12999999998</v>
      </c>
      <c r="P14" s="20"/>
      <c r="Q14" s="93">
        <f t="shared" si="4"/>
        <v>158638.12999999998</v>
      </c>
      <c r="R14" s="92">
        <v>66359295.779996708</v>
      </c>
      <c r="S14" s="20"/>
      <c r="T14" s="93">
        <f t="shared" si="5"/>
        <v>66359295.779996708</v>
      </c>
      <c r="U14" s="209">
        <f t="shared" si="6"/>
        <v>0</v>
      </c>
      <c r="W14" s="86" t="s">
        <v>17</v>
      </c>
      <c r="X14" s="121">
        <f t="shared" si="7"/>
        <v>0</v>
      </c>
      <c r="Y14" s="122">
        <f t="shared" si="8"/>
        <v>0</v>
      </c>
      <c r="Z14" s="122">
        <f t="shared" si="9"/>
        <v>0</v>
      </c>
      <c r="AA14" s="123">
        <f t="shared" si="10"/>
        <v>0</v>
      </c>
      <c r="AB14" s="123">
        <f t="shared" si="11"/>
        <v>0</v>
      </c>
      <c r="AC14" s="124">
        <f t="shared" si="12"/>
        <v>0</v>
      </c>
    </row>
    <row r="15" spans="1:29" ht="15.75">
      <c r="A15" s="251"/>
      <c r="B15" s="86" t="s">
        <v>18</v>
      </c>
      <c r="C15" s="92">
        <v>20586032.970000006</v>
      </c>
      <c r="D15" s="20"/>
      <c r="E15" s="93">
        <f t="shared" si="0"/>
        <v>20586032.970000006</v>
      </c>
      <c r="F15" s="92">
        <v>657146.6399999999</v>
      </c>
      <c r="G15" s="20"/>
      <c r="H15" s="93">
        <f t="shared" si="1"/>
        <v>657146.6399999999</v>
      </c>
      <c r="I15" s="92">
        <v>108159.41</v>
      </c>
      <c r="J15" s="20"/>
      <c r="K15" s="93">
        <f t="shared" si="2"/>
        <v>108159.41</v>
      </c>
      <c r="L15" s="92">
        <v>8376.9399999999987</v>
      </c>
      <c r="M15" s="20"/>
      <c r="N15" s="93">
        <f t="shared" si="3"/>
        <v>8376.9399999999987</v>
      </c>
      <c r="O15" s="92">
        <v>164762.22</v>
      </c>
      <c r="P15" s="20"/>
      <c r="Q15" s="93">
        <f t="shared" si="4"/>
        <v>164762.22</v>
      </c>
      <c r="R15" s="92">
        <v>19863906.580000009</v>
      </c>
      <c r="S15" s="20"/>
      <c r="T15" s="93">
        <f t="shared" si="5"/>
        <v>19863906.580000009</v>
      </c>
      <c r="U15" s="209">
        <f t="shared" si="6"/>
        <v>0</v>
      </c>
      <c r="W15" s="86" t="s">
        <v>18</v>
      </c>
      <c r="X15" s="121">
        <f t="shared" si="7"/>
        <v>0</v>
      </c>
      <c r="Y15" s="122">
        <f t="shared" si="8"/>
        <v>0</v>
      </c>
      <c r="Z15" s="122">
        <f t="shared" si="9"/>
        <v>0</v>
      </c>
      <c r="AA15" s="123">
        <f t="shared" si="10"/>
        <v>0</v>
      </c>
      <c r="AB15" s="123">
        <f t="shared" si="11"/>
        <v>0</v>
      </c>
      <c r="AC15" s="124">
        <f t="shared" si="12"/>
        <v>0</v>
      </c>
    </row>
    <row r="16" spans="1:29" ht="15.75">
      <c r="A16" s="252"/>
      <c r="B16" s="88" t="s">
        <v>19</v>
      </c>
      <c r="C16" s="94">
        <v>77668257.659998998</v>
      </c>
      <c r="D16" s="95"/>
      <c r="E16" s="96">
        <f t="shared" si="0"/>
        <v>77668257.659998998</v>
      </c>
      <c r="F16" s="94">
        <v>2183864.5</v>
      </c>
      <c r="G16" s="95"/>
      <c r="H16" s="96">
        <f t="shared" si="1"/>
        <v>2183864.5</v>
      </c>
      <c r="I16" s="94">
        <v>91805.269999999975</v>
      </c>
      <c r="J16" s="95"/>
      <c r="K16" s="96">
        <f t="shared" si="2"/>
        <v>91805.269999999975</v>
      </c>
      <c r="L16" s="94">
        <v>3502.83</v>
      </c>
      <c r="M16" s="95"/>
      <c r="N16" s="96">
        <f t="shared" si="3"/>
        <v>3502.83</v>
      </c>
      <c r="O16" s="94">
        <v>598493.6</v>
      </c>
      <c r="P16" s="95"/>
      <c r="Q16" s="96">
        <f t="shared" si="4"/>
        <v>598493.6</v>
      </c>
      <c r="R16" s="94">
        <v>74974201.999999002</v>
      </c>
      <c r="S16" s="95"/>
      <c r="T16" s="96">
        <f t="shared" si="5"/>
        <v>74974201.999999002</v>
      </c>
      <c r="U16" s="210">
        <f t="shared" si="6"/>
        <v>0</v>
      </c>
      <c r="W16" s="88" t="s">
        <v>19</v>
      </c>
      <c r="X16" s="125">
        <f t="shared" si="7"/>
        <v>0</v>
      </c>
      <c r="Y16" s="126">
        <f t="shared" si="8"/>
        <v>0</v>
      </c>
      <c r="Z16" s="126">
        <f t="shared" si="9"/>
        <v>0</v>
      </c>
      <c r="AA16" s="127">
        <f t="shared" si="10"/>
        <v>0</v>
      </c>
      <c r="AB16" s="127">
        <f t="shared" si="11"/>
        <v>0</v>
      </c>
      <c r="AC16" s="128">
        <f t="shared" si="12"/>
        <v>0</v>
      </c>
    </row>
    <row r="17" spans="1:29" ht="15.75" customHeight="1">
      <c r="A17" s="250">
        <v>42768</v>
      </c>
      <c r="B17" s="85" t="s">
        <v>12</v>
      </c>
      <c r="C17" s="89">
        <v>34514257.570000179</v>
      </c>
      <c r="D17" s="90"/>
      <c r="E17" s="91">
        <f t="shared" si="0"/>
        <v>34514257.570000179</v>
      </c>
      <c r="F17" s="89">
        <v>574809.82999999996</v>
      </c>
      <c r="G17" s="90"/>
      <c r="H17" s="91">
        <f t="shared" si="1"/>
        <v>574809.82999999996</v>
      </c>
      <c r="I17" s="89">
        <v>34843.230000000003</v>
      </c>
      <c r="J17" s="90"/>
      <c r="K17" s="91">
        <f t="shared" si="2"/>
        <v>34843.230000000003</v>
      </c>
      <c r="L17" s="89">
        <v>12621.59</v>
      </c>
      <c r="M17" s="90"/>
      <c r="N17" s="91">
        <f t="shared" si="3"/>
        <v>12621.59</v>
      </c>
      <c r="O17" s="89">
        <v>475211.37000000023</v>
      </c>
      <c r="P17" s="90"/>
      <c r="Q17" s="91">
        <f t="shared" si="4"/>
        <v>475211.37000000023</v>
      </c>
      <c r="R17" s="89">
        <v>35486677.000000179</v>
      </c>
      <c r="S17" s="90"/>
      <c r="T17" s="91">
        <f t="shared" si="5"/>
        <v>35486677.000000179</v>
      </c>
      <c r="U17" s="208">
        <f t="shared" si="6"/>
        <v>0</v>
      </c>
      <c r="W17" s="85" t="s">
        <v>12</v>
      </c>
      <c r="X17" s="122">
        <f t="shared" si="7"/>
        <v>0</v>
      </c>
      <c r="Y17" s="122">
        <f t="shared" si="8"/>
        <v>0</v>
      </c>
      <c r="Z17" s="122">
        <f t="shared" si="9"/>
        <v>0</v>
      </c>
      <c r="AA17" s="122">
        <f t="shared" si="10"/>
        <v>0</v>
      </c>
      <c r="AB17" s="123">
        <f t="shared" si="11"/>
        <v>0</v>
      </c>
      <c r="AC17" s="129">
        <f t="shared" si="12"/>
        <v>0</v>
      </c>
    </row>
    <row r="18" spans="1:29" ht="15.75">
      <c r="A18" s="251"/>
      <c r="B18" s="86" t="s">
        <v>13</v>
      </c>
      <c r="C18" s="92">
        <v>71965836.489996716</v>
      </c>
      <c r="D18" s="20"/>
      <c r="E18" s="93">
        <f t="shared" si="0"/>
        <v>71965836.489996716</v>
      </c>
      <c r="F18" s="92">
        <v>1702423.3700000006</v>
      </c>
      <c r="G18" s="20"/>
      <c r="H18" s="93">
        <f t="shared" si="1"/>
        <v>1702423.3700000006</v>
      </c>
      <c r="I18" s="92">
        <v>187075.98</v>
      </c>
      <c r="J18" s="20"/>
      <c r="K18" s="93">
        <f t="shared" si="2"/>
        <v>187075.98</v>
      </c>
      <c r="L18" s="92">
        <v>12529.85</v>
      </c>
      <c r="M18" s="20"/>
      <c r="N18" s="93">
        <f t="shared" si="3"/>
        <v>12529.85</v>
      </c>
      <c r="O18" s="92">
        <v>591746.91000000027</v>
      </c>
      <c r="P18" s="20"/>
      <c r="Q18" s="93">
        <f t="shared" si="4"/>
        <v>591746.91000000027</v>
      </c>
      <c r="R18" s="92">
        <v>83571902.659996703</v>
      </c>
      <c r="S18" s="20"/>
      <c r="T18" s="93">
        <f t="shared" si="5"/>
        <v>83571902.659996703</v>
      </c>
      <c r="U18" s="209">
        <f t="shared" si="6"/>
        <v>0</v>
      </c>
      <c r="W18" s="86" t="s">
        <v>13</v>
      </c>
      <c r="X18" s="122">
        <f t="shared" si="7"/>
        <v>0</v>
      </c>
      <c r="Y18" s="122">
        <f t="shared" si="8"/>
        <v>0</v>
      </c>
      <c r="Z18" s="122">
        <f t="shared" si="9"/>
        <v>0</v>
      </c>
      <c r="AA18" s="122">
        <f t="shared" si="10"/>
        <v>0</v>
      </c>
      <c r="AB18" s="123">
        <f t="shared" si="11"/>
        <v>0</v>
      </c>
      <c r="AC18" s="129">
        <f t="shared" si="12"/>
        <v>0</v>
      </c>
    </row>
    <row r="19" spans="1:29" ht="15.75">
      <c r="A19" s="251"/>
      <c r="B19" s="87" t="s">
        <v>14</v>
      </c>
      <c r="C19" s="92"/>
      <c r="D19" s="20"/>
      <c r="E19" s="93">
        <f t="shared" si="0"/>
        <v>0</v>
      </c>
      <c r="F19" s="92"/>
      <c r="G19" s="20"/>
      <c r="H19" s="93">
        <f t="shared" si="1"/>
        <v>0</v>
      </c>
      <c r="I19" s="92"/>
      <c r="J19" s="20"/>
      <c r="K19" s="93">
        <f t="shared" si="2"/>
        <v>0</v>
      </c>
      <c r="L19" s="92"/>
      <c r="M19" s="20"/>
      <c r="N19" s="93">
        <f t="shared" si="3"/>
        <v>0</v>
      </c>
      <c r="O19" s="92"/>
      <c r="P19" s="20"/>
      <c r="Q19" s="93">
        <f t="shared" si="4"/>
        <v>0</v>
      </c>
      <c r="R19" s="92"/>
      <c r="S19" s="20"/>
      <c r="T19" s="93">
        <f t="shared" si="5"/>
        <v>0</v>
      </c>
      <c r="U19" s="209">
        <f t="shared" si="6"/>
        <v>0</v>
      </c>
      <c r="W19" s="87" t="s">
        <v>14</v>
      </c>
      <c r="X19" s="122">
        <f t="shared" si="7"/>
        <v>0</v>
      </c>
      <c r="Y19" s="122">
        <f t="shared" si="8"/>
        <v>0</v>
      </c>
      <c r="Z19" s="122">
        <f t="shared" si="9"/>
        <v>0</v>
      </c>
      <c r="AA19" s="122">
        <f t="shared" si="10"/>
        <v>0</v>
      </c>
      <c r="AB19" s="123">
        <f t="shared" si="11"/>
        <v>0</v>
      </c>
      <c r="AC19" s="129">
        <f t="shared" si="12"/>
        <v>0</v>
      </c>
    </row>
    <row r="20" spans="1:29" ht="15.75">
      <c r="A20" s="251"/>
      <c r="B20" s="86" t="s">
        <v>15</v>
      </c>
      <c r="C20" s="92">
        <v>75600108.889999986</v>
      </c>
      <c r="D20" s="20"/>
      <c r="E20" s="93">
        <f t="shared" si="0"/>
        <v>75600108.889999986</v>
      </c>
      <c r="F20" s="92">
        <v>911056.60999999975</v>
      </c>
      <c r="G20" s="20"/>
      <c r="H20" s="93">
        <f t="shared" si="1"/>
        <v>911056.60999999975</v>
      </c>
      <c r="I20" s="92">
        <v>63893.86</v>
      </c>
      <c r="J20" s="20"/>
      <c r="K20" s="93">
        <f t="shared" si="2"/>
        <v>63893.86</v>
      </c>
      <c r="L20" s="92">
        <v>6897.74</v>
      </c>
      <c r="M20" s="20"/>
      <c r="N20" s="93">
        <f t="shared" si="3"/>
        <v>6897.74</v>
      </c>
      <c r="O20" s="92">
        <v>514189.18999999971</v>
      </c>
      <c r="P20" s="20"/>
      <c r="Q20" s="93">
        <f t="shared" si="4"/>
        <v>514189.18999999971</v>
      </c>
      <c r="R20" s="92">
        <v>78140782.569999978</v>
      </c>
      <c r="S20" s="20"/>
      <c r="T20" s="93">
        <f t="shared" si="5"/>
        <v>78140782.569999978</v>
      </c>
      <c r="U20" s="209">
        <f t="shared" si="6"/>
        <v>0</v>
      </c>
      <c r="W20" s="86" t="s">
        <v>15</v>
      </c>
      <c r="X20" s="122">
        <f t="shared" si="7"/>
        <v>0</v>
      </c>
      <c r="Y20" s="4">
        <f t="shared" si="8"/>
        <v>0</v>
      </c>
      <c r="Z20" s="130">
        <f t="shared" si="9"/>
        <v>0</v>
      </c>
      <c r="AA20" s="4">
        <f t="shared" si="10"/>
        <v>0</v>
      </c>
      <c r="AB20" s="123">
        <f t="shared" si="11"/>
        <v>0</v>
      </c>
      <c r="AC20" s="129">
        <f t="shared" si="12"/>
        <v>0</v>
      </c>
    </row>
    <row r="21" spans="1:29" ht="15.75">
      <c r="A21" s="251"/>
      <c r="B21" s="86" t="s">
        <v>16</v>
      </c>
      <c r="C21" s="92">
        <v>65941786.599999391</v>
      </c>
      <c r="D21" s="20"/>
      <c r="E21" s="93">
        <f t="shared" si="0"/>
        <v>65941786.599999391</v>
      </c>
      <c r="F21" s="92">
        <v>1758345.8900000008</v>
      </c>
      <c r="G21" s="20"/>
      <c r="H21" s="93">
        <f t="shared" si="1"/>
        <v>1758345.8900000008</v>
      </c>
      <c r="I21" s="92">
        <v>75887.62</v>
      </c>
      <c r="J21" s="20"/>
      <c r="K21" s="93">
        <f t="shared" si="2"/>
        <v>75887.62</v>
      </c>
      <c r="L21" s="92">
        <v>8676.4599999999991</v>
      </c>
      <c r="M21" s="20"/>
      <c r="N21" s="93">
        <f t="shared" si="3"/>
        <v>8676.4599999999991</v>
      </c>
      <c r="O21" s="92">
        <v>594299.22999999975</v>
      </c>
      <c r="P21" s="20"/>
      <c r="Q21" s="93">
        <f t="shared" si="4"/>
        <v>594299.22999999975</v>
      </c>
      <c r="R21" s="92">
        <v>63656352.63999939</v>
      </c>
      <c r="S21" s="20"/>
      <c r="T21" s="93">
        <f t="shared" si="5"/>
        <v>63656352.63999939</v>
      </c>
      <c r="U21" s="209">
        <f t="shared" si="6"/>
        <v>0</v>
      </c>
      <c r="W21" s="86" t="s">
        <v>16</v>
      </c>
      <c r="X21" s="122">
        <f t="shared" si="7"/>
        <v>0</v>
      </c>
      <c r="Y21" s="4">
        <f t="shared" si="8"/>
        <v>0</v>
      </c>
      <c r="Z21" s="130">
        <f t="shared" si="9"/>
        <v>0</v>
      </c>
      <c r="AA21" s="4">
        <f t="shared" si="10"/>
        <v>0</v>
      </c>
      <c r="AB21" s="4">
        <f t="shared" si="11"/>
        <v>0</v>
      </c>
      <c r="AC21" s="129">
        <f t="shared" si="12"/>
        <v>0</v>
      </c>
    </row>
    <row r="22" spans="1:29" ht="15.75">
      <c r="A22" s="251"/>
      <c r="B22" s="86" t="s">
        <v>17</v>
      </c>
      <c r="C22" s="92">
        <v>66359295.779996708</v>
      </c>
      <c r="D22" s="20"/>
      <c r="E22" s="93">
        <f t="shared" si="0"/>
        <v>66359295.779996708</v>
      </c>
      <c r="F22" s="92">
        <v>1063659.2400000007</v>
      </c>
      <c r="G22" s="20"/>
      <c r="H22" s="93">
        <f t="shared" si="1"/>
        <v>1063659.2400000007</v>
      </c>
      <c r="I22" s="92">
        <v>97568.8</v>
      </c>
      <c r="J22" s="20"/>
      <c r="K22" s="93">
        <f t="shared" si="2"/>
        <v>97568.8</v>
      </c>
      <c r="L22" s="92">
        <v>163973.16</v>
      </c>
      <c r="M22" s="20"/>
      <c r="N22" s="93">
        <f t="shared" si="3"/>
        <v>163973.16</v>
      </c>
      <c r="O22" s="92">
        <v>342677.54</v>
      </c>
      <c r="P22" s="20"/>
      <c r="Q22" s="93">
        <f t="shared" si="4"/>
        <v>342677.54</v>
      </c>
      <c r="R22" s="92">
        <v>64886554.639996707</v>
      </c>
      <c r="S22" s="20"/>
      <c r="T22" s="93">
        <f t="shared" si="5"/>
        <v>64886554.639996707</v>
      </c>
      <c r="U22" s="209">
        <f t="shared" si="6"/>
        <v>0</v>
      </c>
      <c r="W22" s="86" t="s">
        <v>17</v>
      </c>
      <c r="X22" s="122">
        <f t="shared" si="7"/>
        <v>0</v>
      </c>
      <c r="Y22" s="4">
        <f t="shared" si="8"/>
        <v>0</v>
      </c>
      <c r="Z22" s="130">
        <f t="shared" si="9"/>
        <v>0</v>
      </c>
      <c r="AA22" s="4">
        <f t="shared" si="10"/>
        <v>0</v>
      </c>
      <c r="AB22" s="4">
        <f t="shared" si="11"/>
        <v>0</v>
      </c>
      <c r="AC22" s="129">
        <f t="shared" si="12"/>
        <v>0</v>
      </c>
    </row>
    <row r="23" spans="1:29" ht="15.75">
      <c r="A23" s="251"/>
      <c r="B23" s="86" t="s">
        <v>18</v>
      </c>
      <c r="C23" s="92">
        <v>19863906.580000009</v>
      </c>
      <c r="D23" s="20"/>
      <c r="E23" s="93">
        <f t="shared" si="0"/>
        <v>19863906.580000009</v>
      </c>
      <c r="F23" s="92">
        <v>912965.89000000048</v>
      </c>
      <c r="G23" s="20"/>
      <c r="H23" s="93">
        <f t="shared" si="1"/>
        <v>912965.89000000048</v>
      </c>
      <c r="I23" s="92">
        <v>61195</v>
      </c>
      <c r="J23" s="20"/>
      <c r="K23" s="93">
        <f t="shared" si="2"/>
        <v>61195</v>
      </c>
      <c r="L23" s="92">
        <v>4695.2299999999996</v>
      </c>
      <c r="M23" s="20"/>
      <c r="N23" s="93">
        <f t="shared" si="3"/>
        <v>4695.2299999999996</v>
      </c>
      <c r="O23" s="92">
        <v>46485.33</v>
      </c>
      <c r="P23" s="20"/>
      <c r="Q23" s="93">
        <f t="shared" si="4"/>
        <v>46485.33</v>
      </c>
      <c r="R23" s="92">
        <v>18960955.13000001</v>
      </c>
      <c r="S23" s="20"/>
      <c r="T23" s="93">
        <f t="shared" si="5"/>
        <v>18960955.13000001</v>
      </c>
      <c r="U23" s="209">
        <f t="shared" si="6"/>
        <v>0</v>
      </c>
      <c r="W23" s="86" t="s">
        <v>18</v>
      </c>
      <c r="X23" s="122">
        <f t="shared" si="7"/>
        <v>0</v>
      </c>
      <c r="Y23" s="4">
        <f t="shared" si="8"/>
        <v>0</v>
      </c>
      <c r="Z23" s="130">
        <f t="shared" si="9"/>
        <v>0</v>
      </c>
      <c r="AA23" s="4">
        <f t="shared" si="10"/>
        <v>0</v>
      </c>
      <c r="AB23" s="4">
        <f t="shared" si="11"/>
        <v>0</v>
      </c>
      <c r="AC23" s="129">
        <f t="shared" si="12"/>
        <v>0</v>
      </c>
    </row>
    <row r="24" spans="1:29" ht="15.75">
      <c r="A24" s="252"/>
      <c r="B24" s="88" t="s">
        <v>19</v>
      </c>
      <c r="C24" s="94">
        <v>74974201.999999002</v>
      </c>
      <c r="D24" s="95"/>
      <c r="E24" s="96">
        <f t="shared" si="0"/>
        <v>74974201.999999002</v>
      </c>
      <c r="F24" s="94">
        <v>2426857.9199999985</v>
      </c>
      <c r="G24" s="95"/>
      <c r="H24" s="96">
        <f t="shared" si="1"/>
        <v>2426857.9199999985</v>
      </c>
      <c r="I24" s="94">
        <v>86288.55</v>
      </c>
      <c r="J24" s="95"/>
      <c r="K24" s="96">
        <f t="shared" si="2"/>
        <v>86288.55</v>
      </c>
      <c r="L24" s="94">
        <v>50872.87</v>
      </c>
      <c r="M24" s="95"/>
      <c r="N24" s="96">
        <f t="shared" si="3"/>
        <v>50872.87</v>
      </c>
      <c r="O24" s="94">
        <v>903298.52999999968</v>
      </c>
      <c r="P24" s="95"/>
      <c r="Q24" s="96">
        <f t="shared" si="4"/>
        <v>903298.52999999968</v>
      </c>
      <c r="R24" s="94">
        <v>74555639.089999005</v>
      </c>
      <c r="S24" s="95"/>
      <c r="T24" s="96">
        <f t="shared" si="5"/>
        <v>74555639.089999005</v>
      </c>
      <c r="U24" s="210">
        <f t="shared" si="6"/>
        <v>0</v>
      </c>
      <c r="W24" s="88" t="s">
        <v>19</v>
      </c>
      <c r="X24" s="122">
        <f t="shared" si="7"/>
        <v>0</v>
      </c>
      <c r="Y24" s="4">
        <f t="shared" si="8"/>
        <v>0</v>
      </c>
      <c r="Z24" s="130">
        <f t="shared" si="9"/>
        <v>0</v>
      </c>
      <c r="AA24" s="4">
        <f t="shared" si="10"/>
        <v>0</v>
      </c>
      <c r="AB24" s="4">
        <f t="shared" si="11"/>
        <v>0</v>
      </c>
      <c r="AC24" s="129">
        <f t="shared" si="12"/>
        <v>0</v>
      </c>
    </row>
    <row r="25" spans="1:29" ht="15.75" customHeight="1">
      <c r="A25" s="250">
        <v>42770</v>
      </c>
      <c r="B25" s="85" t="s">
        <v>12</v>
      </c>
      <c r="C25" s="89">
        <v>35486677.000000179</v>
      </c>
      <c r="D25" s="90"/>
      <c r="E25" s="91">
        <f t="shared" si="0"/>
        <v>35486677.000000179</v>
      </c>
      <c r="F25" s="89">
        <v>287117.24000000011</v>
      </c>
      <c r="G25" s="90"/>
      <c r="H25" s="91">
        <f t="shared" si="1"/>
        <v>287117.24000000011</v>
      </c>
      <c r="I25" s="89">
        <v>12155.79</v>
      </c>
      <c r="J25" s="90"/>
      <c r="K25" s="91">
        <f t="shared" si="2"/>
        <v>12155.79</v>
      </c>
      <c r="L25" s="89">
        <v>2353.9399999999996</v>
      </c>
      <c r="M25" s="90"/>
      <c r="N25" s="91">
        <f t="shared" si="3"/>
        <v>2353.9399999999996</v>
      </c>
      <c r="O25" s="89">
        <v>0</v>
      </c>
      <c r="P25" s="90"/>
      <c r="Q25" s="91">
        <f t="shared" si="4"/>
        <v>0</v>
      </c>
      <c r="R25" s="89">
        <v>35209361.610000178</v>
      </c>
      <c r="S25" s="90"/>
      <c r="T25" s="91">
        <f t="shared" si="5"/>
        <v>35209361.610000178</v>
      </c>
      <c r="U25" s="208">
        <f t="shared" si="6"/>
        <v>0</v>
      </c>
      <c r="W25" s="85" t="s">
        <v>12</v>
      </c>
      <c r="X25" s="117">
        <f t="shared" si="7"/>
        <v>0</v>
      </c>
      <c r="Y25" s="118">
        <f t="shared" si="8"/>
        <v>0</v>
      </c>
      <c r="Z25" s="118">
        <f t="shared" si="9"/>
        <v>0</v>
      </c>
      <c r="AA25" s="118">
        <f t="shared" si="10"/>
        <v>0</v>
      </c>
      <c r="AB25" s="118">
        <f t="shared" si="11"/>
        <v>0</v>
      </c>
      <c r="AC25" s="131">
        <f t="shared" si="12"/>
        <v>0</v>
      </c>
    </row>
    <row r="26" spans="1:29" ht="15.75">
      <c r="A26" s="251"/>
      <c r="B26" s="86" t="s">
        <v>13</v>
      </c>
      <c r="C26" s="92">
        <v>83571902.659996703</v>
      </c>
      <c r="D26" s="20"/>
      <c r="E26" s="93">
        <f t="shared" si="0"/>
        <v>83571902.659996703</v>
      </c>
      <c r="F26" s="92">
        <v>579600.23</v>
      </c>
      <c r="G26" s="20"/>
      <c r="H26" s="93">
        <f t="shared" si="1"/>
        <v>579600.23</v>
      </c>
      <c r="I26" s="92">
        <v>60561.56</v>
      </c>
      <c r="J26" s="20"/>
      <c r="K26" s="93">
        <f t="shared" si="2"/>
        <v>60561.56</v>
      </c>
      <c r="L26" s="92">
        <v>15042.269999999997</v>
      </c>
      <c r="M26" s="20"/>
      <c r="N26" s="93">
        <f t="shared" si="3"/>
        <v>15042.269999999997</v>
      </c>
      <c r="O26" s="92">
        <v>0</v>
      </c>
      <c r="P26" s="20"/>
      <c r="Q26" s="93">
        <f t="shared" si="4"/>
        <v>0</v>
      </c>
      <c r="R26" s="92">
        <v>83037821.719996706</v>
      </c>
      <c r="S26" s="20"/>
      <c r="T26" s="93">
        <f t="shared" si="5"/>
        <v>83037821.719996706</v>
      </c>
      <c r="U26" s="209">
        <f t="shared" si="6"/>
        <v>0</v>
      </c>
      <c r="W26" s="86" t="s">
        <v>13</v>
      </c>
      <c r="X26" s="121">
        <f t="shared" si="7"/>
        <v>0</v>
      </c>
      <c r="Y26" s="122">
        <f t="shared" si="8"/>
        <v>0</v>
      </c>
      <c r="Z26" s="122">
        <f t="shared" si="9"/>
        <v>0</v>
      </c>
      <c r="AA26" s="122">
        <f t="shared" si="10"/>
        <v>0</v>
      </c>
      <c r="AB26" s="122">
        <f t="shared" si="11"/>
        <v>0</v>
      </c>
      <c r="AC26" s="129">
        <f t="shared" si="12"/>
        <v>0</v>
      </c>
    </row>
    <row r="27" spans="1:29" ht="15.75">
      <c r="A27" s="251"/>
      <c r="B27" s="87" t="s">
        <v>14</v>
      </c>
      <c r="C27" s="92">
        <v>35523976.229999706</v>
      </c>
      <c r="D27" s="20"/>
      <c r="E27" s="93">
        <f t="shared" si="0"/>
        <v>35523976.229999706</v>
      </c>
      <c r="F27" s="92">
        <v>985667.79999999923</v>
      </c>
      <c r="G27" s="20"/>
      <c r="H27" s="93">
        <f t="shared" si="1"/>
        <v>985667.79999999923</v>
      </c>
      <c r="I27" s="92">
        <v>78249.759999999995</v>
      </c>
      <c r="J27" s="20"/>
      <c r="K27" s="93">
        <f t="shared" si="2"/>
        <v>78249.759999999995</v>
      </c>
      <c r="L27" s="92">
        <v>38581.679999999993</v>
      </c>
      <c r="M27" s="20"/>
      <c r="N27" s="93">
        <f t="shared" si="3"/>
        <v>38581.679999999993</v>
      </c>
      <c r="O27" s="92">
        <v>305572.64999999985</v>
      </c>
      <c r="P27" s="20"/>
      <c r="Q27" s="93">
        <f t="shared" si="4"/>
        <v>305572.64999999985</v>
      </c>
      <c r="R27" s="92">
        <v>36942568.469999708</v>
      </c>
      <c r="S27" s="20"/>
      <c r="T27" s="93">
        <f t="shared" si="5"/>
        <v>36942568.469999708</v>
      </c>
      <c r="U27" s="209">
        <f t="shared" si="6"/>
        <v>0</v>
      </c>
      <c r="W27" s="87" t="s">
        <v>14</v>
      </c>
      <c r="X27" s="121">
        <f t="shared" si="7"/>
        <v>0</v>
      </c>
      <c r="Y27" s="122">
        <f t="shared" si="8"/>
        <v>0</v>
      </c>
      <c r="Z27" s="122">
        <f t="shared" si="9"/>
        <v>0</v>
      </c>
      <c r="AA27" s="122">
        <f t="shared" si="10"/>
        <v>0</v>
      </c>
      <c r="AB27" s="122">
        <f t="shared" si="11"/>
        <v>0</v>
      </c>
      <c r="AC27" s="129">
        <f t="shared" si="12"/>
        <v>0</v>
      </c>
    </row>
    <row r="28" spans="1:29" ht="15.75">
      <c r="A28" s="251"/>
      <c r="B28" s="86" t="s">
        <v>15</v>
      </c>
      <c r="C28" s="92">
        <v>78140782.569999978</v>
      </c>
      <c r="D28" s="20"/>
      <c r="E28" s="93">
        <f t="shared" si="0"/>
        <v>78140782.569999978</v>
      </c>
      <c r="F28" s="92">
        <v>531836.61999999988</v>
      </c>
      <c r="G28" s="20"/>
      <c r="H28" s="93">
        <f t="shared" si="1"/>
        <v>531836.61999999988</v>
      </c>
      <c r="I28" s="92">
        <v>71120.87</v>
      </c>
      <c r="J28" s="20"/>
      <c r="K28" s="93">
        <f t="shared" si="2"/>
        <v>71120.87</v>
      </c>
      <c r="L28" s="92">
        <v>5497.45</v>
      </c>
      <c r="M28" s="20"/>
      <c r="N28" s="93">
        <f t="shared" si="3"/>
        <v>5497.45</v>
      </c>
      <c r="O28" s="92">
        <v>51906.42</v>
      </c>
      <c r="P28" s="20"/>
      <c r="Q28" s="93">
        <f t="shared" si="4"/>
        <v>51906.42</v>
      </c>
      <c r="R28" s="92">
        <v>77622662.949999988</v>
      </c>
      <c r="S28" s="20"/>
      <c r="T28" s="93">
        <f t="shared" si="5"/>
        <v>77622662.949999988</v>
      </c>
      <c r="U28" s="209">
        <f t="shared" si="6"/>
        <v>0</v>
      </c>
      <c r="W28" s="86" t="s">
        <v>15</v>
      </c>
      <c r="X28" s="121">
        <f t="shared" si="7"/>
        <v>0</v>
      </c>
      <c r="Y28" s="122">
        <f t="shared" si="8"/>
        <v>0</v>
      </c>
      <c r="Z28" s="122">
        <f t="shared" si="9"/>
        <v>0</v>
      </c>
      <c r="AA28" s="122">
        <f t="shared" si="10"/>
        <v>0</v>
      </c>
      <c r="AB28" s="122">
        <f t="shared" si="11"/>
        <v>0</v>
      </c>
      <c r="AC28" s="129">
        <f t="shared" si="12"/>
        <v>0</v>
      </c>
    </row>
    <row r="29" spans="1:29" ht="15.75">
      <c r="A29" s="251"/>
      <c r="B29" s="86" t="s">
        <v>16</v>
      </c>
      <c r="C29" s="92">
        <v>63656352.63999939</v>
      </c>
      <c r="D29" s="20"/>
      <c r="E29" s="93">
        <f t="shared" si="0"/>
        <v>63656352.63999939</v>
      </c>
      <c r="F29" s="92">
        <v>475610.81</v>
      </c>
      <c r="G29" s="20"/>
      <c r="H29" s="93">
        <f t="shared" si="1"/>
        <v>475610.81</v>
      </c>
      <c r="I29" s="92">
        <v>47265.3</v>
      </c>
      <c r="J29" s="20"/>
      <c r="K29" s="93">
        <f t="shared" si="2"/>
        <v>47265.3</v>
      </c>
      <c r="L29" s="92">
        <v>8592.4599999999991</v>
      </c>
      <c r="M29" s="20"/>
      <c r="N29" s="93">
        <f t="shared" si="3"/>
        <v>8592.4599999999991</v>
      </c>
      <c r="O29" s="92">
        <v>0</v>
      </c>
      <c r="P29" s="20"/>
      <c r="Q29" s="93">
        <f t="shared" si="4"/>
        <v>0</v>
      </c>
      <c r="R29" s="92">
        <v>63219414.669999368</v>
      </c>
      <c r="S29" s="20"/>
      <c r="T29" s="93">
        <f t="shared" si="5"/>
        <v>63219414.669999368</v>
      </c>
      <c r="U29" s="209">
        <f t="shared" si="6"/>
        <v>0</v>
      </c>
      <c r="W29" s="86" t="s">
        <v>16</v>
      </c>
      <c r="X29" s="121">
        <f t="shared" si="7"/>
        <v>0</v>
      </c>
      <c r="Y29" s="122">
        <f t="shared" si="8"/>
        <v>0</v>
      </c>
      <c r="Z29" s="122">
        <f t="shared" si="9"/>
        <v>0</v>
      </c>
      <c r="AA29" s="122">
        <f t="shared" si="10"/>
        <v>0</v>
      </c>
      <c r="AB29" s="122">
        <f t="shared" si="11"/>
        <v>0</v>
      </c>
      <c r="AC29" s="129">
        <f t="shared" si="12"/>
        <v>0</v>
      </c>
    </row>
    <row r="30" spans="1:29" ht="15.75">
      <c r="A30" s="251"/>
      <c r="B30" s="86" t="s">
        <v>17</v>
      </c>
      <c r="C30" s="92">
        <v>64886554.639996707</v>
      </c>
      <c r="D30" s="20"/>
      <c r="E30" s="93">
        <f t="shared" si="0"/>
        <v>64886554.639996707</v>
      </c>
      <c r="F30" s="92">
        <v>940316.18999999983</v>
      </c>
      <c r="G30" s="20"/>
      <c r="H30" s="93">
        <f t="shared" si="1"/>
        <v>940316.18999999983</v>
      </c>
      <c r="I30" s="92">
        <v>0</v>
      </c>
      <c r="J30" s="20"/>
      <c r="K30" s="93">
        <f t="shared" si="2"/>
        <v>0</v>
      </c>
      <c r="L30" s="92">
        <v>0</v>
      </c>
      <c r="M30" s="20"/>
      <c r="N30" s="93">
        <f t="shared" si="3"/>
        <v>0</v>
      </c>
      <c r="O30" s="92">
        <v>0</v>
      </c>
      <c r="P30" s="20"/>
      <c r="Q30" s="93">
        <f t="shared" si="4"/>
        <v>0</v>
      </c>
      <c r="R30" s="92">
        <v>63946238.44999671</v>
      </c>
      <c r="S30" s="20"/>
      <c r="T30" s="93">
        <f t="shared" si="5"/>
        <v>63946238.44999671</v>
      </c>
      <c r="U30" s="209">
        <f t="shared" si="6"/>
        <v>0</v>
      </c>
      <c r="W30" s="86" t="s">
        <v>17</v>
      </c>
      <c r="X30" s="121">
        <f t="shared" si="7"/>
        <v>0</v>
      </c>
      <c r="Y30" s="122">
        <f t="shared" si="8"/>
        <v>0</v>
      </c>
      <c r="Z30" s="122">
        <f t="shared" si="9"/>
        <v>0</v>
      </c>
      <c r="AA30" s="122">
        <f t="shared" si="10"/>
        <v>0</v>
      </c>
      <c r="AB30" s="122">
        <f t="shared" si="11"/>
        <v>0</v>
      </c>
      <c r="AC30" s="129">
        <f t="shared" si="12"/>
        <v>0</v>
      </c>
    </row>
    <row r="31" spans="1:29" ht="15.75">
      <c r="A31" s="251"/>
      <c r="B31" s="86" t="s">
        <v>18</v>
      </c>
      <c r="C31" s="92">
        <v>18960955.13000001</v>
      </c>
      <c r="D31" s="20"/>
      <c r="E31" s="93">
        <f t="shared" si="0"/>
        <v>18960955.13000001</v>
      </c>
      <c r="F31" s="92">
        <v>384821.36</v>
      </c>
      <c r="G31" s="20"/>
      <c r="H31" s="93">
        <f t="shared" si="1"/>
        <v>384821.36</v>
      </c>
      <c r="I31" s="92">
        <v>35544.129999999997</v>
      </c>
      <c r="J31" s="20"/>
      <c r="K31" s="93">
        <f t="shared" si="2"/>
        <v>35544.129999999997</v>
      </c>
      <c r="L31" s="92">
        <v>3175.05</v>
      </c>
      <c r="M31" s="20"/>
      <c r="N31" s="93">
        <f t="shared" si="3"/>
        <v>3175.05</v>
      </c>
      <c r="O31" s="92">
        <v>0</v>
      </c>
      <c r="P31" s="20"/>
      <c r="Q31" s="93">
        <f t="shared" si="4"/>
        <v>0</v>
      </c>
      <c r="R31" s="92">
        <v>18608502.850000009</v>
      </c>
      <c r="S31" s="20"/>
      <c r="T31" s="93">
        <f t="shared" si="5"/>
        <v>18608502.850000009</v>
      </c>
      <c r="U31" s="209">
        <f t="shared" si="6"/>
        <v>0</v>
      </c>
      <c r="W31" s="86" t="s">
        <v>18</v>
      </c>
      <c r="X31" s="121">
        <f t="shared" si="7"/>
        <v>0</v>
      </c>
      <c r="Y31" s="122">
        <f t="shared" si="8"/>
        <v>0</v>
      </c>
      <c r="Z31" s="122">
        <f t="shared" si="9"/>
        <v>0</v>
      </c>
      <c r="AA31" s="122">
        <f t="shared" si="10"/>
        <v>0</v>
      </c>
      <c r="AB31" s="122">
        <f t="shared" si="11"/>
        <v>0</v>
      </c>
      <c r="AC31" s="129">
        <f t="shared" si="12"/>
        <v>0</v>
      </c>
    </row>
    <row r="32" spans="1:29" ht="15.75">
      <c r="A32" s="252"/>
      <c r="B32" s="88" t="s">
        <v>19</v>
      </c>
      <c r="C32" s="94">
        <v>74555639.089999005</v>
      </c>
      <c r="D32" s="95"/>
      <c r="E32" s="96">
        <f t="shared" si="0"/>
        <v>74555639.089999005</v>
      </c>
      <c r="F32" s="94">
        <v>555847.44999999995</v>
      </c>
      <c r="G32" s="95"/>
      <c r="H32" s="96">
        <f t="shared" si="1"/>
        <v>555847.44999999995</v>
      </c>
      <c r="I32" s="94">
        <v>37263.839999999997</v>
      </c>
      <c r="J32" s="95"/>
      <c r="K32" s="96">
        <f t="shared" si="2"/>
        <v>37263.839999999997</v>
      </c>
      <c r="L32" s="94">
        <v>5850.49</v>
      </c>
      <c r="M32" s="95"/>
      <c r="N32" s="96">
        <f t="shared" si="3"/>
        <v>5850.49</v>
      </c>
      <c r="O32" s="94">
        <v>0</v>
      </c>
      <c r="P32" s="95"/>
      <c r="Q32" s="96">
        <f t="shared" si="4"/>
        <v>0</v>
      </c>
      <c r="R32" s="94">
        <v>74031204.989999011</v>
      </c>
      <c r="S32" s="95"/>
      <c r="T32" s="96">
        <f t="shared" si="5"/>
        <v>74031204.989999011</v>
      </c>
      <c r="U32" s="210">
        <f t="shared" si="6"/>
        <v>0</v>
      </c>
      <c r="W32" s="88" t="s">
        <v>19</v>
      </c>
      <c r="X32" s="125">
        <f t="shared" si="7"/>
        <v>0</v>
      </c>
      <c r="Y32" s="126">
        <f t="shared" si="8"/>
        <v>0</v>
      </c>
      <c r="Z32" s="126">
        <f t="shared" si="9"/>
        <v>0</v>
      </c>
      <c r="AA32" s="126">
        <f t="shared" si="10"/>
        <v>0</v>
      </c>
      <c r="AB32" s="126">
        <f t="shared" si="11"/>
        <v>0</v>
      </c>
      <c r="AC32" s="132">
        <f t="shared" si="12"/>
        <v>0</v>
      </c>
    </row>
    <row r="33" spans="1:29" ht="15.75" customHeight="1">
      <c r="A33" s="250">
        <v>42771</v>
      </c>
      <c r="B33" s="85" t="s">
        <v>12</v>
      </c>
      <c r="C33" s="89">
        <v>35209361.610000178</v>
      </c>
      <c r="D33" s="90"/>
      <c r="E33" s="91">
        <f t="shared" si="0"/>
        <v>35209361.610000178</v>
      </c>
      <c r="F33" s="89">
        <v>960567.95000000042</v>
      </c>
      <c r="G33" s="90"/>
      <c r="H33" s="91">
        <f t="shared" si="1"/>
        <v>960567.95000000042</v>
      </c>
      <c r="I33" s="89">
        <v>79039.489999999991</v>
      </c>
      <c r="J33" s="90"/>
      <c r="K33" s="91">
        <f t="shared" si="2"/>
        <v>79039.489999999991</v>
      </c>
      <c r="L33" s="89">
        <v>7985.5999999999985</v>
      </c>
      <c r="M33" s="90"/>
      <c r="N33" s="91">
        <f t="shared" si="3"/>
        <v>7985.5999999999985</v>
      </c>
      <c r="O33" s="89">
        <v>803300.61999999965</v>
      </c>
      <c r="P33" s="90"/>
      <c r="Q33" s="91">
        <f t="shared" si="4"/>
        <v>803300.61999999965</v>
      </c>
      <c r="R33" s="89">
        <v>33516546.930000182</v>
      </c>
      <c r="S33" s="90"/>
      <c r="T33" s="91">
        <f t="shared" si="5"/>
        <v>33516546.930000182</v>
      </c>
      <c r="U33" s="208">
        <f t="shared" si="6"/>
        <v>0</v>
      </c>
      <c r="W33" s="85" t="s">
        <v>12</v>
      </c>
      <c r="X33" s="117">
        <f t="shared" si="7"/>
        <v>0</v>
      </c>
      <c r="Y33" s="118">
        <f t="shared" si="8"/>
        <v>0</v>
      </c>
      <c r="Z33" s="118">
        <f t="shared" si="9"/>
        <v>0</v>
      </c>
      <c r="AA33" s="118">
        <f t="shared" si="10"/>
        <v>0</v>
      </c>
      <c r="AB33" s="118">
        <f t="shared" si="11"/>
        <v>0</v>
      </c>
      <c r="AC33" s="131">
        <f t="shared" si="12"/>
        <v>0</v>
      </c>
    </row>
    <row r="34" spans="1:29" ht="15.75">
      <c r="A34" s="251"/>
      <c r="B34" s="86" t="s">
        <v>13</v>
      </c>
      <c r="C34" s="92">
        <v>83037821.719996706</v>
      </c>
      <c r="D34" s="84"/>
      <c r="E34" s="93">
        <f t="shared" si="0"/>
        <v>83037821.719996706</v>
      </c>
      <c r="F34" s="92">
        <v>2135220.6100000008</v>
      </c>
      <c r="G34" s="6"/>
      <c r="H34" s="93">
        <f t="shared" si="1"/>
        <v>2135220.6100000008</v>
      </c>
      <c r="I34" s="92">
        <v>147848.94</v>
      </c>
      <c r="J34" s="20"/>
      <c r="K34" s="93">
        <f t="shared" si="2"/>
        <v>147848.94</v>
      </c>
      <c r="L34" s="92">
        <v>10411.82</v>
      </c>
      <c r="M34" s="20"/>
      <c r="N34" s="93">
        <f t="shared" si="3"/>
        <v>10411.82</v>
      </c>
      <c r="O34" s="92">
        <v>954825.73999999941</v>
      </c>
      <c r="P34" s="6"/>
      <c r="Q34" s="93">
        <f t="shared" si="4"/>
        <v>954825.73999999941</v>
      </c>
      <c r="R34" s="92">
        <v>80085212.489996701</v>
      </c>
      <c r="S34" s="6"/>
      <c r="T34" s="93">
        <f t="shared" si="5"/>
        <v>80085212.489996701</v>
      </c>
      <c r="U34" s="209">
        <f t="shared" si="6"/>
        <v>0</v>
      </c>
      <c r="W34" s="86" t="s">
        <v>13</v>
      </c>
      <c r="X34" s="121">
        <f t="shared" si="7"/>
        <v>0</v>
      </c>
      <c r="Y34" s="122">
        <f t="shared" si="8"/>
        <v>0</v>
      </c>
      <c r="Z34" s="122">
        <f t="shared" si="9"/>
        <v>0</v>
      </c>
      <c r="AA34" s="122">
        <f t="shared" si="10"/>
        <v>0</v>
      </c>
      <c r="AB34" s="122">
        <f t="shared" si="11"/>
        <v>0</v>
      </c>
      <c r="AC34" s="129">
        <f t="shared" si="12"/>
        <v>0</v>
      </c>
    </row>
    <row r="35" spans="1:29" ht="15.75">
      <c r="A35" s="251"/>
      <c r="B35" s="87" t="s">
        <v>14</v>
      </c>
      <c r="C35" s="92">
        <v>36942568.469999708</v>
      </c>
      <c r="D35" s="6"/>
      <c r="E35" s="93">
        <f t="shared" si="0"/>
        <v>36942568.469999708</v>
      </c>
      <c r="F35" s="92">
        <v>903755.6</v>
      </c>
      <c r="G35" s="6"/>
      <c r="H35" s="93">
        <f t="shared" si="1"/>
        <v>903755.6</v>
      </c>
      <c r="I35" s="92">
        <v>59418.73</v>
      </c>
      <c r="J35" s="20"/>
      <c r="K35" s="93">
        <f t="shared" si="2"/>
        <v>59418.73</v>
      </c>
      <c r="L35" s="92">
        <v>10314.24</v>
      </c>
      <c r="M35" s="20"/>
      <c r="N35" s="93">
        <f t="shared" si="3"/>
        <v>10314.24</v>
      </c>
      <c r="O35" s="92">
        <v>496268.60999999969</v>
      </c>
      <c r="P35" s="6"/>
      <c r="Q35" s="93">
        <f t="shared" si="4"/>
        <v>496268.60999999969</v>
      </c>
      <c r="R35" s="92">
        <v>35591648.749999709</v>
      </c>
      <c r="S35" s="6"/>
      <c r="T35" s="93">
        <f t="shared" si="5"/>
        <v>35591648.749999709</v>
      </c>
      <c r="U35" s="209">
        <f t="shared" si="6"/>
        <v>0</v>
      </c>
      <c r="W35" s="87" t="s">
        <v>14</v>
      </c>
      <c r="X35" s="121">
        <f t="shared" si="7"/>
        <v>0</v>
      </c>
      <c r="Y35" s="122">
        <f t="shared" si="8"/>
        <v>0</v>
      </c>
      <c r="Z35" s="122">
        <f t="shared" si="9"/>
        <v>0</v>
      </c>
      <c r="AA35" s="122">
        <f t="shared" si="10"/>
        <v>0</v>
      </c>
      <c r="AB35" s="122">
        <f t="shared" si="11"/>
        <v>0</v>
      </c>
      <c r="AC35" s="129">
        <f t="shared" si="12"/>
        <v>0</v>
      </c>
    </row>
    <row r="36" spans="1:29" ht="15.75">
      <c r="A36" s="251"/>
      <c r="B36" s="86" t="s">
        <v>15</v>
      </c>
      <c r="C36" s="92">
        <v>77622662.949999988</v>
      </c>
      <c r="D36" s="6"/>
      <c r="E36" s="93">
        <f t="shared" si="0"/>
        <v>77622662.949999988</v>
      </c>
      <c r="F36" s="92">
        <v>1424320.9800000002</v>
      </c>
      <c r="G36" s="6"/>
      <c r="H36" s="93">
        <f t="shared" si="1"/>
        <v>1424320.9800000002</v>
      </c>
      <c r="I36" s="92">
        <v>188489.46999999997</v>
      </c>
      <c r="J36" s="20"/>
      <c r="K36" s="93">
        <f t="shared" si="2"/>
        <v>188489.46999999997</v>
      </c>
      <c r="L36" s="92">
        <v>19684.27</v>
      </c>
      <c r="M36" s="20"/>
      <c r="N36" s="93">
        <f t="shared" si="3"/>
        <v>19684.27</v>
      </c>
      <c r="O36" s="92">
        <v>859619.33000000054</v>
      </c>
      <c r="P36" s="6"/>
      <c r="Q36" s="93">
        <f t="shared" si="4"/>
        <v>859619.33000000054</v>
      </c>
      <c r="R36" s="92">
        <v>75507527.839999974</v>
      </c>
      <c r="S36" s="6"/>
      <c r="T36" s="93">
        <f t="shared" si="5"/>
        <v>75507527.839999974</v>
      </c>
      <c r="U36" s="209">
        <f t="shared" si="6"/>
        <v>0</v>
      </c>
      <c r="W36" s="86" t="s">
        <v>15</v>
      </c>
      <c r="X36" s="121">
        <f t="shared" si="7"/>
        <v>0</v>
      </c>
      <c r="Y36" s="122">
        <f t="shared" si="8"/>
        <v>0</v>
      </c>
      <c r="Z36" s="122">
        <f t="shared" si="9"/>
        <v>0</v>
      </c>
      <c r="AA36" s="122">
        <f t="shared" si="10"/>
        <v>0</v>
      </c>
      <c r="AB36" s="122">
        <f t="shared" si="11"/>
        <v>0</v>
      </c>
      <c r="AC36" s="129">
        <f t="shared" si="12"/>
        <v>0</v>
      </c>
    </row>
    <row r="37" spans="1:29" ht="15.75">
      <c r="A37" s="251"/>
      <c r="B37" s="86" t="s">
        <v>16</v>
      </c>
      <c r="C37" s="92">
        <v>63219414.669999368</v>
      </c>
      <c r="D37" s="6"/>
      <c r="E37" s="93">
        <f t="shared" si="0"/>
        <v>63219414.669999368</v>
      </c>
      <c r="F37" s="92">
        <v>1666136.9799999995</v>
      </c>
      <c r="G37" s="6"/>
      <c r="H37" s="93">
        <f t="shared" si="1"/>
        <v>1666136.9799999995</v>
      </c>
      <c r="I37" s="92">
        <v>76255.839999999997</v>
      </c>
      <c r="J37" s="20"/>
      <c r="K37" s="93">
        <f t="shared" si="2"/>
        <v>76255.839999999997</v>
      </c>
      <c r="L37" s="92">
        <v>5908.81</v>
      </c>
      <c r="M37" s="20"/>
      <c r="N37" s="93">
        <f t="shared" si="3"/>
        <v>5908.81</v>
      </c>
      <c r="O37" s="92">
        <v>1142559.7599999995</v>
      </c>
      <c r="P37" s="6"/>
      <c r="Q37" s="93">
        <f t="shared" si="4"/>
        <v>1142559.7599999995</v>
      </c>
      <c r="R37" s="92">
        <v>64502092.44999937</v>
      </c>
      <c r="S37" s="6"/>
      <c r="T37" s="93">
        <f t="shared" si="5"/>
        <v>64502092.44999937</v>
      </c>
      <c r="U37" s="209">
        <f t="shared" si="6"/>
        <v>0</v>
      </c>
      <c r="W37" s="86" t="s">
        <v>16</v>
      </c>
      <c r="X37" s="121">
        <f t="shared" si="7"/>
        <v>0</v>
      </c>
      <c r="Y37" s="122">
        <f t="shared" si="8"/>
        <v>0</v>
      </c>
      <c r="Z37" s="122">
        <f t="shared" si="9"/>
        <v>0</v>
      </c>
      <c r="AA37" s="122">
        <f t="shared" si="10"/>
        <v>0</v>
      </c>
      <c r="AB37" s="122">
        <f t="shared" si="11"/>
        <v>0</v>
      </c>
      <c r="AC37" s="129">
        <f t="shared" si="12"/>
        <v>0</v>
      </c>
    </row>
    <row r="38" spans="1:29" ht="15.75">
      <c r="A38" s="251"/>
      <c r="B38" s="86" t="s">
        <v>17</v>
      </c>
      <c r="C38" s="92">
        <v>63946238.44999671</v>
      </c>
      <c r="D38" s="6"/>
      <c r="E38" s="93">
        <f t="shared" si="0"/>
        <v>63946238.44999671</v>
      </c>
      <c r="F38" s="92">
        <v>2425355.0299999998</v>
      </c>
      <c r="G38" s="6"/>
      <c r="H38" s="93">
        <f t="shared" si="1"/>
        <v>2425355.0299999998</v>
      </c>
      <c r="I38" s="92">
        <v>267802.51</v>
      </c>
      <c r="J38" s="20"/>
      <c r="K38" s="93">
        <f t="shared" si="2"/>
        <v>267802.51</v>
      </c>
      <c r="L38" s="92">
        <v>13737.89</v>
      </c>
      <c r="M38" s="20"/>
      <c r="N38" s="93">
        <f t="shared" si="3"/>
        <v>13737.89</v>
      </c>
      <c r="O38" s="92">
        <v>819356.06</v>
      </c>
      <c r="P38" s="6"/>
      <c r="Q38" s="93">
        <f t="shared" si="4"/>
        <v>819356.06</v>
      </c>
      <c r="R38" s="92">
        <v>60955591.979996689</v>
      </c>
      <c r="S38" s="6"/>
      <c r="T38" s="93">
        <f t="shared" si="5"/>
        <v>60955591.979996689</v>
      </c>
      <c r="U38" s="209">
        <f t="shared" si="6"/>
        <v>0</v>
      </c>
      <c r="W38" s="86" t="s">
        <v>17</v>
      </c>
      <c r="X38" s="121">
        <f t="shared" si="7"/>
        <v>0</v>
      </c>
      <c r="Y38" s="122">
        <f t="shared" si="8"/>
        <v>0</v>
      </c>
      <c r="Z38" s="122">
        <f t="shared" si="9"/>
        <v>0</v>
      </c>
      <c r="AA38" s="122">
        <f t="shared" si="10"/>
        <v>0</v>
      </c>
      <c r="AB38" s="122">
        <f t="shared" si="11"/>
        <v>0</v>
      </c>
      <c r="AC38" s="129">
        <f t="shared" si="12"/>
        <v>0</v>
      </c>
    </row>
    <row r="39" spans="1:29" ht="15.75">
      <c r="A39" s="251"/>
      <c r="B39" s="86" t="s">
        <v>18</v>
      </c>
      <c r="C39" s="92">
        <v>18608502.850000009</v>
      </c>
      <c r="D39" s="6"/>
      <c r="E39" s="93">
        <f t="shared" si="0"/>
        <v>18608502.850000009</v>
      </c>
      <c r="F39" s="92">
        <v>1398996.78</v>
      </c>
      <c r="G39" s="6"/>
      <c r="H39" s="93">
        <f t="shared" si="1"/>
        <v>1398996.78</v>
      </c>
      <c r="I39" s="92">
        <v>112169.81</v>
      </c>
      <c r="J39" s="20"/>
      <c r="K39" s="93">
        <f t="shared" si="2"/>
        <v>112169.81</v>
      </c>
      <c r="L39" s="92">
        <v>41295.589999999997</v>
      </c>
      <c r="M39" s="20"/>
      <c r="N39" s="93">
        <f t="shared" si="3"/>
        <v>41295.589999999997</v>
      </c>
      <c r="O39" s="92">
        <v>160114.60000000003</v>
      </c>
      <c r="P39" s="6"/>
      <c r="Q39" s="93">
        <f t="shared" si="4"/>
        <v>160114.60000000003</v>
      </c>
      <c r="R39" s="92">
        <v>17120265.690000009</v>
      </c>
      <c r="S39" s="6"/>
      <c r="T39" s="93">
        <f t="shared" si="5"/>
        <v>17120265.690000009</v>
      </c>
      <c r="U39" s="209">
        <f t="shared" si="6"/>
        <v>0</v>
      </c>
      <c r="W39" s="86" t="s">
        <v>18</v>
      </c>
      <c r="X39" s="121">
        <f t="shared" si="7"/>
        <v>0</v>
      </c>
      <c r="Y39" s="122">
        <f t="shared" si="8"/>
        <v>0</v>
      </c>
      <c r="Z39" s="122">
        <f t="shared" si="9"/>
        <v>0</v>
      </c>
      <c r="AA39" s="122">
        <f t="shared" si="10"/>
        <v>0</v>
      </c>
      <c r="AB39" s="122">
        <f t="shared" si="11"/>
        <v>0</v>
      </c>
      <c r="AC39" s="129">
        <f t="shared" si="12"/>
        <v>0</v>
      </c>
    </row>
    <row r="40" spans="1:29" ht="15.75">
      <c r="A40" s="252"/>
      <c r="B40" s="88" t="s">
        <v>19</v>
      </c>
      <c r="C40" s="94">
        <v>74031204.989999011</v>
      </c>
      <c r="D40" s="105"/>
      <c r="E40" s="96">
        <f t="shared" si="0"/>
        <v>74031204.989999011</v>
      </c>
      <c r="F40" s="94">
        <v>2492041.4300000006</v>
      </c>
      <c r="G40" s="105"/>
      <c r="H40" s="96">
        <f t="shared" si="1"/>
        <v>2492041.4300000006</v>
      </c>
      <c r="I40" s="94">
        <v>160504.32000000001</v>
      </c>
      <c r="J40" s="95"/>
      <c r="K40" s="96">
        <f t="shared" si="2"/>
        <v>160504.32000000001</v>
      </c>
      <c r="L40" s="94">
        <v>22472.31</v>
      </c>
      <c r="M40" s="95"/>
      <c r="N40" s="96">
        <f t="shared" si="3"/>
        <v>22472.31</v>
      </c>
      <c r="O40" s="94">
        <v>1282297.2700000003</v>
      </c>
      <c r="P40" s="105"/>
      <c r="Q40" s="96">
        <f t="shared" si="4"/>
        <v>1282297.2700000003</v>
      </c>
      <c r="R40" s="94">
        <v>70394898.299999014</v>
      </c>
      <c r="S40" s="105"/>
      <c r="T40" s="96">
        <f t="shared" si="5"/>
        <v>70394898.299999014</v>
      </c>
      <c r="U40" s="210">
        <f t="shared" si="6"/>
        <v>0</v>
      </c>
      <c r="W40" s="88" t="s">
        <v>19</v>
      </c>
      <c r="X40" s="125">
        <f t="shared" si="7"/>
        <v>0</v>
      </c>
      <c r="Y40" s="126">
        <f t="shared" si="8"/>
        <v>0</v>
      </c>
      <c r="Z40" s="126">
        <f t="shared" si="9"/>
        <v>0</v>
      </c>
      <c r="AA40" s="126">
        <f t="shared" si="10"/>
        <v>0</v>
      </c>
      <c r="AB40" s="126">
        <f t="shared" si="11"/>
        <v>0</v>
      </c>
      <c r="AC40" s="132">
        <f t="shared" si="12"/>
        <v>0</v>
      </c>
    </row>
    <row r="41" spans="1:29" ht="15.75" customHeight="1">
      <c r="A41" s="250">
        <v>42772</v>
      </c>
      <c r="B41" s="85" t="s">
        <v>12</v>
      </c>
      <c r="C41" s="89">
        <v>33516546.930000182</v>
      </c>
      <c r="D41" s="90"/>
      <c r="E41" s="97">
        <f t="shared" si="0"/>
        <v>33516546.930000182</v>
      </c>
      <c r="F41" s="89">
        <v>696449.35</v>
      </c>
      <c r="G41" s="90"/>
      <c r="H41" s="91">
        <f t="shared" si="1"/>
        <v>696449.35</v>
      </c>
      <c r="I41" s="89">
        <v>302296.51000000013</v>
      </c>
      <c r="J41" s="90"/>
      <c r="K41" s="91">
        <f t="shared" si="2"/>
        <v>302296.51000000013</v>
      </c>
      <c r="L41" s="89">
        <v>199981.23</v>
      </c>
      <c r="M41" s="90"/>
      <c r="N41" s="91">
        <f t="shared" si="3"/>
        <v>199981.23</v>
      </c>
      <c r="O41" s="89">
        <v>778054.0700000003</v>
      </c>
      <c r="P41" s="90"/>
      <c r="Q41" s="91">
        <f t="shared" si="4"/>
        <v>778054.0700000003</v>
      </c>
      <c r="R41" s="89">
        <v>32144358.790000182</v>
      </c>
      <c r="S41" s="90"/>
      <c r="T41" s="91">
        <f t="shared" si="5"/>
        <v>32144358.790000182</v>
      </c>
      <c r="U41" s="208">
        <f t="shared" si="6"/>
        <v>0</v>
      </c>
      <c r="W41" s="85" t="s">
        <v>12</v>
      </c>
      <c r="X41" s="122">
        <f t="shared" si="7"/>
        <v>0</v>
      </c>
      <c r="Y41" s="122">
        <f t="shared" si="8"/>
        <v>0</v>
      </c>
      <c r="Z41" s="122">
        <f t="shared" si="9"/>
        <v>0</v>
      </c>
      <c r="AA41" s="122">
        <f t="shared" si="10"/>
        <v>0</v>
      </c>
      <c r="AB41" s="122">
        <f t="shared" si="11"/>
        <v>0</v>
      </c>
      <c r="AC41" s="129">
        <f t="shared" si="12"/>
        <v>0</v>
      </c>
    </row>
    <row r="42" spans="1:29" ht="15.75">
      <c r="A42" s="251"/>
      <c r="B42" s="86" t="s">
        <v>13</v>
      </c>
      <c r="C42" s="92">
        <v>80085212.489996701</v>
      </c>
      <c r="D42" s="20"/>
      <c r="E42" s="93">
        <f t="shared" si="0"/>
        <v>80085212.489996701</v>
      </c>
      <c r="F42" s="92">
        <v>1483182.9100000006</v>
      </c>
      <c r="G42" s="20"/>
      <c r="H42" s="93">
        <f t="shared" si="1"/>
        <v>1483182.9100000006</v>
      </c>
      <c r="I42" s="92">
        <v>569900.35</v>
      </c>
      <c r="J42" s="20"/>
      <c r="K42" s="93">
        <f t="shared" si="2"/>
        <v>569900.35</v>
      </c>
      <c r="L42" s="92">
        <v>108712.46</v>
      </c>
      <c r="M42" s="20"/>
      <c r="N42" s="93">
        <f t="shared" si="3"/>
        <v>108712.46</v>
      </c>
      <c r="O42" s="92">
        <v>642940.2799999998</v>
      </c>
      <c r="P42" s="20"/>
      <c r="Q42" s="93">
        <f t="shared" si="4"/>
        <v>642940.2799999998</v>
      </c>
      <c r="R42" s="92">
        <v>78420277.189996719</v>
      </c>
      <c r="S42" s="20"/>
      <c r="T42" s="93">
        <f t="shared" si="5"/>
        <v>78420277.189996719</v>
      </c>
      <c r="U42" s="209">
        <f t="shared" si="6"/>
        <v>0</v>
      </c>
      <c r="W42" s="86" t="s">
        <v>13</v>
      </c>
      <c r="X42" s="122">
        <f t="shared" si="7"/>
        <v>0</v>
      </c>
      <c r="Y42" s="122">
        <f t="shared" si="8"/>
        <v>0</v>
      </c>
      <c r="Z42" s="122">
        <f t="shared" si="9"/>
        <v>0</v>
      </c>
      <c r="AA42" s="122">
        <f t="shared" si="10"/>
        <v>0</v>
      </c>
      <c r="AB42" s="122">
        <f t="shared" si="11"/>
        <v>0</v>
      </c>
      <c r="AC42" s="129">
        <f t="shared" si="12"/>
        <v>0</v>
      </c>
    </row>
    <row r="43" spans="1:29" ht="15.75">
      <c r="A43" s="251"/>
      <c r="B43" s="87" t="s">
        <v>14</v>
      </c>
      <c r="C43" s="92">
        <v>35591648.749999709</v>
      </c>
      <c r="D43" s="20"/>
      <c r="E43" s="93">
        <f t="shared" si="0"/>
        <v>35591648.749999709</v>
      </c>
      <c r="F43" s="92">
        <v>889508.41</v>
      </c>
      <c r="G43" s="20"/>
      <c r="H43" s="93">
        <f t="shared" si="1"/>
        <v>889508.41</v>
      </c>
      <c r="I43" s="92">
        <v>14633.92</v>
      </c>
      <c r="J43" s="20"/>
      <c r="K43" s="93">
        <f t="shared" si="2"/>
        <v>14633.92</v>
      </c>
      <c r="L43" s="92">
        <v>3314.35</v>
      </c>
      <c r="M43" s="20"/>
      <c r="N43" s="93">
        <f t="shared" si="3"/>
        <v>3314.35</v>
      </c>
      <c r="O43" s="92">
        <v>372897.95999999985</v>
      </c>
      <c r="P43" s="20"/>
      <c r="Q43" s="93">
        <f t="shared" si="4"/>
        <v>372897.95999999985</v>
      </c>
      <c r="R43" s="92">
        <v>34340561.949999712</v>
      </c>
      <c r="S43" s="20"/>
      <c r="T43" s="93">
        <f t="shared" si="5"/>
        <v>34340561.949999712</v>
      </c>
      <c r="U43" s="209">
        <f t="shared" si="6"/>
        <v>0</v>
      </c>
      <c r="W43" s="87" t="s">
        <v>14</v>
      </c>
      <c r="X43" s="122">
        <f t="shared" si="7"/>
        <v>0</v>
      </c>
      <c r="Y43" s="122">
        <f t="shared" si="8"/>
        <v>0</v>
      </c>
      <c r="Z43" s="122">
        <f t="shared" si="9"/>
        <v>0</v>
      </c>
      <c r="AA43" s="122">
        <f t="shared" si="10"/>
        <v>0</v>
      </c>
      <c r="AB43" s="122">
        <f t="shared" si="11"/>
        <v>0</v>
      </c>
      <c r="AC43" s="129">
        <f t="shared" si="12"/>
        <v>0</v>
      </c>
    </row>
    <row r="44" spans="1:29" ht="15.75">
      <c r="A44" s="251"/>
      <c r="B44" s="86" t="s">
        <v>15</v>
      </c>
      <c r="C44" s="92">
        <v>75507527.839999974</v>
      </c>
      <c r="D44" s="20"/>
      <c r="E44" s="93">
        <f t="shared" si="0"/>
        <v>75507527.839999974</v>
      </c>
      <c r="F44" s="92">
        <v>1502642.1199999996</v>
      </c>
      <c r="G44" s="20"/>
      <c r="H44" s="93">
        <f t="shared" si="1"/>
        <v>1502642.1199999996</v>
      </c>
      <c r="I44" s="92">
        <v>125354.01</v>
      </c>
      <c r="J44" s="20"/>
      <c r="K44" s="93">
        <f t="shared" si="2"/>
        <v>125354.01</v>
      </c>
      <c r="L44" s="92">
        <v>8108.23</v>
      </c>
      <c r="M44" s="20"/>
      <c r="N44" s="93">
        <f t="shared" si="3"/>
        <v>8108.23</v>
      </c>
      <c r="O44" s="92">
        <v>539275.24999999988</v>
      </c>
      <c r="P44" s="20"/>
      <c r="Q44" s="93">
        <f t="shared" si="4"/>
        <v>539275.24999999988</v>
      </c>
      <c r="R44" s="92">
        <v>73582856.249999985</v>
      </c>
      <c r="S44" s="20"/>
      <c r="T44" s="93">
        <f t="shared" si="5"/>
        <v>73582856.249999985</v>
      </c>
      <c r="U44" s="209">
        <f t="shared" si="6"/>
        <v>0</v>
      </c>
      <c r="W44" s="86" t="s">
        <v>15</v>
      </c>
      <c r="X44" s="122">
        <f t="shared" si="7"/>
        <v>0</v>
      </c>
      <c r="Y44" s="122">
        <f t="shared" si="8"/>
        <v>0</v>
      </c>
      <c r="Z44" s="122">
        <f t="shared" si="9"/>
        <v>0</v>
      </c>
      <c r="AA44" s="122">
        <f t="shared" si="10"/>
        <v>0</v>
      </c>
      <c r="AB44" s="122">
        <f t="shared" si="11"/>
        <v>0</v>
      </c>
      <c r="AC44" s="129">
        <f t="shared" si="12"/>
        <v>0</v>
      </c>
    </row>
    <row r="45" spans="1:29" ht="15.75">
      <c r="A45" s="251"/>
      <c r="B45" s="86" t="s">
        <v>16</v>
      </c>
      <c r="C45" s="92">
        <v>64502092.44999937</v>
      </c>
      <c r="D45" s="20"/>
      <c r="E45" s="93">
        <f t="shared" si="0"/>
        <v>64502092.44999937</v>
      </c>
      <c r="F45" s="92">
        <v>1457788.5600000005</v>
      </c>
      <c r="G45" s="20"/>
      <c r="H45" s="93">
        <f t="shared" si="1"/>
        <v>1457788.5600000005</v>
      </c>
      <c r="I45" s="92">
        <v>128301.26999999997</v>
      </c>
      <c r="J45" s="20"/>
      <c r="K45" s="93">
        <f t="shared" si="2"/>
        <v>128301.26999999997</v>
      </c>
      <c r="L45" s="92">
        <v>15812.16</v>
      </c>
      <c r="M45" s="20"/>
      <c r="N45" s="93">
        <f t="shared" si="3"/>
        <v>15812.16</v>
      </c>
      <c r="O45" s="92">
        <v>1024798.03</v>
      </c>
      <c r="P45" s="20"/>
      <c r="Q45" s="93">
        <f t="shared" si="4"/>
        <v>1024798.03</v>
      </c>
      <c r="R45" s="92">
        <v>62131994.969999373</v>
      </c>
      <c r="S45" s="20"/>
      <c r="T45" s="93">
        <f t="shared" si="5"/>
        <v>62131994.969999373</v>
      </c>
      <c r="U45" s="209">
        <f t="shared" si="6"/>
        <v>0</v>
      </c>
      <c r="W45" s="86" t="s">
        <v>16</v>
      </c>
      <c r="X45" s="122">
        <f t="shared" si="7"/>
        <v>0</v>
      </c>
      <c r="Y45" s="122">
        <f t="shared" si="8"/>
        <v>0</v>
      </c>
      <c r="Z45" s="122">
        <f t="shared" si="9"/>
        <v>0</v>
      </c>
      <c r="AA45" s="122">
        <f t="shared" si="10"/>
        <v>0</v>
      </c>
      <c r="AB45" s="122">
        <f t="shared" si="11"/>
        <v>0</v>
      </c>
      <c r="AC45" s="129">
        <f t="shared" si="12"/>
        <v>0</v>
      </c>
    </row>
    <row r="46" spans="1:29" ht="15.75">
      <c r="A46" s="251"/>
      <c r="B46" s="86" t="s">
        <v>17</v>
      </c>
      <c r="C46" s="92">
        <v>60955591.979996689</v>
      </c>
      <c r="D46" s="20"/>
      <c r="E46" s="93">
        <f t="shared" si="0"/>
        <v>60955591.979996689</v>
      </c>
      <c r="F46" s="92">
        <v>3027842.4399999995</v>
      </c>
      <c r="G46" s="20"/>
      <c r="H46" s="93">
        <f t="shared" si="1"/>
        <v>3027842.4399999995</v>
      </c>
      <c r="I46" s="92">
        <v>137847.57999999999</v>
      </c>
      <c r="J46" s="20"/>
      <c r="K46" s="93">
        <f t="shared" si="2"/>
        <v>137847.57999999999</v>
      </c>
      <c r="L46" s="92">
        <v>18277.900000000001</v>
      </c>
      <c r="M46" s="20"/>
      <c r="N46" s="93">
        <f t="shared" si="3"/>
        <v>18277.900000000001</v>
      </c>
      <c r="O46" s="92">
        <v>800939.31000000041</v>
      </c>
      <c r="P46" s="20"/>
      <c r="Q46" s="93">
        <f t="shared" si="4"/>
        <v>800939.31000000041</v>
      </c>
      <c r="R46" s="92">
        <v>57246379.909996688</v>
      </c>
      <c r="S46" s="20"/>
      <c r="T46" s="93">
        <f t="shared" si="5"/>
        <v>57246379.909996688</v>
      </c>
      <c r="U46" s="209">
        <f t="shared" si="6"/>
        <v>0</v>
      </c>
      <c r="W46" s="86" t="s">
        <v>17</v>
      </c>
      <c r="X46" s="122">
        <f t="shared" si="7"/>
        <v>0</v>
      </c>
      <c r="Y46" s="122">
        <f t="shared" si="8"/>
        <v>0</v>
      </c>
      <c r="Z46" s="122">
        <f t="shared" si="9"/>
        <v>0</v>
      </c>
      <c r="AA46" s="122">
        <f t="shared" si="10"/>
        <v>0</v>
      </c>
      <c r="AB46" s="122">
        <f t="shared" si="11"/>
        <v>0</v>
      </c>
      <c r="AC46" s="129">
        <f t="shared" si="12"/>
        <v>0</v>
      </c>
    </row>
    <row r="47" spans="1:29" ht="15.75">
      <c r="A47" s="251"/>
      <c r="B47" s="86" t="s">
        <v>18</v>
      </c>
      <c r="C47" s="92">
        <v>17120265.690000009</v>
      </c>
      <c r="D47" s="20"/>
      <c r="E47" s="93">
        <f t="shared" si="0"/>
        <v>17120265.690000009</v>
      </c>
      <c r="F47" s="92">
        <v>967556.87000000058</v>
      </c>
      <c r="G47" s="20"/>
      <c r="H47" s="93">
        <f t="shared" si="1"/>
        <v>967556.87000000058</v>
      </c>
      <c r="I47" s="92">
        <v>168706.53</v>
      </c>
      <c r="J47" s="20"/>
      <c r="K47" s="93">
        <f t="shared" si="2"/>
        <v>168706.53</v>
      </c>
      <c r="L47" s="92">
        <v>24018.769999999997</v>
      </c>
      <c r="M47" s="20"/>
      <c r="N47" s="93">
        <f t="shared" si="3"/>
        <v>24018.769999999997</v>
      </c>
      <c r="O47" s="92">
        <v>251081.91999999995</v>
      </c>
      <c r="P47" s="20"/>
      <c r="Q47" s="93">
        <f t="shared" si="4"/>
        <v>251081.91999999995</v>
      </c>
      <c r="R47" s="92">
        <v>16046314.660000004</v>
      </c>
      <c r="S47" s="20"/>
      <c r="T47" s="93">
        <f t="shared" si="5"/>
        <v>16046314.660000004</v>
      </c>
      <c r="U47" s="209">
        <f t="shared" si="6"/>
        <v>0</v>
      </c>
      <c r="W47" s="86" t="s">
        <v>18</v>
      </c>
      <c r="X47" s="122">
        <f t="shared" si="7"/>
        <v>0</v>
      </c>
      <c r="Y47" s="122">
        <f t="shared" si="8"/>
        <v>0</v>
      </c>
      <c r="Z47" s="122">
        <f t="shared" si="9"/>
        <v>0</v>
      </c>
      <c r="AA47" s="122">
        <f t="shared" si="10"/>
        <v>0</v>
      </c>
      <c r="AB47" s="122">
        <f t="shared" si="11"/>
        <v>0</v>
      </c>
      <c r="AC47" s="129">
        <f t="shared" si="12"/>
        <v>0</v>
      </c>
    </row>
    <row r="48" spans="1:29" ht="15.75">
      <c r="A48" s="252"/>
      <c r="B48" s="88" t="s">
        <v>19</v>
      </c>
      <c r="C48" s="94">
        <v>70394898.299999014</v>
      </c>
      <c r="D48" s="95"/>
      <c r="E48" s="96">
        <f t="shared" si="0"/>
        <v>70394898.299999014</v>
      </c>
      <c r="F48" s="94">
        <v>2953204.19</v>
      </c>
      <c r="G48" s="95"/>
      <c r="H48" s="96">
        <f t="shared" si="1"/>
        <v>2953204.19</v>
      </c>
      <c r="I48" s="94">
        <v>225483.33</v>
      </c>
      <c r="J48" s="95"/>
      <c r="K48" s="96">
        <f t="shared" si="2"/>
        <v>225483.33</v>
      </c>
      <c r="L48" s="94">
        <v>36463.53</v>
      </c>
      <c r="M48" s="95"/>
      <c r="N48" s="96">
        <f t="shared" si="3"/>
        <v>36463.53</v>
      </c>
      <c r="O48" s="94">
        <v>541379.53999999992</v>
      </c>
      <c r="P48" s="95"/>
      <c r="Q48" s="96">
        <f t="shared" si="4"/>
        <v>541379.53999999992</v>
      </c>
      <c r="R48" s="94">
        <v>67089334.369999006</v>
      </c>
      <c r="S48" s="95"/>
      <c r="T48" s="96">
        <f t="shared" si="5"/>
        <v>67089334.369999006</v>
      </c>
      <c r="U48" s="210">
        <f t="shared" si="6"/>
        <v>0</v>
      </c>
      <c r="W48" s="88" t="s">
        <v>19</v>
      </c>
      <c r="X48" s="122">
        <f t="shared" si="7"/>
        <v>0</v>
      </c>
      <c r="Y48" s="122">
        <f t="shared" si="8"/>
        <v>0</v>
      </c>
      <c r="Z48" s="122">
        <f t="shared" si="9"/>
        <v>0</v>
      </c>
      <c r="AA48" s="122">
        <f t="shared" si="10"/>
        <v>0</v>
      </c>
      <c r="AB48" s="122">
        <f t="shared" si="11"/>
        <v>0</v>
      </c>
      <c r="AC48" s="129">
        <f t="shared" si="12"/>
        <v>0</v>
      </c>
    </row>
    <row r="49" spans="1:29" ht="15.75" customHeight="1">
      <c r="A49" s="250">
        <v>42773</v>
      </c>
      <c r="B49" s="85" t="s">
        <v>12</v>
      </c>
      <c r="C49" s="89">
        <v>32144358.790000182</v>
      </c>
      <c r="D49" s="90"/>
      <c r="E49" s="91">
        <f t="shared" si="0"/>
        <v>32144358.790000182</v>
      </c>
      <c r="F49" s="89">
        <v>653182.98999999987</v>
      </c>
      <c r="G49" s="90"/>
      <c r="H49" s="91">
        <f t="shared" si="1"/>
        <v>653182.98999999987</v>
      </c>
      <c r="I49" s="89">
        <v>164343.93</v>
      </c>
      <c r="J49" s="90"/>
      <c r="K49" s="91">
        <f t="shared" si="2"/>
        <v>164343.93</v>
      </c>
      <c r="L49" s="89">
        <v>440501.07</v>
      </c>
      <c r="M49" s="90"/>
      <c r="N49" s="91">
        <f t="shared" si="3"/>
        <v>440501.07</v>
      </c>
      <c r="O49" s="89">
        <v>377143.54999999993</v>
      </c>
      <c r="P49" s="90"/>
      <c r="Q49" s="91">
        <f t="shared" si="4"/>
        <v>377143.54999999993</v>
      </c>
      <c r="R49" s="89">
        <v>30837875.110000182</v>
      </c>
      <c r="S49" s="90"/>
      <c r="T49" s="91">
        <f t="shared" si="5"/>
        <v>30837875.110000182</v>
      </c>
      <c r="U49" s="208">
        <f t="shared" si="6"/>
        <v>0</v>
      </c>
      <c r="W49" s="85" t="s">
        <v>12</v>
      </c>
      <c r="X49" s="117">
        <f t="shared" si="7"/>
        <v>0</v>
      </c>
      <c r="Y49" s="118">
        <f t="shared" si="8"/>
        <v>0</v>
      </c>
      <c r="Z49" s="118">
        <f t="shared" si="9"/>
        <v>0</v>
      </c>
      <c r="AA49" s="118">
        <f t="shared" si="10"/>
        <v>0</v>
      </c>
      <c r="AB49" s="118">
        <f t="shared" si="11"/>
        <v>0</v>
      </c>
      <c r="AC49" s="131">
        <f t="shared" si="12"/>
        <v>0</v>
      </c>
    </row>
    <row r="50" spans="1:29" ht="15.75">
      <c r="A50" s="251"/>
      <c r="B50" s="86" t="s">
        <v>13</v>
      </c>
      <c r="C50" s="92">
        <v>78420277.189996719</v>
      </c>
      <c r="D50" s="20"/>
      <c r="E50" s="93">
        <f t="shared" si="0"/>
        <v>78420277.189996719</v>
      </c>
      <c r="F50" s="92">
        <v>1595108.16</v>
      </c>
      <c r="G50" s="20"/>
      <c r="H50" s="93">
        <f t="shared" si="1"/>
        <v>1595108.16</v>
      </c>
      <c r="I50" s="92">
        <v>206268.99</v>
      </c>
      <c r="J50" s="20"/>
      <c r="K50" s="93">
        <f t="shared" si="2"/>
        <v>206268.99</v>
      </c>
      <c r="L50" s="92">
        <v>9069.4</v>
      </c>
      <c r="M50" s="20"/>
      <c r="N50" s="93">
        <f t="shared" si="3"/>
        <v>9069.4</v>
      </c>
      <c r="O50" s="92">
        <v>730016.02</v>
      </c>
      <c r="P50" s="20"/>
      <c r="Q50" s="93">
        <f t="shared" si="4"/>
        <v>730016.02</v>
      </c>
      <c r="R50" s="92">
        <v>76644041.229996726</v>
      </c>
      <c r="S50" s="20"/>
      <c r="T50" s="93">
        <f t="shared" si="5"/>
        <v>76644041.229996726</v>
      </c>
      <c r="U50" s="209">
        <f t="shared" si="6"/>
        <v>0</v>
      </c>
      <c r="W50" s="86" t="s">
        <v>13</v>
      </c>
      <c r="X50" s="121">
        <f t="shared" si="7"/>
        <v>0</v>
      </c>
      <c r="Y50" s="122">
        <f t="shared" si="8"/>
        <v>0</v>
      </c>
      <c r="Z50" s="122">
        <f t="shared" si="9"/>
        <v>0</v>
      </c>
      <c r="AA50" s="122">
        <f t="shared" si="10"/>
        <v>0</v>
      </c>
      <c r="AB50" s="122">
        <f t="shared" si="11"/>
        <v>0</v>
      </c>
      <c r="AC50" s="129">
        <f t="shared" si="12"/>
        <v>0</v>
      </c>
    </row>
    <row r="51" spans="1:29" ht="15.75">
      <c r="A51" s="251"/>
      <c r="B51" s="87" t="s">
        <v>14</v>
      </c>
      <c r="C51" s="92">
        <v>34340561.949999712</v>
      </c>
      <c r="D51" s="20"/>
      <c r="E51" s="93">
        <f t="shared" si="0"/>
        <v>34340561.949999712</v>
      </c>
      <c r="F51" s="92">
        <v>648799.31000000006</v>
      </c>
      <c r="G51" s="20"/>
      <c r="H51" s="93">
        <f t="shared" si="1"/>
        <v>648799.31000000006</v>
      </c>
      <c r="I51" s="92">
        <v>96265.53</v>
      </c>
      <c r="J51" s="20"/>
      <c r="K51" s="93">
        <f t="shared" si="2"/>
        <v>96265.53</v>
      </c>
      <c r="L51" s="92">
        <v>32451.360000000001</v>
      </c>
      <c r="M51" s="20"/>
      <c r="N51" s="93">
        <f t="shared" si="3"/>
        <v>32451.360000000001</v>
      </c>
      <c r="O51" s="92">
        <v>401516.24000000017</v>
      </c>
      <c r="P51" s="20"/>
      <c r="Q51" s="93">
        <f t="shared" si="4"/>
        <v>401516.24000000017</v>
      </c>
      <c r="R51" s="92">
        <v>33354060.569999713</v>
      </c>
      <c r="S51" s="20"/>
      <c r="T51" s="93">
        <f t="shared" si="5"/>
        <v>33354060.569999713</v>
      </c>
      <c r="U51" s="209">
        <f t="shared" si="6"/>
        <v>0</v>
      </c>
      <c r="W51" s="87" t="s">
        <v>14</v>
      </c>
      <c r="X51" s="121">
        <f t="shared" si="7"/>
        <v>0</v>
      </c>
      <c r="Y51" s="122">
        <f t="shared" si="8"/>
        <v>0</v>
      </c>
      <c r="Z51" s="122">
        <f t="shared" si="9"/>
        <v>0</v>
      </c>
      <c r="AA51" s="122">
        <f t="shared" si="10"/>
        <v>0</v>
      </c>
      <c r="AB51" s="122">
        <f t="shared" si="11"/>
        <v>0</v>
      </c>
      <c r="AC51" s="129">
        <f t="shared" si="12"/>
        <v>0</v>
      </c>
    </row>
    <row r="52" spans="1:29" ht="15.75">
      <c r="A52" s="251"/>
      <c r="B52" s="86" t="s">
        <v>15</v>
      </c>
      <c r="C52" s="92">
        <v>73582856.249999985</v>
      </c>
      <c r="D52" s="20"/>
      <c r="E52" s="93">
        <f t="shared" si="0"/>
        <v>73582856.249999985</v>
      </c>
      <c r="F52" s="92">
        <v>991858.1799999997</v>
      </c>
      <c r="G52" s="20"/>
      <c r="H52" s="93">
        <f t="shared" si="1"/>
        <v>991858.1799999997</v>
      </c>
      <c r="I52" s="92">
        <v>84239.559999999983</v>
      </c>
      <c r="J52" s="20"/>
      <c r="K52" s="93">
        <f t="shared" si="2"/>
        <v>84239.559999999983</v>
      </c>
      <c r="L52" s="92">
        <v>6358.51</v>
      </c>
      <c r="M52" s="20"/>
      <c r="N52" s="93">
        <f t="shared" si="3"/>
        <v>6358.51</v>
      </c>
      <c r="O52" s="92">
        <v>504789.2699999999</v>
      </c>
      <c r="P52" s="20"/>
      <c r="Q52" s="93">
        <f t="shared" si="4"/>
        <v>504789.2699999999</v>
      </c>
      <c r="R52" s="92">
        <v>72164089.849999979</v>
      </c>
      <c r="S52" s="20"/>
      <c r="T52" s="93">
        <f t="shared" si="5"/>
        <v>72164089.849999979</v>
      </c>
      <c r="U52" s="209">
        <f t="shared" si="6"/>
        <v>0</v>
      </c>
      <c r="W52" s="86" t="s">
        <v>15</v>
      </c>
      <c r="X52" s="121">
        <f t="shared" si="7"/>
        <v>0</v>
      </c>
      <c r="Y52" s="122">
        <f t="shared" si="8"/>
        <v>0</v>
      </c>
      <c r="Z52" s="122">
        <f t="shared" si="9"/>
        <v>0</v>
      </c>
      <c r="AA52" s="122">
        <f t="shared" si="10"/>
        <v>0</v>
      </c>
      <c r="AB52" s="122">
        <f t="shared" si="11"/>
        <v>0</v>
      </c>
      <c r="AC52" s="129">
        <f t="shared" si="12"/>
        <v>0</v>
      </c>
    </row>
    <row r="53" spans="1:29" ht="15.75">
      <c r="A53" s="251"/>
      <c r="B53" s="86" t="s">
        <v>16</v>
      </c>
      <c r="C53" s="92">
        <v>62131994.969999373</v>
      </c>
      <c r="D53" s="20"/>
      <c r="E53" s="93">
        <f t="shared" si="0"/>
        <v>62131994.969999373</v>
      </c>
      <c r="F53" s="92">
        <v>2573326.7700000009</v>
      </c>
      <c r="G53" s="20"/>
      <c r="H53" s="93">
        <f t="shared" si="1"/>
        <v>2573326.7700000009</v>
      </c>
      <c r="I53" s="92">
        <v>43037.51</v>
      </c>
      <c r="J53" s="20"/>
      <c r="K53" s="93">
        <f t="shared" si="2"/>
        <v>43037.51</v>
      </c>
      <c r="L53" s="92">
        <v>11768.36</v>
      </c>
      <c r="M53" s="20"/>
      <c r="N53" s="93">
        <f t="shared" si="3"/>
        <v>11768.36</v>
      </c>
      <c r="O53" s="92">
        <v>569805.10999999987</v>
      </c>
      <c r="P53" s="20"/>
      <c r="Q53" s="93">
        <f t="shared" si="4"/>
        <v>569805.10999999987</v>
      </c>
      <c r="R53" s="92">
        <v>59020132.239998959</v>
      </c>
      <c r="S53" s="20"/>
      <c r="T53" s="93">
        <f t="shared" si="5"/>
        <v>59020132.239998959</v>
      </c>
      <c r="U53" s="209">
        <f t="shared" si="6"/>
        <v>0</v>
      </c>
      <c r="W53" s="86" t="s">
        <v>16</v>
      </c>
      <c r="X53" s="121">
        <f t="shared" si="7"/>
        <v>0</v>
      </c>
      <c r="Y53" s="122">
        <f t="shared" si="8"/>
        <v>0</v>
      </c>
      <c r="Z53" s="122">
        <f t="shared" si="9"/>
        <v>0</v>
      </c>
      <c r="AA53" s="122">
        <f t="shared" si="10"/>
        <v>0</v>
      </c>
      <c r="AB53" s="122">
        <f t="shared" si="11"/>
        <v>0</v>
      </c>
      <c r="AC53" s="129">
        <f t="shared" si="12"/>
        <v>0</v>
      </c>
    </row>
    <row r="54" spans="1:29" ht="15.75">
      <c r="A54" s="251"/>
      <c r="B54" s="86" t="s">
        <v>17</v>
      </c>
      <c r="C54" s="92">
        <v>57246379.909996688</v>
      </c>
      <c r="D54" s="20"/>
      <c r="E54" s="93">
        <f t="shared" si="0"/>
        <v>57246379.909996688</v>
      </c>
      <c r="F54" s="92">
        <v>2008633.300000001</v>
      </c>
      <c r="G54" s="20"/>
      <c r="H54" s="93">
        <f t="shared" si="1"/>
        <v>2008633.300000001</v>
      </c>
      <c r="I54" s="92">
        <v>127065.23</v>
      </c>
      <c r="J54" s="20"/>
      <c r="K54" s="93">
        <f t="shared" si="2"/>
        <v>127065.23</v>
      </c>
      <c r="L54" s="92">
        <v>28783.78</v>
      </c>
      <c r="M54" s="20"/>
      <c r="N54" s="93">
        <f t="shared" si="3"/>
        <v>28783.78</v>
      </c>
      <c r="O54" s="92">
        <v>716928.50999999966</v>
      </c>
      <c r="P54" s="20"/>
      <c r="Q54" s="93">
        <f t="shared" si="4"/>
        <v>716928.50999999966</v>
      </c>
      <c r="R54" s="92">
        <v>69346823.999996677</v>
      </c>
      <c r="S54" s="20"/>
      <c r="T54" s="93">
        <f t="shared" si="5"/>
        <v>69346823.999996677</v>
      </c>
      <c r="U54" s="209">
        <f t="shared" si="6"/>
        <v>0</v>
      </c>
      <c r="W54" s="86" t="s">
        <v>17</v>
      </c>
      <c r="X54" s="121">
        <f t="shared" si="7"/>
        <v>0</v>
      </c>
      <c r="Y54" s="122">
        <f t="shared" si="8"/>
        <v>0</v>
      </c>
      <c r="Z54" s="122">
        <f t="shared" si="9"/>
        <v>0</v>
      </c>
      <c r="AA54" s="122">
        <f t="shared" si="10"/>
        <v>0</v>
      </c>
      <c r="AB54" s="122">
        <f t="shared" si="11"/>
        <v>0</v>
      </c>
      <c r="AC54" s="129">
        <f t="shared" si="12"/>
        <v>0</v>
      </c>
    </row>
    <row r="55" spans="1:29" ht="15.75">
      <c r="A55" s="251"/>
      <c r="B55" s="86" t="s">
        <v>18</v>
      </c>
      <c r="C55" s="92">
        <v>16046314.660000004</v>
      </c>
      <c r="D55" s="20"/>
      <c r="E55" s="93">
        <f t="shared" si="0"/>
        <v>16046314.660000004</v>
      </c>
      <c r="F55" s="92">
        <v>964554.44999999937</v>
      </c>
      <c r="G55" s="20"/>
      <c r="H55" s="93">
        <f t="shared" si="1"/>
        <v>964554.44999999937</v>
      </c>
      <c r="I55" s="92">
        <v>87161.12</v>
      </c>
      <c r="J55" s="20"/>
      <c r="K55" s="93">
        <f t="shared" si="2"/>
        <v>87161.12</v>
      </c>
      <c r="L55" s="92">
        <v>12474.53</v>
      </c>
      <c r="M55" s="20"/>
      <c r="N55" s="93">
        <f t="shared" si="3"/>
        <v>12474.53</v>
      </c>
      <c r="O55" s="92">
        <v>215655.42</v>
      </c>
      <c r="P55" s="20"/>
      <c r="Q55" s="93">
        <f t="shared" si="4"/>
        <v>215655.42</v>
      </c>
      <c r="R55" s="92">
        <v>14940791.380000005</v>
      </c>
      <c r="S55" s="20"/>
      <c r="T55" s="93">
        <f t="shared" si="5"/>
        <v>14940791.380000005</v>
      </c>
      <c r="U55" s="209">
        <f t="shared" si="6"/>
        <v>0</v>
      </c>
      <c r="W55" s="86" t="s">
        <v>18</v>
      </c>
      <c r="X55" s="121">
        <f t="shared" si="7"/>
        <v>0</v>
      </c>
      <c r="Y55" s="122">
        <f t="shared" si="8"/>
        <v>0</v>
      </c>
      <c r="Z55" s="122">
        <f t="shared" si="9"/>
        <v>0</v>
      </c>
      <c r="AA55" s="122">
        <f t="shared" si="10"/>
        <v>0</v>
      </c>
      <c r="AB55" s="122">
        <f t="shared" si="11"/>
        <v>0</v>
      </c>
      <c r="AC55" s="129">
        <f t="shared" si="12"/>
        <v>0</v>
      </c>
    </row>
    <row r="56" spans="1:29" ht="15.75">
      <c r="A56" s="252"/>
      <c r="B56" s="88" t="s">
        <v>19</v>
      </c>
      <c r="C56" s="94">
        <v>67089334.369999006</v>
      </c>
      <c r="D56" s="95"/>
      <c r="E56" s="96">
        <f t="shared" si="0"/>
        <v>67089334.369999006</v>
      </c>
      <c r="F56" s="94">
        <v>1656746.64</v>
      </c>
      <c r="G56" s="95"/>
      <c r="H56" s="96">
        <f t="shared" si="1"/>
        <v>1656746.64</v>
      </c>
      <c r="I56" s="94">
        <v>55915.46</v>
      </c>
      <c r="J56" s="95"/>
      <c r="K56" s="96">
        <f t="shared" si="2"/>
        <v>55915.46</v>
      </c>
      <c r="L56" s="94">
        <v>7673.72</v>
      </c>
      <c r="M56" s="95"/>
      <c r="N56" s="96">
        <f t="shared" si="3"/>
        <v>7673.72</v>
      </c>
      <c r="O56" s="92">
        <v>903352.09</v>
      </c>
      <c r="P56" s="20"/>
      <c r="Q56" s="93">
        <f t="shared" si="4"/>
        <v>903352.09</v>
      </c>
      <c r="R56" s="94">
        <v>64577477.379999019</v>
      </c>
      <c r="S56" s="95"/>
      <c r="T56" s="96">
        <f t="shared" si="5"/>
        <v>64577477.379999019</v>
      </c>
      <c r="U56" s="210">
        <f t="shared" si="6"/>
        <v>0</v>
      </c>
      <c r="W56" s="88" t="s">
        <v>19</v>
      </c>
      <c r="X56" s="125">
        <f t="shared" si="7"/>
        <v>0</v>
      </c>
      <c r="Y56" s="126">
        <f t="shared" si="8"/>
        <v>0</v>
      </c>
      <c r="Z56" s="126">
        <f t="shared" si="9"/>
        <v>0</v>
      </c>
      <c r="AA56" s="126">
        <f t="shared" si="10"/>
        <v>0</v>
      </c>
      <c r="AB56" s="126">
        <f t="shared" si="11"/>
        <v>0</v>
      </c>
      <c r="AC56" s="132">
        <f t="shared" si="12"/>
        <v>0</v>
      </c>
    </row>
    <row r="57" spans="1:29" ht="15.75" customHeight="1">
      <c r="A57" s="250">
        <v>42774</v>
      </c>
      <c r="B57" s="85" t="s">
        <v>12</v>
      </c>
      <c r="C57" s="89">
        <v>30837875.110000182</v>
      </c>
      <c r="D57" s="90"/>
      <c r="E57" s="91">
        <f t="shared" si="0"/>
        <v>30837875.110000182</v>
      </c>
      <c r="F57" s="89">
        <v>393612.9</v>
      </c>
      <c r="G57" s="90"/>
      <c r="H57" s="91">
        <f t="shared" si="1"/>
        <v>393612.9</v>
      </c>
      <c r="I57" s="89">
        <v>443461.73</v>
      </c>
      <c r="J57" s="90"/>
      <c r="K57" s="91">
        <f t="shared" si="2"/>
        <v>443461.73</v>
      </c>
      <c r="L57" s="89">
        <v>2120.5499999999997</v>
      </c>
      <c r="M57" s="90"/>
      <c r="N57" s="91">
        <f t="shared" si="3"/>
        <v>2120.5499999999997</v>
      </c>
      <c r="O57" s="89">
        <v>319632.34999999998</v>
      </c>
      <c r="P57" s="90"/>
      <c r="Q57" s="91">
        <f t="shared" si="4"/>
        <v>319632.34999999998</v>
      </c>
      <c r="R57" s="89">
        <v>30565971.040000182</v>
      </c>
      <c r="S57" s="90"/>
      <c r="T57" s="91">
        <f t="shared" si="5"/>
        <v>30565971.040000182</v>
      </c>
      <c r="U57" s="208">
        <f t="shared" si="6"/>
        <v>0</v>
      </c>
      <c r="W57" s="85" t="s">
        <v>12</v>
      </c>
      <c r="X57" s="122">
        <f t="shared" si="7"/>
        <v>0</v>
      </c>
      <c r="Y57" s="122">
        <f t="shared" si="8"/>
        <v>0</v>
      </c>
      <c r="Z57" s="122">
        <f t="shared" si="9"/>
        <v>0</v>
      </c>
      <c r="AA57" s="122">
        <f t="shared" si="10"/>
        <v>0</v>
      </c>
      <c r="AB57" s="122">
        <f t="shared" si="11"/>
        <v>0</v>
      </c>
      <c r="AC57" s="129">
        <f t="shared" si="12"/>
        <v>0</v>
      </c>
    </row>
    <row r="58" spans="1:29" ht="15.75">
      <c r="A58" s="251"/>
      <c r="B58" s="86" t="s">
        <v>13</v>
      </c>
      <c r="C58" s="92">
        <v>76644041.229996726</v>
      </c>
      <c r="D58" s="20"/>
      <c r="E58" s="93">
        <f t="shared" si="0"/>
        <v>76644041.229996726</v>
      </c>
      <c r="F58" s="92">
        <v>1466050.31</v>
      </c>
      <c r="G58" s="20"/>
      <c r="H58" s="93">
        <f t="shared" si="1"/>
        <v>1466050.31</v>
      </c>
      <c r="I58" s="92">
        <v>331020.52999999997</v>
      </c>
      <c r="J58" s="20"/>
      <c r="K58" s="93">
        <f t="shared" si="2"/>
        <v>331020.52999999997</v>
      </c>
      <c r="L58" s="92">
        <v>22858.46</v>
      </c>
      <c r="M58" s="20"/>
      <c r="N58" s="93">
        <f t="shared" si="3"/>
        <v>22858.46</v>
      </c>
      <c r="O58" s="92">
        <v>408234.05</v>
      </c>
      <c r="P58" s="20"/>
      <c r="Q58" s="93">
        <f t="shared" si="4"/>
        <v>408234.05</v>
      </c>
      <c r="R58" s="92">
        <v>83112725.969996721</v>
      </c>
      <c r="S58" s="20"/>
      <c r="T58" s="93">
        <f t="shared" si="5"/>
        <v>83112725.969996721</v>
      </c>
      <c r="U58" s="209">
        <f t="shared" si="6"/>
        <v>0</v>
      </c>
      <c r="W58" s="86" t="s">
        <v>13</v>
      </c>
      <c r="X58" s="122">
        <f t="shared" si="7"/>
        <v>0</v>
      </c>
      <c r="Y58" s="122">
        <f t="shared" si="8"/>
        <v>0</v>
      </c>
      <c r="Z58" s="122">
        <f t="shared" si="9"/>
        <v>0</v>
      </c>
      <c r="AA58" s="122">
        <f t="shared" si="10"/>
        <v>0</v>
      </c>
      <c r="AB58" s="122">
        <f t="shared" si="11"/>
        <v>0</v>
      </c>
      <c r="AC58" s="129">
        <f t="shared" si="12"/>
        <v>0</v>
      </c>
    </row>
    <row r="59" spans="1:29" ht="15.75">
      <c r="A59" s="251"/>
      <c r="B59" s="87" t="s">
        <v>14</v>
      </c>
      <c r="C59" s="92">
        <v>33354060.569999713</v>
      </c>
      <c r="D59" s="20"/>
      <c r="E59" s="93">
        <f t="shared" si="0"/>
        <v>33354060.569999713</v>
      </c>
      <c r="F59" s="92">
        <v>836887.68999999971</v>
      </c>
      <c r="G59" s="20"/>
      <c r="H59" s="93">
        <f t="shared" si="1"/>
        <v>836887.68999999971</v>
      </c>
      <c r="I59" s="92">
        <v>295750.7</v>
      </c>
      <c r="J59" s="20"/>
      <c r="K59" s="93">
        <f t="shared" si="2"/>
        <v>295750.7</v>
      </c>
      <c r="L59" s="92">
        <v>9770.2600000000039</v>
      </c>
      <c r="M59" s="20"/>
      <c r="N59" s="93">
        <f t="shared" si="3"/>
        <v>9770.2600000000039</v>
      </c>
      <c r="O59" s="92">
        <v>281887.97999999981</v>
      </c>
      <c r="P59" s="20"/>
      <c r="Q59" s="93">
        <f t="shared" si="4"/>
        <v>281887.97999999981</v>
      </c>
      <c r="R59" s="92">
        <v>37097979.06999971</v>
      </c>
      <c r="S59" s="20"/>
      <c r="T59" s="93">
        <f t="shared" si="5"/>
        <v>37097979.06999971</v>
      </c>
      <c r="U59" s="209">
        <f t="shared" si="6"/>
        <v>0</v>
      </c>
      <c r="W59" s="87" t="s">
        <v>14</v>
      </c>
      <c r="X59" s="122">
        <f t="shared" si="7"/>
        <v>0</v>
      </c>
      <c r="Y59" s="122">
        <f t="shared" si="8"/>
        <v>0</v>
      </c>
      <c r="Z59" s="122">
        <f t="shared" si="9"/>
        <v>0</v>
      </c>
      <c r="AA59" s="122">
        <f t="shared" si="10"/>
        <v>0</v>
      </c>
      <c r="AB59" s="122">
        <f t="shared" si="11"/>
        <v>0</v>
      </c>
      <c r="AC59" s="129">
        <f t="shared" si="12"/>
        <v>0</v>
      </c>
    </row>
    <row r="60" spans="1:29" ht="15.75">
      <c r="A60" s="251"/>
      <c r="B60" s="86" t="s">
        <v>15</v>
      </c>
      <c r="C60" s="92">
        <v>72164089.849999979</v>
      </c>
      <c r="D60" s="20"/>
      <c r="E60" s="93">
        <f t="shared" si="0"/>
        <v>72164089.849999979</v>
      </c>
      <c r="F60" s="92">
        <v>967189.72</v>
      </c>
      <c r="G60" s="20"/>
      <c r="H60" s="93">
        <f t="shared" si="1"/>
        <v>967189.72</v>
      </c>
      <c r="I60" s="92">
        <v>69732.819999999992</v>
      </c>
      <c r="J60" s="20"/>
      <c r="K60" s="93">
        <f t="shared" si="2"/>
        <v>69732.819999999992</v>
      </c>
      <c r="L60" s="92">
        <v>3986.8399999999992</v>
      </c>
      <c r="M60" s="20"/>
      <c r="N60" s="93">
        <f t="shared" si="3"/>
        <v>3986.8399999999992</v>
      </c>
      <c r="O60" s="92">
        <v>338514.7</v>
      </c>
      <c r="P60" s="20"/>
      <c r="Q60" s="93">
        <f t="shared" si="4"/>
        <v>338514.7</v>
      </c>
      <c r="R60" s="92">
        <v>75704657.890000001</v>
      </c>
      <c r="S60" s="20"/>
      <c r="T60" s="93">
        <f t="shared" si="5"/>
        <v>75704657.890000001</v>
      </c>
      <c r="U60" s="209">
        <f t="shared" si="6"/>
        <v>0</v>
      </c>
      <c r="W60" s="86" t="s">
        <v>15</v>
      </c>
      <c r="X60" s="122">
        <f t="shared" si="7"/>
        <v>0</v>
      </c>
      <c r="Y60" s="122">
        <f t="shared" si="8"/>
        <v>0</v>
      </c>
      <c r="Z60" s="122">
        <f t="shared" si="9"/>
        <v>0</v>
      </c>
      <c r="AA60" s="122">
        <f t="shared" si="10"/>
        <v>0</v>
      </c>
      <c r="AB60" s="122">
        <f t="shared" si="11"/>
        <v>0</v>
      </c>
      <c r="AC60" s="129">
        <f t="shared" si="12"/>
        <v>0</v>
      </c>
    </row>
    <row r="61" spans="1:29" ht="15.75">
      <c r="A61" s="251"/>
      <c r="B61" s="86" t="s">
        <v>16</v>
      </c>
      <c r="C61" s="92"/>
      <c r="D61" s="20"/>
      <c r="E61" s="93">
        <f t="shared" si="0"/>
        <v>0</v>
      </c>
      <c r="F61" s="92"/>
      <c r="G61" s="20"/>
      <c r="H61" s="93">
        <f t="shared" si="1"/>
        <v>0</v>
      </c>
      <c r="I61" s="92"/>
      <c r="J61" s="20"/>
      <c r="K61" s="93">
        <f t="shared" si="2"/>
        <v>0</v>
      </c>
      <c r="L61" s="92"/>
      <c r="M61" s="20"/>
      <c r="N61" s="93">
        <f t="shared" si="3"/>
        <v>0</v>
      </c>
      <c r="O61" s="92"/>
      <c r="P61" s="20"/>
      <c r="Q61" s="93">
        <f t="shared" si="4"/>
        <v>0</v>
      </c>
      <c r="R61" s="92"/>
      <c r="S61" s="20"/>
      <c r="T61" s="93">
        <f t="shared" si="5"/>
        <v>0</v>
      </c>
      <c r="U61" s="209">
        <f t="shared" si="6"/>
        <v>0</v>
      </c>
      <c r="W61" s="86" t="s">
        <v>16</v>
      </c>
      <c r="X61" s="122">
        <f t="shared" si="7"/>
        <v>0</v>
      </c>
      <c r="Y61" s="122">
        <f t="shared" si="8"/>
        <v>0</v>
      </c>
      <c r="Z61" s="122">
        <f t="shared" si="9"/>
        <v>0</v>
      </c>
      <c r="AA61" s="122">
        <f t="shared" si="10"/>
        <v>0</v>
      </c>
      <c r="AB61" s="122">
        <f t="shared" si="11"/>
        <v>0</v>
      </c>
      <c r="AC61" s="129">
        <f t="shared" si="12"/>
        <v>0</v>
      </c>
    </row>
    <row r="62" spans="1:29" ht="15.75">
      <c r="A62" s="251"/>
      <c r="B62" s="86" t="s">
        <v>17</v>
      </c>
      <c r="C62" s="92">
        <v>69346823.999996677</v>
      </c>
      <c r="D62" s="20"/>
      <c r="E62" s="93">
        <f t="shared" si="0"/>
        <v>69346823.999996677</v>
      </c>
      <c r="F62" s="92">
        <v>2252558.59</v>
      </c>
      <c r="G62" s="20"/>
      <c r="H62" s="93">
        <f t="shared" si="1"/>
        <v>2252558.59</v>
      </c>
      <c r="I62" s="92">
        <v>164005.51999999999</v>
      </c>
      <c r="J62" s="20"/>
      <c r="K62" s="93">
        <f t="shared" si="2"/>
        <v>164005.51999999999</v>
      </c>
      <c r="L62" s="92">
        <v>19292.04</v>
      </c>
      <c r="M62" s="20"/>
      <c r="N62" s="93">
        <f t="shared" si="3"/>
        <v>19292.04</v>
      </c>
      <c r="O62" s="92">
        <v>637546.6</v>
      </c>
      <c r="P62" s="20"/>
      <c r="Q62" s="93">
        <f t="shared" si="4"/>
        <v>637546.6</v>
      </c>
      <c r="R62" s="92">
        <v>66601432.289996713</v>
      </c>
      <c r="S62" s="20"/>
      <c r="T62" s="93">
        <f t="shared" si="5"/>
        <v>66601432.289996713</v>
      </c>
      <c r="U62" s="209">
        <f t="shared" si="6"/>
        <v>0</v>
      </c>
      <c r="W62" s="86" t="s">
        <v>17</v>
      </c>
      <c r="X62" s="122">
        <f t="shared" si="7"/>
        <v>0</v>
      </c>
      <c r="Y62" s="122">
        <f t="shared" si="8"/>
        <v>0</v>
      </c>
      <c r="Z62" s="122">
        <f t="shared" si="9"/>
        <v>0</v>
      </c>
      <c r="AA62" s="122">
        <f t="shared" si="10"/>
        <v>0</v>
      </c>
      <c r="AB62" s="122">
        <f t="shared" si="11"/>
        <v>0</v>
      </c>
      <c r="AC62" s="129">
        <f t="shared" si="12"/>
        <v>0</v>
      </c>
    </row>
    <row r="63" spans="1:29" ht="15.75">
      <c r="A63" s="251"/>
      <c r="B63" s="86" t="s">
        <v>18</v>
      </c>
      <c r="C63" s="92">
        <v>14940791.380000005</v>
      </c>
      <c r="D63" s="20"/>
      <c r="E63" s="93">
        <f t="shared" si="0"/>
        <v>14940791.380000005</v>
      </c>
      <c r="F63" s="92">
        <v>705367.04000000004</v>
      </c>
      <c r="G63" s="20"/>
      <c r="H63" s="93">
        <f t="shared" si="1"/>
        <v>705367.04000000004</v>
      </c>
      <c r="I63" s="92">
        <v>24910.44</v>
      </c>
      <c r="J63" s="20"/>
      <c r="K63" s="93">
        <f t="shared" si="2"/>
        <v>24910.44</v>
      </c>
      <c r="L63" s="92">
        <v>3843.2599999999993</v>
      </c>
      <c r="M63" s="20"/>
      <c r="N63" s="93">
        <f t="shared" si="3"/>
        <v>3843.2599999999993</v>
      </c>
      <c r="O63" s="92">
        <v>139202.01</v>
      </c>
      <c r="P63" s="20"/>
      <c r="Q63" s="93">
        <f t="shared" si="4"/>
        <v>139202.01</v>
      </c>
      <c r="R63" s="92">
        <v>18934215.860000007</v>
      </c>
      <c r="S63" s="20"/>
      <c r="T63" s="93">
        <f t="shared" si="5"/>
        <v>18934215.860000007</v>
      </c>
      <c r="U63" s="209">
        <f t="shared" si="6"/>
        <v>0</v>
      </c>
      <c r="W63" s="86" t="s">
        <v>18</v>
      </c>
      <c r="X63" s="122">
        <f t="shared" si="7"/>
        <v>0</v>
      </c>
      <c r="Y63" s="122">
        <f t="shared" si="8"/>
        <v>0</v>
      </c>
      <c r="Z63" s="122">
        <f t="shared" si="9"/>
        <v>0</v>
      </c>
      <c r="AA63" s="122">
        <f t="shared" si="10"/>
        <v>0</v>
      </c>
      <c r="AB63" s="122">
        <f t="shared" si="11"/>
        <v>0</v>
      </c>
      <c r="AC63" s="129">
        <f t="shared" si="12"/>
        <v>0</v>
      </c>
    </row>
    <row r="64" spans="1:29" ht="15.75">
      <c r="A64" s="252"/>
      <c r="B64" s="88" t="s">
        <v>19</v>
      </c>
      <c r="C64" s="94">
        <v>64577477.379999019</v>
      </c>
      <c r="D64" s="95"/>
      <c r="E64" s="96">
        <f t="shared" si="0"/>
        <v>64577477.379999019</v>
      </c>
      <c r="F64" s="94">
        <v>2082250.21</v>
      </c>
      <c r="G64" s="95"/>
      <c r="H64" s="96">
        <f t="shared" si="1"/>
        <v>2082250.21</v>
      </c>
      <c r="I64" s="94">
        <v>281309.65000000002</v>
      </c>
      <c r="J64" s="95"/>
      <c r="K64" s="96">
        <f t="shared" si="2"/>
        <v>281309.65000000002</v>
      </c>
      <c r="L64" s="94">
        <v>30078.42</v>
      </c>
      <c r="M64" s="95"/>
      <c r="N64" s="96">
        <f t="shared" si="3"/>
        <v>30078.42</v>
      </c>
      <c r="O64" s="94">
        <v>465175.52999999991</v>
      </c>
      <c r="P64" s="95"/>
      <c r="Q64" s="96">
        <f t="shared" si="4"/>
        <v>465175.52999999991</v>
      </c>
      <c r="R64" s="94">
        <v>77490852.769999012</v>
      </c>
      <c r="S64" s="95"/>
      <c r="T64" s="96">
        <f t="shared" si="5"/>
        <v>77490852.769999012</v>
      </c>
      <c r="U64" s="210">
        <f t="shared" si="6"/>
        <v>0</v>
      </c>
      <c r="W64" s="88" t="s">
        <v>19</v>
      </c>
      <c r="X64" s="122">
        <f t="shared" si="7"/>
        <v>0</v>
      </c>
      <c r="Y64" s="122">
        <f t="shared" si="8"/>
        <v>0</v>
      </c>
      <c r="Z64" s="122">
        <f t="shared" si="9"/>
        <v>0</v>
      </c>
      <c r="AA64" s="122">
        <f t="shared" si="10"/>
        <v>0</v>
      </c>
      <c r="AB64" s="122">
        <f t="shared" si="11"/>
        <v>0</v>
      </c>
      <c r="AC64" s="129">
        <f t="shared" si="12"/>
        <v>0</v>
      </c>
    </row>
    <row r="65" spans="1:29" ht="15.75" customHeight="1">
      <c r="A65" s="250">
        <v>42775</v>
      </c>
      <c r="B65" s="85" t="s">
        <v>12</v>
      </c>
      <c r="C65" s="89">
        <v>30565971.040000182</v>
      </c>
      <c r="D65" s="90"/>
      <c r="E65" s="91">
        <f t="shared" si="0"/>
        <v>30565971.040000182</v>
      </c>
      <c r="F65" s="89">
        <v>375123.45999999985</v>
      </c>
      <c r="G65" s="90"/>
      <c r="H65" s="91">
        <f t="shared" si="1"/>
        <v>375123.45999999985</v>
      </c>
      <c r="I65" s="89">
        <v>40180.000000000015</v>
      </c>
      <c r="J65" s="90"/>
      <c r="K65" s="91">
        <f t="shared" si="2"/>
        <v>40180.000000000015</v>
      </c>
      <c r="L65" s="89">
        <v>5857.63</v>
      </c>
      <c r="M65" s="90"/>
      <c r="N65" s="91">
        <f t="shared" si="3"/>
        <v>5857.63</v>
      </c>
      <c r="O65" s="92">
        <v>225189.63</v>
      </c>
      <c r="P65" s="20"/>
      <c r="Q65" s="93">
        <f t="shared" si="4"/>
        <v>225189.63</v>
      </c>
      <c r="R65" s="89">
        <v>29999980.320000183</v>
      </c>
      <c r="S65" s="90"/>
      <c r="T65" s="91">
        <f t="shared" si="5"/>
        <v>29999980.320000183</v>
      </c>
      <c r="U65" s="208">
        <f t="shared" si="6"/>
        <v>0</v>
      </c>
      <c r="W65" s="85" t="s">
        <v>12</v>
      </c>
      <c r="X65" s="117">
        <f t="shared" si="7"/>
        <v>0</v>
      </c>
      <c r="Y65" s="118">
        <f t="shared" si="8"/>
        <v>0</v>
      </c>
      <c r="Z65" s="118">
        <f t="shared" si="9"/>
        <v>0</v>
      </c>
      <c r="AA65" s="118">
        <f t="shared" si="10"/>
        <v>0</v>
      </c>
      <c r="AB65" s="118">
        <f t="shared" si="11"/>
        <v>0</v>
      </c>
      <c r="AC65" s="131">
        <f t="shared" si="12"/>
        <v>0</v>
      </c>
    </row>
    <row r="66" spans="1:29" ht="15.75">
      <c r="A66" s="251"/>
      <c r="B66" s="86" t="s">
        <v>13</v>
      </c>
      <c r="C66" s="92">
        <v>83112725.969996721</v>
      </c>
      <c r="D66" s="20"/>
      <c r="E66" s="93">
        <f t="shared" si="0"/>
        <v>83112725.969996721</v>
      </c>
      <c r="F66" s="92">
        <v>1598360.83</v>
      </c>
      <c r="G66" s="20"/>
      <c r="H66" s="93">
        <f t="shared" si="1"/>
        <v>1598360.83</v>
      </c>
      <c r="I66" s="92">
        <v>80612.03</v>
      </c>
      <c r="J66" s="20"/>
      <c r="K66" s="93">
        <f t="shared" si="2"/>
        <v>80612.03</v>
      </c>
      <c r="L66" s="92">
        <v>10707.68</v>
      </c>
      <c r="M66" s="20"/>
      <c r="N66" s="93">
        <f t="shared" si="3"/>
        <v>10707.68</v>
      </c>
      <c r="O66" s="92">
        <v>404941.88</v>
      </c>
      <c r="P66" s="20"/>
      <c r="Q66" s="93">
        <f t="shared" si="4"/>
        <v>404941.88</v>
      </c>
      <c r="R66" s="92">
        <v>81179327.609996721</v>
      </c>
      <c r="S66" s="20"/>
      <c r="T66" s="93">
        <f t="shared" si="5"/>
        <v>81179327.609996721</v>
      </c>
      <c r="U66" s="209">
        <f t="shared" si="6"/>
        <v>0</v>
      </c>
      <c r="W66" s="86" t="s">
        <v>13</v>
      </c>
      <c r="X66" s="121">
        <f t="shared" si="7"/>
        <v>0</v>
      </c>
      <c r="Y66" s="122">
        <f t="shared" si="8"/>
        <v>0</v>
      </c>
      <c r="Z66" s="122">
        <f t="shared" si="9"/>
        <v>0</v>
      </c>
      <c r="AA66" s="122">
        <f t="shared" si="10"/>
        <v>0</v>
      </c>
      <c r="AB66" s="122">
        <f t="shared" si="11"/>
        <v>0</v>
      </c>
      <c r="AC66" s="129">
        <f t="shared" si="12"/>
        <v>0</v>
      </c>
    </row>
    <row r="67" spans="1:29" ht="15.75">
      <c r="A67" s="251"/>
      <c r="B67" s="87" t="s">
        <v>14</v>
      </c>
      <c r="C67" s="92">
        <v>37097979.06999971</v>
      </c>
      <c r="D67" s="20"/>
      <c r="E67" s="93">
        <f t="shared" si="0"/>
        <v>37097979.06999971</v>
      </c>
      <c r="F67" s="92">
        <v>785157.81</v>
      </c>
      <c r="G67" s="20"/>
      <c r="H67" s="93">
        <f t="shared" si="1"/>
        <v>785157.81</v>
      </c>
      <c r="I67" s="92">
        <v>119258.62999999998</v>
      </c>
      <c r="J67" s="20"/>
      <c r="K67" s="93">
        <f t="shared" si="2"/>
        <v>119258.62999999998</v>
      </c>
      <c r="L67" s="92">
        <v>501350.15</v>
      </c>
      <c r="M67" s="20"/>
      <c r="N67" s="93">
        <f t="shared" si="3"/>
        <v>501350.15</v>
      </c>
      <c r="O67" s="92">
        <v>315825.62</v>
      </c>
      <c r="P67" s="20"/>
      <c r="Q67" s="93">
        <f t="shared" si="4"/>
        <v>315825.62</v>
      </c>
      <c r="R67" s="92">
        <v>44204852.219999716</v>
      </c>
      <c r="S67" s="20"/>
      <c r="T67" s="93">
        <f t="shared" si="5"/>
        <v>44204852.219999716</v>
      </c>
      <c r="U67" s="209">
        <f t="shared" si="6"/>
        <v>0</v>
      </c>
      <c r="W67" s="87" t="s">
        <v>14</v>
      </c>
      <c r="X67" s="121">
        <f t="shared" si="7"/>
        <v>0</v>
      </c>
      <c r="Y67" s="122">
        <f t="shared" si="8"/>
        <v>0</v>
      </c>
      <c r="Z67" s="122">
        <f t="shared" si="9"/>
        <v>0</v>
      </c>
      <c r="AA67" s="122">
        <f t="shared" si="10"/>
        <v>0</v>
      </c>
      <c r="AB67" s="122">
        <f t="shared" si="11"/>
        <v>0</v>
      </c>
      <c r="AC67" s="129">
        <f t="shared" si="12"/>
        <v>0</v>
      </c>
    </row>
    <row r="68" spans="1:29" ht="15.75">
      <c r="A68" s="251"/>
      <c r="B68" s="86" t="s">
        <v>15</v>
      </c>
      <c r="C68" s="92">
        <v>75704657.890000001</v>
      </c>
      <c r="D68" s="20"/>
      <c r="E68" s="93">
        <f t="shared" si="0"/>
        <v>75704657.890000001</v>
      </c>
      <c r="F68" s="92">
        <v>645928.77000000014</v>
      </c>
      <c r="G68" s="20"/>
      <c r="H68" s="93">
        <f t="shared" si="1"/>
        <v>645928.77000000014</v>
      </c>
      <c r="I68" s="92">
        <v>42543.279999999992</v>
      </c>
      <c r="J68" s="20"/>
      <c r="K68" s="93">
        <f t="shared" si="2"/>
        <v>42543.279999999992</v>
      </c>
      <c r="L68" s="92">
        <v>14257.62</v>
      </c>
      <c r="M68" s="20"/>
      <c r="N68" s="93">
        <f t="shared" si="3"/>
        <v>14257.62</v>
      </c>
      <c r="O68" s="92">
        <v>334037.74</v>
      </c>
      <c r="P68" s="20"/>
      <c r="Q68" s="93">
        <f t="shared" si="4"/>
        <v>334037.74</v>
      </c>
      <c r="R68" s="92">
        <v>74752977.039999992</v>
      </c>
      <c r="S68" s="20"/>
      <c r="T68" s="93">
        <f t="shared" si="5"/>
        <v>74752977.039999992</v>
      </c>
      <c r="U68" s="209">
        <f t="shared" si="6"/>
        <v>0</v>
      </c>
      <c r="W68" s="86" t="s">
        <v>15</v>
      </c>
      <c r="X68" s="121">
        <f t="shared" si="7"/>
        <v>0</v>
      </c>
      <c r="Y68" s="122">
        <f t="shared" si="8"/>
        <v>0</v>
      </c>
      <c r="Z68" s="122">
        <f t="shared" si="9"/>
        <v>0</v>
      </c>
      <c r="AA68" s="122">
        <f t="shared" si="10"/>
        <v>0</v>
      </c>
      <c r="AB68" s="122">
        <f t="shared" si="11"/>
        <v>0</v>
      </c>
      <c r="AC68" s="129">
        <f t="shared" si="12"/>
        <v>0</v>
      </c>
    </row>
    <row r="69" spans="1:29" ht="15.75">
      <c r="A69" s="251"/>
      <c r="B69" s="86" t="s">
        <v>16</v>
      </c>
      <c r="C69" s="92"/>
      <c r="D69" s="20"/>
      <c r="E69" s="93">
        <f t="shared" si="0"/>
        <v>0</v>
      </c>
      <c r="F69" s="92"/>
      <c r="G69" s="20"/>
      <c r="H69" s="93">
        <f t="shared" si="1"/>
        <v>0</v>
      </c>
      <c r="I69" s="92"/>
      <c r="J69" s="20"/>
      <c r="K69" s="93">
        <f t="shared" si="2"/>
        <v>0</v>
      </c>
      <c r="L69" s="92"/>
      <c r="M69" s="20"/>
      <c r="N69" s="93">
        <f t="shared" si="3"/>
        <v>0</v>
      </c>
      <c r="O69" s="92"/>
      <c r="P69" s="20"/>
      <c r="Q69" s="93">
        <f t="shared" si="4"/>
        <v>0</v>
      </c>
      <c r="R69" s="92"/>
      <c r="S69" s="20"/>
      <c r="T69" s="93">
        <f t="shared" si="5"/>
        <v>0</v>
      </c>
      <c r="U69" s="209">
        <f t="shared" si="6"/>
        <v>0</v>
      </c>
      <c r="W69" s="86" t="s">
        <v>16</v>
      </c>
      <c r="X69" s="121">
        <f t="shared" si="7"/>
        <v>0</v>
      </c>
      <c r="Y69" s="122">
        <f t="shared" si="8"/>
        <v>0</v>
      </c>
      <c r="Z69" s="122">
        <f t="shared" si="9"/>
        <v>0</v>
      </c>
      <c r="AA69" s="122">
        <f t="shared" si="10"/>
        <v>0</v>
      </c>
      <c r="AB69" s="122">
        <f t="shared" si="11"/>
        <v>0</v>
      </c>
      <c r="AC69" s="129">
        <f t="shared" si="12"/>
        <v>0</v>
      </c>
    </row>
    <row r="70" spans="1:29" ht="15.75">
      <c r="A70" s="251"/>
      <c r="B70" s="86" t="s">
        <v>17</v>
      </c>
      <c r="C70" s="92">
        <v>66601432.289996713</v>
      </c>
      <c r="D70" s="20"/>
      <c r="E70" s="93">
        <f t="shared" si="0"/>
        <v>66601432.289996713</v>
      </c>
      <c r="F70" s="92">
        <v>1635635.66</v>
      </c>
      <c r="G70" s="20"/>
      <c r="H70" s="93">
        <f t="shared" si="1"/>
        <v>1635635.66</v>
      </c>
      <c r="I70" s="92">
        <v>201171.56999999995</v>
      </c>
      <c r="J70" s="20"/>
      <c r="K70" s="93">
        <f t="shared" si="2"/>
        <v>201171.56999999995</v>
      </c>
      <c r="L70" s="92">
        <v>77725.000000000029</v>
      </c>
      <c r="M70" s="20"/>
      <c r="N70" s="93">
        <f t="shared" si="3"/>
        <v>77725.000000000029</v>
      </c>
      <c r="O70" s="92">
        <v>547447.14999999991</v>
      </c>
      <c r="P70" s="20"/>
      <c r="Q70" s="93">
        <f t="shared" si="4"/>
        <v>547447.14999999991</v>
      </c>
      <c r="R70" s="92">
        <v>64541796.049996704</v>
      </c>
      <c r="S70" s="20"/>
      <c r="T70" s="93">
        <f t="shared" si="5"/>
        <v>64541796.049996704</v>
      </c>
      <c r="U70" s="209">
        <f t="shared" si="6"/>
        <v>0</v>
      </c>
      <c r="W70" s="86" t="s">
        <v>17</v>
      </c>
      <c r="X70" s="121">
        <f t="shared" si="7"/>
        <v>0</v>
      </c>
      <c r="Y70" s="122">
        <f t="shared" si="8"/>
        <v>0</v>
      </c>
      <c r="Z70" s="122">
        <f t="shared" si="9"/>
        <v>0</v>
      </c>
      <c r="AA70" s="122">
        <f t="shared" si="10"/>
        <v>0</v>
      </c>
      <c r="AB70" s="122">
        <f t="shared" si="11"/>
        <v>0</v>
      </c>
      <c r="AC70" s="129">
        <f t="shared" si="12"/>
        <v>0</v>
      </c>
    </row>
    <row r="71" spans="1:29" ht="15.75">
      <c r="A71" s="251"/>
      <c r="B71" s="86" t="s">
        <v>18</v>
      </c>
      <c r="C71" s="92">
        <v>18934215.860000007</v>
      </c>
      <c r="D71" s="20"/>
      <c r="E71" s="93">
        <f t="shared" si="0"/>
        <v>18934215.860000007</v>
      </c>
      <c r="F71" s="92">
        <v>858512.70999999973</v>
      </c>
      <c r="G71" s="20"/>
      <c r="H71" s="93">
        <f t="shared" si="1"/>
        <v>858512.70999999973</v>
      </c>
      <c r="I71" s="92">
        <v>191075.72999999995</v>
      </c>
      <c r="J71" s="20"/>
      <c r="K71" s="93">
        <f t="shared" si="2"/>
        <v>191075.72999999995</v>
      </c>
      <c r="L71" s="92">
        <v>140945.18</v>
      </c>
      <c r="M71" s="20"/>
      <c r="N71" s="93">
        <f t="shared" si="3"/>
        <v>140945.18</v>
      </c>
      <c r="O71" s="92">
        <v>210058.2</v>
      </c>
      <c r="P71" s="20"/>
      <c r="Q71" s="93">
        <f t="shared" si="4"/>
        <v>210058.2</v>
      </c>
      <c r="R71" s="92">
        <v>17915775.500000011</v>
      </c>
      <c r="S71" s="20"/>
      <c r="T71" s="93">
        <f t="shared" si="5"/>
        <v>17915775.500000011</v>
      </c>
      <c r="U71" s="209">
        <f t="shared" si="6"/>
        <v>0</v>
      </c>
      <c r="W71" s="86" t="s">
        <v>18</v>
      </c>
      <c r="X71" s="121">
        <f t="shared" si="7"/>
        <v>0</v>
      </c>
      <c r="Y71" s="122">
        <f t="shared" si="8"/>
        <v>0</v>
      </c>
      <c r="Z71" s="122">
        <f t="shared" si="9"/>
        <v>0</v>
      </c>
      <c r="AA71" s="122">
        <f t="shared" si="10"/>
        <v>0</v>
      </c>
      <c r="AB71" s="122">
        <f t="shared" si="11"/>
        <v>0</v>
      </c>
      <c r="AC71" s="129">
        <f t="shared" si="12"/>
        <v>0</v>
      </c>
    </row>
    <row r="72" spans="1:29" ht="15.75">
      <c r="A72" s="252"/>
      <c r="B72" s="88" t="s">
        <v>19</v>
      </c>
      <c r="C72" s="94">
        <v>77490852.769999012</v>
      </c>
      <c r="D72" s="95"/>
      <c r="E72" s="96">
        <f t="shared" si="0"/>
        <v>77490852.769999012</v>
      </c>
      <c r="F72" s="94">
        <v>1285740.9300000004</v>
      </c>
      <c r="G72" s="95"/>
      <c r="H72" s="96">
        <f t="shared" si="1"/>
        <v>1285740.9300000004</v>
      </c>
      <c r="I72" s="94">
        <v>151137.13</v>
      </c>
      <c r="J72" s="95"/>
      <c r="K72" s="96">
        <f t="shared" si="2"/>
        <v>151137.13</v>
      </c>
      <c r="L72" s="94">
        <v>67752.41</v>
      </c>
      <c r="M72" s="95"/>
      <c r="N72" s="96">
        <f t="shared" si="3"/>
        <v>67752.41</v>
      </c>
      <c r="O72" s="94">
        <v>770612.57</v>
      </c>
      <c r="P72" s="95"/>
      <c r="Q72" s="96">
        <f t="shared" si="4"/>
        <v>770612.57</v>
      </c>
      <c r="R72" s="94">
        <v>78344459.879999012</v>
      </c>
      <c r="S72" s="95"/>
      <c r="T72" s="96">
        <f t="shared" si="5"/>
        <v>78344459.879999012</v>
      </c>
      <c r="U72" s="210">
        <f t="shared" si="6"/>
        <v>0</v>
      </c>
      <c r="W72" s="88" t="s">
        <v>19</v>
      </c>
      <c r="X72" s="125">
        <f t="shared" si="7"/>
        <v>0</v>
      </c>
      <c r="Y72" s="126">
        <f t="shared" si="8"/>
        <v>0</v>
      </c>
      <c r="Z72" s="126">
        <f t="shared" si="9"/>
        <v>0</v>
      </c>
      <c r="AA72" s="126">
        <f t="shared" si="10"/>
        <v>0</v>
      </c>
      <c r="AB72" s="126">
        <f t="shared" si="11"/>
        <v>0</v>
      </c>
      <c r="AC72" s="132">
        <f t="shared" si="12"/>
        <v>0</v>
      </c>
    </row>
    <row r="73" spans="1:29" ht="15.75" customHeight="1">
      <c r="A73" s="250">
        <v>42777</v>
      </c>
      <c r="B73" s="85" t="s">
        <v>12</v>
      </c>
      <c r="C73" s="89">
        <v>29999980.320000183</v>
      </c>
      <c r="D73" s="133"/>
      <c r="E73" s="91">
        <f t="shared" ref="E73:E136" si="13">C73-D73</f>
        <v>29999980.320000183</v>
      </c>
      <c r="F73" s="89">
        <v>254678.1100000001</v>
      </c>
      <c r="G73" s="90"/>
      <c r="H73" s="91">
        <f t="shared" ref="H73:H136" si="14">F73-G73</f>
        <v>254678.1100000001</v>
      </c>
      <c r="I73" s="89">
        <v>42021.5</v>
      </c>
      <c r="J73" s="90"/>
      <c r="K73" s="91">
        <f t="shared" ref="K73:K136" si="15">I73-J73</f>
        <v>42021.5</v>
      </c>
      <c r="L73" s="89">
        <v>1737.62</v>
      </c>
      <c r="M73" s="90"/>
      <c r="N73" s="91">
        <f t="shared" ref="N73:N136" si="16">L73-M73</f>
        <v>1737.62</v>
      </c>
      <c r="O73" s="89">
        <v>0</v>
      </c>
      <c r="P73" s="102"/>
      <c r="Q73" s="91">
        <f t="shared" ref="Q73:Q136" si="17">O73-P73</f>
        <v>0</v>
      </c>
      <c r="R73" s="89">
        <v>29785586.090000182</v>
      </c>
      <c r="S73" s="90"/>
      <c r="T73" s="91">
        <f t="shared" ref="T73:T136" si="18">R73-S73</f>
        <v>29785586.090000182</v>
      </c>
      <c r="U73" s="208">
        <f t="shared" si="6"/>
        <v>0</v>
      </c>
      <c r="W73" s="85" t="s">
        <v>12</v>
      </c>
      <c r="X73" s="117">
        <f t="shared" si="7"/>
        <v>0</v>
      </c>
      <c r="Y73" s="118">
        <f t="shared" si="8"/>
        <v>0</v>
      </c>
      <c r="Z73" s="118">
        <f t="shared" si="9"/>
        <v>0</v>
      </c>
      <c r="AA73" s="118">
        <f t="shared" si="10"/>
        <v>0</v>
      </c>
      <c r="AB73" s="118">
        <f t="shared" si="11"/>
        <v>0</v>
      </c>
      <c r="AC73" s="131">
        <f t="shared" si="12"/>
        <v>0</v>
      </c>
    </row>
    <row r="74" spans="1:29" ht="15.75">
      <c r="A74" s="251"/>
      <c r="B74" s="86" t="s">
        <v>13</v>
      </c>
      <c r="C74" s="92">
        <v>81179327.609996721</v>
      </c>
      <c r="D74" s="134"/>
      <c r="E74" s="93">
        <f t="shared" si="13"/>
        <v>81179327.609996721</v>
      </c>
      <c r="F74" s="92">
        <v>1048676.5900000005</v>
      </c>
      <c r="G74" s="20"/>
      <c r="H74" s="93">
        <f t="shared" si="14"/>
        <v>1048676.5900000005</v>
      </c>
      <c r="I74" s="92">
        <v>69819.649999999994</v>
      </c>
      <c r="J74" s="20"/>
      <c r="K74" s="93">
        <f t="shared" si="15"/>
        <v>69819.649999999994</v>
      </c>
      <c r="L74" s="92">
        <v>2439.63</v>
      </c>
      <c r="M74" s="20"/>
      <c r="N74" s="93">
        <f t="shared" si="16"/>
        <v>2439.63</v>
      </c>
      <c r="O74" s="92">
        <v>0</v>
      </c>
      <c r="P74" s="6"/>
      <c r="Q74" s="93">
        <f t="shared" si="17"/>
        <v>0</v>
      </c>
      <c r="R74" s="92">
        <v>80198031.039996713</v>
      </c>
      <c r="S74" s="20"/>
      <c r="T74" s="93">
        <f t="shared" si="18"/>
        <v>80198031.039996713</v>
      </c>
      <c r="U74" s="209">
        <f t="shared" ref="U74:U137" si="19">IF(D74=0,0,1)</f>
        <v>0</v>
      </c>
      <c r="W74" s="86" t="s">
        <v>13</v>
      </c>
      <c r="X74" s="121">
        <f t="shared" ref="X74:X137" si="20">+IF(AND(C74&lt;&gt;0,D74&lt;&gt;0,OR(E74&gt;100,E74&lt;-100)),1,0)</f>
        <v>0</v>
      </c>
      <c r="Y74" s="122">
        <f t="shared" ref="Y74:Y137" si="21">+IF(AND(F74&lt;&gt;0,G74&lt;&gt;0,OR(H74&gt;100,H74&lt;-100)),1,0)</f>
        <v>0</v>
      </c>
      <c r="Z74" s="122">
        <f t="shared" ref="Z74:Z137" si="22">+IF(AND(I74&lt;&gt;0,J74&lt;&gt;0,OR(K74&gt;100,K74&lt;-100)),1,0)</f>
        <v>0</v>
      </c>
      <c r="AA74" s="122">
        <f t="shared" ref="AA74:AA137" si="23">+IF(AND(L74&lt;&gt;0,M74&lt;&gt;0,OR(N74&gt;100,N74&lt;-100)),1,0)</f>
        <v>0</v>
      </c>
      <c r="AB74" s="122">
        <f t="shared" ref="AB74:AB137" si="24">+IF(AND(O74&lt;&gt;0,P74&lt;&gt;0,OR(Q74&gt;100,Q74&lt;-100)),1,0)</f>
        <v>0</v>
      </c>
      <c r="AC74" s="129">
        <f t="shared" ref="AC74:AC137" si="25">+IF(AND(R74&lt;&gt;0,S74&lt;&gt;0,OR(T74&gt;100,T74&lt;-100)),1,0)</f>
        <v>0</v>
      </c>
    </row>
    <row r="75" spans="1:29" ht="15.75">
      <c r="A75" s="251"/>
      <c r="B75" s="87" t="s">
        <v>14</v>
      </c>
      <c r="C75" s="92">
        <v>44204852.219999716</v>
      </c>
      <c r="D75" s="134"/>
      <c r="E75" s="93">
        <f t="shared" si="13"/>
        <v>44204852.219999716</v>
      </c>
      <c r="F75" s="92">
        <v>525301.52</v>
      </c>
      <c r="G75" s="20"/>
      <c r="H75" s="93">
        <f t="shared" si="14"/>
        <v>525301.52</v>
      </c>
      <c r="I75" s="92">
        <v>0</v>
      </c>
      <c r="J75" s="20"/>
      <c r="K75" s="93">
        <f t="shared" si="15"/>
        <v>0</v>
      </c>
      <c r="L75" s="92">
        <v>0</v>
      </c>
      <c r="M75" s="20"/>
      <c r="N75" s="93">
        <f t="shared" si="16"/>
        <v>0</v>
      </c>
      <c r="O75" s="92">
        <v>0</v>
      </c>
      <c r="P75" s="6"/>
      <c r="Q75" s="93">
        <f t="shared" si="17"/>
        <v>0</v>
      </c>
      <c r="R75" s="92">
        <v>43679550.699999712</v>
      </c>
      <c r="S75" s="20"/>
      <c r="T75" s="93">
        <f t="shared" si="18"/>
        <v>43679550.699999712</v>
      </c>
      <c r="U75" s="209">
        <f t="shared" si="19"/>
        <v>0</v>
      </c>
      <c r="W75" s="87" t="s">
        <v>14</v>
      </c>
      <c r="X75" s="121">
        <f t="shared" si="20"/>
        <v>0</v>
      </c>
      <c r="Y75" s="122">
        <f t="shared" si="21"/>
        <v>0</v>
      </c>
      <c r="Z75" s="122">
        <f t="shared" si="22"/>
        <v>0</v>
      </c>
      <c r="AA75" s="122">
        <f t="shared" si="23"/>
        <v>0</v>
      </c>
      <c r="AB75" s="122">
        <f t="shared" si="24"/>
        <v>0</v>
      </c>
      <c r="AC75" s="129">
        <f t="shared" si="25"/>
        <v>0</v>
      </c>
    </row>
    <row r="76" spans="1:29" ht="15.75">
      <c r="A76" s="251"/>
      <c r="B76" s="86" t="s">
        <v>15</v>
      </c>
      <c r="C76" s="92">
        <v>74752977.039999992</v>
      </c>
      <c r="D76" s="134"/>
      <c r="E76" s="93">
        <f t="shared" si="13"/>
        <v>74752977.039999992</v>
      </c>
      <c r="F76" s="92">
        <v>324872.24</v>
      </c>
      <c r="G76" s="20"/>
      <c r="H76" s="93">
        <f t="shared" si="14"/>
        <v>324872.24</v>
      </c>
      <c r="I76" s="92">
        <v>25921.89</v>
      </c>
      <c r="J76" s="20"/>
      <c r="K76" s="93">
        <f t="shared" si="15"/>
        <v>25921.89</v>
      </c>
      <c r="L76" s="92">
        <v>2756.6</v>
      </c>
      <c r="M76" s="20"/>
      <c r="N76" s="93">
        <f t="shared" si="16"/>
        <v>2756.6</v>
      </c>
      <c r="O76" s="92">
        <v>0</v>
      </c>
      <c r="P76" s="6"/>
      <c r="Q76" s="93">
        <f t="shared" si="17"/>
        <v>0</v>
      </c>
      <c r="R76" s="92">
        <v>74451270.089999989</v>
      </c>
      <c r="S76" s="20"/>
      <c r="T76" s="93">
        <f t="shared" si="18"/>
        <v>74451270.089999989</v>
      </c>
      <c r="U76" s="209">
        <f t="shared" si="19"/>
        <v>0</v>
      </c>
      <c r="W76" s="86" t="s">
        <v>15</v>
      </c>
      <c r="X76" s="121">
        <f t="shared" si="20"/>
        <v>0</v>
      </c>
      <c r="Y76" s="122">
        <f t="shared" si="21"/>
        <v>0</v>
      </c>
      <c r="Z76" s="122">
        <f t="shared" si="22"/>
        <v>0</v>
      </c>
      <c r="AA76" s="122">
        <f t="shared" si="23"/>
        <v>0</v>
      </c>
      <c r="AB76" s="122">
        <f t="shared" si="24"/>
        <v>0</v>
      </c>
      <c r="AC76" s="129">
        <f t="shared" si="25"/>
        <v>0</v>
      </c>
    </row>
    <row r="77" spans="1:29" ht="15.75">
      <c r="A77" s="251"/>
      <c r="B77" s="86" t="s">
        <v>16</v>
      </c>
      <c r="C77" s="92"/>
      <c r="D77" s="134"/>
      <c r="E77" s="93">
        <f t="shared" si="13"/>
        <v>0</v>
      </c>
      <c r="F77" s="92"/>
      <c r="G77" s="20"/>
      <c r="H77" s="93">
        <f t="shared" si="14"/>
        <v>0</v>
      </c>
      <c r="I77" s="92"/>
      <c r="J77" s="20"/>
      <c r="K77" s="93">
        <f t="shared" si="15"/>
        <v>0</v>
      </c>
      <c r="L77" s="92"/>
      <c r="M77" s="20"/>
      <c r="N77" s="93">
        <f t="shared" si="16"/>
        <v>0</v>
      </c>
      <c r="O77" s="92"/>
      <c r="P77" s="6"/>
      <c r="Q77" s="93">
        <f t="shared" si="17"/>
        <v>0</v>
      </c>
      <c r="R77" s="92"/>
      <c r="S77" s="20"/>
      <c r="T77" s="93">
        <f t="shared" si="18"/>
        <v>0</v>
      </c>
      <c r="U77" s="209">
        <f t="shared" si="19"/>
        <v>0</v>
      </c>
      <c r="W77" s="86" t="s">
        <v>16</v>
      </c>
      <c r="X77" s="121">
        <f t="shared" si="20"/>
        <v>0</v>
      </c>
      <c r="Y77" s="122">
        <f t="shared" si="21"/>
        <v>0</v>
      </c>
      <c r="Z77" s="122">
        <f t="shared" si="22"/>
        <v>0</v>
      </c>
      <c r="AA77" s="122">
        <f t="shared" si="23"/>
        <v>0</v>
      </c>
      <c r="AB77" s="122">
        <f t="shared" si="24"/>
        <v>0</v>
      </c>
      <c r="AC77" s="129">
        <f t="shared" si="25"/>
        <v>0</v>
      </c>
    </row>
    <row r="78" spans="1:29" ht="15.75">
      <c r="A78" s="251"/>
      <c r="B78" s="86" t="s">
        <v>17</v>
      </c>
      <c r="C78" s="92">
        <v>64541796.049996704</v>
      </c>
      <c r="D78" s="134"/>
      <c r="E78" s="93">
        <f t="shared" si="13"/>
        <v>64541796.049996704</v>
      </c>
      <c r="F78" s="92">
        <v>703805.58999999985</v>
      </c>
      <c r="G78" s="20"/>
      <c r="H78" s="93">
        <f t="shared" si="14"/>
        <v>703805.58999999985</v>
      </c>
      <c r="I78" s="92">
        <v>47482.22</v>
      </c>
      <c r="J78" s="20"/>
      <c r="K78" s="93">
        <f t="shared" si="15"/>
        <v>47482.22</v>
      </c>
      <c r="L78" s="92">
        <v>2263.67</v>
      </c>
      <c r="M78" s="20"/>
      <c r="N78" s="93">
        <f t="shared" si="16"/>
        <v>2263.67</v>
      </c>
      <c r="O78" s="92">
        <v>0</v>
      </c>
      <c r="P78" s="6"/>
      <c r="Q78" s="93">
        <f t="shared" si="17"/>
        <v>0</v>
      </c>
      <c r="R78" s="92">
        <v>63883209.009996697</v>
      </c>
      <c r="S78" s="20"/>
      <c r="T78" s="93">
        <f t="shared" si="18"/>
        <v>63883209.009996697</v>
      </c>
      <c r="U78" s="209">
        <f t="shared" si="19"/>
        <v>0</v>
      </c>
      <c r="W78" s="86" t="s">
        <v>17</v>
      </c>
      <c r="X78" s="121">
        <f t="shared" si="20"/>
        <v>0</v>
      </c>
      <c r="Y78" s="122">
        <f t="shared" si="21"/>
        <v>0</v>
      </c>
      <c r="Z78" s="122">
        <f t="shared" si="22"/>
        <v>0</v>
      </c>
      <c r="AA78" s="122">
        <f t="shared" si="23"/>
        <v>0</v>
      </c>
      <c r="AB78" s="122">
        <f t="shared" si="24"/>
        <v>0</v>
      </c>
      <c r="AC78" s="129">
        <f t="shared" si="25"/>
        <v>0</v>
      </c>
    </row>
    <row r="79" spans="1:29" ht="15.75">
      <c r="A79" s="251"/>
      <c r="B79" s="86" t="s">
        <v>18</v>
      </c>
      <c r="C79" s="92">
        <v>17915775.500000011</v>
      </c>
      <c r="D79" s="134"/>
      <c r="E79" s="93">
        <f t="shared" si="13"/>
        <v>17915775.500000011</v>
      </c>
      <c r="F79" s="92">
        <v>475637.22999999986</v>
      </c>
      <c r="G79" s="20"/>
      <c r="H79" s="93">
        <f t="shared" si="14"/>
        <v>475637.22999999986</v>
      </c>
      <c r="I79" s="92">
        <v>27137.279999999999</v>
      </c>
      <c r="J79" s="20"/>
      <c r="K79" s="93">
        <f t="shared" si="15"/>
        <v>27137.279999999999</v>
      </c>
      <c r="L79" s="92">
        <v>700.29</v>
      </c>
      <c r="M79" s="20"/>
      <c r="N79" s="93">
        <f t="shared" si="16"/>
        <v>700.29</v>
      </c>
      <c r="O79" s="92">
        <v>0</v>
      </c>
      <c r="P79" s="6"/>
      <c r="Q79" s="93">
        <f t="shared" si="17"/>
        <v>0</v>
      </c>
      <c r="R79" s="92">
        <v>17466575.260000009</v>
      </c>
      <c r="S79" s="20"/>
      <c r="T79" s="93">
        <f t="shared" si="18"/>
        <v>17466575.260000009</v>
      </c>
      <c r="U79" s="209">
        <f t="shared" si="19"/>
        <v>0</v>
      </c>
      <c r="W79" s="86" t="s">
        <v>18</v>
      </c>
      <c r="X79" s="121">
        <f t="shared" si="20"/>
        <v>0</v>
      </c>
      <c r="Y79" s="122">
        <f t="shared" si="21"/>
        <v>0</v>
      </c>
      <c r="Z79" s="122">
        <f t="shared" si="22"/>
        <v>0</v>
      </c>
      <c r="AA79" s="122">
        <f t="shared" si="23"/>
        <v>0</v>
      </c>
      <c r="AB79" s="122">
        <f t="shared" si="24"/>
        <v>0</v>
      </c>
      <c r="AC79" s="129">
        <f t="shared" si="25"/>
        <v>0</v>
      </c>
    </row>
    <row r="80" spans="1:29" ht="15.75">
      <c r="A80" s="252"/>
      <c r="B80" s="88" t="s">
        <v>19</v>
      </c>
      <c r="C80" s="94">
        <v>78344459.879999012</v>
      </c>
      <c r="D80" s="135"/>
      <c r="E80" s="96">
        <f t="shared" si="13"/>
        <v>78344459.879999012</v>
      </c>
      <c r="F80" s="94">
        <v>542863.04999999993</v>
      </c>
      <c r="G80" s="95"/>
      <c r="H80" s="96">
        <f t="shared" si="14"/>
        <v>542863.04999999993</v>
      </c>
      <c r="I80" s="94">
        <v>43531.35</v>
      </c>
      <c r="J80" s="95"/>
      <c r="K80" s="96">
        <f t="shared" si="15"/>
        <v>43531.35</v>
      </c>
      <c r="L80" s="94">
        <v>9306.08</v>
      </c>
      <c r="M80" s="95"/>
      <c r="N80" s="96">
        <f t="shared" si="16"/>
        <v>9306.08</v>
      </c>
      <c r="O80" s="94">
        <v>0</v>
      </c>
      <c r="P80" s="105"/>
      <c r="Q80" s="96">
        <f t="shared" si="17"/>
        <v>0</v>
      </c>
      <c r="R80" s="94">
        <v>77835822.099999011</v>
      </c>
      <c r="S80" s="95"/>
      <c r="T80" s="96">
        <f t="shared" si="18"/>
        <v>77835822.099999011</v>
      </c>
      <c r="U80" s="210">
        <f t="shared" si="19"/>
        <v>0</v>
      </c>
      <c r="W80" s="88" t="s">
        <v>19</v>
      </c>
      <c r="X80" s="125">
        <f t="shared" si="20"/>
        <v>0</v>
      </c>
      <c r="Y80" s="126">
        <f t="shared" si="21"/>
        <v>0</v>
      </c>
      <c r="Z80" s="126">
        <f t="shared" si="22"/>
        <v>0</v>
      </c>
      <c r="AA80" s="126">
        <f t="shared" si="23"/>
        <v>0</v>
      </c>
      <c r="AB80" s="126">
        <f t="shared" si="24"/>
        <v>0</v>
      </c>
      <c r="AC80" s="132">
        <f t="shared" si="25"/>
        <v>0</v>
      </c>
    </row>
    <row r="81" spans="1:29" ht="15.75" customHeight="1">
      <c r="A81" s="250">
        <v>42778</v>
      </c>
      <c r="B81" s="85" t="s">
        <v>12</v>
      </c>
      <c r="C81" s="89">
        <v>29785586.090000182</v>
      </c>
      <c r="D81" s="90"/>
      <c r="E81" s="91">
        <f t="shared" si="13"/>
        <v>29785586.090000182</v>
      </c>
      <c r="F81" s="89">
        <v>523210.55000000005</v>
      </c>
      <c r="G81" s="102"/>
      <c r="H81" s="91">
        <f t="shared" si="14"/>
        <v>523210.55000000005</v>
      </c>
      <c r="I81" s="89">
        <v>89327.98</v>
      </c>
      <c r="J81" s="90"/>
      <c r="K81" s="91">
        <f t="shared" si="15"/>
        <v>89327.98</v>
      </c>
      <c r="L81" s="89">
        <v>24878.959999999999</v>
      </c>
      <c r="M81" s="90"/>
      <c r="N81" s="91">
        <f t="shared" si="16"/>
        <v>24878.959999999999</v>
      </c>
      <c r="O81" s="89">
        <v>311071.44000000012</v>
      </c>
      <c r="P81" s="90"/>
      <c r="Q81" s="91">
        <f t="shared" si="17"/>
        <v>311071.44000000012</v>
      </c>
      <c r="R81" s="89">
        <v>29015753.12000018</v>
      </c>
      <c r="S81" s="102"/>
      <c r="T81" s="91">
        <f t="shared" si="18"/>
        <v>29015753.12000018</v>
      </c>
      <c r="U81" s="208">
        <f t="shared" si="19"/>
        <v>0</v>
      </c>
      <c r="W81" s="85" t="s">
        <v>12</v>
      </c>
      <c r="X81" s="121">
        <f t="shared" si="20"/>
        <v>0</v>
      </c>
      <c r="Y81" s="122">
        <f t="shared" si="21"/>
        <v>0</v>
      </c>
      <c r="Z81" s="122">
        <f t="shared" si="22"/>
        <v>0</v>
      </c>
      <c r="AA81" s="122">
        <f t="shared" si="23"/>
        <v>0</v>
      </c>
      <c r="AB81" s="122">
        <f t="shared" si="24"/>
        <v>0</v>
      </c>
      <c r="AC81" s="129">
        <f t="shared" si="25"/>
        <v>0</v>
      </c>
    </row>
    <row r="82" spans="1:29" ht="15.75">
      <c r="A82" s="251"/>
      <c r="B82" s="86" t="s">
        <v>13</v>
      </c>
      <c r="C82" s="92">
        <v>80198031.039996713</v>
      </c>
      <c r="D82" s="20"/>
      <c r="E82" s="93">
        <f t="shared" si="13"/>
        <v>80198031.039996713</v>
      </c>
      <c r="F82" s="92">
        <v>2427415.5900000003</v>
      </c>
      <c r="G82" s="6"/>
      <c r="H82" s="93">
        <f t="shared" si="14"/>
        <v>2427415.5900000003</v>
      </c>
      <c r="I82" s="92">
        <v>1106025.6199999999</v>
      </c>
      <c r="J82" s="20"/>
      <c r="K82" s="93">
        <f t="shared" si="15"/>
        <v>1106025.6199999999</v>
      </c>
      <c r="L82" s="92">
        <v>16882.900000000001</v>
      </c>
      <c r="M82" s="20"/>
      <c r="N82" s="93">
        <f t="shared" si="16"/>
        <v>16882.900000000001</v>
      </c>
      <c r="O82" s="92">
        <v>1128895.3</v>
      </c>
      <c r="P82" s="20"/>
      <c r="Q82" s="93">
        <f t="shared" si="17"/>
        <v>1128895.3</v>
      </c>
      <c r="R82" s="92">
        <v>77730862.869996727</v>
      </c>
      <c r="S82" s="6"/>
      <c r="T82" s="93">
        <f t="shared" si="18"/>
        <v>77730862.869996727</v>
      </c>
      <c r="U82" s="209">
        <f t="shared" si="19"/>
        <v>0</v>
      </c>
      <c r="W82" s="86" t="s">
        <v>13</v>
      </c>
      <c r="X82" s="121">
        <f t="shared" si="20"/>
        <v>0</v>
      </c>
      <c r="Y82" s="122">
        <f t="shared" si="21"/>
        <v>0</v>
      </c>
      <c r="Z82" s="122">
        <f t="shared" si="22"/>
        <v>0</v>
      </c>
      <c r="AA82" s="122">
        <f t="shared" si="23"/>
        <v>0</v>
      </c>
      <c r="AB82" s="122">
        <f t="shared" si="24"/>
        <v>0</v>
      </c>
      <c r="AC82" s="129">
        <f t="shared" si="25"/>
        <v>0</v>
      </c>
    </row>
    <row r="83" spans="1:29" ht="15.75">
      <c r="A83" s="251"/>
      <c r="B83" s="87" t="s">
        <v>14</v>
      </c>
      <c r="C83" s="92">
        <v>43679550.699999712</v>
      </c>
      <c r="D83" s="20"/>
      <c r="E83" s="93">
        <f t="shared" si="13"/>
        <v>43679550.699999712</v>
      </c>
      <c r="F83" s="92">
        <v>585109.03</v>
      </c>
      <c r="G83" s="6"/>
      <c r="H83" s="93">
        <f t="shared" si="14"/>
        <v>585109.03</v>
      </c>
      <c r="I83" s="92">
        <v>101040.3</v>
      </c>
      <c r="J83" s="20"/>
      <c r="K83" s="93">
        <f t="shared" si="15"/>
        <v>101040.3</v>
      </c>
      <c r="L83" s="92">
        <v>29577.13</v>
      </c>
      <c r="M83" s="20"/>
      <c r="N83" s="93">
        <f t="shared" si="16"/>
        <v>29577.13</v>
      </c>
      <c r="O83" s="92">
        <v>665047.12000000011</v>
      </c>
      <c r="P83" s="20"/>
      <c r="Q83" s="93">
        <f t="shared" si="17"/>
        <v>665047.12000000011</v>
      </c>
      <c r="R83" s="92">
        <v>42500857.719999716</v>
      </c>
      <c r="S83" s="6"/>
      <c r="T83" s="93">
        <f t="shared" si="18"/>
        <v>42500857.719999716</v>
      </c>
      <c r="U83" s="209">
        <f t="shared" si="19"/>
        <v>0</v>
      </c>
      <c r="W83" s="87" t="s">
        <v>14</v>
      </c>
      <c r="X83" s="121">
        <f t="shared" si="20"/>
        <v>0</v>
      </c>
      <c r="Y83" s="122">
        <f t="shared" si="21"/>
        <v>0</v>
      </c>
      <c r="Z83" s="122">
        <f t="shared" si="22"/>
        <v>0</v>
      </c>
      <c r="AA83" s="122">
        <f t="shared" si="23"/>
        <v>0</v>
      </c>
      <c r="AB83" s="122">
        <f t="shared" si="24"/>
        <v>0</v>
      </c>
      <c r="AC83" s="129">
        <f t="shared" si="25"/>
        <v>0</v>
      </c>
    </row>
    <row r="84" spans="1:29" ht="15.75">
      <c r="A84" s="251"/>
      <c r="B84" s="86" t="s">
        <v>15</v>
      </c>
      <c r="C84" s="92">
        <v>74451270.089999989</v>
      </c>
      <c r="D84" s="20"/>
      <c r="E84" s="93">
        <f t="shared" si="13"/>
        <v>74451270.089999989</v>
      </c>
      <c r="F84" s="92">
        <v>872193.7699999999</v>
      </c>
      <c r="G84" s="6"/>
      <c r="H84" s="93">
        <f t="shared" si="14"/>
        <v>872193.7699999999</v>
      </c>
      <c r="I84" s="92">
        <v>70680.87</v>
      </c>
      <c r="J84" s="20"/>
      <c r="K84" s="93">
        <f t="shared" si="15"/>
        <v>70680.87</v>
      </c>
      <c r="L84" s="92">
        <v>4695.83</v>
      </c>
      <c r="M84" s="20"/>
      <c r="N84" s="93">
        <f t="shared" si="16"/>
        <v>4695.83</v>
      </c>
      <c r="O84" s="92">
        <v>746409.48</v>
      </c>
      <c r="P84" s="20"/>
      <c r="Q84" s="93">
        <f t="shared" si="17"/>
        <v>746409.48</v>
      </c>
      <c r="R84" s="92">
        <v>72898651.879999995</v>
      </c>
      <c r="S84" s="6"/>
      <c r="T84" s="93">
        <f t="shared" si="18"/>
        <v>72898651.879999995</v>
      </c>
      <c r="U84" s="209">
        <f t="shared" si="19"/>
        <v>0</v>
      </c>
      <c r="W84" s="86" t="s">
        <v>15</v>
      </c>
      <c r="X84" s="121">
        <f t="shared" si="20"/>
        <v>0</v>
      </c>
      <c r="Y84" s="122">
        <f t="shared" si="21"/>
        <v>0</v>
      </c>
      <c r="Z84" s="122">
        <f t="shared" si="22"/>
        <v>0</v>
      </c>
      <c r="AA84" s="122">
        <f t="shared" si="23"/>
        <v>0</v>
      </c>
      <c r="AB84" s="122">
        <f t="shared" si="24"/>
        <v>0</v>
      </c>
      <c r="AC84" s="129">
        <f t="shared" si="25"/>
        <v>0</v>
      </c>
    </row>
    <row r="85" spans="1:29" ht="15.75">
      <c r="A85" s="251"/>
      <c r="B85" s="86" t="s">
        <v>16</v>
      </c>
      <c r="C85" s="92"/>
      <c r="D85" s="20"/>
      <c r="E85" s="93">
        <f t="shared" si="13"/>
        <v>0</v>
      </c>
      <c r="F85" s="92"/>
      <c r="G85" s="6"/>
      <c r="H85" s="93">
        <f t="shared" si="14"/>
        <v>0</v>
      </c>
      <c r="I85" s="92"/>
      <c r="J85" s="20"/>
      <c r="K85" s="93">
        <f t="shared" si="15"/>
        <v>0</v>
      </c>
      <c r="L85" s="92"/>
      <c r="M85" s="20"/>
      <c r="N85" s="93">
        <f t="shared" si="16"/>
        <v>0</v>
      </c>
      <c r="O85" s="92"/>
      <c r="P85" s="20"/>
      <c r="Q85" s="93">
        <f t="shared" si="17"/>
        <v>0</v>
      </c>
      <c r="R85" s="92"/>
      <c r="S85" s="6"/>
      <c r="T85" s="93">
        <f t="shared" si="18"/>
        <v>0</v>
      </c>
      <c r="U85" s="209">
        <f t="shared" si="19"/>
        <v>0</v>
      </c>
      <c r="W85" s="86" t="s">
        <v>16</v>
      </c>
      <c r="X85" s="121">
        <f t="shared" si="20"/>
        <v>0</v>
      </c>
      <c r="Y85" s="122">
        <f t="shared" si="21"/>
        <v>0</v>
      </c>
      <c r="Z85" s="122">
        <f t="shared" si="22"/>
        <v>0</v>
      </c>
      <c r="AA85" s="122">
        <f t="shared" si="23"/>
        <v>0</v>
      </c>
      <c r="AB85" s="122">
        <f t="shared" si="24"/>
        <v>0</v>
      </c>
      <c r="AC85" s="129">
        <f t="shared" si="25"/>
        <v>0</v>
      </c>
    </row>
    <row r="86" spans="1:29" ht="15.75">
      <c r="A86" s="251"/>
      <c r="B86" s="86" t="s">
        <v>17</v>
      </c>
      <c r="C86" s="92">
        <v>63883209.009996697</v>
      </c>
      <c r="D86" s="20"/>
      <c r="E86" s="93">
        <f t="shared" si="13"/>
        <v>63883209.009996697</v>
      </c>
      <c r="F86" s="92">
        <v>3037532.600000001</v>
      </c>
      <c r="G86" s="6"/>
      <c r="H86" s="93">
        <f t="shared" si="14"/>
        <v>3037532.600000001</v>
      </c>
      <c r="I86" s="92">
        <v>98604.859999999986</v>
      </c>
      <c r="J86" s="20"/>
      <c r="K86" s="93">
        <f t="shared" si="15"/>
        <v>98604.859999999986</v>
      </c>
      <c r="L86" s="92">
        <v>98924.47</v>
      </c>
      <c r="M86" s="20"/>
      <c r="N86" s="93">
        <f t="shared" si="16"/>
        <v>98924.47</v>
      </c>
      <c r="O86" s="92">
        <v>1177157.7200000004</v>
      </c>
      <c r="P86" s="20"/>
      <c r="Q86" s="93">
        <f t="shared" si="17"/>
        <v>1177157.7200000004</v>
      </c>
      <c r="R86" s="92">
        <v>59668199.07999669</v>
      </c>
      <c r="S86" s="6"/>
      <c r="T86" s="93">
        <f t="shared" si="18"/>
        <v>59668199.07999669</v>
      </c>
      <c r="U86" s="209">
        <f t="shared" si="19"/>
        <v>0</v>
      </c>
      <c r="W86" s="86" t="s">
        <v>17</v>
      </c>
      <c r="X86" s="121">
        <f t="shared" si="20"/>
        <v>0</v>
      </c>
      <c r="Y86" s="122">
        <f t="shared" si="21"/>
        <v>0</v>
      </c>
      <c r="Z86" s="122">
        <f t="shared" si="22"/>
        <v>0</v>
      </c>
      <c r="AA86" s="122">
        <f t="shared" si="23"/>
        <v>0</v>
      </c>
      <c r="AB86" s="122">
        <f t="shared" si="24"/>
        <v>0</v>
      </c>
      <c r="AC86" s="129">
        <f t="shared" si="25"/>
        <v>0</v>
      </c>
    </row>
    <row r="87" spans="1:29" ht="15.75">
      <c r="A87" s="251"/>
      <c r="B87" s="86" t="s">
        <v>18</v>
      </c>
      <c r="C87" s="92">
        <v>17466575.260000009</v>
      </c>
      <c r="D87" s="20"/>
      <c r="E87" s="93">
        <f t="shared" si="13"/>
        <v>17466575.260000009</v>
      </c>
      <c r="F87" s="92">
        <v>1078567.0999999996</v>
      </c>
      <c r="G87" s="6"/>
      <c r="H87" s="93">
        <f t="shared" si="14"/>
        <v>1078567.0999999996</v>
      </c>
      <c r="I87" s="92">
        <v>68631.39</v>
      </c>
      <c r="J87" s="20"/>
      <c r="K87" s="93">
        <f t="shared" si="15"/>
        <v>68631.39</v>
      </c>
      <c r="L87" s="92">
        <v>127295.97</v>
      </c>
      <c r="M87" s="20"/>
      <c r="N87" s="93">
        <f t="shared" si="16"/>
        <v>127295.97</v>
      </c>
      <c r="O87" s="92">
        <v>229834.14000000007</v>
      </c>
      <c r="P87" s="20"/>
      <c r="Q87" s="93">
        <f t="shared" si="17"/>
        <v>229834.14000000007</v>
      </c>
      <c r="R87" s="92">
        <v>16099509.440000009</v>
      </c>
      <c r="S87" s="6"/>
      <c r="T87" s="93">
        <f t="shared" si="18"/>
        <v>16099509.440000009</v>
      </c>
      <c r="U87" s="209">
        <f t="shared" si="19"/>
        <v>0</v>
      </c>
      <c r="W87" s="86" t="s">
        <v>18</v>
      </c>
      <c r="X87" s="121">
        <f t="shared" si="20"/>
        <v>0</v>
      </c>
      <c r="Y87" s="122">
        <f t="shared" si="21"/>
        <v>0</v>
      </c>
      <c r="Z87" s="122">
        <f t="shared" si="22"/>
        <v>0</v>
      </c>
      <c r="AA87" s="122">
        <f t="shared" si="23"/>
        <v>0</v>
      </c>
      <c r="AB87" s="122">
        <f t="shared" si="24"/>
        <v>0</v>
      </c>
      <c r="AC87" s="129">
        <f t="shared" si="25"/>
        <v>0</v>
      </c>
    </row>
    <row r="88" spans="1:29" ht="15.75">
      <c r="A88" s="252"/>
      <c r="B88" s="88" t="s">
        <v>19</v>
      </c>
      <c r="C88" s="94">
        <v>77835822.099999011</v>
      </c>
      <c r="D88" s="95"/>
      <c r="E88" s="96">
        <f t="shared" si="13"/>
        <v>77835822.099999011</v>
      </c>
      <c r="F88" s="94">
        <v>1885081.8</v>
      </c>
      <c r="G88" s="105"/>
      <c r="H88" s="96">
        <f t="shared" si="14"/>
        <v>1885081.8</v>
      </c>
      <c r="I88" s="94">
        <v>316110.39</v>
      </c>
      <c r="J88" s="95"/>
      <c r="K88" s="96">
        <f t="shared" si="15"/>
        <v>316110.39</v>
      </c>
      <c r="L88" s="94">
        <v>25983.56</v>
      </c>
      <c r="M88" s="95"/>
      <c r="N88" s="96">
        <f t="shared" si="16"/>
        <v>25983.56</v>
      </c>
      <c r="O88" s="94">
        <v>1261655.0499999998</v>
      </c>
      <c r="P88" s="95"/>
      <c r="Q88" s="96">
        <f t="shared" si="17"/>
        <v>1261655.0499999998</v>
      </c>
      <c r="R88" s="94">
        <v>74979212.079999015</v>
      </c>
      <c r="S88" s="105"/>
      <c r="T88" s="96">
        <f t="shared" si="18"/>
        <v>74979212.079999015</v>
      </c>
      <c r="U88" s="210">
        <f t="shared" si="19"/>
        <v>0</v>
      </c>
      <c r="W88" s="88" t="s">
        <v>19</v>
      </c>
      <c r="X88" s="125">
        <f t="shared" si="20"/>
        <v>0</v>
      </c>
      <c r="Y88" s="126">
        <f t="shared" si="21"/>
        <v>0</v>
      </c>
      <c r="Z88" s="126">
        <f t="shared" si="22"/>
        <v>0</v>
      </c>
      <c r="AA88" s="126">
        <f t="shared" si="23"/>
        <v>0</v>
      </c>
      <c r="AB88" s="126">
        <f t="shared" si="24"/>
        <v>0</v>
      </c>
      <c r="AC88" s="132">
        <f t="shared" si="25"/>
        <v>0</v>
      </c>
    </row>
    <row r="89" spans="1:29" ht="15.75" customHeight="1">
      <c r="A89" s="250">
        <v>42779</v>
      </c>
      <c r="B89" s="85" t="s">
        <v>12</v>
      </c>
      <c r="C89" s="89">
        <v>29015753.12000018</v>
      </c>
      <c r="D89" s="90"/>
      <c r="E89" s="91">
        <f t="shared" si="13"/>
        <v>29015753.12000018</v>
      </c>
      <c r="F89" s="89">
        <v>671846.78999999969</v>
      </c>
      <c r="G89" s="90"/>
      <c r="H89" s="91">
        <f t="shared" si="14"/>
        <v>671846.78999999969</v>
      </c>
      <c r="I89" s="89">
        <v>92264.34</v>
      </c>
      <c r="J89" s="90"/>
      <c r="K89" s="91">
        <f t="shared" si="15"/>
        <v>92264.34</v>
      </c>
      <c r="L89" s="89">
        <v>43329.41</v>
      </c>
      <c r="M89" s="90"/>
      <c r="N89" s="91">
        <f t="shared" si="16"/>
        <v>43329.41</v>
      </c>
      <c r="O89" s="89">
        <v>179495.99</v>
      </c>
      <c r="P89" s="90"/>
      <c r="Q89" s="91">
        <f t="shared" si="17"/>
        <v>179495.99</v>
      </c>
      <c r="R89" s="89">
        <v>28213345.270000182</v>
      </c>
      <c r="S89" s="90"/>
      <c r="T89" s="91">
        <f t="shared" si="18"/>
        <v>28213345.270000182</v>
      </c>
      <c r="U89" s="208">
        <f t="shared" si="19"/>
        <v>0</v>
      </c>
      <c r="W89" s="85" t="s">
        <v>12</v>
      </c>
      <c r="X89" s="122">
        <f t="shared" si="20"/>
        <v>0</v>
      </c>
      <c r="Y89" s="122">
        <f t="shared" si="21"/>
        <v>0</v>
      </c>
      <c r="Z89" s="122">
        <f t="shared" si="22"/>
        <v>0</v>
      </c>
      <c r="AA89" s="122">
        <f t="shared" si="23"/>
        <v>0</v>
      </c>
      <c r="AB89" s="122">
        <f t="shared" si="24"/>
        <v>0</v>
      </c>
      <c r="AC89" s="129">
        <f t="shared" si="25"/>
        <v>0</v>
      </c>
    </row>
    <row r="90" spans="1:29" ht="15.75">
      <c r="A90" s="251"/>
      <c r="B90" s="86" t="s">
        <v>13</v>
      </c>
      <c r="C90" s="92">
        <v>77730862.869996727</v>
      </c>
      <c r="D90" s="20"/>
      <c r="E90" s="93">
        <f t="shared" si="13"/>
        <v>77730862.869996727</v>
      </c>
      <c r="F90" s="92">
        <v>1354040.4200000006</v>
      </c>
      <c r="G90" s="6"/>
      <c r="H90" s="93">
        <f t="shared" si="14"/>
        <v>1354040.4200000006</v>
      </c>
      <c r="I90" s="92">
        <v>202602.32</v>
      </c>
      <c r="J90" s="20"/>
      <c r="K90" s="93">
        <f t="shared" si="15"/>
        <v>202602.32</v>
      </c>
      <c r="L90" s="92">
        <v>47553.59</v>
      </c>
      <c r="M90" s="20"/>
      <c r="N90" s="93">
        <f t="shared" si="16"/>
        <v>47553.59</v>
      </c>
      <c r="O90" s="92">
        <v>907900.46</v>
      </c>
      <c r="P90" s="20"/>
      <c r="Q90" s="93">
        <f t="shared" si="17"/>
        <v>907900.46</v>
      </c>
      <c r="R90" s="92">
        <v>75623970.719996721</v>
      </c>
      <c r="S90" s="20"/>
      <c r="T90" s="93">
        <f t="shared" si="18"/>
        <v>75623970.719996721</v>
      </c>
      <c r="U90" s="209">
        <f t="shared" si="19"/>
        <v>0</v>
      </c>
      <c r="W90" s="86" t="s">
        <v>13</v>
      </c>
      <c r="X90" s="122">
        <f t="shared" si="20"/>
        <v>0</v>
      </c>
      <c r="Y90" s="122">
        <f t="shared" si="21"/>
        <v>0</v>
      </c>
      <c r="Z90" s="122">
        <f t="shared" si="22"/>
        <v>0</v>
      </c>
      <c r="AA90" s="122">
        <f t="shared" si="23"/>
        <v>0</v>
      </c>
      <c r="AB90" s="122">
        <f t="shared" si="24"/>
        <v>0</v>
      </c>
      <c r="AC90" s="129">
        <f t="shared" si="25"/>
        <v>0</v>
      </c>
    </row>
    <row r="91" spans="1:29" ht="15.75">
      <c r="A91" s="251"/>
      <c r="B91" s="87" t="s">
        <v>14</v>
      </c>
      <c r="C91" s="92"/>
      <c r="D91" s="20"/>
      <c r="E91" s="93">
        <f t="shared" si="13"/>
        <v>0</v>
      </c>
      <c r="F91" s="92"/>
      <c r="G91" s="6"/>
      <c r="H91" s="93">
        <f t="shared" si="14"/>
        <v>0</v>
      </c>
      <c r="I91" s="92"/>
      <c r="J91" s="20"/>
      <c r="K91" s="93">
        <f t="shared" si="15"/>
        <v>0</v>
      </c>
      <c r="L91" s="92"/>
      <c r="M91" s="20"/>
      <c r="N91" s="93">
        <f t="shared" si="16"/>
        <v>0</v>
      </c>
      <c r="O91" s="92"/>
      <c r="P91" s="20"/>
      <c r="Q91" s="93">
        <f t="shared" si="17"/>
        <v>0</v>
      </c>
      <c r="R91" s="92"/>
      <c r="S91" s="20"/>
      <c r="T91" s="93">
        <f t="shared" si="18"/>
        <v>0</v>
      </c>
      <c r="U91" s="209">
        <f t="shared" si="19"/>
        <v>0</v>
      </c>
      <c r="W91" s="87" t="s">
        <v>14</v>
      </c>
      <c r="X91" s="122">
        <f t="shared" si="20"/>
        <v>0</v>
      </c>
      <c r="Y91" s="122">
        <f t="shared" si="21"/>
        <v>0</v>
      </c>
      <c r="Z91" s="122">
        <f t="shared" si="22"/>
        <v>0</v>
      </c>
      <c r="AA91" s="122">
        <f t="shared" si="23"/>
        <v>0</v>
      </c>
      <c r="AB91" s="122">
        <f t="shared" si="24"/>
        <v>0</v>
      </c>
      <c r="AC91" s="129">
        <f t="shared" si="25"/>
        <v>0</v>
      </c>
    </row>
    <row r="92" spans="1:29" ht="15.75">
      <c r="A92" s="251"/>
      <c r="B92" s="86" t="s">
        <v>15</v>
      </c>
      <c r="C92" s="92">
        <v>72898651.879999995</v>
      </c>
      <c r="D92" s="20"/>
      <c r="E92" s="93">
        <f t="shared" si="13"/>
        <v>72898651.879999995</v>
      </c>
      <c r="F92" s="92">
        <v>912187.08</v>
      </c>
      <c r="G92" s="6"/>
      <c r="H92" s="93">
        <f t="shared" si="14"/>
        <v>912187.08</v>
      </c>
      <c r="I92" s="92">
        <v>46187.32</v>
      </c>
      <c r="J92" s="20"/>
      <c r="K92" s="93">
        <f t="shared" si="15"/>
        <v>46187.32</v>
      </c>
      <c r="L92" s="92">
        <v>2637.45</v>
      </c>
      <c r="M92" s="20"/>
      <c r="N92" s="93">
        <f t="shared" si="16"/>
        <v>2637.45</v>
      </c>
      <c r="O92" s="92">
        <v>198408.46000000008</v>
      </c>
      <c r="P92" s="20"/>
      <c r="Q92" s="93">
        <f t="shared" si="17"/>
        <v>198408.46000000008</v>
      </c>
      <c r="R92" s="92">
        <v>75045186.179999992</v>
      </c>
      <c r="S92" s="20"/>
      <c r="T92" s="93">
        <f t="shared" si="18"/>
        <v>75045186.179999992</v>
      </c>
      <c r="U92" s="209">
        <f t="shared" si="19"/>
        <v>0</v>
      </c>
      <c r="W92" s="86" t="s">
        <v>15</v>
      </c>
      <c r="X92" s="122">
        <f t="shared" si="20"/>
        <v>0</v>
      </c>
      <c r="Y92" s="122">
        <f t="shared" si="21"/>
        <v>0</v>
      </c>
      <c r="Z92" s="122">
        <f t="shared" si="22"/>
        <v>0</v>
      </c>
      <c r="AA92" s="122">
        <f t="shared" si="23"/>
        <v>0</v>
      </c>
      <c r="AB92" s="122">
        <f t="shared" si="24"/>
        <v>0</v>
      </c>
      <c r="AC92" s="129">
        <f t="shared" si="25"/>
        <v>0</v>
      </c>
    </row>
    <row r="93" spans="1:29" ht="15.75">
      <c r="A93" s="251"/>
      <c r="B93" s="86" t="s">
        <v>16</v>
      </c>
      <c r="C93" s="92"/>
      <c r="D93" s="20"/>
      <c r="E93" s="93">
        <f t="shared" si="13"/>
        <v>0</v>
      </c>
      <c r="F93" s="92"/>
      <c r="G93" s="6"/>
      <c r="H93" s="93">
        <f t="shared" si="14"/>
        <v>0</v>
      </c>
      <c r="I93" s="92"/>
      <c r="J93" s="20"/>
      <c r="K93" s="93">
        <f t="shared" si="15"/>
        <v>0</v>
      </c>
      <c r="L93" s="92"/>
      <c r="M93" s="20"/>
      <c r="N93" s="93">
        <f t="shared" si="16"/>
        <v>0</v>
      </c>
      <c r="O93" s="92"/>
      <c r="P93" s="20"/>
      <c r="Q93" s="93">
        <f t="shared" si="17"/>
        <v>0</v>
      </c>
      <c r="R93" s="92"/>
      <c r="S93" s="20"/>
      <c r="T93" s="93">
        <f t="shared" si="18"/>
        <v>0</v>
      </c>
      <c r="U93" s="209">
        <f t="shared" si="19"/>
        <v>0</v>
      </c>
      <c r="W93" s="86" t="s">
        <v>16</v>
      </c>
      <c r="X93" s="122">
        <f t="shared" si="20"/>
        <v>0</v>
      </c>
      <c r="Y93" s="122">
        <f t="shared" si="21"/>
        <v>0</v>
      </c>
      <c r="Z93" s="122">
        <f t="shared" si="22"/>
        <v>0</v>
      </c>
      <c r="AA93" s="122">
        <f t="shared" si="23"/>
        <v>0</v>
      </c>
      <c r="AB93" s="122">
        <f t="shared" si="24"/>
        <v>0</v>
      </c>
      <c r="AC93" s="129">
        <f t="shared" si="25"/>
        <v>0</v>
      </c>
    </row>
    <row r="94" spans="1:29" ht="15.75">
      <c r="A94" s="251"/>
      <c r="B94" s="86" t="s">
        <v>17</v>
      </c>
      <c r="C94" s="92"/>
      <c r="D94" s="20"/>
      <c r="E94" s="93">
        <f t="shared" si="13"/>
        <v>0</v>
      </c>
      <c r="F94" s="92"/>
      <c r="G94" s="6"/>
      <c r="H94" s="93">
        <f t="shared" si="14"/>
        <v>0</v>
      </c>
      <c r="I94" s="92"/>
      <c r="J94" s="20"/>
      <c r="K94" s="93">
        <f t="shared" si="15"/>
        <v>0</v>
      </c>
      <c r="L94" s="92"/>
      <c r="M94" s="20"/>
      <c r="N94" s="93">
        <f t="shared" si="16"/>
        <v>0</v>
      </c>
      <c r="O94" s="92"/>
      <c r="P94" s="20"/>
      <c r="Q94" s="93">
        <f t="shared" si="17"/>
        <v>0</v>
      </c>
      <c r="R94" s="92"/>
      <c r="S94" s="20"/>
      <c r="T94" s="93">
        <f t="shared" si="18"/>
        <v>0</v>
      </c>
      <c r="U94" s="209">
        <f t="shared" si="19"/>
        <v>0</v>
      </c>
      <c r="W94" s="86" t="s">
        <v>17</v>
      </c>
      <c r="X94" s="122">
        <f t="shared" si="20"/>
        <v>0</v>
      </c>
      <c r="Y94" s="122">
        <f t="shared" si="21"/>
        <v>0</v>
      </c>
      <c r="Z94" s="122">
        <f t="shared" si="22"/>
        <v>0</v>
      </c>
      <c r="AA94" s="122">
        <f t="shared" si="23"/>
        <v>0</v>
      </c>
      <c r="AB94" s="122">
        <f t="shared" si="24"/>
        <v>0</v>
      </c>
      <c r="AC94" s="129">
        <f t="shared" si="25"/>
        <v>0</v>
      </c>
    </row>
    <row r="95" spans="1:29" ht="15.75">
      <c r="A95" s="251"/>
      <c r="B95" s="86" t="s">
        <v>18</v>
      </c>
      <c r="C95" s="92"/>
      <c r="D95" s="20"/>
      <c r="E95" s="93">
        <f t="shared" si="13"/>
        <v>0</v>
      </c>
      <c r="F95" s="92"/>
      <c r="G95" s="6"/>
      <c r="H95" s="93">
        <f t="shared" si="14"/>
        <v>0</v>
      </c>
      <c r="I95" s="92"/>
      <c r="J95" s="20"/>
      <c r="K95" s="93">
        <f t="shared" si="15"/>
        <v>0</v>
      </c>
      <c r="L95" s="92"/>
      <c r="M95" s="20"/>
      <c r="N95" s="93">
        <f t="shared" si="16"/>
        <v>0</v>
      </c>
      <c r="O95" s="92"/>
      <c r="P95" s="20"/>
      <c r="Q95" s="93">
        <f t="shared" si="17"/>
        <v>0</v>
      </c>
      <c r="R95" s="92"/>
      <c r="S95" s="20"/>
      <c r="T95" s="93">
        <f t="shared" si="18"/>
        <v>0</v>
      </c>
      <c r="U95" s="209">
        <f t="shared" si="19"/>
        <v>0</v>
      </c>
      <c r="W95" s="86" t="s">
        <v>18</v>
      </c>
      <c r="X95" s="122">
        <f t="shared" si="20"/>
        <v>0</v>
      </c>
      <c r="Y95" s="122">
        <f t="shared" si="21"/>
        <v>0</v>
      </c>
      <c r="Z95" s="122">
        <f t="shared" si="22"/>
        <v>0</v>
      </c>
      <c r="AA95" s="122">
        <f t="shared" si="23"/>
        <v>0</v>
      </c>
      <c r="AB95" s="122">
        <f t="shared" si="24"/>
        <v>0</v>
      </c>
      <c r="AC95" s="129">
        <f t="shared" si="25"/>
        <v>0</v>
      </c>
    </row>
    <row r="96" spans="1:29" ht="15.75">
      <c r="A96" s="252"/>
      <c r="B96" s="88" t="s">
        <v>19</v>
      </c>
      <c r="C96" s="94"/>
      <c r="D96" s="95"/>
      <c r="E96" s="96">
        <f t="shared" si="13"/>
        <v>0</v>
      </c>
      <c r="F96" s="94"/>
      <c r="G96" s="105"/>
      <c r="H96" s="96">
        <f t="shared" si="14"/>
        <v>0</v>
      </c>
      <c r="I96" s="94"/>
      <c r="J96" s="95"/>
      <c r="K96" s="96">
        <f t="shared" si="15"/>
        <v>0</v>
      </c>
      <c r="L96" s="94"/>
      <c r="M96" s="95"/>
      <c r="N96" s="96">
        <f t="shared" si="16"/>
        <v>0</v>
      </c>
      <c r="O96" s="94"/>
      <c r="P96" s="95"/>
      <c r="Q96" s="96">
        <f t="shared" si="17"/>
        <v>0</v>
      </c>
      <c r="R96" s="94"/>
      <c r="S96" s="95"/>
      <c r="T96" s="96">
        <f t="shared" si="18"/>
        <v>0</v>
      </c>
      <c r="U96" s="210">
        <f t="shared" si="19"/>
        <v>0</v>
      </c>
      <c r="W96" s="88" t="s">
        <v>19</v>
      </c>
      <c r="X96" s="122">
        <f t="shared" si="20"/>
        <v>0</v>
      </c>
      <c r="Y96" s="122">
        <f t="shared" si="21"/>
        <v>0</v>
      </c>
      <c r="Z96" s="122">
        <f t="shared" si="22"/>
        <v>0</v>
      </c>
      <c r="AA96" s="122">
        <f t="shared" si="23"/>
        <v>0</v>
      </c>
      <c r="AB96" s="122">
        <f t="shared" si="24"/>
        <v>0</v>
      </c>
      <c r="AC96" s="129">
        <f t="shared" si="25"/>
        <v>0</v>
      </c>
    </row>
    <row r="97" spans="1:29" ht="15.75" customHeight="1">
      <c r="A97" s="250">
        <v>42780</v>
      </c>
      <c r="B97" s="85" t="s">
        <v>12</v>
      </c>
      <c r="C97" s="98">
        <v>28213345.270000182</v>
      </c>
      <c r="D97" s="90"/>
      <c r="E97" s="91">
        <f t="shared" si="13"/>
        <v>28213345.270000182</v>
      </c>
      <c r="F97" s="98">
        <v>420554.4000000002</v>
      </c>
      <c r="G97" s="90"/>
      <c r="H97" s="91">
        <f t="shared" si="14"/>
        <v>420554.4000000002</v>
      </c>
      <c r="I97" s="98">
        <v>68129.53</v>
      </c>
      <c r="J97" s="99"/>
      <c r="K97" s="91">
        <f t="shared" si="15"/>
        <v>68129.53</v>
      </c>
      <c r="L97" s="98">
        <v>71778.17</v>
      </c>
      <c r="M97" s="99"/>
      <c r="N97" s="91">
        <f t="shared" si="16"/>
        <v>71778.17</v>
      </c>
      <c r="O97" s="98">
        <v>211741.43999999997</v>
      </c>
      <c r="P97" s="90"/>
      <c r="Q97" s="91">
        <f t="shared" si="17"/>
        <v>211741.43999999997</v>
      </c>
      <c r="R97" s="98">
        <v>27577400.790000182</v>
      </c>
      <c r="S97" s="90"/>
      <c r="T97" s="91">
        <f t="shared" si="18"/>
        <v>27577400.790000182</v>
      </c>
      <c r="U97" s="208">
        <f t="shared" si="19"/>
        <v>0</v>
      </c>
      <c r="W97" s="85" t="s">
        <v>12</v>
      </c>
      <c r="X97" s="117">
        <f t="shared" si="20"/>
        <v>0</v>
      </c>
      <c r="Y97" s="118">
        <f t="shared" si="21"/>
        <v>0</v>
      </c>
      <c r="Z97" s="118">
        <f t="shared" si="22"/>
        <v>0</v>
      </c>
      <c r="AA97" s="118">
        <f t="shared" si="23"/>
        <v>0</v>
      </c>
      <c r="AB97" s="118">
        <f t="shared" si="24"/>
        <v>0</v>
      </c>
      <c r="AC97" s="131">
        <f t="shared" si="25"/>
        <v>0</v>
      </c>
    </row>
    <row r="98" spans="1:29" ht="15.75">
      <c r="A98" s="251"/>
      <c r="B98" s="86" t="s">
        <v>13</v>
      </c>
      <c r="C98" s="92">
        <v>75623970.719996721</v>
      </c>
      <c r="D98" s="20"/>
      <c r="E98" s="93">
        <f t="shared" si="13"/>
        <v>75623970.719996721</v>
      </c>
      <c r="F98" s="92">
        <v>1800334.1399999994</v>
      </c>
      <c r="G98" s="20"/>
      <c r="H98" s="93">
        <f t="shared" si="14"/>
        <v>1800334.1399999994</v>
      </c>
      <c r="I98" s="92">
        <v>247059.61</v>
      </c>
      <c r="J98" s="20"/>
      <c r="K98" s="93">
        <f t="shared" si="15"/>
        <v>247059.61</v>
      </c>
      <c r="L98" s="92">
        <v>8605.75</v>
      </c>
      <c r="M98" s="20"/>
      <c r="N98" s="93">
        <f t="shared" si="16"/>
        <v>8605.75</v>
      </c>
      <c r="O98" s="92">
        <v>627048.75999999989</v>
      </c>
      <c r="P98" s="20"/>
      <c r="Q98" s="93">
        <f t="shared" si="17"/>
        <v>627048.75999999989</v>
      </c>
      <c r="R98" s="92">
        <v>73435041.679996744</v>
      </c>
      <c r="S98" s="20"/>
      <c r="T98" s="93">
        <f t="shared" si="18"/>
        <v>73435041.679996744</v>
      </c>
      <c r="U98" s="209">
        <f t="shared" si="19"/>
        <v>0</v>
      </c>
      <c r="W98" s="86" t="s">
        <v>13</v>
      </c>
      <c r="X98" s="121">
        <f t="shared" si="20"/>
        <v>0</v>
      </c>
      <c r="Y98" s="122">
        <f t="shared" si="21"/>
        <v>0</v>
      </c>
      <c r="Z98" s="122">
        <f t="shared" si="22"/>
        <v>0</v>
      </c>
      <c r="AA98" s="122">
        <f t="shared" si="23"/>
        <v>0</v>
      </c>
      <c r="AB98" s="122">
        <f t="shared" si="24"/>
        <v>0</v>
      </c>
      <c r="AC98" s="129">
        <f t="shared" si="25"/>
        <v>0</v>
      </c>
    </row>
    <row r="99" spans="1:29" ht="15.75">
      <c r="A99" s="251"/>
      <c r="B99" s="87" t="s">
        <v>14</v>
      </c>
      <c r="C99" s="92"/>
      <c r="D99" s="20"/>
      <c r="E99" s="93">
        <f t="shared" si="13"/>
        <v>0</v>
      </c>
      <c r="F99" s="92"/>
      <c r="G99" s="20"/>
      <c r="H99" s="93">
        <f t="shared" si="14"/>
        <v>0</v>
      </c>
      <c r="I99" s="92"/>
      <c r="J99" s="20"/>
      <c r="K99" s="93">
        <f t="shared" si="15"/>
        <v>0</v>
      </c>
      <c r="L99" s="92"/>
      <c r="M99" s="20"/>
      <c r="N99" s="93">
        <f t="shared" si="16"/>
        <v>0</v>
      </c>
      <c r="O99" s="92"/>
      <c r="P99" s="20"/>
      <c r="Q99" s="93">
        <f t="shared" si="17"/>
        <v>0</v>
      </c>
      <c r="R99" s="92"/>
      <c r="S99" s="20"/>
      <c r="T99" s="93">
        <f t="shared" si="18"/>
        <v>0</v>
      </c>
      <c r="U99" s="209">
        <f t="shared" si="19"/>
        <v>0</v>
      </c>
      <c r="W99" s="87" t="s">
        <v>14</v>
      </c>
      <c r="X99" s="121">
        <f t="shared" si="20"/>
        <v>0</v>
      </c>
      <c r="Y99" s="122">
        <f t="shared" si="21"/>
        <v>0</v>
      </c>
      <c r="Z99" s="122">
        <f t="shared" si="22"/>
        <v>0</v>
      </c>
      <c r="AA99" s="122">
        <f t="shared" si="23"/>
        <v>0</v>
      </c>
      <c r="AB99" s="122">
        <f t="shared" si="24"/>
        <v>0</v>
      </c>
      <c r="AC99" s="129">
        <f t="shared" si="25"/>
        <v>0</v>
      </c>
    </row>
    <row r="100" spans="1:29" ht="15.75">
      <c r="A100" s="251"/>
      <c r="B100" s="86" t="s">
        <v>15</v>
      </c>
      <c r="C100" s="92">
        <v>75045186.179999992</v>
      </c>
      <c r="D100" s="20"/>
      <c r="E100" s="93">
        <f t="shared" si="13"/>
        <v>75045186.179999992</v>
      </c>
      <c r="F100" s="92">
        <v>1149727.7400000007</v>
      </c>
      <c r="G100" s="20"/>
      <c r="H100" s="93">
        <f t="shared" si="14"/>
        <v>1149727.7400000007</v>
      </c>
      <c r="I100" s="92">
        <v>131838.19999999998</v>
      </c>
      <c r="J100" s="20"/>
      <c r="K100" s="93">
        <f t="shared" si="15"/>
        <v>131838.19999999998</v>
      </c>
      <c r="L100" s="92">
        <v>6117.46</v>
      </c>
      <c r="M100" s="20"/>
      <c r="N100" s="93">
        <f t="shared" si="16"/>
        <v>6117.46</v>
      </c>
      <c r="O100" s="92">
        <v>304526.09000000008</v>
      </c>
      <c r="P100" s="20"/>
      <c r="Q100" s="93">
        <f t="shared" si="17"/>
        <v>304526.09000000008</v>
      </c>
      <c r="R100" s="92">
        <v>73716653.089999989</v>
      </c>
      <c r="S100" s="20"/>
      <c r="T100" s="93">
        <f t="shared" si="18"/>
        <v>73716653.089999989</v>
      </c>
      <c r="U100" s="209">
        <f t="shared" si="19"/>
        <v>0</v>
      </c>
      <c r="W100" s="86" t="s">
        <v>15</v>
      </c>
      <c r="X100" s="121">
        <f t="shared" si="20"/>
        <v>0</v>
      </c>
      <c r="Y100" s="122">
        <f t="shared" si="21"/>
        <v>0</v>
      </c>
      <c r="Z100" s="122">
        <f t="shared" si="22"/>
        <v>0</v>
      </c>
      <c r="AA100" s="122">
        <f t="shared" si="23"/>
        <v>0</v>
      </c>
      <c r="AB100" s="122">
        <f t="shared" si="24"/>
        <v>0</v>
      </c>
      <c r="AC100" s="129">
        <f t="shared" si="25"/>
        <v>0</v>
      </c>
    </row>
    <row r="101" spans="1:29" ht="15.75">
      <c r="A101" s="251"/>
      <c r="B101" s="86" t="s">
        <v>16</v>
      </c>
      <c r="C101" s="92">
        <v>59020132.239998959</v>
      </c>
      <c r="D101" s="20"/>
      <c r="E101" s="93">
        <f t="shared" si="13"/>
        <v>59020132.239998959</v>
      </c>
      <c r="F101" s="92">
        <v>7294228.0199999977</v>
      </c>
      <c r="G101" s="20"/>
      <c r="H101" s="93">
        <f t="shared" si="14"/>
        <v>7294228.0199999977</v>
      </c>
      <c r="I101" s="92">
        <v>588432.82999999996</v>
      </c>
      <c r="J101" s="20"/>
      <c r="K101" s="93">
        <f t="shared" si="15"/>
        <v>588432.82999999996</v>
      </c>
      <c r="L101" s="92">
        <v>598828.93000000028</v>
      </c>
      <c r="M101" s="20"/>
      <c r="N101" s="93">
        <f t="shared" si="16"/>
        <v>598828.93000000028</v>
      </c>
      <c r="O101" s="92">
        <v>3200251.7699999996</v>
      </c>
      <c r="P101" s="20"/>
      <c r="Q101" s="93">
        <f t="shared" si="17"/>
        <v>3200251.7699999996</v>
      </c>
      <c r="R101" s="92">
        <v>56910370.619998962</v>
      </c>
      <c r="S101" s="20"/>
      <c r="T101" s="93">
        <f t="shared" si="18"/>
        <v>56910370.619998962</v>
      </c>
      <c r="U101" s="209">
        <f t="shared" si="19"/>
        <v>0</v>
      </c>
      <c r="W101" s="86" t="s">
        <v>16</v>
      </c>
      <c r="X101" s="121">
        <f t="shared" si="20"/>
        <v>0</v>
      </c>
      <c r="Y101" s="122">
        <f t="shared" si="21"/>
        <v>0</v>
      </c>
      <c r="Z101" s="122">
        <f t="shared" si="22"/>
        <v>0</v>
      </c>
      <c r="AA101" s="122">
        <f t="shared" si="23"/>
        <v>0</v>
      </c>
      <c r="AB101" s="122">
        <f t="shared" si="24"/>
        <v>0</v>
      </c>
      <c r="AC101" s="129">
        <f t="shared" si="25"/>
        <v>0</v>
      </c>
    </row>
    <row r="102" spans="1:29" ht="15.75">
      <c r="A102" s="251"/>
      <c r="B102" s="86" t="s">
        <v>17</v>
      </c>
      <c r="C102" s="92">
        <v>59668199.07999669</v>
      </c>
      <c r="D102" s="20"/>
      <c r="E102" s="93">
        <f t="shared" si="13"/>
        <v>59668199.07999669</v>
      </c>
      <c r="F102" s="92">
        <v>3554881.5199999977</v>
      </c>
      <c r="G102" s="20"/>
      <c r="H102" s="93">
        <f t="shared" si="14"/>
        <v>3554881.5199999977</v>
      </c>
      <c r="I102" s="92">
        <v>183625.86</v>
      </c>
      <c r="J102" s="20"/>
      <c r="K102" s="93">
        <f t="shared" si="15"/>
        <v>183625.86</v>
      </c>
      <c r="L102" s="92">
        <v>100773.36</v>
      </c>
      <c r="M102" s="20"/>
      <c r="N102" s="93">
        <f t="shared" si="16"/>
        <v>100773.36</v>
      </c>
      <c r="O102" s="92">
        <v>1325714.1199999999</v>
      </c>
      <c r="P102" s="20"/>
      <c r="Q102" s="93">
        <f t="shared" si="17"/>
        <v>1325714.1199999999</v>
      </c>
      <c r="R102" s="92">
        <v>54870455.939996697</v>
      </c>
      <c r="S102" s="20"/>
      <c r="T102" s="93">
        <f t="shared" si="18"/>
        <v>54870455.939996697</v>
      </c>
      <c r="U102" s="209">
        <f t="shared" si="19"/>
        <v>0</v>
      </c>
      <c r="W102" s="86" t="s">
        <v>17</v>
      </c>
      <c r="X102" s="121">
        <f t="shared" si="20"/>
        <v>0</v>
      </c>
      <c r="Y102" s="122">
        <f t="shared" si="21"/>
        <v>0</v>
      </c>
      <c r="Z102" s="122">
        <f t="shared" si="22"/>
        <v>0</v>
      </c>
      <c r="AA102" s="122">
        <f t="shared" si="23"/>
        <v>0</v>
      </c>
      <c r="AB102" s="122">
        <f t="shared" si="24"/>
        <v>0</v>
      </c>
      <c r="AC102" s="129">
        <f t="shared" si="25"/>
        <v>0</v>
      </c>
    </row>
    <row r="103" spans="1:29" ht="15.75">
      <c r="A103" s="251"/>
      <c r="B103" s="86" t="s">
        <v>18</v>
      </c>
      <c r="C103" s="92">
        <v>16099509.440000009</v>
      </c>
      <c r="D103" s="20"/>
      <c r="E103" s="93">
        <f t="shared" si="13"/>
        <v>16099509.440000009</v>
      </c>
      <c r="F103" s="92">
        <v>2262006.8600000008</v>
      </c>
      <c r="G103" s="20"/>
      <c r="H103" s="93">
        <f t="shared" si="14"/>
        <v>2262006.8600000008</v>
      </c>
      <c r="I103" s="92">
        <v>29336.81</v>
      </c>
      <c r="J103" s="20"/>
      <c r="K103" s="93">
        <f t="shared" si="15"/>
        <v>29336.81</v>
      </c>
      <c r="L103" s="92">
        <v>3114.3099999999995</v>
      </c>
      <c r="M103" s="20"/>
      <c r="N103" s="93">
        <f t="shared" si="16"/>
        <v>3114.3099999999995</v>
      </c>
      <c r="O103" s="92">
        <v>392250.37999999995</v>
      </c>
      <c r="P103" s="20"/>
      <c r="Q103" s="93">
        <f t="shared" si="17"/>
        <v>392250.37999999995</v>
      </c>
      <c r="R103" s="92">
        <v>13471474.70000001</v>
      </c>
      <c r="S103" s="20"/>
      <c r="T103" s="93">
        <f t="shared" si="18"/>
        <v>13471474.70000001</v>
      </c>
      <c r="U103" s="209">
        <f t="shared" si="19"/>
        <v>0</v>
      </c>
      <c r="W103" s="86" t="s">
        <v>18</v>
      </c>
      <c r="X103" s="121">
        <f t="shared" si="20"/>
        <v>0</v>
      </c>
      <c r="Y103" s="122">
        <f t="shared" si="21"/>
        <v>0</v>
      </c>
      <c r="Z103" s="122">
        <f t="shared" si="22"/>
        <v>0</v>
      </c>
      <c r="AA103" s="122">
        <f t="shared" si="23"/>
        <v>0</v>
      </c>
      <c r="AB103" s="122">
        <f t="shared" si="24"/>
        <v>0</v>
      </c>
      <c r="AC103" s="129">
        <f t="shared" si="25"/>
        <v>0</v>
      </c>
    </row>
    <row r="104" spans="1:29" ht="15.75">
      <c r="A104" s="252"/>
      <c r="B104" s="88" t="s">
        <v>19</v>
      </c>
      <c r="C104" s="94"/>
      <c r="D104" s="95"/>
      <c r="E104" s="96">
        <f t="shared" si="13"/>
        <v>0</v>
      </c>
      <c r="F104" s="94"/>
      <c r="G104" s="95"/>
      <c r="H104" s="96">
        <f t="shared" si="14"/>
        <v>0</v>
      </c>
      <c r="I104" s="94"/>
      <c r="J104" s="95"/>
      <c r="K104" s="96">
        <f t="shared" si="15"/>
        <v>0</v>
      </c>
      <c r="L104" s="94"/>
      <c r="M104" s="95"/>
      <c r="N104" s="96">
        <f t="shared" si="16"/>
        <v>0</v>
      </c>
      <c r="O104" s="94"/>
      <c r="P104" s="95"/>
      <c r="Q104" s="96">
        <f t="shared" si="17"/>
        <v>0</v>
      </c>
      <c r="R104" s="94"/>
      <c r="S104" s="95"/>
      <c r="T104" s="96">
        <f t="shared" si="18"/>
        <v>0</v>
      </c>
      <c r="U104" s="210">
        <f t="shared" si="19"/>
        <v>0</v>
      </c>
      <c r="W104" s="88" t="s">
        <v>19</v>
      </c>
      <c r="X104" s="125">
        <f t="shared" si="20"/>
        <v>0</v>
      </c>
      <c r="Y104" s="126">
        <f t="shared" si="21"/>
        <v>0</v>
      </c>
      <c r="Z104" s="126">
        <f t="shared" si="22"/>
        <v>0</v>
      </c>
      <c r="AA104" s="126">
        <f t="shared" si="23"/>
        <v>0</v>
      </c>
      <c r="AB104" s="126">
        <f t="shared" si="24"/>
        <v>0</v>
      </c>
      <c r="AC104" s="132">
        <f t="shared" si="25"/>
        <v>0</v>
      </c>
    </row>
    <row r="105" spans="1:29" ht="15.75" customHeight="1">
      <c r="A105" s="250">
        <v>42781</v>
      </c>
      <c r="B105" s="85" t="s">
        <v>12</v>
      </c>
      <c r="C105" s="89">
        <v>27577400.790000182</v>
      </c>
      <c r="D105" s="99"/>
      <c r="E105" s="91">
        <f t="shared" si="13"/>
        <v>27577400.790000182</v>
      </c>
      <c r="F105" s="89">
        <v>201329.57000000007</v>
      </c>
      <c r="G105" s="90"/>
      <c r="H105" s="91">
        <f t="shared" si="14"/>
        <v>201329.57000000007</v>
      </c>
      <c r="I105" s="89">
        <v>46387.67</v>
      </c>
      <c r="J105" s="90"/>
      <c r="K105" s="91">
        <f t="shared" si="15"/>
        <v>46387.67</v>
      </c>
      <c r="L105" s="89">
        <v>1275.48</v>
      </c>
      <c r="M105" s="90"/>
      <c r="N105" s="91">
        <f t="shared" si="16"/>
        <v>1275.48</v>
      </c>
      <c r="O105" s="89">
        <v>127417.98</v>
      </c>
      <c r="P105" s="99"/>
      <c r="Q105" s="91">
        <f t="shared" si="17"/>
        <v>127417.98</v>
      </c>
      <c r="R105" s="89">
        <v>27293765.430000175</v>
      </c>
      <c r="S105" s="90"/>
      <c r="T105" s="91">
        <f t="shared" si="18"/>
        <v>27293765.430000175</v>
      </c>
      <c r="U105" s="208">
        <f t="shared" si="19"/>
        <v>0</v>
      </c>
      <c r="W105" s="85" t="s">
        <v>12</v>
      </c>
      <c r="X105" s="117">
        <f t="shared" si="20"/>
        <v>0</v>
      </c>
      <c r="Y105" s="118">
        <f t="shared" si="21"/>
        <v>0</v>
      </c>
      <c r="Z105" s="118">
        <f t="shared" si="22"/>
        <v>0</v>
      </c>
      <c r="AA105" s="118">
        <f t="shared" si="23"/>
        <v>0</v>
      </c>
      <c r="AB105" s="118">
        <f t="shared" si="24"/>
        <v>0</v>
      </c>
      <c r="AC105" s="131">
        <f t="shared" si="25"/>
        <v>0</v>
      </c>
    </row>
    <row r="106" spans="1:29" ht="15.75">
      <c r="A106" s="251"/>
      <c r="B106" s="86" t="s">
        <v>13</v>
      </c>
      <c r="C106" s="92">
        <v>73435041.679996744</v>
      </c>
      <c r="D106" s="20"/>
      <c r="E106" s="93">
        <f t="shared" si="13"/>
        <v>73435041.679996744</v>
      </c>
      <c r="F106" s="92">
        <v>2111977.5300000007</v>
      </c>
      <c r="G106" s="20"/>
      <c r="H106" s="93">
        <f t="shared" si="14"/>
        <v>2111977.5300000007</v>
      </c>
      <c r="I106" s="92">
        <v>184772.17</v>
      </c>
      <c r="J106" s="20"/>
      <c r="K106" s="93">
        <f t="shared" si="15"/>
        <v>184772.17</v>
      </c>
      <c r="L106" s="92">
        <v>14889.59</v>
      </c>
      <c r="M106" s="20"/>
      <c r="N106" s="93">
        <f t="shared" si="16"/>
        <v>14889.59</v>
      </c>
      <c r="O106" s="92">
        <v>603011.19000000006</v>
      </c>
      <c r="P106" s="20"/>
      <c r="Q106" s="93">
        <f t="shared" si="17"/>
        <v>603011.19000000006</v>
      </c>
      <c r="R106" s="92">
        <v>70889935.539996713</v>
      </c>
      <c r="S106" s="20"/>
      <c r="T106" s="93">
        <f t="shared" si="18"/>
        <v>70889935.539996713</v>
      </c>
      <c r="U106" s="209">
        <f t="shared" si="19"/>
        <v>0</v>
      </c>
      <c r="W106" s="86" t="s">
        <v>13</v>
      </c>
      <c r="X106" s="121">
        <f t="shared" si="20"/>
        <v>0</v>
      </c>
      <c r="Y106" s="122">
        <f t="shared" si="21"/>
        <v>0</v>
      </c>
      <c r="Z106" s="122">
        <f t="shared" si="22"/>
        <v>0</v>
      </c>
      <c r="AA106" s="122">
        <f t="shared" si="23"/>
        <v>0</v>
      </c>
      <c r="AB106" s="122">
        <f t="shared" si="24"/>
        <v>0</v>
      </c>
      <c r="AC106" s="129">
        <f t="shared" si="25"/>
        <v>0</v>
      </c>
    </row>
    <row r="107" spans="1:29" ht="15.75">
      <c r="A107" s="251"/>
      <c r="B107" s="87" t="s">
        <v>14</v>
      </c>
      <c r="C107" s="92">
        <v>42500857.719999716</v>
      </c>
      <c r="D107" s="20"/>
      <c r="E107" s="93">
        <f t="shared" si="13"/>
        <v>42500857.719999716</v>
      </c>
      <c r="F107" s="92">
        <v>3043056.5099999993</v>
      </c>
      <c r="G107" s="20"/>
      <c r="H107" s="93">
        <f t="shared" si="14"/>
        <v>3043056.5099999993</v>
      </c>
      <c r="I107" s="92">
        <v>121039.75</v>
      </c>
      <c r="J107" s="20"/>
      <c r="K107" s="93">
        <f t="shared" si="15"/>
        <v>121039.75</v>
      </c>
      <c r="L107" s="92">
        <v>24350.34</v>
      </c>
      <c r="M107" s="20"/>
      <c r="N107" s="93">
        <f t="shared" si="16"/>
        <v>24350.34</v>
      </c>
      <c r="O107" s="92">
        <v>1623396.2099999995</v>
      </c>
      <c r="P107" s="20"/>
      <c r="Q107" s="93">
        <f t="shared" si="17"/>
        <v>1623396.2099999995</v>
      </c>
      <c r="R107" s="92">
        <v>37931094.409999706</v>
      </c>
      <c r="S107" s="20"/>
      <c r="T107" s="93">
        <f t="shared" si="18"/>
        <v>37931094.409999706</v>
      </c>
      <c r="U107" s="209">
        <f t="shared" si="19"/>
        <v>0</v>
      </c>
      <c r="W107" s="87" t="s">
        <v>14</v>
      </c>
      <c r="X107" s="121">
        <f t="shared" si="20"/>
        <v>0</v>
      </c>
      <c r="Y107" s="122">
        <f t="shared" si="21"/>
        <v>0</v>
      </c>
      <c r="Z107" s="122">
        <f t="shared" si="22"/>
        <v>0</v>
      </c>
      <c r="AA107" s="122">
        <f t="shared" si="23"/>
        <v>0</v>
      </c>
      <c r="AB107" s="122">
        <f t="shared" si="24"/>
        <v>0</v>
      </c>
      <c r="AC107" s="129">
        <f t="shared" si="25"/>
        <v>0</v>
      </c>
    </row>
    <row r="108" spans="1:29" ht="15.75">
      <c r="A108" s="251"/>
      <c r="B108" s="86" t="s">
        <v>15</v>
      </c>
      <c r="C108" s="92">
        <v>73716653.089999989</v>
      </c>
      <c r="D108" s="20"/>
      <c r="E108" s="93">
        <f t="shared" si="13"/>
        <v>73716653.089999989</v>
      </c>
      <c r="F108" s="92">
        <v>734843.1799999997</v>
      </c>
      <c r="G108" s="20"/>
      <c r="H108" s="93">
        <f t="shared" si="14"/>
        <v>734843.1799999997</v>
      </c>
      <c r="I108" s="92">
        <v>87550.16</v>
      </c>
      <c r="J108" s="20"/>
      <c r="K108" s="93">
        <f t="shared" si="15"/>
        <v>87550.16</v>
      </c>
      <c r="L108" s="92">
        <v>5284.09</v>
      </c>
      <c r="M108" s="20"/>
      <c r="N108" s="93">
        <f t="shared" si="16"/>
        <v>5284.09</v>
      </c>
      <c r="O108" s="92">
        <v>202938.37</v>
      </c>
      <c r="P108" s="20"/>
      <c r="Q108" s="93">
        <f t="shared" si="17"/>
        <v>202938.37</v>
      </c>
      <c r="R108" s="92">
        <v>72861137.609999985</v>
      </c>
      <c r="S108" s="20"/>
      <c r="T108" s="93">
        <f t="shared" si="18"/>
        <v>72861137.609999985</v>
      </c>
      <c r="U108" s="209">
        <f t="shared" si="19"/>
        <v>0</v>
      </c>
      <c r="W108" s="86" t="s">
        <v>15</v>
      </c>
      <c r="X108" s="121">
        <f t="shared" si="20"/>
        <v>0</v>
      </c>
      <c r="Y108" s="122">
        <f t="shared" si="21"/>
        <v>0</v>
      </c>
      <c r="Z108" s="122">
        <f t="shared" si="22"/>
        <v>0</v>
      </c>
      <c r="AA108" s="122">
        <f t="shared" si="23"/>
        <v>0</v>
      </c>
      <c r="AB108" s="122">
        <f t="shared" si="24"/>
        <v>0</v>
      </c>
      <c r="AC108" s="129">
        <f t="shared" si="25"/>
        <v>0</v>
      </c>
    </row>
    <row r="109" spans="1:29" ht="15.75">
      <c r="A109" s="251"/>
      <c r="B109" s="86" t="s">
        <v>16</v>
      </c>
      <c r="C109" s="92">
        <v>56910370.619998962</v>
      </c>
      <c r="D109" s="20"/>
      <c r="E109" s="93">
        <f t="shared" si="13"/>
        <v>56910370.619998962</v>
      </c>
      <c r="F109" s="92">
        <v>1158469.6799999995</v>
      </c>
      <c r="G109" s="20"/>
      <c r="H109" s="93">
        <f t="shared" si="14"/>
        <v>1158469.6799999995</v>
      </c>
      <c r="I109" s="92">
        <v>205038.81</v>
      </c>
      <c r="J109" s="20"/>
      <c r="K109" s="93">
        <f t="shared" si="15"/>
        <v>205038.81</v>
      </c>
      <c r="L109" s="92">
        <v>8945.74</v>
      </c>
      <c r="M109" s="20"/>
      <c r="N109" s="93">
        <f t="shared" si="16"/>
        <v>8945.74</v>
      </c>
      <c r="O109" s="92">
        <v>476008.01</v>
      </c>
      <c r="P109" s="20"/>
      <c r="Q109" s="93">
        <f t="shared" si="17"/>
        <v>476008.01</v>
      </c>
      <c r="R109" s="92">
        <v>55471985.999998972</v>
      </c>
      <c r="S109" s="20"/>
      <c r="T109" s="93">
        <f t="shared" si="18"/>
        <v>55471985.999998972</v>
      </c>
      <c r="U109" s="209">
        <f t="shared" si="19"/>
        <v>0</v>
      </c>
      <c r="W109" s="86" t="s">
        <v>16</v>
      </c>
      <c r="X109" s="121">
        <f t="shared" si="20"/>
        <v>0</v>
      </c>
      <c r="Y109" s="122">
        <f t="shared" si="21"/>
        <v>0</v>
      </c>
      <c r="Z109" s="122">
        <f t="shared" si="22"/>
        <v>0</v>
      </c>
      <c r="AA109" s="122">
        <f t="shared" si="23"/>
        <v>0</v>
      </c>
      <c r="AB109" s="122">
        <f t="shared" si="24"/>
        <v>0</v>
      </c>
      <c r="AC109" s="129">
        <f t="shared" si="25"/>
        <v>0</v>
      </c>
    </row>
    <row r="110" spans="1:29" ht="15.75">
      <c r="A110" s="251"/>
      <c r="B110" s="86" t="s">
        <v>17</v>
      </c>
      <c r="C110" s="92">
        <v>54870455.939996697</v>
      </c>
      <c r="D110" s="20"/>
      <c r="E110" s="93">
        <f t="shared" si="13"/>
        <v>54870455.939996697</v>
      </c>
      <c r="F110" s="92">
        <v>2017730.5299999993</v>
      </c>
      <c r="G110" s="20"/>
      <c r="H110" s="93">
        <f t="shared" si="14"/>
        <v>2017730.5299999993</v>
      </c>
      <c r="I110" s="92">
        <v>206841.36</v>
      </c>
      <c r="J110" s="20"/>
      <c r="K110" s="93">
        <f t="shared" si="15"/>
        <v>206841.36</v>
      </c>
      <c r="L110" s="92">
        <v>922.05</v>
      </c>
      <c r="M110" s="20"/>
      <c r="N110" s="93">
        <f t="shared" si="16"/>
        <v>922.05</v>
      </c>
      <c r="O110" s="92">
        <v>541261.85000000021</v>
      </c>
      <c r="P110" s="20"/>
      <c r="Q110" s="93">
        <f t="shared" si="17"/>
        <v>541261.85000000021</v>
      </c>
      <c r="R110" s="92">
        <v>52517382.869996689</v>
      </c>
      <c r="S110" s="20"/>
      <c r="T110" s="93">
        <f t="shared" si="18"/>
        <v>52517382.869996689</v>
      </c>
      <c r="U110" s="209">
        <f t="shared" si="19"/>
        <v>0</v>
      </c>
      <c r="W110" s="86" t="s">
        <v>17</v>
      </c>
      <c r="X110" s="121">
        <f t="shared" si="20"/>
        <v>0</v>
      </c>
      <c r="Y110" s="122">
        <f t="shared" si="21"/>
        <v>0</v>
      </c>
      <c r="Z110" s="122">
        <f t="shared" si="22"/>
        <v>0</v>
      </c>
      <c r="AA110" s="122">
        <f t="shared" si="23"/>
        <v>0</v>
      </c>
      <c r="AB110" s="122">
        <f t="shared" si="24"/>
        <v>0</v>
      </c>
      <c r="AC110" s="129">
        <f t="shared" si="25"/>
        <v>0</v>
      </c>
    </row>
    <row r="111" spans="1:29" ht="15.75">
      <c r="A111" s="251"/>
      <c r="B111" s="86" t="s">
        <v>18</v>
      </c>
      <c r="C111" s="92">
        <v>13471474.70000001</v>
      </c>
      <c r="D111" s="20"/>
      <c r="E111" s="93">
        <f t="shared" si="13"/>
        <v>13471474.70000001</v>
      </c>
      <c r="F111" s="92">
        <v>973187.79</v>
      </c>
      <c r="G111" s="20"/>
      <c r="H111" s="93">
        <f t="shared" si="14"/>
        <v>973187.79</v>
      </c>
      <c r="I111" s="92">
        <v>69357.11000000003</v>
      </c>
      <c r="J111" s="20"/>
      <c r="K111" s="93">
        <f t="shared" si="15"/>
        <v>69357.11000000003</v>
      </c>
      <c r="L111" s="92">
        <v>1734.88</v>
      </c>
      <c r="M111" s="20"/>
      <c r="N111" s="93">
        <f t="shared" si="16"/>
        <v>1734.88</v>
      </c>
      <c r="O111" s="92">
        <v>48650.549999999981</v>
      </c>
      <c r="P111" s="20"/>
      <c r="Q111" s="93">
        <f t="shared" si="17"/>
        <v>48650.549999999981</v>
      </c>
      <c r="R111" s="92">
        <v>12517258.590000007</v>
      </c>
      <c r="S111" s="20"/>
      <c r="T111" s="93">
        <f t="shared" si="18"/>
        <v>12517258.590000007</v>
      </c>
      <c r="U111" s="209">
        <f t="shared" si="19"/>
        <v>0</v>
      </c>
      <c r="W111" s="86" t="s">
        <v>18</v>
      </c>
      <c r="X111" s="121">
        <f t="shared" si="20"/>
        <v>0</v>
      </c>
      <c r="Y111" s="122">
        <f t="shared" si="21"/>
        <v>0</v>
      </c>
      <c r="Z111" s="122">
        <f t="shared" si="22"/>
        <v>0</v>
      </c>
      <c r="AA111" s="122">
        <f t="shared" si="23"/>
        <v>0</v>
      </c>
      <c r="AB111" s="122">
        <f t="shared" si="24"/>
        <v>0</v>
      </c>
      <c r="AC111" s="129">
        <f t="shared" si="25"/>
        <v>0</v>
      </c>
    </row>
    <row r="112" spans="1:29" ht="15.75">
      <c r="A112" s="252"/>
      <c r="B112" s="88" t="s">
        <v>19</v>
      </c>
      <c r="C112" s="94">
        <v>74979212.079999015</v>
      </c>
      <c r="D112" s="95"/>
      <c r="E112" s="96">
        <f t="shared" si="13"/>
        <v>74979212.079999015</v>
      </c>
      <c r="F112" s="94">
        <v>3701207.1800000006</v>
      </c>
      <c r="G112" s="95"/>
      <c r="H112" s="96">
        <f t="shared" si="14"/>
        <v>3701207.1800000006</v>
      </c>
      <c r="I112" s="94">
        <v>394318.32</v>
      </c>
      <c r="J112" s="95"/>
      <c r="K112" s="96">
        <f t="shared" si="15"/>
        <v>394318.32</v>
      </c>
      <c r="L112" s="94">
        <v>19640.349999999999</v>
      </c>
      <c r="M112" s="95"/>
      <c r="N112" s="96">
        <f t="shared" si="16"/>
        <v>19640.349999999999</v>
      </c>
      <c r="O112" s="94">
        <v>3017251.919999999</v>
      </c>
      <c r="P112" s="95"/>
      <c r="Q112" s="96">
        <f t="shared" si="17"/>
        <v>3017251.919999999</v>
      </c>
      <c r="R112" s="94">
        <v>68635430.949999034</v>
      </c>
      <c r="S112" s="95"/>
      <c r="T112" s="96">
        <f t="shared" si="18"/>
        <v>68635430.949999034</v>
      </c>
      <c r="U112" s="210">
        <f t="shared" si="19"/>
        <v>0</v>
      </c>
      <c r="W112" s="88" t="s">
        <v>19</v>
      </c>
      <c r="X112" s="125">
        <f t="shared" si="20"/>
        <v>0</v>
      </c>
      <c r="Y112" s="126">
        <f t="shared" si="21"/>
        <v>0</v>
      </c>
      <c r="Z112" s="126">
        <f t="shared" si="22"/>
        <v>0</v>
      </c>
      <c r="AA112" s="126">
        <f t="shared" si="23"/>
        <v>0</v>
      </c>
      <c r="AB112" s="126">
        <f t="shared" si="24"/>
        <v>0</v>
      </c>
      <c r="AC112" s="132">
        <f t="shared" si="25"/>
        <v>0</v>
      </c>
    </row>
    <row r="113" spans="1:29" ht="15.75" customHeight="1">
      <c r="A113" s="250">
        <v>42782</v>
      </c>
      <c r="B113" s="85" t="s">
        <v>12</v>
      </c>
      <c r="C113" s="89">
        <v>27293765.430000175</v>
      </c>
      <c r="D113" s="90"/>
      <c r="E113" s="91">
        <f t="shared" si="13"/>
        <v>27293765.430000175</v>
      </c>
      <c r="F113" s="89">
        <v>155214.38999999998</v>
      </c>
      <c r="G113" s="90"/>
      <c r="H113" s="91">
        <f t="shared" si="14"/>
        <v>155214.38999999998</v>
      </c>
      <c r="I113" s="89">
        <v>62547.839999999997</v>
      </c>
      <c r="J113" s="90"/>
      <c r="K113" s="91">
        <f t="shared" si="15"/>
        <v>62547.839999999997</v>
      </c>
      <c r="L113" s="89">
        <v>22802.41</v>
      </c>
      <c r="M113" s="90"/>
      <c r="N113" s="91">
        <f t="shared" si="16"/>
        <v>22802.41</v>
      </c>
      <c r="O113" s="89">
        <v>123322.06</v>
      </c>
      <c r="P113" s="90"/>
      <c r="Q113" s="91">
        <f t="shared" si="17"/>
        <v>123322.06</v>
      </c>
      <c r="R113" s="89">
        <v>27054974.41000019</v>
      </c>
      <c r="S113" s="99"/>
      <c r="T113" s="91">
        <f t="shared" si="18"/>
        <v>27054974.41000019</v>
      </c>
      <c r="U113" s="208">
        <f t="shared" si="19"/>
        <v>0</v>
      </c>
      <c r="W113" s="85" t="s">
        <v>12</v>
      </c>
      <c r="X113" s="117">
        <f t="shared" si="20"/>
        <v>0</v>
      </c>
      <c r="Y113" s="118">
        <f t="shared" si="21"/>
        <v>0</v>
      </c>
      <c r="Z113" s="118">
        <f t="shared" si="22"/>
        <v>0</v>
      </c>
      <c r="AA113" s="118">
        <f t="shared" si="23"/>
        <v>0</v>
      </c>
      <c r="AB113" s="118">
        <f t="shared" si="24"/>
        <v>0</v>
      </c>
      <c r="AC113" s="131">
        <f t="shared" si="25"/>
        <v>0</v>
      </c>
    </row>
    <row r="114" spans="1:29" ht="15.75">
      <c r="A114" s="251"/>
      <c r="B114" s="86" t="s">
        <v>13</v>
      </c>
      <c r="C114" s="92">
        <v>70889935.539996713</v>
      </c>
      <c r="D114" s="20"/>
      <c r="E114" s="93">
        <f t="shared" si="13"/>
        <v>70889935.539996713</v>
      </c>
      <c r="F114" s="92">
        <v>1384479.1100000008</v>
      </c>
      <c r="G114" s="20"/>
      <c r="H114" s="93">
        <f t="shared" si="14"/>
        <v>1384479.1100000008</v>
      </c>
      <c r="I114" s="92">
        <v>193105.04</v>
      </c>
      <c r="J114" s="20"/>
      <c r="K114" s="93">
        <f t="shared" si="15"/>
        <v>193105.04</v>
      </c>
      <c r="L114" s="92">
        <v>7360.15</v>
      </c>
      <c r="M114" s="20"/>
      <c r="N114" s="93">
        <f t="shared" si="16"/>
        <v>7360.15</v>
      </c>
      <c r="O114" s="92">
        <v>674623.6599999998</v>
      </c>
      <c r="P114" s="20"/>
      <c r="Q114" s="93">
        <f t="shared" si="17"/>
        <v>674623.6599999998</v>
      </c>
      <c r="R114" s="92">
        <v>69016577.659996703</v>
      </c>
      <c r="S114" s="20"/>
      <c r="T114" s="93">
        <f t="shared" si="18"/>
        <v>69016577.659996703</v>
      </c>
      <c r="U114" s="209">
        <f t="shared" si="19"/>
        <v>0</v>
      </c>
      <c r="W114" s="86" t="s">
        <v>13</v>
      </c>
      <c r="X114" s="121">
        <f t="shared" si="20"/>
        <v>0</v>
      </c>
      <c r="Y114" s="122">
        <f t="shared" si="21"/>
        <v>0</v>
      </c>
      <c r="Z114" s="122">
        <f t="shared" si="22"/>
        <v>0</v>
      </c>
      <c r="AA114" s="122">
        <f t="shared" si="23"/>
        <v>0</v>
      </c>
      <c r="AB114" s="122">
        <f t="shared" si="24"/>
        <v>0</v>
      </c>
      <c r="AC114" s="129">
        <f t="shared" si="25"/>
        <v>0</v>
      </c>
    </row>
    <row r="115" spans="1:29" ht="15.75">
      <c r="A115" s="251"/>
      <c r="B115" s="87" t="s">
        <v>14</v>
      </c>
      <c r="C115" s="92">
        <v>37931094.409999706</v>
      </c>
      <c r="D115" s="20"/>
      <c r="E115" s="93">
        <f t="shared" si="13"/>
        <v>37931094.409999706</v>
      </c>
      <c r="F115" s="92">
        <v>882047.66000000015</v>
      </c>
      <c r="G115" s="20"/>
      <c r="H115" s="93">
        <f t="shared" si="14"/>
        <v>882047.66000000015</v>
      </c>
      <c r="I115" s="92">
        <v>118035.72</v>
      </c>
      <c r="J115" s="20"/>
      <c r="K115" s="93">
        <f t="shared" si="15"/>
        <v>118035.72</v>
      </c>
      <c r="L115" s="92">
        <v>22373.16</v>
      </c>
      <c r="M115" s="20"/>
      <c r="N115" s="93">
        <f t="shared" si="16"/>
        <v>22373.16</v>
      </c>
      <c r="O115" s="92">
        <v>413239.76</v>
      </c>
      <c r="P115" s="20"/>
      <c r="Q115" s="93">
        <f t="shared" si="17"/>
        <v>413239.76</v>
      </c>
      <c r="R115" s="92">
        <v>36731469.549999714</v>
      </c>
      <c r="S115" s="20"/>
      <c r="T115" s="93">
        <f t="shared" si="18"/>
        <v>36731469.549999714</v>
      </c>
      <c r="U115" s="209">
        <f t="shared" si="19"/>
        <v>0</v>
      </c>
      <c r="W115" s="87" t="s">
        <v>14</v>
      </c>
      <c r="X115" s="121">
        <f t="shared" si="20"/>
        <v>0</v>
      </c>
      <c r="Y115" s="122">
        <f t="shared" si="21"/>
        <v>0</v>
      </c>
      <c r="Z115" s="122">
        <f t="shared" si="22"/>
        <v>0</v>
      </c>
      <c r="AA115" s="122">
        <f t="shared" si="23"/>
        <v>0</v>
      </c>
      <c r="AB115" s="122">
        <f t="shared" si="24"/>
        <v>0</v>
      </c>
      <c r="AC115" s="129">
        <f t="shared" si="25"/>
        <v>0</v>
      </c>
    </row>
    <row r="116" spans="1:29" ht="15.75">
      <c r="A116" s="251"/>
      <c r="B116" s="86" t="s">
        <v>15</v>
      </c>
      <c r="C116" s="92">
        <v>72861137.609999985</v>
      </c>
      <c r="D116" s="20"/>
      <c r="E116" s="93">
        <f t="shared" si="13"/>
        <v>72861137.609999985</v>
      </c>
      <c r="F116" s="92">
        <v>760131.18999999983</v>
      </c>
      <c r="G116" s="20"/>
      <c r="H116" s="93">
        <f t="shared" si="14"/>
        <v>760131.18999999983</v>
      </c>
      <c r="I116" s="92">
        <v>191106.37</v>
      </c>
      <c r="J116" s="20"/>
      <c r="K116" s="93">
        <f t="shared" si="15"/>
        <v>191106.37</v>
      </c>
      <c r="L116" s="92">
        <v>3940.55</v>
      </c>
      <c r="M116" s="20"/>
      <c r="N116" s="93">
        <f t="shared" si="16"/>
        <v>3940.55</v>
      </c>
      <c r="O116" s="92">
        <v>206608.39</v>
      </c>
      <c r="P116" s="20"/>
      <c r="Q116" s="93">
        <f t="shared" si="17"/>
        <v>206608.39</v>
      </c>
      <c r="R116" s="92">
        <v>72081563.849999994</v>
      </c>
      <c r="S116" s="20"/>
      <c r="T116" s="93">
        <f t="shared" si="18"/>
        <v>72081563.849999994</v>
      </c>
      <c r="U116" s="209">
        <f t="shared" si="19"/>
        <v>0</v>
      </c>
      <c r="W116" s="86" t="s">
        <v>15</v>
      </c>
      <c r="X116" s="121">
        <f t="shared" si="20"/>
        <v>0</v>
      </c>
      <c r="Y116" s="122">
        <f t="shared" si="21"/>
        <v>0</v>
      </c>
      <c r="Z116" s="122">
        <f t="shared" si="22"/>
        <v>0</v>
      </c>
      <c r="AA116" s="122">
        <f t="shared" si="23"/>
        <v>0</v>
      </c>
      <c r="AB116" s="122">
        <f t="shared" si="24"/>
        <v>0</v>
      </c>
      <c r="AC116" s="129">
        <f t="shared" si="25"/>
        <v>0</v>
      </c>
    </row>
    <row r="117" spans="1:29" ht="15.75">
      <c r="A117" s="251"/>
      <c r="B117" s="86" t="s">
        <v>16</v>
      </c>
      <c r="C117" s="92">
        <v>55471985.999998972</v>
      </c>
      <c r="D117" s="20"/>
      <c r="E117" s="93">
        <f t="shared" si="13"/>
        <v>55471985.999998972</v>
      </c>
      <c r="F117" s="92">
        <v>967208.06999999972</v>
      </c>
      <c r="G117" s="20"/>
      <c r="H117" s="93">
        <f t="shared" si="14"/>
        <v>967208.06999999972</v>
      </c>
      <c r="I117" s="92">
        <v>82667.350000000006</v>
      </c>
      <c r="J117" s="20"/>
      <c r="K117" s="93">
        <f t="shared" si="15"/>
        <v>82667.350000000006</v>
      </c>
      <c r="L117" s="92">
        <v>8579.48</v>
      </c>
      <c r="M117" s="20"/>
      <c r="N117" s="93">
        <f t="shared" si="16"/>
        <v>8579.48</v>
      </c>
      <c r="O117" s="92">
        <v>503713.66</v>
      </c>
      <c r="P117" s="20"/>
      <c r="Q117" s="93">
        <f t="shared" si="17"/>
        <v>503713.66</v>
      </c>
      <c r="R117" s="92">
        <v>54075152.139998972</v>
      </c>
      <c r="S117" s="20"/>
      <c r="T117" s="93">
        <f t="shared" si="18"/>
        <v>54075152.139998972</v>
      </c>
      <c r="U117" s="209">
        <f t="shared" si="19"/>
        <v>0</v>
      </c>
      <c r="W117" s="86" t="s">
        <v>16</v>
      </c>
      <c r="X117" s="121">
        <f t="shared" si="20"/>
        <v>0</v>
      </c>
      <c r="Y117" s="122">
        <f t="shared" si="21"/>
        <v>0</v>
      </c>
      <c r="Z117" s="122">
        <f t="shared" si="22"/>
        <v>0</v>
      </c>
      <c r="AA117" s="122">
        <f t="shared" si="23"/>
        <v>0</v>
      </c>
      <c r="AB117" s="122">
        <f t="shared" si="24"/>
        <v>0</v>
      </c>
      <c r="AC117" s="129">
        <f t="shared" si="25"/>
        <v>0</v>
      </c>
    </row>
    <row r="118" spans="1:29" ht="15.75">
      <c r="A118" s="251"/>
      <c r="B118" s="86" t="s">
        <v>17</v>
      </c>
      <c r="C118" s="92">
        <v>52517382.869996689</v>
      </c>
      <c r="D118" s="20"/>
      <c r="E118" s="93">
        <f t="shared" si="13"/>
        <v>52517382.869996689</v>
      </c>
      <c r="F118" s="92">
        <v>1978838.4500000002</v>
      </c>
      <c r="G118" s="20"/>
      <c r="H118" s="93">
        <f t="shared" si="14"/>
        <v>1978838.4500000002</v>
      </c>
      <c r="I118" s="92">
        <v>63132.3</v>
      </c>
      <c r="J118" s="20"/>
      <c r="K118" s="93">
        <f t="shared" si="15"/>
        <v>63132.3</v>
      </c>
      <c r="L118" s="92">
        <v>13375.3</v>
      </c>
      <c r="M118" s="20"/>
      <c r="N118" s="93">
        <f t="shared" si="16"/>
        <v>13375.3</v>
      </c>
      <c r="O118" s="92">
        <v>501868.69000000006</v>
      </c>
      <c r="P118" s="20"/>
      <c r="Q118" s="93">
        <f t="shared" si="17"/>
        <v>501868.69000000006</v>
      </c>
      <c r="R118" s="92">
        <v>50086432.729996689</v>
      </c>
      <c r="S118" s="20"/>
      <c r="T118" s="93">
        <f t="shared" si="18"/>
        <v>50086432.729996689</v>
      </c>
      <c r="U118" s="209">
        <f t="shared" si="19"/>
        <v>0</v>
      </c>
      <c r="W118" s="86" t="s">
        <v>17</v>
      </c>
      <c r="X118" s="121">
        <f t="shared" si="20"/>
        <v>0</v>
      </c>
      <c r="Y118" s="122">
        <f t="shared" si="21"/>
        <v>0</v>
      </c>
      <c r="Z118" s="122">
        <f t="shared" si="22"/>
        <v>0</v>
      </c>
      <c r="AA118" s="122">
        <f t="shared" si="23"/>
        <v>0</v>
      </c>
      <c r="AB118" s="122">
        <f t="shared" si="24"/>
        <v>0</v>
      </c>
      <c r="AC118" s="129">
        <f t="shared" si="25"/>
        <v>0</v>
      </c>
    </row>
    <row r="119" spans="1:29" ht="15.75">
      <c r="A119" s="251"/>
      <c r="B119" s="86" t="s">
        <v>18</v>
      </c>
      <c r="C119" s="92">
        <v>12517258.590000007</v>
      </c>
      <c r="D119" s="20"/>
      <c r="E119" s="93">
        <f t="shared" si="13"/>
        <v>12517258.590000007</v>
      </c>
      <c r="F119" s="92">
        <v>484778.47</v>
      </c>
      <c r="G119" s="20"/>
      <c r="H119" s="93">
        <f t="shared" si="14"/>
        <v>484778.47</v>
      </c>
      <c r="I119" s="92">
        <v>17979.939999999999</v>
      </c>
      <c r="J119" s="20"/>
      <c r="K119" s="93">
        <f t="shared" si="15"/>
        <v>17979.939999999999</v>
      </c>
      <c r="L119" s="92">
        <v>17922.09</v>
      </c>
      <c r="M119" s="20"/>
      <c r="N119" s="93">
        <f t="shared" si="16"/>
        <v>17922.09</v>
      </c>
      <c r="O119" s="92">
        <v>87881.34</v>
      </c>
      <c r="P119" s="20"/>
      <c r="Q119" s="93">
        <f t="shared" si="17"/>
        <v>87881.34</v>
      </c>
      <c r="R119" s="92">
        <v>11944656.630000006</v>
      </c>
      <c r="S119" s="20"/>
      <c r="T119" s="93">
        <f t="shared" si="18"/>
        <v>11944656.630000006</v>
      </c>
      <c r="U119" s="209">
        <f t="shared" si="19"/>
        <v>0</v>
      </c>
      <c r="W119" s="86" t="s">
        <v>18</v>
      </c>
      <c r="X119" s="121">
        <f t="shared" si="20"/>
        <v>0</v>
      </c>
      <c r="Y119" s="122">
        <f t="shared" si="21"/>
        <v>0</v>
      </c>
      <c r="Z119" s="122">
        <f t="shared" si="22"/>
        <v>0</v>
      </c>
      <c r="AA119" s="122">
        <f t="shared" si="23"/>
        <v>0</v>
      </c>
      <c r="AB119" s="122">
        <f t="shared" si="24"/>
        <v>0</v>
      </c>
      <c r="AC119" s="129">
        <f t="shared" si="25"/>
        <v>0</v>
      </c>
    </row>
    <row r="120" spans="1:29" ht="15.75">
      <c r="A120" s="252"/>
      <c r="B120" s="88" t="s">
        <v>19</v>
      </c>
      <c r="C120" s="94">
        <v>68635430.949999034</v>
      </c>
      <c r="D120" s="95"/>
      <c r="E120" s="96">
        <f t="shared" si="13"/>
        <v>68635430.949999034</v>
      </c>
      <c r="F120" s="94">
        <v>1183028.1599999999</v>
      </c>
      <c r="G120" s="95"/>
      <c r="H120" s="96">
        <f t="shared" si="14"/>
        <v>1183028.1599999999</v>
      </c>
      <c r="I120" s="94">
        <v>153300.97</v>
      </c>
      <c r="J120" s="95"/>
      <c r="K120" s="96">
        <f t="shared" si="15"/>
        <v>153300.97</v>
      </c>
      <c r="L120" s="94">
        <v>6278.31</v>
      </c>
      <c r="M120" s="95"/>
      <c r="N120" s="96">
        <f t="shared" si="16"/>
        <v>6278.31</v>
      </c>
      <c r="O120" s="94">
        <v>672790.21</v>
      </c>
      <c r="P120" s="95"/>
      <c r="Q120" s="96">
        <f t="shared" si="17"/>
        <v>672790.21</v>
      </c>
      <c r="R120" s="94">
        <v>66926635.239999026</v>
      </c>
      <c r="S120" s="95"/>
      <c r="T120" s="96">
        <f t="shared" si="18"/>
        <v>66926635.239999026</v>
      </c>
      <c r="U120" s="210">
        <f t="shared" si="19"/>
        <v>0</v>
      </c>
      <c r="W120" s="88" t="s">
        <v>19</v>
      </c>
      <c r="X120" s="125">
        <f t="shared" si="20"/>
        <v>0</v>
      </c>
      <c r="Y120" s="126">
        <f t="shared" si="21"/>
        <v>0</v>
      </c>
      <c r="Z120" s="126">
        <f t="shared" si="22"/>
        <v>0</v>
      </c>
      <c r="AA120" s="126">
        <f t="shared" si="23"/>
        <v>0</v>
      </c>
      <c r="AB120" s="126">
        <f t="shared" si="24"/>
        <v>0</v>
      </c>
      <c r="AC120" s="132">
        <f t="shared" si="25"/>
        <v>0</v>
      </c>
    </row>
    <row r="121" spans="1:29" ht="15.75" customHeight="1">
      <c r="A121" s="250">
        <v>42784</v>
      </c>
      <c r="B121" s="85" t="s">
        <v>12</v>
      </c>
      <c r="C121" s="89">
        <v>27054974.41000019</v>
      </c>
      <c r="D121" s="90"/>
      <c r="E121" s="91">
        <f t="shared" si="13"/>
        <v>27054974.41000019</v>
      </c>
      <c r="F121" s="89">
        <v>86218.390000000043</v>
      </c>
      <c r="G121" s="90"/>
      <c r="H121" s="91">
        <f t="shared" si="14"/>
        <v>86218.390000000043</v>
      </c>
      <c r="I121" s="89">
        <v>7757.98</v>
      </c>
      <c r="J121" s="90"/>
      <c r="K121" s="91">
        <f t="shared" si="15"/>
        <v>7757.98</v>
      </c>
      <c r="L121" s="89">
        <v>404.51</v>
      </c>
      <c r="M121" s="90"/>
      <c r="N121" s="91">
        <f t="shared" si="16"/>
        <v>404.51</v>
      </c>
      <c r="O121" s="89">
        <v>0</v>
      </c>
      <c r="P121" s="90"/>
      <c r="Q121" s="91">
        <f t="shared" si="17"/>
        <v>0</v>
      </c>
      <c r="R121" s="89">
        <v>26976109.490000192</v>
      </c>
      <c r="S121" s="90"/>
      <c r="T121" s="91">
        <f t="shared" si="18"/>
        <v>26976109.490000192</v>
      </c>
      <c r="U121" s="208">
        <f t="shared" si="19"/>
        <v>0</v>
      </c>
      <c r="W121" s="85" t="s">
        <v>12</v>
      </c>
      <c r="X121" s="117">
        <f t="shared" si="20"/>
        <v>0</v>
      </c>
      <c r="Y121" s="118">
        <f t="shared" si="21"/>
        <v>0</v>
      </c>
      <c r="Z121" s="118">
        <f t="shared" si="22"/>
        <v>0</v>
      </c>
      <c r="AA121" s="118">
        <f t="shared" si="23"/>
        <v>0</v>
      </c>
      <c r="AB121" s="118">
        <f t="shared" si="24"/>
        <v>0</v>
      </c>
      <c r="AC121" s="131">
        <f t="shared" si="25"/>
        <v>0</v>
      </c>
    </row>
    <row r="122" spans="1:29" ht="15.75">
      <c r="A122" s="251"/>
      <c r="B122" s="86" t="s">
        <v>13</v>
      </c>
      <c r="C122" s="92">
        <v>69016577.659996703</v>
      </c>
      <c r="D122" s="20"/>
      <c r="E122" s="93">
        <f t="shared" si="13"/>
        <v>69016577.659996703</v>
      </c>
      <c r="F122" s="92">
        <v>480886.65</v>
      </c>
      <c r="G122" s="20"/>
      <c r="H122" s="93">
        <f t="shared" si="14"/>
        <v>480886.65</v>
      </c>
      <c r="I122" s="92">
        <v>57948.49</v>
      </c>
      <c r="J122" s="20"/>
      <c r="K122" s="93">
        <f t="shared" si="15"/>
        <v>57948.49</v>
      </c>
      <c r="L122" s="92">
        <v>10139.42</v>
      </c>
      <c r="M122" s="20"/>
      <c r="N122" s="93">
        <f t="shared" si="16"/>
        <v>10139.42</v>
      </c>
      <c r="O122" s="92">
        <v>0</v>
      </c>
      <c r="P122" s="20"/>
      <c r="Q122" s="93">
        <f t="shared" si="17"/>
        <v>0</v>
      </c>
      <c r="R122" s="92">
        <v>68583500.079996705</v>
      </c>
      <c r="S122" s="20"/>
      <c r="T122" s="93">
        <f t="shared" si="18"/>
        <v>68583500.079996705</v>
      </c>
      <c r="U122" s="209">
        <f t="shared" si="19"/>
        <v>0</v>
      </c>
      <c r="W122" s="86" t="s">
        <v>13</v>
      </c>
      <c r="X122" s="121">
        <f t="shared" si="20"/>
        <v>0</v>
      </c>
      <c r="Y122" s="122">
        <f t="shared" si="21"/>
        <v>0</v>
      </c>
      <c r="Z122" s="122">
        <f t="shared" si="22"/>
        <v>0</v>
      </c>
      <c r="AA122" s="122">
        <f t="shared" si="23"/>
        <v>0</v>
      </c>
      <c r="AB122" s="122">
        <f t="shared" si="24"/>
        <v>0</v>
      </c>
      <c r="AC122" s="129">
        <f t="shared" si="25"/>
        <v>0</v>
      </c>
    </row>
    <row r="123" spans="1:29" ht="15.75">
      <c r="A123" s="251"/>
      <c r="B123" s="87" t="s">
        <v>14</v>
      </c>
      <c r="C123" s="92"/>
      <c r="D123" s="20"/>
      <c r="E123" s="93">
        <f t="shared" si="13"/>
        <v>0</v>
      </c>
      <c r="F123" s="92"/>
      <c r="G123" s="20"/>
      <c r="H123" s="93">
        <f t="shared" si="14"/>
        <v>0</v>
      </c>
      <c r="I123" s="92"/>
      <c r="J123" s="20"/>
      <c r="K123" s="93">
        <f t="shared" si="15"/>
        <v>0</v>
      </c>
      <c r="L123" s="92"/>
      <c r="M123" s="20"/>
      <c r="N123" s="93">
        <f t="shared" si="16"/>
        <v>0</v>
      </c>
      <c r="O123" s="92"/>
      <c r="P123" s="20"/>
      <c r="Q123" s="93">
        <f t="shared" si="17"/>
        <v>0</v>
      </c>
      <c r="R123" s="92"/>
      <c r="S123" s="20"/>
      <c r="T123" s="93">
        <f t="shared" si="18"/>
        <v>0</v>
      </c>
      <c r="U123" s="209">
        <f t="shared" si="19"/>
        <v>0</v>
      </c>
      <c r="W123" s="87" t="s">
        <v>14</v>
      </c>
      <c r="X123" s="121">
        <f t="shared" si="20"/>
        <v>0</v>
      </c>
      <c r="Y123" s="122">
        <f t="shared" si="21"/>
        <v>0</v>
      </c>
      <c r="Z123" s="122">
        <f t="shared" si="22"/>
        <v>0</v>
      </c>
      <c r="AA123" s="122">
        <f t="shared" si="23"/>
        <v>0</v>
      </c>
      <c r="AB123" s="122">
        <f t="shared" si="24"/>
        <v>0</v>
      </c>
      <c r="AC123" s="129">
        <f t="shared" si="25"/>
        <v>0</v>
      </c>
    </row>
    <row r="124" spans="1:29" ht="15.75">
      <c r="A124" s="251"/>
      <c r="B124" s="86" t="s">
        <v>15</v>
      </c>
      <c r="C124" s="92">
        <v>72081563.849999994</v>
      </c>
      <c r="D124" s="20"/>
      <c r="E124" s="93">
        <f t="shared" si="13"/>
        <v>72081563.849999994</v>
      </c>
      <c r="F124" s="92">
        <v>284232.14000000007</v>
      </c>
      <c r="G124" s="20"/>
      <c r="H124" s="93">
        <f t="shared" si="14"/>
        <v>284232.14000000007</v>
      </c>
      <c r="I124" s="92">
        <v>46160.02</v>
      </c>
      <c r="J124" s="20"/>
      <c r="K124" s="93">
        <f t="shared" si="15"/>
        <v>46160.02</v>
      </c>
      <c r="L124" s="92">
        <v>2830.86</v>
      </c>
      <c r="M124" s="20"/>
      <c r="N124" s="93">
        <f t="shared" si="16"/>
        <v>2830.86</v>
      </c>
      <c r="O124" s="92">
        <v>0</v>
      </c>
      <c r="P124" s="20"/>
      <c r="Q124" s="93">
        <f t="shared" si="17"/>
        <v>0</v>
      </c>
      <c r="R124" s="92">
        <v>71840660.869999975</v>
      </c>
      <c r="S124" s="20"/>
      <c r="T124" s="93">
        <f t="shared" si="18"/>
        <v>71840660.869999975</v>
      </c>
      <c r="U124" s="209">
        <f t="shared" si="19"/>
        <v>0</v>
      </c>
      <c r="W124" s="86" t="s">
        <v>15</v>
      </c>
      <c r="X124" s="121">
        <f t="shared" si="20"/>
        <v>0</v>
      </c>
      <c r="Y124" s="122">
        <f t="shared" si="21"/>
        <v>0</v>
      </c>
      <c r="Z124" s="122">
        <f t="shared" si="22"/>
        <v>0</v>
      </c>
      <c r="AA124" s="122">
        <f t="shared" si="23"/>
        <v>0</v>
      </c>
      <c r="AB124" s="122">
        <f t="shared" si="24"/>
        <v>0</v>
      </c>
      <c r="AC124" s="129">
        <f t="shared" si="25"/>
        <v>0</v>
      </c>
    </row>
    <row r="125" spans="1:29" ht="15.75">
      <c r="A125" s="251"/>
      <c r="B125" s="86" t="s">
        <v>16</v>
      </c>
      <c r="C125" s="92">
        <v>54075152.139998972</v>
      </c>
      <c r="D125" s="20"/>
      <c r="E125" s="93">
        <f t="shared" si="13"/>
        <v>54075152.139998972</v>
      </c>
      <c r="F125" s="92">
        <v>305945</v>
      </c>
      <c r="G125" s="20"/>
      <c r="H125" s="93">
        <f t="shared" si="14"/>
        <v>305945</v>
      </c>
      <c r="I125" s="92">
        <v>30384.219999999994</v>
      </c>
      <c r="J125" s="20"/>
      <c r="K125" s="93">
        <f t="shared" si="15"/>
        <v>30384.219999999994</v>
      </c>
      <c r="L125" s="92">
        <v>1977.31</v>
      </c>
      <c r="M125" s="20"/>
      <c r="N125" s="93">
        <f t="shared" si="16"/>
        <v>1977.31</v>
      </c>
      <c r="O125" s="92">
        <v>0</v>
      </c>
      <c r="P125" s="20"/>
      <c r="Q125" s="93">
        <f t="shared" si="17"/>
        <v>0</v>
      </c>
      <c r="R125" s="92">
        <v>53797614.049998969</v>
      </c>
      <c r="S125" s="20"/>
      <c r="T125" s="93">
        <f t="shared" si="18"/>
        <v>53797614.049998969</v>
      </c>
      <c r="U125" s="209">
        <f t="shared" si="19"/>
        <v>0</v>
      </c>
      <c r="W125" s="86" t="s">
        <v>16</v>
      </c>
      <c r="X125" s="121">
        <f t="shared" si="20"/>
        <v>0</v>
      </c>
      <c r="Y125" s="122">
        <f t="shared" si="21"/>
        <v>0</v>
      </c>
      <c r="Z125" s="122">
        <f t="shared" si="22"/>
        <v>0</v>
      </c>
      <c r="AA125" s="122">
        <f t="shared" si="23"/>
        <v>0</v>
      </c>
      <c r="AB125" s="122">
        <f t="shared" si="24"/>
        <v>0</v>
      </c>
      <c r="AC125" s="129">
        <f t="shared" si="25"/>
        <v>0</v>
      </c>
    </row>
    <row r="126" spans="1:29" ht="15.75">
      <c r="A126" s="251"/>
      <c r="B126" s="86" t="s">
        <v>17</v>
      </c>
      <c r="C126" s="92">
        <v>50086432.729996689</v>
      </c>
      <c r="D126" s="20"/>
      <c r="E126" s="93">
        <f t="shared" si="13"/>
        <v>50086432.729996689</v>
      </c>
      <c r="F126" s="92">
        <v>490827.62</v>
      </c>
      <c r="G126" s="20"/>
      <c r="H126" s="93">
        <f t="shared" si="14"/>
        <v>490827.62</v>
      </c>
      <c r="I126" s="92">
        <v>37129.519999999997</v>
      </c>
      <c r="J126" s="20"/>
      <c r="K126" s="93">
        <f t="shared" si="15"/>
        <v>37129.519999999997</v>
      </c>
      <c r="L126" s="92">
        <v>15035.36</v>
      </c>
      <c r="M126" s="20"/>
      <c r="N126" s="93">
        <f t="shared" si="16"/>
        <v>15035.36</v>
      </c>
      <c r="O126" s="92">
        <v>2421.69</v>
      </c>
      <c r="P126" s="20"/>
      <c r="Q126" s="93">
        <f t="shared" si="17"/>
        <v>2421.69</v>
      </c>
      <c r="R126" s="92">
        <v>49615277.57999669</v>
      </c>
      <c r="S126" s="20"/>
      <c r="T126" s="93">
        <f t="shared" si="18"/>
        <v>49615277.57999669</v>
      </c>
      <c r="U126" s="209">
        <f t="shared" si="19"/>
        <v>0</v>
      </c>
      <c r="W126" s="86" t="s">
        <v>17</v>
      </c>
      <c r="X126" s="121">
        <f t="shared" si="20"/>
        <v>0</v>
      </c>
      <c r="Y126" s="122">
        <f t="shared" si="21"/>
        <v>0</v>
      </c>
      <c r="Z126" s="122">
        <f t="shared" si="22"/>
        <v>0</v>
      </c>
      <c r="AA126" s="122">
        <f t="shared" si="23"/>
        <v>0</v>
      </c>
      <c r="AB126" s="122">
        <f t="shared" si="24"/>
        <v>0</v>
      </c>
      <c r="AC126" s="129">
        <f t="shared" si="25"/>
        <v>0</v>
      </c>
    </row>
    <row r="127" spans="1:29" ht="15.75">
      <c r="A127" s="251"/>
      <c r="B127" s="86" t="s">
        <v>18</v>
      </c>
      <c r="C127" s="92">
        <v>11944656.630000006</v>
      </c>
      <c r="D127" s="20"/>
      <c r="E127" s="93">
        <f t="shared" si="13"/>
        <v>11944656.630000006</v>
      </c>
      <c r="F127" s="92">
        <v>132245.28</v>
      </c>
      <c r="G127" s="20"/>
      <c r="H127" s="93">
        <f t="shared" si="14"/>
        <v>132245.28</v>
      </c>
      <c r="I127" s="92">
        <v>0</v>
      </c>
      <c r="J127" s="20"/>
      <c r="K127" s="93">
        <f t="shared" si="15"/>
        <v>0</v>
      </c>
      <c r="L127" s="92">
        <v>0</v>
      </c>
      <c r="M127" s="20"/>
      <c r="N127" s="93">
        <f t="shared" si="16"/>
        <v>0</v>
      </c>
      <c r="O127" s="92">
        <v>3670.08</v>
      </c>
      <c r="P127" s="20"/>
      <c r="Q127" s="93">
        <f t="shared" si="17"/>
        <v>3670.08</v>
      </c>
      <c r="R127" s="92">
        <v>11808741.270000007</v>
      </c>
      <c r="S127" s="20"/>
      <c r="T127" s="93">
        <f t="shared" si="18"/>
        <v>11808741.270000007</v>
      </c>
      <c r="U127" s="209">
        <f t="shared" si="19"/>
        <v>0</v>
      </c>
      <c r="W127" s="86" t="s">
        <v>18</v>
      </c>
      <c r="X127" s="121">
        <f t="shared" si="20"/>
        <v>0</v>
      </c>
      <c r="Y127" s="122">
        <f t="shared" si="21"/>
        <v>0</v>
      </c>
      <c r="Z127" s="122">
        <f t="shared" si="22"/>
        <v>0</v>
      </c>
      <c r="AA127" s="122">
        <f t="shared" si="23"/>
        <v>0</v>
      </c>
      <c r="AB127" s="122">
        <f t="shared" si="24"/>
        <v>0</v>
      </c>
      <c r="AC127" s="129">
        <f t="shared" si="25"/>
        <v>0</v>
      </c>
    </row>
    <row r="128" spans="1:29" ht="15.75">
      <c r="A128" s="252"/>
      <c r="B128" s="88" t="s">
        <v>19</v>
      </c>
      <c r="C128" s="94">
        <v>66926635.239999026</v>
      </c>
      <c r="D128" s="95"/>
      <c r="E128" s="96">
        <f t="shared" si="13"/>
        <v>66926635.239999026</v>
      </c>
      <c r="F128" s="94">
        <v>271544.65999999997</v>
      </c>
      <c r="G128" s="95"/>
      <c r="H128" s="96">
        <f t="shared" si="14"/>
        <v>271544.65999999997</v>
      </c>
      <c r="I128" s="94">
        <v>303300.44</v>
      </c>
      <c r="J128" s="95"/>
      <c r="K128" s="96">
        <f t="shared" si="15"/>
        <v>303300.44</v>
      </c>
      <c r="L128" s="94">
        <v>309990.61</v>
      </c>
      <c r="M128" s="95"/>
      <c r="N128" s="96">
        <f t="shared" si="16"/>
        <v>309990.61</v>
      </c>
      <c r="O128" s="94">
        <v>0</v>
      </c>
      <c r="P128" s="95"/>
      <c r="Q128" s="96">
        <f t="shared" si="17"/>
        <v>0</v>
      </c>
      <c r="R128" s="94">
        <v>66648400.409999028</v>
      </c>
      <c r="S128" s="95"/>
      <c r="T128" s="96">
        <f t="shared" si="18"/>
        <v>66648400.409999028</v>
      </c>
      <c r="U128" s="210">
        <f t="shared" si="19"/>
        <v>0</v>
      </c>
      <c r="W128" s="88" t="s">
        <v>19</v>
      </c>
      <c r="X128" s="125">
        <f t="shared" si="20"/>
        <v>0</v>
      </c>
      <c r="Y128" s="126">
        <f t="shared" si="21"/>
        <v>0</v>
      </c>
      <c r="Z128" s="126">
        <f t="shared" si="22"/>
        <v>0</v>
      </c>
      <c r="AA128" s="126">
        <f t="shared" si="23"/>
        <v>0</v>
      </c>
      <c r="AB128" s="126">
        <f t="shared" si="24"/>
        <v>0</v>
      </c>
      <c r="AC128" s="132">
        <f t="shared" si="25"/>
        <v>0</v>
      </c>
    </row>
    <row r="129" spans="1:29" ht="15.75" customHeight="1">
      <c r="A129" s="250">
        <v>42785</v>
      </c>
      <c r="B129" s="85" t="s">
        <v>12</v>
      </c>
      <c r="C129" s="89">
        <v>26976109.490000192</v>
      </c>
      <c r="D129" s="90"/>
      <c r="E129" s="91">
        <f t="shared" si="13"/>
        <v>26976109.490000192</v>
      </c>
      <c r="F129" s="89">
        <v>346654.79999999987</v>
      </c>
      <c r="G129" s="90"/>
      <c r="H129" s="91">
        <f t="shared" si="14"/>
        <v>346654.79999999987</v>
      </c>
      <c r="I129" s="89">
        <v>28109.65</v>
      </c>
      <c r="J129" s="90"/>
      <c r="K129" s="91">
        <f t="shared" si="15"/>
        <v>28109.65</v>
      </c>
      <c r="L129" s="89">
        <v>8972.99</v>
      </c>
      <c r="M129" s="90"/>
      <c r="N129" s="91">
        <f t="shared" si="16"/>
        <v>8972.99</v>
      </c>
      <c r="O129" s="89">
        <v>68877.149999999994</v>
      </c>
      <c r="P129" s="90"/>
      <c r="Q129" s="91">
        <f t="shared" si="17"/>
        <v>68877.149999999994</v>
      </c>
      <c r="R129" s="89">
        <v>29826536.580000192</v>
      </c>
      <c r="S129" s="90"/>
      <c r="T129" s="91">
        <f t="shared" si="18"/>
        <v>29826536.580000192</v>
      </c>
      <c r="U129" s="208">
        <f t="shared" si="19"/>
        <v>0</v>
      </c>
      <c r="W129" s="85" t="s">
        <v>12</v>
      </c>
      <c r="X129" s="117">
        <f t="shared" si="20"/>
        <v>0</v>
      </c>
      <c r="Y129" s="118">
        <f t="shared" si="21"/>
        <v>0</v>
      </c>
      <c r="Z129" s="118">
        <f t="shared" si="22"/>
        <v>0</v>
      </c>
      <c r="AA129" s="118">
        <f t="shared" si="23"/>
        <v>0</v>
      </c>
      <c r="AB129" s="118">
        <f t="shared" si="24"/>
        <v>0</v>
      </c>
      <c r="AC129" s="131">
        <f t="shared" si="25"/>
        <v>0</v>
      </c>
    </row>
    <row r="130" spans="1:29" ht="15.75">
      <c r="A130" s="251"/>
      <c r="B130" s="86" t="s">
        <v>13</v>
      </c>
      <c r="C130" s="92">
        <v>68583500.079996705</v>
      </c>
      <c r="D130" s="20"/>
      <c r="E130" s="93">
        <f t="shared" si="13"/>
        <v>68583500.079996705</v>
      </c>
      <c r="F130" s="92">
        <v>2608158.1300000013</v>
      </c>
      <c r="G130" s="20"/>
      <c r="H130" s="93">
        <f t="shared" si="14"/>
        <v>2608158.1300000013</v>
      </c>
      <c r="I130" s="92">
        <v>559849.6</v>
      </c>
      <c r="J130" s="20"/>
      <c r="K130" s="93">
        <f t="shared" si="15"/>
        <v>559849.6</v>
      </c>
      <c r="L130" s="92">
        <v>18153.649999999998</v>
      </c>
      <c r="M130" s="20"/>
      <c r="N130" s="93">
        <f t="shared" si="16"/>
        <v>18153.649999999998</v>
      </c>
      <c r="O130" s="92">
        <v>731462.75</v>
      </c>
      <c r="P130" s="20"/>
      <c r="Q130" s="93">
        <f t="shared" si="17"/>
        <v>731462.75</v>
      </c>
      <c r="R130" s="92">
        <v>80602289.359996736</v>
      </c>
      <c r="S130" s="20"/>
      <c r="T130" s="93">
        <f t="shared" si="18"/>
        <v>80602289.359996736</v>
      </c>
      <c r="U130" s="209">
        <f t="shared" si="19"/>
        <v>0</v>
      </c>
      <c r="W130" s="86" t="s">
        <v>13</v>
      </c>
      <c r="X130" s="121">
        <f t="shared" si="20"/>
        <v>0</v>
      </c>
      <c r="Y130" s="122">
        <f t="shared" si="21"/>
        <v>0</v>
      </c>
      <c r="Z130" s="122">
        <f t="shared" si="22"/>
        <v>0</v>
      </c>
      <c r="AA130" s="122">
        <f t="shared" si="23"/>
        <v>0</v>
      </c>
      <c r="AB130" s="122">
        <f t="shared" si="24"/>
        <v>0</v>
      </c>
      <c r="AC130" s="129">
        <f t="shared" si="25"/>
        <v>0</v>
      </c>
    </row>
    <row r="131" spans="1:29" ht="15.75">
      <c r="A131" s="251"/>
      <c r="B131" s="87" t="s">
        <v>14</v>
      </c>
      <c r="C131" s="92"/>
      <c r="D131" s="20"/>
      <c r="E131" s="93">
        <f t="shared" si="13"/>
        <v>0</v>
      </c>
      <c r="F131" s="92"/>
      <c r="G131" s="20"/>
      <c r="H131" s="93">
        <f t="shared" si="14"/>
        <v>0</v>
      </c>
      <c r="I131" s="92"/>
      <c r="J131" s="20"/>
      <c r="K131" s="93">
        <f t="shared" si="15"/>
        <v>0</v>
      </c>
      <c r="L131" s="92"/>
      <c r="M131" s="20"/>
      <c r="N131" s="93">
        <f t="shared" si="16"/>
        <v>0</v>
      </c>
      <c r="O131" s="92"/>
      <c r="P131" s="20"/>
      <c r="Q131" s="93">
        <f t="shared" si="17"/>
        <v>0</v>
      </c>
      <c r="R131" s="92"/>
      <c r="S131" s="20"/>
      <c r="T131" s="93">
        <f t="shared" si="18"/>
        <v>0</v>
      </c>
      <c r="U131" s="209">
        <f t="shared" si="19"/>
        <v>0</v>
      </c>
      <c r="W131" s="87" t="s">
        <v>14</v>
      </c>
      <c r="X131" s="121">
        <f t="shared" si="20"/>
        <v>0</v>
      </c>
      <c r="Y131" s="122">
        <f t="shared" si="21"/>
        <v>0</v>
      </c>
      <c r="Z131" s="122">
        <f t="shared" si="22"/>
        <v>0</v>
      </c>
      <c r="AA131" s="122">
        <f t="shared" si="23"/>
        <v>0</v>
      </c>
      <c r="AB131" s="122">
        <f t="shared" si="24"/>
        <v>0</v>
      </c>
      <c r="AC131" s="129">
        <f t="shared" si="25"/>
        <v>0</v>
      </c>
    </row>
    <row r="132" spans="1:29" ht="15.75">
      <c r="A132" s="251"/>
      <c r="B132" s="86" t="s">
        <v>15</v>
      </c>
      <c r="C132" s="92">
        <v>71840660.869999975</v>
      </c>
      <c r="D132" s="20"/>
      <c r="E132" s="93">
        <f t="shared" si="13"/>
        <v>71840660.869999975</v>
      </c>
      <c r="F132" s="92">
        <v>1442180.5200000005</v>
      </c>
      <c r="G132" s="20"/>
      <c r="H132" s="93">
        <f t="shared" si="14"/>
        <v>1442180.5200000005</v>
      </c>
      <c r="I132" s="92">
        <v>142285.56999999998</v>
      </c>
      <c r="J132" s="20"/>
      <c r="K132" s="93">
        <f t="shared" si="15"/>
        <v>142285.56999999998</v>
      </c>
      <c r="L132" s="92">
        <v>4513.84</v>
      </c>
      <c r="M132" s="20"/>
      <c r="N132" s="93">
        <f t="shared" si="16"/>
        <v>4513.84</v>
      </c>
      <c r="O132" s="92">
        <v>331562.12</v>
      </c>
      <c r="P132" s="20"/>
      <c r="Q132" s="93">
        <f t="shared" si="17"/>
        <v>331562.12</v>
      </c>
      <c r="R132" s="92">
        <v>70204689.959999979</v>
      </c>
      <c r="S132" s="20"/>
      <c r="T132" s="93">
        <f t="shared" si="18"/>
        <v>70204689.959999979</v>
      </c>
      <c r="U132" s="209">
        <f t="shared" si="19"/>
        <v>0</v>
      </c>
      <c r="W132" s="86" t="s">
        <v>15</v>
      </c>
      <c r="X132" s="121">
        <f t="shared" si="20"/>
        <v>0</v>
      </c>
      <c r="Y132" s="122">
        <f t="shared" si="21"/>
        <v>0</v>
      </c>
      <c r="Z132" s="122">
        <f t="shared" si="22"/>
        <v>0</v>
      </c>
      <c r="AA132" s="122">
        <f t="shared" si="23"/>
        <v>0</v>
      </c>
      <c r="AB132" s="122">
        <f t="shared" si="24"/>
        <v>0</v>
      </c>
      <c r="AC132" s="129">
        <f t="shared" si="25"/>
        <v>0</v>
      </c>
    </row>
    <row r="133" spans="1:29" ht="15.75">
      <c r="A133" s="251"/>
      <c r="B133" s="86" t="s">
        <v>16</v>
      </c>
      <c r="C133" s="92">
        <v>53797614.049998969</v>
      </c>
      <c r="D133" s="20"/>
      <c r="E133" s="93">
        <f t="shared" si="13"/>
        <v>53797614.049998969</v>
      </c>
      <c r="F133" s="92">
        <v>1338873.7099999997</v>
      </c>
      <c r="G133" s="20"/>
      <c r="H133" s="93">
        <f t="shared" si="14"/>
        <v>1338873.7099999997</v>
      </c>
      <c r="I133" s="92">
        <v>93722.8</v>
      </c>
      <c r="J133" s="20"/>
      <c r="K133" s="93">
        <f t="shared" si="15"/>
        <v>93722.8</v>
      </c>
      <c r="L133" s="92">
        <v>11182.88</v>
      </c>
      <c r="M133" s="20"/>
      <c r="N133" s="93">
        <f t="shared" si="16"/>
        <v>11182.88</v>
      </c>
      <c r="O133" s="92">
        <v>776663.1799999997</v>
      </c>
      <c r="P133" s="20"/>
      <c r="Q133" s="93">
        <f t="shared" si="17"/>
        <v>776663.1799999997</v>
      </c>
      <c r="R133" s="92">
        <v>54461094.289998971</v>
      </c>
      <c r="S133" s="20"/>
      <c r="T133" s="93">
        <f t="shared" si="18"/>
        <v>54461094.289998971</v>
      </c>
      <c r="U133" s="209">
        <f t="shared" si="19"/>
        <v>0</v>
      </c>
      <c r="W133" s="86" t="s">
        <v>16</v>
      </c>
      <c r="X133" s="121">
        <f t="shared" si="20"/>
        <v>0</v>
      </c>
      <c r="Y133" s="122">
        <f t="shared" si="21"/>
        <v>0</v>
      </c>
      <c r="Z133" s="122">
        <f t="shared" si="22"/>
        <v>0</v>
      </c>
      <c r="AA133" s="122">
        <f t="shared" si="23"/>
        <v>0</v>
      </c>
      <c r="AB133" s="122">
        <f t="shared" si="24"/>
        <v>0</v>
      </c>
      <c r="AC133" s="129">
        <f t="shared" si="25"/>
        <v>0</v>
      </c>
    </row>
    <row r="134" spans="1:29" ht="15.75">
      <c r="A134" s="251"/>
      <c r="B134" s="86" t="s">
        <v>17</v>
      </c>
      <c r="C134" s="92">
        <v>49615277.57999669</v>
      </c>
      <c r="D134" s="20"/>
      <c r="E134" s="93">
        <f t="shared" si="13"/>
        <v>49615277.57999669</v>
      </c>
      <c r="F134" s="92">
        <v>1289500.6399999999</v>
      </c>
      <c r="G134" s="20"/>
      <c r="H134" s="93">
        <f t="shared" si="14"/>
        <v>1289500.6399999999</v>
      </c>
      <c r="I134" s="92">
        <v>79577.679999999993</v>
      </c>
      <c r="J134" s="20"/>
      <c r="K134" s="93">
        <f t="shared" si="15"/>
        <v>79577.679999999993</v>
      </c>
      <c r="L134" s="92">
        <v>2015.16</v>
      </c>
      <c r="M134" s="20"/>
      <c r="N134" s="93">
        <f t="shared" si="16"/>
        <v>2015.16</v>
      </c>
      <c r="O134" s="92">
        <v>635150.05999999994</v>
      </c>
      <c r="P134" s="20"/>
      <c r="Q134" s="93">
        <f t="shared" si="17"/>
        <v>635150.05999999994</v>
      </c>
      <c r="R134" s="92">
        <v>47768189.399996683</v>
      </c>
      <c r="S134" s="20"/>
      <c r="T134" s="93">
        <f t="shared" si="18"/>
        <v>47768189.399996683</v>
      </c>
      <c r="U134" s="209">
        <f t="shared" si="19"/>
        <v>0</v>
      </c>
      <c r="W134" s="86" t="s">
        <v>17</v>
      </c>
      <c r="X134" s="121">
        <f t="shared" si="20"/>
        <v>0</v>
      </c>
      <c r="Y134" s="122">
        <f t="shared" si="21"/>
        <v>0</v>
      </c>
      <c r="Z134" s="122">
        <f t="shared" si="22"/>
        <v>0</v>
      </c>
      <c r="AA134" s="122">
        <f t="shared" si="23"/>
        <v>0</v>
      </c>
      <c r="AB134" s="122">
        <f t="shared" si="24"/>
        <v>0</v>
      </c>
      <c r="AC134" s="129">
        <f t="shared" si="25"/>
        <v>0</v>
      </c>
    </row>
    <row r="135" spans="1:29" ht="15.75">
      <c r="A135" s="251"/>
      <c r="B135" s="86" t="s">
        <v>18</v>
      </c>
      <c r="C135" s="92">
        <v>11808741.270000007</v>
      </c>
      <c r="D135" s="20"/>
      <c r="E135" s="93">
        <f t="shared" si="13"/>
        <v>11808741.270000007</v>
      </c>
      <c r="F135" s="92">
        <v>632064.74</v>
      </c>
      <c r="G135" s="20"/>
      <c r="H135" s="93">
        <f t="shared" si="14"/>
        <v>632064.74</v>
      </c>
      <c r="I135" s="92">
        <v>10848.98</v>
      </c>
      <c r="J135" s="20"/>
      <c r="K135" s="93">
        <f t="shared" si="15"/>
        <v>10848.98</v>
      </c>
      <c r="L135" s="92">
        <v>885.91</v>
      </c>
      <c r="M135" s="20"/>
      <c r="N135" s="93">
        <f t="shared" si="16"/>
        <v>885.91</v>
      </c>
      <c r="O135" s="92">
        <v>80296.429999999993</v>
      </c>
      <c r="P135" s="20"/>
      <c r="Q135" s="93">
        <f t="shared" si="17"/>
        <v>80296.429999999993</v>
      </c>
      <c r="R135" s="92">
        <v>11106343.170000006</v>
      </c>
      <c r="S135" s="20"/>
      <c r="T135" s="93">
        <f t="shared" si="18"/>
        <v>11106343.170000006</v>
      </c>
      <c r="U135" s="209">
        <f t="shared" si="19"/>
        <v>0</v>
      </c>
      <c r="W135" s="86" t="s">
        <v>18</v>
      </c>
      <c r="X135" s="121">
        <f t="shared" si="20"/>
        <v>0</v>
      </c>
      <c r="Y135" s="122">
        <f t="shared" si="21"/>
        <v>0</v>
      </c>
      <c r="Z135" s="122">
        <f t="shared" si="22"/>
        <v>0</v>
      </c>
      <c r="AA135" s="122">
        <f t="shared" si="23"/>
        <v>0</v>
      </c>
      <c r="AB135" s="122">
        <f t="shared" si="24"/>
        <v>0</v>
      </c>
      <c r="AC135" s="129">
        <f t="shared" si="25"/>
        <v>0</v>
      </c>
    </row>
    <row r="136" spans="1:29" ht="15.75">
      <c r="A136" s="252"/>
      <c r="B136" s="88" t="s">
        <v>19</v>
      </c>
      <c r="C136" s="94">
        <v>66648400.409999028</v>
      </c>
      <c r="D136" s="95"/>
      <c r="E136" s="96">
        <f t="shared" si="13"/>
        <v>66648400.409999028</v>
      </c>
      <c r="F136" s="94">
        <v>1034453.5</v>
      </c>
      <c r="G136" s="95"/>
      <c r="H136" s="96">
        <f t="shared" si="14"/>
        <v>1034453.5</v>
      </c>
      <c r="I136" s="94">
        <v>230289.03999999995</v>
      </c>
      <c r="J136" s="95"/>
      <c r="K136" s="96">
        <f t="shared" si="15"/>
        <v>230289.03999999995</v>
      </c>
      <c r="L136" s="94">
        <v>260739.08</v>
      </c>
      <c r="M136" s="95"/>
      <c r="N136" s="96">
        <f t="shared" si="16"/>
        <v>260739.08</v>
      </c>
      <c r="O136" s="94">
        <v>839849.4799999994</v>
      </c>
      <c r="P136" s="95"/>
      <c r="Q136" s="96">
        <f t="shared" si="17"/>
        <v>839849.4799999994</v>
      </c>
      <c r="R136" s="94">
        <v>64743647.389999025</v>
      </c>
      <c r="S136" s="95"/>
      <c r="T136" s="96">
        <f t="shared" si="18"/>
        <v>64743647.389999025</v>
      </c>
      <c r="U136" s="210">
        <f t="shared" si="19"/>
        <v>0</v>
      </c>
      <c r="W136" s="88" t="s">
        <v>19</v>
      </c>
      <c r="X136" s="125">
        <f t="shared" si="20"/>
        <v>0</v>
      </c>
      <c r="Y136" s="126">
        <f t="shared" si="21"/>
        <v>0</v>
      </c>
      <c r="Z136" s="126">
        <f t="shared" si="22"/>
        <v>0</v>
      </c>
      <c r="AA136" s="126">
        <f t="shared" si="23"/>
        <v>0</v>
      </c>
      <c r="AB136" s="126">
        <f t="shared" si="24"/>
        <v>0</v>
      </c>
      <c r="AC136" s="132">
        <f t="shared" si="25"/>
        <v>0</v>
      </c>
    </row>
    <row r="137" spans="1:29" ht="15.75" customHeight="1">
      <c r="A137" s="250">
        <v>42786</v>
      </c>
      <c r="B137" s="85" t="s">
        <v>12</v>
      </c>
      <c r="C137" s="89">
        <v>29826536.580000192</v>
      </c>
      <c r="D137" s="90"/>
      <c r="E137" s="91">
        <f t="shared" ref="E137:E200" si="26">C137-D137</f>
        <v>29826536.580000192</v>
      </c>
      <c r="F137" s="89">
        <v>214659.25000000009</v>
      </c>
      <c r="G137" s="102"/>
      <c r="H137" s="91">
        <f t="shared" ref="H137:H200" si="27">F137-G137</f>
        <v>214659.25000000009</v>
      </c>
      <c r="I137" s="89">
        <v>38771.900000000016</v>
      </c>
      <c r="J137" s="90"/>
      <c r="K137" s="91">
        <f t="shared" ref="K137:K200" si="28">I137-J137</f>
        <v>38771.900000000016</v>
      </c>
      <c r="L137" s="89">
        <v>13537.55</v>
      </c>
      <c r="M137" s="90"/>
      <c r="N137" s="91">
        <f t="shared" ref="N137:N200" si="29">L137-M137</f>
        <v>13537.55</v>
      </c>
      <c r="O137" s="89">
        <v>144198.26</v>
      </c>
      <c r="P137" s="90"/>
      <c r="Q137" s="91">
        <f t="shared" ref="Q137:Q200" si="30">O137-P137</f>
        <v>144198.26</v>
      </c>
      <c r="R137" s="89">
        <v>29492913.420000192</v>
      </c>
      <c r="S137" s="90"/>
      <c r="T137" s="91">
        <f t="shared" ref="T137:T200" si="31">R137-S137</f>
        <v>29492913.420000192</v>
      </c>
      <c r="U137" s="208">
        <f t="shared" si="19"/>
        <v>0</v>
      </c>
      <c r="W137" s="85" t="s">
        <v>12</v>
      </c>
      <c r="X137" s="121">
        <f t="shared" si="20"/>
        <v>0</v>
      </c>
      <c r="Y137" s="122">
        <f t="shared" si="21"/>
        <v>0</v>
      </c>
      <c r="Z137" s="122">
        <f t="shared" si="22"/>
        <v>0</v>
      </c>
      <c r="AA137" s="122">
        <f t="shared" si="23"/>
        <v>0</v>
      </c>
      <c r="AB137" s="122">
        <f t="shared" si="24"/>
        <v>0</v>
      </c>
      <c r="AC137" s="129">
        <f t="shared" si="25"/>
        <v>0</v>
      </c>
    </row>
    <row r="138" spans="1:29" ht="15.75">
      <c r="A138" s="251"/>
      <c r="B138" s="86" t="s">
        <v>13</v>
      </c>
      <c r="C138" s="92">
        <v>80602289.359996736</v>
      </c>
      <c r="D138" s="20"/>
      <c r="E138" s="93">
        <f t="shared" si="26"/>
        <v>80602289.359996736</v>
      </c>
      <c r="F138" s="92">
        <v>1690013.4099999988</v>
      </c>
      <c r="G138" s="6"/>
      <c r="H138" s="93">
        <f t="shared" si="27"/>
        <v>1690013.4099999988</v>
      </c>
      <c r="I138" s="92">
        <v>246707.10999999996</v>
      </c>
      <c r="J138" s="20"/>
      <c r="K138" s="93">
        <f t="shared" si="28"/>
        <v>246707.10999999996</v>
      </c>
      <c r="L138" s="92">
        <v>20203.37</v>
      </c>
      <c r="M138" s="20"/>
      <c r="N138" s="93">
        <f t="shared" si="29"/>
        <v>20203.37</v>
      </c>
      <c r="O138" s="92">
        <v>449358.45</v>
      </c>
      <c r="P138" s="20"/>
      <c r="Q138" s="93">
        <f t="shared" si="30"/>
        <v>449358.45</v>
      </c>
      <c r="R138" s="92">
        <v>78689421.239996731</v>
      </c>
      <c r="S138" s="20"/>
      <c r="T138" s="93">
        <f t="shared" si="31"/>
        <v>78689421.239996731</v>
      </c>
      <c r="U138" s="209">
        <f t="shared" ref="U138:U200" si="32">IF(D138=0,0,1)</f>
        <v>0</v>
      </c>
      <c r="W138" s="86" t="s">
        <v>13</v>
      </c>
      <c r="X138" s="121">
        <f t="shared" ref="X138:X200" si="33">+IF(AND(C138&lt;&gt;0,D138&lt;&gt;0,OR(E138&gt;100,E138&lt;-100)),1,0)</f>
        <v>0</v>
      </c>
      <c r="Y138" s="122">
        <f t="shared" ref="Y138:Y200" si="34">+IF(AND(F138&lt;&gt;0,G138&lt;&gt;0,OR(H138&gt;100,H138&lt;-100)),1,0)</f>
        <v>0</v>
      </c>
      <c r="Z138" s="122">
        <f t="shared" ref="Z138:Z200" si="35">+IF(AND(I138&lt;&gt;0,J138&lt;&gt;0,OR(K138&gt;100,K138&lt;-100)),1,0)</f>
        <v>0</v>
      </c>
      <c r="AA138" s="122">
        <f t="shared" ref="AA138:AA200" si="36">+IF(AND(L138&lt;&gt;0,M138&lt;&gt;0,OR(N138&gt;100,N138&lt;-100)),1,0)</f>
        <v>0</v>
      </c>
      <c r="AB138" s="122">
        <f t="shared" ref="AB138:AB200" si="37">+IF(AND(O138&lt;&gt;0,P138&lt;&gt;0,OR(Q138&gt;100,Q138&lt;-100)),1,0)</f>
        <v>0</v>
      </c>
      <c r="AC138" s="129">
        <f t="shared" ref="AC138:AC200" si="38">+IF(AND(R138&lt;&gt;0,S138&lt;&gt;0,OR(T138&gt;100,T138&lt;-100)),1,0)</f>
        <v>0</v>
      </c>
    </row>
    <row r="139" spans="1:29" ht="15.75">
      <c r="A139" s="251"/>
      <c r="B139" s="87" t="s">
        <v>14</v>
      </c>
      <c r="C139" s="92"/>
      <c r="D139" s="20"/>
      <c r="E139" s="93">
        <f t="shared" si="26"/>
        <v>0</v>
      </c>
      <c r="F139" s="92"/>
      <c r="G139" s="6"/>
      <c r="H139" s="93">
        <f t="shared" si="27"/>
        <v>0</v>
      </c>
      <c r="I139" s="92"/>
      <c r="J139" s="20"/>
      <c r="K139" s="93">
        <f t="shared" si="28"/>
        <v>0</v>
      </c>
      <c r="L139" s="92"/>
      <c r="M139" s="20"/>
      <c r="N139" s="93">
        <f t="shared" si="29"/>
        <v>0</v>
      </c>
      <c r="O139" s="92"/>
      <c r="P139" s="20"/>
      <c r="Q139" s="93">
        <f t="shared" si="30"/>
        <v>0</v>
      </c>
      <c r="R139" s="92"/>
      <c r="S139" s="20"/>
      <c r="T139" s="93">
        <f t="shared" si="31"/>
        <v>0</v>
      </c>
      <c r="U139" s="209">
        <f t="shared" si="32"/>
        <v>0</v>
      </c>
      <c r="W139" s="87" t="s">
        <v>14</v>
      </c>
      <c r="X139" s="121">
        <f t="shared" si="33"/>
        <v>0</v>
      </c>
      <c r="Y139" s="122">
        <f t="shared" si="34"/>
        <v>0</v>
      </c>
      <c r="Z139" s="122">
        <f t="shared" si="35"/>
        <v>0</v>
      </c>
      <c r="AA139" s="122">
        <f t="shared" si="36"/>
        <v>0</v>
      </c>
      <c r="AB139" s="122">
        <f t="shared" si="37"/>
        <v>0</v>
      </c>
      <c r="AC139" s="129">
        <f t="shared" si="38"/>
        <v>0</v>
      </c>
    </row>
    <row r="140" spans="1:29" ht="15.75">
      <c r="A140" s="251"/>
      <c r="B140" s="86" t="s">
        <v>15</v>
      </c>
      <c r="C140" s="92">
        <v>70204689.959999979</v>
      </c>
      <c r="D140" s="20"/>
      <c r="E140" s="93">
        <f t="shared" si="26"/>
        <v>70204689.959999979</v>
      </c>
      <c r="F140" s="92">
        <v>1169678.7</v>
      </c>
      <c r="G140" s="6"/>
      <c r="H140" s="93">
        <f t="shared" si="27"/>
        <v>1169678.7</v>
      </c>
      <c r="I140" s="92">
        <v>449822.7699999999</v>
      </c>
      <c r="J140" s="20"/>
      <c r="K140" s="93">
        <f t="shared" si="28"/>
        <v>449822.7699999999</v>
      </c>
      <c r="L140" s="92">
        <v>380606.79999999993</v>
      </c>
      <c r="M140" s="20"/>
      <c r="N140" s="93">
        <f t="shared" si="29"/>
        <v>380606.79999999993</v>
      </c>
      <c r="O140" s="92">
        <v>235666.91</v>
      </c>
      <c r="P140" s="20"/>
      <c r="Q140" s="93">
        <f t="shared" si="30"/>
        <v>235666.91</v>
      </c>
      <c r="R140" s="92">
        <v>74200097.879999995</v>
      </c>
      <c r="S140" s="20"/>
      <c r="T140" s="93">
        <f t="shared" si="31"/>
        <v>74200097.879999995</v>
      </c>
      <c r="U140" s="209">
        <f t="shared" si="32"/>
        <v>0</v>
      </c>
      <c r="W140" s="86" t="s">
        <v>15</v>
      </c>
      <c r="X140" s="121">
        <f t="shared" si="33"/>
        <v>0</v>
      </c>
      <c r="Y140" s="122">
        <f t="shared" si="34"/>
        <v>0</v>
      </c>
      <c r="Z140" s="122">
        <f t="shared" si="35"/>
        <v>0</v>
      </c>
      <c r="AA140" s="122">
        <f t="shared" si="36"/>
        <v>0</v>
      </c>
      <c r="AB140" s="122">
        <f t="shared" si="37"/>
        <v>0</v>
      </c>
      <c r="AC140" s="129">
        <f t="shared" si="38"/>
        <v>0</v>
      </c>
    </row>
    <row r="141" spans="1:29" ht="15.75">
      <c r="A141" s="251"/>
      <c r="B141" s="86" t="s">
        <v>16</v>
      </c>
      <c r="C141" s="92">
        <v>54461094.289998971</v>
      </c>
      <c r="D141" s="20"/>
      <c r="E141" s="93">
        <f t="shared" si="26"/>
        <v>54461094.289998971</v>
      </c>
      <c r="F141" s="92">
        <v>1264974.1799999995</v>
      </c>
      <c r="G141" s="6"/>
      <c r="H141" s="93">
        <f t="shared" si="27"/>
        <v>1264974.1799999995</v>
      </c>
      <c r="I141" s="92">
        <v>58070.399999999994</v>
      </c>
      <c r="J141" s="20"/>
      <c r="K141" s="93">
        <f t="shared" si="28"/>
        <v>58070.399999999994</v>
      </c>
      <c r="L141" s="92">
        <v>4754.79</v>
      </c>
      <c r="M141" s="20"/>
      <c r="N141" s="93">
        <f t="shared" si="29"/>
        <v>4754.79</v>
      </c>
      <c r="O141" s="92">
        <v>438055.32000000012</v>
      </c>
      <c r="P141" s="20"/>
      <c r="Q141" s="93">
        <f t="shared" si="30"/>
        <v>438055.32000000012</v>
      </c>
      <c r="R141" s="92">
        <v>52811380.39999897</v>
      </c>
      <c r="S141" s="20"/>
      <c r="T141" s="93">
        <f t="shared" si="31"/>
        <v>52811380.39999897</v>
      </c>
      <c r="U141" s="209">
        <f t="shared" si="32"/>
        <v>0</v>
      </c>
      <c r="W141" s="86" t="s">
        <v>16</v>
      </c>
      <c r="X141" s="121">
        <f t="shared" si="33"/>
        <v>0</v>
      </c>
      <c r="Y141" s="122">
        <f t="shared" si="34"/>
        <v>0</v>
      </c>
      <c r="Z141" s="122">
        <f t="shared" si="35"/>
        <v>0</v>
      </c>
      <c r="AA141" s="122">
        <f t="shared" si="36"/>
        <v>0</v>
      </c>
      <c r="AB141" s="122">
        <f t="shared" si="37"/>
        <v>0</v>
      </c>
      <c r="AC141" s="129">
        <f t="shared" si="38"/>
        <v>0</v>
      </c>
    </row>
    <row r="142" spans="1:29" ht="15.75">
      <c r="A142" s="251"/>
      <c r="B142" s="86" t="s">
        <v>17</v>
      </c>
      <c r="C142" s="92">
        <v>47768189.399996683</v>
      </c>
      <c r="D142" s="20"/>
      <c r="E142" s="93">
        <f t="shared" si="26"/>
        <v>47768189.399996683</v>
      </c>
      <c r="F142" s="92">
        <v>1122936.3700000003</v>
      </c>
      <c r="G142" s="6"/>
      <c r="H142" s="93">
        <f t="shared" si="27"/>
        <v>1122936.3700000003</v>
      </c>
      <c r="I142" s="92">
        <v>66116.92</v>
      </c>
      <c r="J142" s="20"/>
      <c r="K142" s="93">
        <f t="shared" si="28"/>
        <v>66116.92</v>
      </c>
      <c r="L142" s="92">
        <v>2392.35</v>
      </c>
      <c r="M142" s="20"/>
      <c r="N142" s="93">
        <f t="shared" si="29"/>
        <v>2392.35</v>
      </c>
      <c r="O142" s="92">
        <v>381963.1700000001</v>
      </c>
      <c r="P142" s="20"/>
      <c r="Q142" s="93">
        <f t="shared" si="30"/>
        <v>381963.1700000001</v>
      </c>
      <c r="R142" s="92">
        <v>56518874.699996702</v>
      </c>
      <c r="S142" s="20"/>
      <c r="T142" s="93">
        <f t="shared" si="31"/>
        <v>56518874.699996702</v>
      </c>
      <c r="U142" s="209">
        <f t="shared" si="32"/>
        <v>0</v>
      </c>
      <c r="W142" s="86" t="s">
        <v>17</v>
      </c>
      <c r="X142" s="121">
        <f t="shared" si="33"/>
        <v>0</v>
      </c>
      <c r="Y142" s="122">
        <f t="shared" si="34"/>
        <v>0</v>
      </c>
      <c r="Z142" s="122">
        <f t="shared" si="35"/>
        <v>0</v>
      </c>
      <c r="AA142" s="122">
        <f t="shared" si="36"/>
        <v>0</v>
      </c>
      <c r="AB142" s="122">
        <f t="shared" si="37"/>
        <v>0</v>
      </c>
      <c r="AC142" s="129">
        <f t="shared" si="38"/>
        <v>0</v>
      </c>
    </row>
    <row r="143" spans="1:29" ht="15.75">
      <c r="A143" s="251"/>
      <c r="B143" s="86" t="s">
        <v>18</v>
      </c>
      <c r="C143" s="92">
        <v>11106343.170000006</v>
      </c>
      <c r="D143" s="20"/>
      <c r="E143" s="93">
        <f t="shared" si="26"/>
        <v>11106343.170000006</v>
      </c>
      <c r="F143" s="92">
        <v>817262.7000000003</v>
      </c>
      <c r="G143" s="6"/>
      <c r="H143" s="93">
        <f t="shared" si="27"/>
        <v>817262.7000000003</v>
      </c>
      <c r="I143" s="92">
        <v>62901.61</v>
      </c>
      <c r="J143" s="20"/>
      <c r="K143" s="93">
        <f t="shared" si="28"/>
        <v>62901.61</v>
      </c>
      <c r="L143" s="92">
        <v>6985.4400000000023</v>
      </c>
      <c r="M143" s="20"/>
      <c r="N143" s="93">
        <f t="shared" si="29"/>
        <v>6985.4400000000023</v>
      </c>
      <c r="O143" s="92">
        <v>75032.19</v>
      </c>
      <c r="P143" s="20"/>
      <c r="Q143" s="93">
        <f t="shared" si="30"/>
        <v>75032.19</v>
      </c>
      <c r="R143" s="92">
        <v>12031784.510000005</v>
      </c>
      <c r="S143" s="20"/>
      <c r="T143" s="93">
        <f t="shared" si="31"/>
        <v>12031784.510000005</v>
      </c>
      <c r="U143" s="209">
        <f t="shared" si="32"/>
        <v>0</v>
      </c>
      <c r="W143" s="86" t="s">
        <v>18</v>
      </c>
      <c r="X143" s="121">
        <f t="shared" si="33"/>
        <v>0</v>
      </c>
      <c r="Y143" s="122">
        <f t="shared" si="34"/>
        <v>0</v>
      </c>
      <c r="Z143" s="122">
        <f t="shared" si="35"/>
        <v>0</v>
      </c>
      <c r="AA143" s="122">
        <f t="shared" si="36"/>
        <v>0</v>
      </c>
      <c r="AB143" s="122">
        <f t="shared" si="37"/>
        <v>0</v>
      </c>
      <c r="AC143" s="129">
        <f t="shared" si="38"/>
        <v>0</v>
      </c>
    </row>
    <row r="144" spans="1:29" ht="15.75">
      <c r="A144" s="252"/>
      <c r="B144" s="88" t="s">
        <v>19</v>
      </c>
      <c r="C144" s="94">
        <v>64743647.389999025</v>
      </c>
      <c r="D144" s="95"/>
      <c r="E144" s="96">
        <f t="shared" si="26"/>
        <v>64743647.389999025</v>
      </c>
      <c r="F144" s="94">
        <v>847410.08</v>
      </c>
      <c r="G144" s="105"/>
      <c r="H144" s="96">
        <f t="shared" si="27"/>
        <v>847410.08</v>
      </c>
      <c r="I144" s="94">
        <v>77247.399999999994</v>
      </c>
      <c r="J144" s="95"/>
      <c r="K144" s="96">
        <f t="shared" si="28"/>
        <v>77247.399999999994</v>
      </c>
      <c r="L144" s="94">
        <v>103181.16</v>
      </c>
      <c r="M144" s="95"/>
      <c r="N144" s="96">
        <f t="shared" si="29"/>
        <v>103181.16</v>
      </c>
      <c r="O144" s="94">
        <v>601960.46999999974</v>
      </c>
      <c r="P144" s="95"/>
      <c r="Q144" s="96">
        <f t="shared" si="30"/>
        <v>601960.46999999974</v>
      </c>
      <c r="R144" s="94">
        <v>81675388.169999078</v>
      </c>
      <c r="S144" s="95"/>
      <c r="T144" s="96">
        <f t="shared" si="31"/>
        <v>81675388.169999078</v>
      </c>
      <c r="U144" s="210">
        <f t="shared" si="32"/>
        <v>0</v>
      </c>
      <c r="W144" s="88" t="s">
        <v>19</v>
      </c>
      <c r="X144" s="125">
        <f t="shared" si="33"/>
        <v>0</v>
      </c>
      <c r="Y144" s="126">
        <f t="shared" si="34"/>
        <v>0</v>
      </c>
      <c r="Z144" s="126">
        <f t="shared" si="35"/>
        <v>0</v>
      </c>
      <c r="AA144" s="126">
        <f t="shared" si="36"/>
        <v>0</v>
      </c>
      <c r="AB144" s="126">
        <f t="shared" si="37"/>
        <v>0</v>
      </c>
      <c r="AC144" s="132">
        <f t="shared" si="38"/>
        <v>0</v>
      </c>
    </row>
    <row r="145" spans="1:29" ht="15.75" customHeight="1">
      <c r="A145" s="250">
        <v>42787</v>
      </c>
      <c r="B145" s="85" t="s">
        <v>12</v>
      </c>
      <c r="C145" s="89">
        <v>29492913.420000192</v>
      </c>
      <c r="D145" s="90"/>
      <c r="E145" s="91">
        <f t="shared" si="26"/>
        <v>29492913.420000192</v>
      </c>
      <c r="F145" s="89">
        <v>269501.59000000003</v>
      </c>
      <c r="G145" s="90"/>
      <c r="H145" s="91">
        <f t="shared" si="27"/>
        <v>269501.59000000003</v>
      </c>
      <c r="I145" s="89">
        <v>23540.36</v>
      </c>
      <c r="J145" s="90"/>
      <c r="K145" s="91">
        <f t="shared" si="28"/>
        <v>23540.36</v>
      </c>
      <c r="L145" s="89">
        <v>4730.76</v>
      </c>
      <c r="M145" s="90"/>
      <c r="N145" s="91">
        <f t="shared" si="29"/>
        <v>4730.76</v>
      </c>
      <c r="O145" s="89">
        <v>212982.58999999997</v>
      </c>
      <c r="P145" s="90"/>
      <c r="Q145" s="91">
        <f t="shared" si="30"/>
        <v>212982.58999999997</v>
      </c>
      <c r="R145" s="89">
        <v>31323545.020000197</v>
      </c>
      <c r="S145" s="90"/>
      <c r="T145" s="91">
        <f t="shared" si="31"/>
        <v>31323545.020000197</v>
      </c>
      <c r="U145" s="208">
        <f t="shared" si="32"/>
        <v>0</v>
      </c>
      <c r="W145" s="85" t="s">
        <v>12</v>
      </c>
      <c r="X145" s="117">
        <f t="shared" si="33"/>
        <v>0</v>
      </c>
      <c r="Y145" s="118">
        <f t="shared" si="34"/>
        <v>0</v>
      </c>
      <c r="Z145" s="118">
        <f t="shared" si="35"/>
        <v>0</v>
      </c>
      <c r="AA145" s="118">
        <f t="shared" si="36"/>
        <v>0</v>
      </c>
      <c r="AB145" s="118">
        <f t="shared" si="37"/>
        <v>0</v>
      </c>
      <c r="AC145" s="131">
        <f t="shared" si="38"/>
        <v>0</v>
      </c>
    </row>
    <row r="146" spans="1:29" ht="15.75">
      <c r="A146" s="251"/>
      <c r="B146" s="86" t="s">
        <v>13</v>
      </c>
      <c r="C146" s="92">
        <v>78689421.239996731</v>
      </c>
      <c r="D146" s="20"/>
      <c r="E146" s="93">
        <f t="shared" si="26"/>
        <v>78689421.239996731</v>
      </c>
      <c r="F146" s="92">
        <v>1127549.0500000005</v>
      </c>
      <c r="G146" s="20"/>
      <c r="H146" s="93">
        <f t="shared" si="27"/>
        <v>1127549.0500000005</v>
      </c>
      <c r="I146" s="92">
        <v>140524.09999999998</v>
      </c>
      <c r="J146" s="20"/>
      <c r="K146" s="93">
        <f t="shared" si="28"/>
        <v>140524.09999999998</v>
      </c>
      <c r="L146" s="92">
        <v>697593.68999999983</v>
      </c>
      <c r="M146" s="20"/>
      <c r="N146" s="93">
        <f t="shared" si="29"/>
        <v>697593.68999999983</v>
      </c>
      <c r="O146" s="92">
        <v>751808.34</v>
      </c>
      <c r="P146" s="20"/>
      <c r="Q146" s="93">
        <f t="shared" si="30"/>
        <v>751808.34</v>
      </c>
      <c r="R146" s="92">
        <v>86951097.059996739</v>
      </c>
      <c r="S146" s="20"/>
      <c r="T146" s="93">
        <f t="shared" si="31"/>
        <v>86951097.059996739</v>
      </c>
      <c r="U146" s="209">
        <f t="shared" si="32"/>
        <v>0</v>
      </c>
      <c r="W146" s="86" t="s">
        <v>13</v>
      </c>
      <c r="X146" s="121">
        <f t="shared" si="33"/>
        <v>0</v>
      </c>
      <c r="Y146" s="122">
        <f t="shared" si="34"/>
        <v>0</v>
      </c>
      <c r="Z146" s="122">
        <f t="shared" si="35"/>
        <v>0</v>
      </c>
      <c r="AA146" s="122">
        <f t="shared" si="36"/>
        <v>0</v>
      </c>
      <c r="AB146" s="122">
        <f t="shared" si="37"/>
        <v>0</v>
      </c>
      <c r="AC146" s="129">
        <f t="shared" si="38"/>
        <v>0</v>
      </c>
    </row>
    <row r="147" spans="1:29" ht="15.75">
      <c r="A147" s="251"/>
      <c r="B147" s="87" t="s">
        <v>14</v>
      </c>
      <c r="C147" s="92">
        <v>36731469.549999714</v>
      </c>
      <c r="D147" s="20"/>
      <c r="E147" s="93">
        <f t="shared" si="26"/>
        <v>36731469.549999714</v>
      </c>
      <c r="F147" s="92">
        <v>2030718.3199999994</v>
      </c>
      <c r="G147" s="20"/>
      <c r="H147" s="93">
        <f t="shared" si="27"/>
        <v>2030718.3199999994</v>
      </c>
      <c r="I147" s="92">
        <v>252158.26</v>
      </c>
      <c r="J147" s="20"/>
      <c r="K147" s="93">
        <f t="shared" si="28"/>
        <v>252158.26</v>
      </c>
      <c r="L147" s="92">
        <v>63787.040000000001</v>
      </c>
      <c r="M147" s="20"/>
      <c r="N147" s="93">
        <f t="shared" si="29"/>
        <v>63787.040000000001</v>
      </c>
      <c r="O147" s="92">
        <v>841687.82000000018</v>
      </c>
      <c r="P147" s="20"/>
      <c r="Q147" s="93">
        <f t="shared" si="30"/>
        <v>841687.82000000018</v>
      </c>
      <c r="R147" s="92">
        <v>38278000.569999702</v>
      </c>
      <c r="S147" s="20"/>
      <c r="T147" s="93">
        <f t="shared" si="31"/>
        <v>38278000.569999702</v>
      </c>
      <c r="U147" s="209">
        <f t="shared" si="32"/>
        <v>0</v>
      </c>
      <c r="W147" s="87" t="s">
        <v>14</v>
      </c>
      <c r="X147" s="121">
        <f t="shared" si="33"/>
        <v>0</v>
      </c>
      <c r="Y147" s="122">
        <f t="shared" si="34"/>
        <v>0</v>
      </c>
      <c r="Z147" s="122">
        <f t="shared" si="35"/>
        <v>0</v>
      </c>
      <c r="AA147" s="122">
        <f t="shared" si="36"/>
        <v>0</v>
      </c>
      <c r="AB147" s="122">
        <f t="shared" si="37"/>
        <v>0</v>
      </c>
      <c r="AC147" s="129">
        <f t="shared" si="38"/>
        <v>0</v>
      </c>
    </row>
    <row r="148" spans="1:29" ht="15.75">
      <c r="A148" s="251"/>
      <c r="B148" s="86" t="s">
        <v>15</v>
      </c>
      <c r="C148" s="92">
        <v>74200097.879999995</v>
      </c>
      <c r="D148" s="20"/>
      <c r="E148" s="93">
        <f t="shared" si="26"/>
        <v>74200097.879999995</v>
      </c>
      <c r="F148" s="92">
        <v>1123725.4299999997</v>
      </c>
      <c r="G148" s="20"/>
      <c r="H148" s="93">
        <f t="shared" si="27"/>
        <v>1123725.4299999997</v>
      </c>
      <c r="I148" s="92">
        <v>146070.39999999999</v>
      </c>
      <c r="J148" s="20"/>
      <c r="K148" s="93">
        <f t="shared" si="28"/>
        <v>146070.39999999999</v>
      </c>
      <c r="L148" s="92">
        <v>8990.41</v>
      </c>
      <c r="M148" s="20"/>
      <c r="N148" s="93">
        <f t="shared" si="29"/>
        <v>8990.41</v>
      </c>
      <c r="O148" s="92">
        <v>145617.41000000003</v>
      </c>
      <c r="P148" s="20"/>
      <c r="Q148" s="93">
        <f t="shared" si="30"/>
        <v>145617.41000000003</v>
      </c>
      <c r="R148" s="92">
        <v>73067835.029999956</v>
      </c>
      <c r="S148" s="20"/>
      <c r="T148" s="93">
        <f t="shared" si="31"/>
        <v>73067835.029999956</v>
      </c>
      <c r="U148" s="209">
        <f t="shared" si="32"/>
        <v>0</v>
      </c>
      <c r="W148" s="86" t="s">
        <v>15</v>
      </c>
      <c r="X148" s="121">
        <f t="shared" si="33"/>
        <v>0</v>
      </c>
      <c r="Y148" s="122">
        <f t="shared" si="34"/>
        <v>0</v>
      </c>
      <c r="Z148" s="122">
        <f t="shared" si="35"/>
        <v>0</v>
      </c>
      <c r="AA148" s="122">
        <f t="shared" si="36"/>
        <v>0</v>
      </c>
      <c r="AB148" s="122">
        <f t="shared" si="37"/>
        <v>0</v>
      </c>
      <c r="AC148" s="129">
        <f t="shared" si="38"/>
        <v>0</v>
      </c>
    </row>
    <row r="149" spans="1:29" ht="15.75">
      <c r="A149" s="251"/>
      <c r="B149" s="86" t="s">
        <v>16</v>
      </c>
      <c r="C149" s="92"/>
      <c r="D149" s="20"/>
      <c r="E149" s="93">
        <f t="shared" si="26"/>
        <v>0</v>
      </c>
      <c r="F149" s="92"/>
      <c r="G149" s="20"/>
      <c r="H149" s="93">
        <f t="shared" si="27"/>
        <v>0</v>
      </c>
      <c r="I149" s="92"/>
      <c r="J149" s="20"/>
      <c r="K149" s="93">
        <f t="shared" si="28"/>
        <v>0</v>
      </c>
      <c r="L149" s="92"/>
      <c r="M149" s="20"/>
      <c r="N149" s="93">
        <f t="shared" si="29"/>
        <v>0</v>
      </c>
      <c r="O149" s="92"/>
      <c r="P149" s="20"/>
      <c r="Q149" s="93">
        <f t="shared" si="30"/>
        <v>0</v>
      </c>
      <c r="R149" s="92"/>
      <c r="S149" s="20"/>
      <c r="T149" s="93">
        <f t="shared" si="31"/>
        <v>0</v>
      </c>
      <c r="U149" s="209">
        <f t="shared" si="32"/>
        <v>0</v>
      </c>
      <c r="W149" s="86" t="s">
        <v>16</v>
      </c>
      <c r="X149" s="121">
        <f t="shared" si="33"/>
        <v>0</v>
      </c>
      <c r="Y149" s="122">
        <f t="shared" si="34"/>
        <v>0</v>
      </c>
      <c r="Z149" s="122">
        <f t="shared" si="35"/>
        <v>0</v>
      </c>
      <c r="AA149" s="122">
        <f t="shared" si="36"/>
        <v>0</v>
      </c>
      <c r="AB149" s="122">
        <f t="shared" si="37"/>
        <v>0</v>
      </c>
      <c r="AC149" s="129">
        <f t="shared" si="38"/>
        <v>0</v>
      </c>
    </row>
    <row r="150" spans="1:29" ht="15.75">
      <c r="A150" s="251"/>
      <c r="B150" s="86" t="s">
        <v>17</v>
      </c>
      <c r="C150" s="92">
        <v>56518874.699996702</v>
      </c>
      <c r="D150" s="20"/>
      <c r="E150" s="93">
        <f t="shared" si="26"/>
        <v>56518874.699996702</v>
      </c>
      <c r="F150" s="92">
        <v>1140812.1299999999</v>
      </c>
      <c r="G150" s="20"/>
      <c r="H150" s="93">
        <f t="shared" si="27"/>
        <v>1140812.1299999999</v>
      </c>
      <c r="I150" s="92">
        <v>53226.33</v>
      </c>
      <c r="J150" s="20"/>
      <c r="K150" s="93">
        <f t="shared" si="28"/>
        <v>53226.33</v>
      </c>
      <c r="L150" s="92">
        <v>5222.3500000000004</v>
      </c>
      <c r="M150" s="20"/>
      <c r="N150" s="93">
        <f t="shared" si="29"/>
        <v>5222.3500000000004</v>
      </c>
      <c r="O150" s="92">
        <v>453928.61000000016</v>
      </c>
      <c r="P150" s="20"/>
      <c r="Q150" s="93">
        <f t="shared" si="30"/>
        <v>453928.61000000016</v>
      </c>
      <c r="R150" s="92">
        <v>54972137.939996682</v>
      </c>
      <c r="S150" s="20"/>
      <c r="T150" s="93">
        <f t="shared" si="31"/>
        <v>54972137.939996682</v>
      </c>
      <c r="U150" s="209">
        <f t="shared" si="32"/>
        <v>0</v>
      </c>
      <c r="W150" s="86" t="s">
        <v>17</v>
      </c>
      <c r="X150" s="121">
        <f t="shared" si="33"/>
        <v>0</v>
      </c>
      <c r="Y150" s="122">
        <f t="shared" si="34"/>
        <v>0</v>
      </c>
      <c r="Z150" s="122">
        <f t="shared" si="35"/>
        <v>0</v>
      </c>
      <c r="AA150" s="122">
        <f t="shared" si="36"/>
        <v>0</v>
      </c>
      <c r="AB150" s="122">
        <f t="shared" si="37"/>
        <v>0</v>
      </c>
      <c r="AC150" s="129">
        <f t="shared" si="38"/>
        <v>0</v>
      </c>
    </row>
    <row r="151" spans="1:29" ht="15.75">
      <c r="A151" s="251"/>
      <c r="B151" s="86" t="s">
        <v>18</v>
      </c>
      <c r="C151" s="92">
        <v>12031784.510000005</v>
      </c>
      <c r="D151" s="20"/>
      <c r="E151" s="93">
        <f t="shared" si="26"/>
        <v>12031784.510000005</v>
      </c>
      <c r="F151" s="92">
        <v>561170.18000000005</v>
      </c>
      <c r="G151" s="20"/>
      <c r="H151" s="93">
        <f t="shared" si="27"/>
        <v>561170.18000000005</v>
      </c>
      <c r="I151" s="92">
        <v>14686.87</v>
      </c>
      <c r="J151" s="20"/>
      <c r="K151" s="93">
        <f t="shared" si="28"/>
        <v>14686.87</v>
      </c>
      <c r="L151" s="92">
        <v>1851.84</v>
      </c>
      <c r="M151" s="20"/>
      <c r="N151" s="93">
        <f t="shared" si="29"/>
        <v>1851.84</v>
      </c>
      <c r="O151" s="92">
        <v>59326.409999999989</v>
      </c>
      <c r="P151" s="20"/>
      <c r="Q151" s="93">
        <f t="shared" si="30"/>
        <v>59326.409999999989</v>
      </c>
      <c r="R151" s="92">
        <v>11424122.950000005</v>
      </c>
      <c r="S151" s="20"/>
      <c r="T151" s="93">
        <f t="shared" si="31"/>
        <v>11424122.950000005</v>
      </c>
      <c r="U151" s="209">
        <f t="shared" si="32"/>
        <v>0</v>
      </c>
      <c r="W151" s="86" t="s">
        <v>18</v>
      </c>
      <c r="X151" s="121">
        <f t="shared" si="33"/>
        <v>0</v>
      </c>
      <c r="Y151" s="122">
        <f t="shared" si="34"/>
        <v>0</v>
      </c>
      <c r="Z151" s="122">
        <f t="shared" si="35"/>
        <v>0</v>
      </c>
      <c r="AA151" s="122">
        <f t="shared" si="36"/>
        <v>0</v>
      </c>
      <c r="AB151" s="122">
        <f t="shared" si="37"/>
        <v>0</v>
      </c>
      <c r="AC151" s="129">
        <f t="shared" si="38"/>
        <v>0</v>
      </c>
    </row>
    <row r="152" spans="1:29" ht="15.75">
      <c r="A152" s="252"/>
      <c r="B152" s="88" t="s">
        <v>19</v>
      </c>
      <c r="C152" s="94">
        <v>81675388.169999078</v>
      </c>
      <c r="D152" s="95"/>
      <c r="E152" s="96">
        <f t="shared" si="26"/>
        <v>81675388.169999078</v>
      </c>
      <c r="F152" s="94">
        <v>1291367.1399999997</v>
      </c>
      <c r="G152" s="95"/>
      <c r="H152" s="96">
        <f t="shared" si="27"/>
        <v>1291367.1399999997</v>
      </c>
      <c r="I152" s="94">
        <v>146521.26999999999</v>
      </c>
      <c r="J152" s="95"/>
      <c r="K152" s="96">
        <f t="shared" si="28"/>
        <v>146521.26999999999</v>
      </c>
      <c r="L152" s="94">
        <v>19926.129999999997</v>
      </c>
      <c r="M152" s="95"/>
      <c r="N152" s="96">
        <f t="shared" si="29"/>
        <v>19926.129999999997</v>
      </c>
      <c r="O152" s="94">
        <v>346166.75000000017</v>
      </c>
      <c r="P152" s="95"/>
      <c r="Q152" s="96">
        <f t="shared" si="30"/>
        <v>346166.75000000017</v>
      </c>
      <c r="R152" s="94">
        <v>80164449.419999078</v>
      </c>
      <c r="S152" s="95"/>
      <c r="T152" s="96">
        <f t="shared" si="31"/>
        <v>80164449.419999078</v>
      </c>
      <c r="U152" s="210">
        <f t="shared" si="32"/>
        <v>0</v>
      </c>
      <c r="W152" s="88" t="s">
        <v>19</v>
      </c>
      <c r="X152" s="125">
        <f t="shared" si="33"/>
        <v>0</v>
      </c>
      <c r="Y152" s="126">
        <f t="shared" si="34"/>
        <v>0</v>
      </c>
      <c r="Z152" s="126">
        <f t="shared" si="35"/>
        <v>0</v>
      </c>
      <c r="AA152" s="126">
        <f t="shared" si="36"/>
        <v>0</v>
      </c>
      <c r="AB152" s="126">
        <f t="shared" si="37"/>
        <v>0</v>
      </c>
      <c r="AC152" s="132">
        <f t="shared" si="38"/>
        <v>0</v>
      </c>
    </row>
    <row r="153" spans="1:29" ht="15.75" customHeight="1">
      <c r="A153" s="250">
        <v>42788</v>
      </c>
      <c r="B153" s="85" t="s">
        <v>12</v>
      </c>
      <c r="C153" s="89">
        <v>31323545.020000197</v>
      </c>
      <c r="D153" s="90"/>
      <c r="E153" s="91">
        <f t="shared" si="26"/>
        <v>31323545.020000197</v>
      </c>
      <c r="F153" s="89">
        <v>390662.82</v>
      </c>
      <c r="G153" s="90"/>
      <c r="H153" s="91">
        <f t="shared" si="27"/>
        <v>390662.82</v>
      </c>
      <c r="I153" s="89">
        <v>52297.99</v>
      </c>
      <c r="J153" s="90"/>
      <c r="K153" s="91">
        <f t="shared" si="28"/>
        <v>52297.99</v>
      </c>
      <c r="L153" s="89">
        <v>2415.2199999999998</v>
      </c>
      <c r="M153" s="90"/>
      <c r="N153" s="91">
        <f t="shared" si="29"/>
        <v>2415.2199999999998</v>
      </c>
      <c r="O153" s="89">
        <v>59810.53</v>
      </c>
      <c r="P153" s="90"/>
      <c r="Q153" s="91">
        <f t="shared" si="30"/>
        <v>59810.53</v>
      </c>
      <c r="R153" s="89">
        <v>30922954.440000195</v>
      </c>
      <c r="S153" s="90"/>
      <c r="T153" s="91">
        <f t="shared" si="31"/>
        <v>30922954.440000195</v>
      </c>
      <c r="U153" s="208">
        <f t="shared" si="32"/>
        <v>0</v>
      </c>
      <c r="W153" s="85" t="s">
        <v>12</v>
      </c>
      <c r="X153" s="117">
        <f t="shared" si="33"/>
        <v>0</v>
      </c>
      <c r="Y153" s="118">
        <f t="shared" si="34"/>
        <v>0</v>
      </c>
      <c r="Z153" s="118">
        <f t="shared" si="35"/>
        <v>0</v>
      </c>
      <c r="AA153" s="118">
        <f t="shared" si="36"/>
        <v>0</v>
      </c>
      <c r="AB153" s="118">
        <f t="shared" si="37"/>
        <v>0</v>
      </c>
      <c r="AC153" s="131">
        <f t="shared" si="38"/>
        <v>0</v>
      </c>
    </row>
    <row r="154" spans="1:29" ht="15.75">
      <c r="A154" s="251"/>
      <c r="B154" s="86" t="s">
        <v>13</v>
      </c>
      <c r="C154" s="92">
        <v>86951097.059996739</v>
      </c>
      <c r="D154" s="20"/>
      <c r="E154" s="93">
        <f t="shared" si="26"/>
        <v>86951097.059996739</v>
      </c>
      <c r="F154" s="92">
        <v>1583600.7900000005</v>
      </c>
      <c r="G154" s="20"/>
      <c r="H154" s="93">
        <f t="shared" si="27"/>
        <v>1583600.7900000005</v>
      </c>
      <c r="I154" s="92">
        <v>93845.359999999986</v>
      </c>
      <c r="J154" s="20"/>
      <c r="K154" s="93">
        <f t="shared" si="28"/>
        <v>93845.359999999986</v>
      </c>
      <c r="L154" s="92">
        <v>189604.05</v>
      </c>
      <c r="M154" s="20"/>
      <c r="N154" s="93">
        <f t="shared" si="29"/>
        <v>189604.05</v>
      </c>
      <c r="O154" s="92">
        <v>290082.76</v>
      </c>
      <c r="P154" s="20"/>
      <c r="Q154" s="93">
        <f t="shared" si="30"/>
        <v>290082.76</v>
      </c>
      <c r="R154" s="92">
        <v>84981654.819996744</v>
      </c>
      <c r="S154" s="20"/>
      <c r="T154" s="93">
        <f t="shared" si="31"/>
        <v>84981654.819996744</v>
      </c>
      <c r="U154" s="209">
        <f t="shared" si="32"/>
        <v>0</v>
      </c>
      <c r="W154" s="86" t="s">
        <v>13</v>
      </c>
      <c r="X154" s="121">
        <f t="shared" si="33"/>
        <v>0</v>
      </c>
      <c r="Y154" s="122">
        <f t="shared" si="34"/>
        <v>0</v>
      </c>
      <c r="Z154" s="122">
        <f t="shared" si="35"/>
        <v>0</v>
      </c>
      <c r="AA154" s="122">
        <f t="shared" si="36"/>
        <v>0</v>
      </c>
      <c r="AB154" s="122">
        <f t="shared" si="37"/>
        <v>0</v>
      </c>
      <c r="AC154" s="129">
        <f t="shared" si="38"/>
        <v>0</v>
      </c>
    </row>
    <row r="155" spans="1:29" ht="15.75">
      <c r="A155" s="251"/>
      <c r="B155" s="87" t="s">
        <v>14</v>
      </c>
      <c r="C155" s="92">
        <v>38278000.569999702</v>
      </c>
      <c r="D155" s="20"/>
      <c r="E155" s="93">
        <f t="shared" si="26"/>
        <v>38278000.569999702</v>
      </c>
      <c r="F155" s="92">
        <v>2598758.7000000025</v>
      </c>
      <c r="G155" s="20"/>
      <c r="H155" s="93">
        <f t="shared" si="27"/>
        <v>2598758.7000000025</v>
      </c>
      <c r="I155" s="92">
        <v>16577.52</v>
      </c>
      <c r="J155" s="20"/>
      <c r="K155" s="93">
        <f t="shared" si="28"/>
        <v>16577.52</v>
      </c>
      <c r="L155" s="92">
        <v>1126.97</v>
      </c>
      <c r="M155" s="20"/>
      <c r="N155" s="93">
        <f t="shared" si="29"/>
        <v>1126.97</v>
      </c>
      <c r="O155" s="92">
        <v>694287.9099999998</v>
      </c>
      <c r="P155" s="20"/>
      <c r="Q155" s="93">
        <f t="shared" si="30"/>
        <v>694287.9099999998</v>
      </c>
      <c r="R155" s="92">
        <v>41021876.769999705</v>
      </c>
      <c r="S155" s="20"/>
      <c r="T155" s="93">
        <f t="shared" si="31"/>
        <v>41021876.769999705</v>
      </c>
      <c r="U155" s="209">
        <f t="shared" si="32"/>
        <v>0</v>
      </c>
      <c r="W155" s="87" t="s">
        <v>14</v>
      </c>
      <c r="X155" s="121">
        <f t="shared" si="33"/>
        <v>0</v>
      </c>
      <c r="Y155" s="122">
        <f t="shared" si="34"/>
        <v>0</v>
      </c>
      <c r="Z155" s="122">
        <f t="shared" si="35"/>
        <v>0</v>
      </c>
      <c r="AA155" s="122">
        <f t="shared" si="36"/>
        <v>0</v>
      </c>
      <c r="AB155" s="122">
        <f t="shared" si="37"/>
        <v>0</v>
      </c>
      <c r="AC155" s="129">
        <f t="shared" si="38"/>
        <v>0</v>
      </c>
    </row>
    <row r="156" spans="1:29" ht="15.75">
      <c r="A156" s="251"/>
      <c r="B156" s="86" t="s">
        <v>15</v>
      </c>
      <c r="C156" s="92">
        <v>73067835.029999956</v>
      </c>
      <c r="D156" s="20"/>
      <c r="E156" s="93">
        <f t="shared" si="26"/>
        <v>73067835.029999956</v>
      </c>
      <c r="F156" s="92">
        <v>1284506.4499999986</v>
      </c>
      <c r="G156" s="20"/>
      <c r="H156" s="93">
        <f t="shared" si="27"/>
        <v>1284506.4499999986</v>
      </c>
      <c r="I156" s="92">
        <v>90933.37</v>
      </c>
      <c r="J156" s="20"/>
      <c r="K156" s="93">
        <f t="shared" si="28"/>
        <v>90933.37</v>
      </c>
      <c r="L156" s="92">
        <v>4193.5999999999995</v>
      </c>
      <c r="M156" s="20"/>
      <c r="N156" s="93">
        <f t="shared" si="29"/>
        <v>4193.5999999999995</v>
      </c>
      <c r="O156" s="92">
        <v>264643.56</v>
      </c>
      <c r="P156" s="20"/>
      <c r="Q156" s="93">
        <f t="shared" si="30"/>
        <v>264643.56</v>
      </c>
      <c r="R156" s="92">
        <v>74889138.569999963</v>
      </c>
      <c r="S156" s="20"/>
      <c r="T156" s="93">
        <f t="shared" si="31"/>
        <v>74889138.569999963</v>
      </c>
      <c r="U156" s="209">
        <f t="shared" si="32"/>
        <v>0</v>
      </c>
      <c r="W156" s="86" t="s">
        <v>15</v>
      </c>
      <c r="X156" s="121">
        <f t="shared" si="33"/>
        <v>0</v>
      </c>
      <c r="Y156" s="122">
        <f t="shared" si="34"/>
        <v>0</v>
      </c>
      <c r="Z156" s="122">
        <f t="shared" si="35"/>
        <v>0</v>
      </c>
      <c r="AA156" s="122">
        <f t="shared" si="36"/>
        <v>0</v>
      </c>
      <c r="AB156" s="122">
        <f t="shared" si="37"/>
        <v>0</v>
      </c>
      <c r="AC156" s="129">
        <f t="shared" si="38"/>
        <v>0</v>
      </c>
    </row>
    <row r="157" spans="1:29" ht="15.75">
      <c r="A157" s="251"/>
      <c r="B157" s="86" t="s">
        <v>16</v>
      </c>
      <c r="C157" s="92">
        <v>52811380.39999897</v>
      </c>
      <c r="D157" s="20"/>
      <c r="E157" s="93">
        <f t="shared" si="26"/>
        <v>52811380.39999897</v>
      </c>
      <c r="F157" s="92">
        <v>2417358.2400000002</v>
      </c>
      <c r="G157" s="20"/>
      <c r="H157" s="93">
        <f t="shared" si="27"/>
        <v>2417358.2400000002</v>
      </c>
      <c r="I157" s="92">
        <v>73282.739999999991</v>
      </c>
      <c r="J157" s="20"/>
      <c r="K157" s="93">
        <f t="shared" si="28"/>
        <v>73282.739999999991</v>
      </c>
      <c r="L157" s="92">
        <v>4561.43</v>
      </c>
      <c r="M157" s="20"/>
      <c r="N157" s="93">
        <f t="shared" si="29"/>
        <v>4561.43</v>
      </c>
      <c r="O157" s="92">
        <v>622126.36999999988</v>
      </c>
      <c r="P157" s="20"/>
      <c r="Q157" s="93">
        <f t="shared" si="30"/>
        <v>622126.36999999988</v>
      </c>
      <c r="R157" s="92">
        <v>52205451.429998972</v>
      </c>
      <c r="S157" s="20"/>
      <c r="T157" s="93">
        <f t="shared" si="31"/>
        <v>52205451.429998972</v>
      </c>
      <c r="U157" s="209">
        <f t="shared" si="32"/>
        <v>0</v>
      </c>
      <c r="W157" s="86" t="s">
        <v>16</v>
      </c>
      <c r="X157" s="121">
        <f t="shared" si="33"/>
        <v>0</v>
      </c>
      <c r="Y157" s="122">
        <f t="shared" si="34"/>
        <v>0</v>
      </c>
      <c r="Z157" s="122">
        <f t="shared" si="35"/>
        <v>0</v>
      </c>
      <c r="AA157" s="122">
        <f t="shared" si="36"/>
        <v>0</v>
      </c>
      <c r="AB157" s="122">
        <f t="shared" si="37"/>
        <v>0</v>
      </c>
      <c r="AC157" s="129">
        <f t="shared" si="38"/>
        <v>0</v>
      </c>
    </row>
    <row r="158" spans="1:29" ht="15.75">
      <c r="A158" s="251"/>
      <c r="B158" s="86" t="s">
        <v>17</v>
      </c>
      <c r="C158" s="92">
        <v>54972137.939996682</v>
      </c>
      <c r="D158" s="20"/>
      <c r="E158" s="93">
        <f t="shared" si="26"/>
        <v>54972137.939996682</v>
      </c>
      <c r="F158" s="92">
        <v>1423987.45</v>
      </c>
      <c r="G158" s="20"/>
      <c r="H158" s="93">
        <f t="shared" si="27"/>
        <v>1423987.45</v>
      </c>
      <c r="I158" s="92">
        <v>107015.93</v>
      </c>
      <c r="J158" s="20"/>
      <c r="K158" s="93">
        <f t="shared" si="28"/>
        <v>107015.93</v>
      </c>
      <c r="L158" s="92">
        <v>4435.0200000000004</v>
      </c>
      <c r="M158" s="20"/>
      <c r="N158" s="93">
        <f t="shared" si="29"/>
        <v>4435.0200000000004</v>
      </c>
      <c r="O158" s="92">
        <v>308246.11</v>
      </c>
      <c r="P158" s="20"/>
      <c r="Q158" s="93">
        <f t="shared" si="30"/>
        <v>308246.11</v>
      </c>
      <c r="R158" s="92">
        <v>53342485.289996684</v>
      </c>
      <c r="S158" s="20"/>
      <c r="T158" s="93">
        <f t="shared" si="31"/>
        <v>53342485.289996684</v>
      </c>
      <c r="U158" s="209">
        <f t="shared" si="32"/>
        <v>0</v>
      </c>
      <c r="W158" s="86" t="s">
        <v>17</v>
      </c>
      <c r="X158" s="121">
        <f t="shared" si="33"/>
        <v>0</v>
      </c>
      <c r="Y158" s="122">
        <f t="shared" si="34"/>
        <v>0</v>
      </c>
      <c r="Z158" s="122">
        <f t="shared" si="35"/>
        <v>0</v>
      </c>
      <c r="AA158" s="122">
        <f t="shared" si="36"/>
        <v>0</v>
      </c>
      <c r="AB158" s="122">
        <f t="shared" si="37"/>
        <v>0</v>
      </c>
      <c r="AC158" s="129">
        <f t="shared" si="38"/>
        <v>0</v>
      </c>
    </row>
    <row r="159" spans="1:29" ht="15.75">
      <c r="A159" s="251"/>
      <c r="B159" s="86" t="s">
        <v>18</v>
      </c>
      <c r="C159" s="92">
        <v>11424122.950000005</v>
      </c>
      <c r="D159" s="20"/>
      <c r="E159" s="93">
        <f t="shared" si="26"/>
        <v>11424122.950000005</v>
      </c>
      <c r="F159" s="92">
        <v>816705.00000000012</v>
      </c>
      <c r="G159" s="20"/>
      <c r="H159" s="93">
        <f t="shared" si="27"/>
        <v>816705.00000000012</v>
      </c>
      <c r="I159" s="92">
        <v>36800.679999999993</v>
      </c>
      <c r="J159" s="20"/>
      <c r="K159" s="93">
        <f t="shared" si="28"/>
        <v>36800.679999999993</v>
      </c>
      <c r="L159" s="92">
        <v>5912.25</v>
      </c>
      <c r="M159" s="20"/>
      <c r="N159" s="93">
        <f t="shared" si="29"/>
        <v>5912.25</v>
      </c>
      <c r="O159" s="92">
        <v>154416.64000000001</v>
      </c>
      <c r="P159" s="20"/>
      <c r="Q159" s="93">
        <f t="shared" si="30"/>
        <v>154416.64000000001</v>
      </c>
      <c r="R159" s="92">
        <v>15081306.170000009</v>
      </c>
      <c r="S159" s="20"/>
      <c r="T159" s="93">
        <f t="shared" si="31"/>
        <v>15081306.170000009</v>
      </c>
      <c r="U159" s="209">
        <f t="shared" si="32"/>
        <v>0</v>
      </c>
      <c r="W159" s="86" t="s">
        <v>18</v>
      </c>
      <c r="X159" s="121">
        <f t="shared" si="33"/>
        <v>0</v>
      </c>
      <c r="Y159" s="122">
        <f t="shared" si="34"/>
        <v>0</v>
      </c>
      <c r="Z159" s="122">
        <f t="shared" si="35"/>
        <v>0</v>
      </c>
      <c r="AA159" s="122">
        <f t="shared" si="36"/>
        <v>0</v>
      </c>
      <c r="AB159" s="122">
        <f t="shared" si="37"/>
        <v>0</v>
      </c>
      <c r="AC159" s="129">
        <f t="shared" si="38"/>
        <v>0</v>
      </c>
    </row>
    <row r="160" spans="1:29" ht="15.75">
      <c r="A160" s="252"/>
      <c r="B160" s="88" t="s">
        <v>19</v>
      </c>
      <c r="C160" s="94">
        <v>80164449.419999078</v>
      </c>
      <c r="D160" s="95"/>
      <c r="E160" s="96">
        <f t="shared" si="26"/>
        <v>80164449.419999078</v>
      </c>
      <c r="F160" s="94">
        <v>1974257.27</v>
      </c>
      <c r="G160" s="95"/>
      <c r="H160" s="96">
        <f t="shared" si="27"/>
        <v>1974257.27</v>
      </c>
      <c r="I160" s="94">
        <v>120269.51999999997</v>
      </c>
      <c r="J160" s="95"/>
      <c r="K160" s="96">
        <f t="shared" si="28"/>
        <v>120269.51999999997</v>
      </c>
      <c r="L160" s="94">
        <v>5312.34</v>
      </c>
      <c r="M160" s="95"/>
      <c r="N160" s="96">
        <f t="shared" si="29"/>
        <v>5312.34</v>
      </c>
      <c r="O160" s="94">
        <v>599872.84</v>
      </c>
      <c r="P160" s="95"/>
      <c r="Q160" s="96">
        <f t="shared" si="30"/>
        <v>599872.84</v>
      </c>
      <c r="R160" s="94">
        <v>98525413.639999121</v>
      </c>
      <c r="S160" s="95"/>
      <c r="T160" s="96">
        <f t="shared" si="31"/>
        <v>98525413.639999121</v>
      </c>
      <c r="U160" s="210">
        <f t="shared" si="32"/>
        <v>0</v>
      </c>
      <c r="W160" s="88" t="s">
        <v>19</v>
      </c>
      <c r="X160" s="125">
        <f t="shared" si="33"/>
        <v>0</v>
      </c>
      <c r="Y160" s="126">
        <f t="shared" si="34"/>
        <v>0</v>
      </c>
      <c r="Z160" s="126">
        <f t="shared" si="35"/>
        <v>0</v>
      </c>
      <c r="AA160" s="126">
        <f t="shared" si="36"/>
        <v>0</v>
      </c>
      <c r="AB160" s="126">
        <f t="shared" si="37"/>
        <v>0</v>
      </c>
      <c r="AC160" s="132">
        <f t="shared" si="38"/>
        <v>0</v>
      </c>
    </row>
    <row r="161" spans="1:29" ht="15.75" customHeight="1">
      <c r="A161" s="250">
        <v>42789</v>
      </c>
      <c r="B161" s="85" t="s">
        <v>12</v>
      </c>
      <c r="C161" s="89">
        <v>30922954.440000195</v>
      </c>
      <c r="D161" s="90"/>
      <c r="E161" s="91">
        <f t="shared" si="26"/>
        <v>30922954.440000195</v>
      </c>
      <c r="F161" s="89">
        <v>289831.65000000002</v>
      </c>
      <c r="G161" s="102"/>
      <c r="H161" s="91">
        <f t="shared" si="27"/>
        <v>289831.65000000002</v>
      </c>
      <c r="I161" s="89">
        <v>14194.07</v>
      </c>
      <c r="J161" s="90"/>
      <c r="K161" s="91">
        <f t="shared" si="28"/>
        <v>14194.07</v>
      </c>
      <c r="L161" s="89">
        <v>1386.28</v>
      </c>
      <c r="M161" s="90"/>
      <c r="N161" s="91">
        <f t="shared" si="29"/>
        <v>1386.28</v>
      </c>
      <c r="O161" s="89">
        <v>95684.57</v>
      </c>
      <c r="P161" s="90"/>
      <c r="Q161" s="91">
        <f t="shared" si="30"/>
        <v>95684.57</v>
      </c>
      <c r="R161" s="89">
        <v>30550246.010000195</v>
      </c>
      <c r="S161" s="90"/>
      <c r="T161" s="91">
        <f t="shared" si="31"/>
        <v>30550246.010000195</v>
      </c>
      <c r="U161" s="208">
        <f t="shared" si="32"/>
        <v>0</v>
      </c>
      <c r="W161" s="85" t="s">
        <v>12</v>
      </c>
      <c r="X161" s="121">
        <f t="shared" si="33"/>
        <v>0</v>
      </c>
      <c r="Y161" s="122">
        <f t="shared" si="34"/>
        <v>0</v>
      </c>
      <c r="Z161" s="122">
        <f t="shared" si="35"/>
        <v>0</v>
      </c>
      <c r="AA161" s="122">
        <f t="shared" si="36"/>
        <v>0</v>
      </c>
      <c r="AB161" s="122">
        <f t="shared" si="37"/>
        <v>0</v>
      </c>
      <c r="AC161" s="129">
        <f t="shared" si="38"/>
        <v>0</v>
      </c>
    </row>
    <row r="162" spans="1:29" ht="15.75">
      <c r="A162" s="251"/>
      <c r="B162" s="86" t="s">
        <v>13</v>
      </c>
      <c r="C162" s="92">
        <v>84981654.819996744</v>
      </c>
      <c r="D162" s="20"/>
      <c r="E162" s="93">
        <f t="shared" si="26"/>
        <v>84981654.819996744</v>
      </c>
      <c r="F162" s="92">
        <v>1121225.54</v>
      </c>
      <c r="G162" s="6"/>
      <c r="H162" s="93">
        <f t="shared" si="27"/>
        <v>1121225.54</v>
      </c>
      <c r="I162" s="92">
        <v>125572.81</v>
      </c>
      <c r="J162" s="20"/>
      <c r="K162" s="93">
        <f t="shared" si="28"/>
        <v>125572.81</v>
      </c>
      <c r="L162" s="92">
        <v>6526.47</v>
      </c>
      <c r="M162" s="20"/>
      <c r="N162" s="93">
        <f t="shared" si="29"/>
        <v>6526.47</v>
      </c>
      <c r="O162" s="92">
        <v>244224.57</v>
      </c>
      <c r="P162" s="20"/>
      <c r="Q162" s="93">
        <f t="shared" si="30"/>
        <v>244224.57</v>
      </c>
      <c r="R162" s="92">
        <v>83735251.049996734</v>
      </c>
      <c r="S162" s="20"/>
      <c r="T162" s="93">
        <f t="shared" si="31"/>
        <v>83735251.049996734</v>
      </c>
      <c r="U162" s="209">
        <f t="shared" si="32"/>
        <v>0</v>
      </c>
      <c r="W162" s="86" t="s">
        <v>13</v>
      </c>
      <c r="X162" s="121">
        <f t="shared" si="33"/>
        <v>0</v>
      </c>
      <c r="Y162" s="122">
        <f t="shared" si="34"/>
        <v>0</v>
      </c>
      <c r="Z162" s="122">
        <f t="shared" si="35"/>
        <v>0</v>
      </c>
      <c r="AA162" s="122">
        <f t="shared" si="36"/>
        <v>0</v>
      </c>
      <c r="AB162" s="122">
        <f t="shared" si="37"/>
        <v>0</v>
      </c>
      <c r="AC162" s="129">
        <f t="shared" si="38"/>
        <v>0</v>
      </c>
    </row>
    <row r="163" spans="1:29" ht="15.75">
      <c r="A163" s="251"/>
      <c r="B163" s="87" t="s">
        <v>14</v>
      </c>
      <c r="C163" s="92">
        <v>41021876.769999705</v>
      </c>
      <c r="D163" s="20"/>
      <c r="E163" s="93">
        <f t="shared" si="26"/>
        <v>41021876.769999705</v>
      </c>
      <c r="F163" s="92">
        <v>846208.79</v>
      </c>
      <c r="G163" s="6"/>
      <c r="H163" s="93">
        <f t="shared" si="27"/>
        <v>846208.79</v>
      </c>
      <c r="I163" s="92">
        <v>51514.38</v>
      </c>
      <c r="J163" s="20"/>
      <c r="K163" s="93">
        <f t="shared" si="28"/>
        <v>51514.38</v>
      </c>
      <c r="L163" s="92">
        <v>38079.440000000002</v>
      </c>
      <c r="M163" s="20"/>
      <c r="N163" s="93">
        <f t="shared" si="29"/>
        <v>38079.440000000002</v>
      </c>
      <c r="O163" s="92">
        <v>123803</v>
      </c>
      <c r="P163" s="20"/>
      <c r="Q163" s="93">
        <f t="shared" si="30"/>
        <v>123803</v>
      </c>
      <c r="R163" s="92">
        <v>40065299.919999704</v>
      </c>
      <c r="S163" s="20"/>
      <c r="T163" s="93">
        <f t="shared" si="31"/>
        <v>40065299.919999704</v>
      </c>
      <c r="U163" s="209">
        <f t="shared" si="32"/>
        <v>0</v>
      </c>
      <c r="W163" s="87" t="s">
        <v>14</v>
      </c>
      <c r="X163" s="121">
        <f t="shared" si="33"/>
        <v>0</v>
      </c>
      <c r="Y163" s="122">
        <f t="shared" si="34"/>
        <v>0</v>
      </c>
      <c r="Z163" s="122">
        <f t="shared" si="35"/>
        <v>0</v>
      </c>
      <c r="AA163" s="122">
        <f t="shared" si="36"/>
        <v>0</v>
      </c>
      <c r="AB163" s="122">
        <f t="shared" si="37"/>
        <v>0</v>
      </c>
      <c r="AC163" s="129">
        <f t="shared" si="38"/>
        <v>0</v>
      </c>
    </row>
    <row r="164" spans="1:29" ht="15.75">
      <c r="A164" s="251"/>
      <c r="B164" s="86" t="s">
        <v>15</v>
      </c>
      <c r="C164" s="92">
        <v>74889138.569999963</v>
      </c>
      <c r="D164" s="20"/>
      <c r="E164" s="93">
        <f t="shared" si="26"/>
        <v>74889138.569999963</v>
      </c>
      <c r="F164" s="92">
        <v>964330.16999999969</v>
      </c>
      <c r="G164" s="6"/>
      <c r="H164" s="93">
        <f t="shared" si="27"/>
        <v>964330.16999999969</v>
      </c>
      <c r="I164" s="92">
        <v>53865.819999999992</v>
      </c>
      <c r="J164" s="20"/>
      <c r="K164" s="93">
        <f t="shared" si="28"/>
        <v>53865.819999999992</v>
      </c>
      <c r="L164" s="92">
        <v>5166.92</v>
      </c>
      <c r="M164" s="20"/>
      <c r="N164" s="93">
        <f t="shared" si="29"/>
        <v>5166.92</v>
      </c>
      <c r="O164" s="92">
        <v>182332.11</v>
      </c>
      <c r="P164" s="20"/>
      <c r="Q164" s="93">
        <f t="shared" si="30"/>
        <v>182332.11</v>
      </c>
      <c r="R164" s="92">
        <v>73791175.189999968</v>
      </c>
      <c r="S164" s="20"/>
      <c r="T164" s="93">
        <f t="shared" si="31"/>
        <v>73791175.189999968</v>
      </c>
      <c r="U164" s="209">
        <f t="shared" si="32"/>
        <v>0</v>
      </c>
      <c r="W164" s="86" t="s">
        <v>15</v>
      </c>
      <c r="X164" s="121">
        <f t="shared" si="33"/>
        <v>0</v>
      </c>
      <c r="Y164" s="122">
        <f t="shared" si="34"/>
        <v>0</v>
      </c>
      <c r="Z164" s="122">
        <f t="shared" si="35"/>
        <v>0</v>
      </c>
      <c r="AA164" s="122">
        <f t="shared" si="36"/>
        <v>0</v>
      </c>
      <c r="AB164" s="122">
        <f t="shared" si="37"/>
        <v>0</v>
      </c>
      <c r="AC164" s="129">
        <f t="shared" si="38"/>
        <v>0</v>
      </c>
    </row>
    <row r="165" spans="1:29" ht="15.75">
      <c r="A165" s="251"/>
      <c r="B165" s="86" t="s">
        <v>16</v>
      </c>
      <c r="C165" s="92">
        <v>52205451.429998972</v>
      </c>
      <c r="D165" s="20"/>
      <c r="E165" s="93">
        <f t="shared" si="26"/>
        <v>52205451.429998972</v>
      </c>
      <c r="F165" s="92">
        <v>676308.82999999973</v>
      </c>
      <c r="G165" s="6"/>
      <c r="H165" s="93">
        <f t="shared" si="27"/>
        <v>676308.82999999973</v>
      </c>
      <c r="I165" s="92">
        <v>76668.69</v>
      </c>
      <c r="J165" s="20"/>
      <c r="K165" s="93">
        <f t="shared" si="28"/>
        <v>76668.69</v>
      </c>
      <c r="L165" s="92">
        <v>5720.79</v>
      </c>
      <c r="M165" s="20"/>
      <c r="N165" s="93">
        <f t="shared" si="29"/>
        <v>5720.79</v>
      </c>
      <c r="O165" s="92">
        <v>259362.00000000009</v>
      </c>
      <c r="P165" s="20"/>
      <c r="Q165" s="93">
        <f t="shared" si="30"/>
        <v>259362.00000000009</v>
      </c>
      <c r="R165" s="92">
        <v>51340728.499998972</v>
      </c>
      <c r="S165" s="20"/>
      <c r="T165" s="93">
        <f t="shared" si="31"/>
        <v>51340728.499998972</v>
      </c>
      <c r="U165" s="209">
        <f t="shared" si="32"/>
        <v>0</v>
      </c>
      <c r="W165" s="86" t="s">
        <v>16</v>
      </c>
      <c r="X165" s="121">
        <f t="shared" si="33"/>
        <v>0</v>
      </c>
      <c r="Y165" s="122">
        <f t="shared" si="34"/>
        <v>0</v>
      </c>
      <c r="Z165" s="122">
        <f t="shared" si="35"/>
        <v>0</v>
      </c>
      <c r="AA165" s="122">
        <f t="shared" si="36"/>
        <v>0</v>
      </c>
      <c r="AB165" s="122">
        <f t="shared" si="37"/>
        <v>0</v>
      </c>
      <c r="AC165" s="129">
        <f t="shared" si="38"/>
        <v>0</v>
      </c>
    </row>
    <row r="166" spans="1:29" ht="15.75">
      <c r="A166" s="251"/>
      <c r="B166" s="86" t="s">
        <v>17</v>
      </c>
      <c r="C166" s="92">
        <v>53342485.289996684</v>
      </c>
      <c r="D166" s="20"/>
      <c r="E166" s="93">
        <f t="shared" si="26"/>
        <v>53342485.289996684</v>
      </c>
      <c r="F166" s="92">
        <v>908129.19999999972</v>
      </c>
      <c r="G166" s="6"/>
      <c r="H166" s="93">
        <f t="shared" si="27"/>
        <v>908129.19999999972</v>
      </c>
      <c r="I166" s="92">
        <v>48202.35</v>
      </c>
      <c r="J166" s="20"/>
      <c r="K166" s="93">
        <f t="shared" si="28"/>
        <v>48202.35</v>
      </c>
      <c r="L166" s="92">
        <v>1314.75</v>
      </c>
      <c r="M166" s="20"/>
      <c r="N166" s="93">
        <f t="shared" si="29"/>
        <v>1314.75</v>
      </c>
      <c r="O166" s="92">
        <v>240019.47</v>
      </c>
      <c r="P166" s="20"/>
      <c r="Q166" s="93">
        <f t="shared" si="30"/>
        <v>240019.47</v>
      </c>
      <c r="R166" s="92">
        <v>52241224.219996698</v>
      </c>
      <c r="S166" s="20"/>
      <c r="T166" s="93">
        <f t="shared" si="31"/>
        <v>52241224.219996698</v>
      </c>
      <c r="U166" s="209">
        <f t="shared" si="32"/>
        <v>0</v>
      </c>
      <c r="W166" s="86" t="s">
        <v>17</v>
      </c>
      <c r="X166" s="121">
        <f t="shared" si="33"/>
        <v>0</v>
      </c>
      <c r="Y166" s="122">
        <f t="shared" si="34"/>
        <v>0</v>
      </c>
      <c r="Z166" s="122">
        <f t="shared" si="35"/>
        <v>0</v>
      </c>
      <c r="AA166" s="122">
        <f t="shared" si="36"/>
        <v>0</v>
      </c>
      <c r="AB166" s="122">
        <f t="shared" si="37"/>
        <v>0</v>
      </c>
      <c r="AC166" s="129">
        <f t="shared" si="38"/>
        <v>0</v>
      </c>
    </row>
    <row r="167" spans="1:29" ht="15.75">
      <c r="A167" s="251"/>
      <c r="B167" s="86" t="s">
        <v>18</v>
      </c>
      <c r="C167" s="92">
        <v>15081306.170000009</v>
      </c>
      <c r="D167" s="20"/>
      <c r="E167" s="93">
        <f t="shared" si="26"/>
        <v>15081306.170000009</v>
      </c>
      <c r="F167" s="92">
        <v>507523.73999999993</v>
      </c>
      <c r="G167" s="6"/>
      <c r="H167" s="93">
        <f t="shared" si="27"/>
        <v>507523.73999999993</v>
      </c>
      <c r="I167" s="92">
        <v>35392.839999999997</v>
      </c>
      <c r="J167" s="20"/>
      <c r="K167" s="93">
        <f t="shared" si="28"/>
        <v>35392.839999999997</v>
      </c>
      <c r="L167" s="92">
        <v>6305.29</v>
      </c>
      <c r="M167" s="20"/>
      <c r="N167" s="93">
        <f t="shared" si="29"/>
        <v>6305.29</v>
      </c>
      <c r="O167" s="92">
        <v>68845.17</v>
      </c>
      <c r="P167" s="20"/>
      <c r="Q167" s="93">
        <f t="shared" si="30"/>
        <v>68845.17</v>
      </c>
      <c r="R167" s="92">
        <v>14534024.81000001</v>
      </c>
      <c r="S167" s="20"/>
      <c r="T167" s="93">
        <f t="shared" si="31"/>
        <v>14534024.81000001</v>
      </c>
      <c r="U167" s="209">
        <f t="shared" si="32"/>
        <v>0</v>
      </c>
      <c r="W167" s="86" t="s">
        <v>18</v>
      </c>
      <c r="X167" s="121">
        <f t="shared" si="33"/>
        <v>0</v>
      </c>
      <c r="Y167" s="122">
        <f t="shared" si="34"/>
        <v>0</v>
      </c>
      <c r="Z167" s="122">
        <f t="shared" si="35"/>
        <v>0</v>
      </c>
      <c r="AA167" s="122">
        <f t="shared" si="36"/>
        <v>0</v>
      </c>
      <c r="AB167" s="122">
        <f t="shared" si="37"/>
        <v>0</v>
      </c>
      <c r="AC167" s="129">
        <f t="shared" si="38"/>
        <v>0</v>
      </c>
    </row>
    <row r="168" spans="1:29" ht="15.75">
      <c r="A168" s="252"/>
      <c r="B168" s="88" t="s">
        <v>19</v>
      </c>
      <c r="C168" s="94">
        <v>98525413.639999121</v>
      </c>
      <c r="D168" s="95"/>
      <c r="E168" s="96">
        <f t="shared" si="26"/>
        <v>98525413.639999121</v>
      </c>
      <c r="F168" s="94">
        <v>1632826.9800000002</v>
      </c>
      <c r="G168" s="105"/>
      <c r="H168" s="96">
        <f t="shared" si="27"/>
        <v>1632826.9800000002</v>
      </c>
      <c r="I168" s="94">
        <v>113070.98</v>
      </c>
      <c r="J168" s="95"/>
      <c r="K168" s="96">
        <f t="shared" si="28"/>
        <v>113070.98</v>
      </c>
      <c r="L168" s="94">
        <v>8352.32</v>
      </c>
      <c r="M168" s="95"/>
      <c r="N168" s="96">
        <f t="shared" si="29"/>
        <v>8352.32</v>
      </c>
      <c r="O168" s="94">
        <v>834298.27999999945</v>
      </c>
      <c r="P168" s="95"/>
      <c r="Q168" s="96">
        <f t="shared" si="30"/>
        <v>834298.27999999945</v>
      </c>
      <c r="R168" s="94">
        <v>96163007.039999127</v>
      </c>
      <c r="S168" s="95"/>
      <c r="T168" s="96">
        <f t="shared" si="31"/>
        <v>96163007.039999127</v>
      </c>
      <c r="U168" s="210">
        <f t="shared" si="32"/>
        <v>0</v>
      </c>
      <c r="W168" s="88" t="s">
        <v>19</v>
      </c>
      <c r="X168" s="125">
        <f t="shared" si="33"/>
        <v>0</v>
      </c>
      <c r="Y168" s="126">
        <f t="shared" si="34"/>
        <v>0</v>
      </c>
      <c r="Z168" s="126">
        <f t="shared" si="35"/>
        <v>0</v>
      </c>
      <c r="AA168" s="126">
        <f t="shared" si="36"/>
        <v>0</v>
      </c>
      <c r="AB168" s="126">
        <f t="shared" si="37"/>
        <v>0</v>
      </c>
      <c r="AC168" s="132">
        <f t="shared" si="38"/>
        <v>0</v>
      </c>
    </row>
    <row r="169" spans="1:29" ht="15.75" customHeight="1">
      <c r="A169" s="250">
        <v>42791</v>
      </c>
      <c r="B169" s="85" t="s">
        <v>12</v>
      </c>
      <c r="C169" s="89">
        <v>30550246.010000195</v>
      </c>
      <c r="D169" s="90"/>
      <c r="E169" s="91">
        <f t="shared" si="26"/>
        <v>30550246.010000195</v>
      </c>
      <c r="F169" s="89">
        <v>152663.82999999999</v>
      </c>
      <c r="G169" s="90"/>
      <c r="H169" s="91">
        <f t="shared" si="27"/>
        <v>152663.82999999999</v>
      </c>
      <c r="I169" s="89">
        <v>0</v>
      </c>
      <c r="J169" s="90"/>
      <c r="K169" s="91">
        <f t="shared" si="28"/>
        <v>0</v>
      </c>
      <c r="L169" s="89">
        <v>0</v>
      </c>
      <c r="M169" s="90"/>
      <c r="N169" s="91">
        <f t="shared" si="29"/>
        <v>0</v>
      </c>
      <c r="O169" s="89">
        <v>0</v>
      </c>
      <c r="P169" s="90"/>
      <c r="Q169" s="91">
        <f t="shared" si="30"/>
        <v>0</v>
      </c>
      <c r="R169" s="89">
        <v>30397582.180000197</v>
      </c>
      <c r="S169" s="90"/>
      <c r="T169" s="91">
        <f t="shared" si="31"/>
        <v>30397582.180000197</v>
      </c>
      <c r="U169" s="208">
        <f t="shared" si="32"/>
        <v>0</v>
      </c>
      <c r="W169" s="85" t="s">
        <v>12</v>
      </c>
      <c r="X169" s="117">
        <f t="shared" si="33"/>
        <v>0</v>
      </c>
      <c r="Y169" s="118">
        <f t="shared" si="34"/>
        <v>0</v>
      </c>
      <c r="Z169" s="118">
        <f t="shared" si="35"/>
        <v>0</v>
      </c>
      <c r="AA169" s="118">
        <f t="shared" si="36"/>
        <v>0</v>
      </c>
      <c r="AB169" s="118">
        <f t="shared" si="37"/>
        <v>0</v>
      </c>
      <c r="AC169" s="131">
        <f t="shared" si="38"/>
        <v>0</v>
      </c>
    </row>
    <row r="170" spans="1:29" ht="15.75">
      <c r="A170" s="251"/>
      <c r="B170" s="86" t="s">
        <v>13</v>
      </c>
      <c r="C170" s="92">
        <v>83735251.049996734</v>
      </c>
      <c r="D170" s="20"/>
      <c r="E170" s="93">
        <f t="shared" si="26"/>
        <v>83735251.049996734</v>
      </c>
      <c r="F170" s="92">
        <v>510884.12999999995</v>
      </c>
      <c r="G170" s="20"/>
      <c r="H170" s="93">
        <f t="shared" si="27"/>
        <v>510884.12999999995</v>
      </c>
      <c r="I170" s="92">
        <v>53617.17</v>
      </c>
      <c r="J170" s="20"/>
      <c r="K170" s="93">
        <f t="shared" si="28"/>
        <v>53617.17</v>
      </c>
      <c r="L170" s="92">
        <v>6845.05</v>
      </c>
      <c r="M170" s="20"/>
      <c r="N170" s="93">
        <f t="shared" si="29"/>
        <v>6845.05</v>
      </c>
      <c r="O170" s="92">
        <v>0</v>
      </c>
      <c r="P170" s="20"/>
      <c r="Q170" s="93">
        <f t="shared" si="30"/>
        <v>0</v>
      </c>
      <c r="R170" s="92">
        <v>83271139.039996713</v>
      </c>
      <c r="S170" s="20"/>
      <c r="T170" s="93">
        <f t="shared" si="31"/>
        <v>83271139.039996713</v>
      </c>
      <c r="U170" s="209">
        <f t="shared" si="32"/>
        <v>0</v>
      </c>
      <c r="W170" s="86" t="s">
        <v>13</v>
      </c>
      <c r="X170" s="121">
        <f t="shared" si="33"/>
        <v>0</v>
      </c>
      <c r="Y170" s="122">
        <f t="shared" si="34"/>
        <v>0</v>
      </c>
      <c r="Z170" s="122">
        <f t="shared" si="35"/>
        <v>0</v>
      </c>
      <c r="AA170" s="122">
        <f t="shared" si="36"/>
        <v>0</v>
      </c>
      <c r="AB170" s="122">
        <f t="shared" si="37"/>
        <v>0</v>
      </c>
      <c r="AC170" s="129">
        <f t="shared" si="38"/>
        <v>0</v>
      </c>
    </row>
    <row r="171" spans="1:29" ht="15.75">
      <c r="A171" s="251"/>
      <c r="B171" s="87" t="s">
        <v>14</v>
      </c>
      <c r="C171" s="92">
        <v>40065299.919999704</v>
      </c>
      <c r="D171" s="20"/>
      <c r="E171" s="93">
        <f t="shared" si="26"/>
        <v>40065299.919999704</v>
      </c>
      <c r="F171" s="92">
        <v>668617.18000000005</v>
      </c>
      <c r="G171" s="20"/>
      <c r="H171" s="93">
        <f t="shared" si="27"/>
        <v>668617.18000000005</v>
      </c>
      <c r="I171" s="92">
        <v>0</v>
      </c>
      <c r="J171" s="20"/>
      <c r="K171" s="93">
        <f t="shared" si="28"/>
        <v>0</v>
      </c>
      <c r="L171" s="92">
        <v>0</v>
      </c>
      <c r="M171" s="20"/>
      <c r="N171" s="93">
        <f t="shared" si="29"/>
        <v>0</v>
      </c>
      <c r="O171" s="92">
        <v>0</v>
      </c>
      <c r="P171" s="20"/>
      <c r="Q171" s="93">
        <f t="shared" si="30"/>
        <v>0</v>
      </c>
      <c r="R171" s="92">
        <v>39396682.739999704</v>
      </c>
      <c r="S171" s="20"/>
      <c r="T171" s="93">
        <f t="shared" si="31"/>
        <v>39396682.739999704</v>
      </c>
      <c r="U171" s="209">
        <f t="shared" si="32"/>
        <v>0</v>
      </c>
      <c r="W171" s="87" t="s">
        <v>14</v>
      </c>
      <c r="X171" s="121">
        <f t="shared" si="33"/>
        <v>0</v>
      </c>
      <c r="Y171" s="122">
        <f t="shared" si="34"/>
        <v>0</v>
      </c>
      <c r="Z171" s="122">
        <f t="shared" si="35"/>
        <v>0</v>
      </c>
      <c r="AA171" s="122">
        <f t="shared" si="36"/>
        <v>0</v>
      </c>
      <c r="AB171" s="122">
        <f t="shared" si="37"/>
        <v>0</v>
      </c>
      <c r="AC171" s="129">
        <f t="shared" si="38"/>
        <v>0</v>
      </c>
    </row>
    <row r="172" spans="1:29" ht="15.75">
      <c r="A172" s="251"/>
      <c r="B172" s="86" t="s">
        <v>15</v>
      </c>
      <c r="C172" s="92">
        <v>73791175.189999968</v>
      </c>
      <c r="D172" s="20"/>
      <c r="E172" s="93">
        <f t="shared" si="26"/>
        <v>73791175.189999968</v>
      </c>
      <c r="F172" s="92">
        <v>554736.0299999998</v>
      </c>
      <c r="G172" s="20"/>
      <c r="H172" s="93">
        <f t="shared" si="27"/>
        <v>554736.0299999998</v>
      </c>
      <c r="I172" s="92">
        <v>53629.88</v>
      </c>
      <c r="J172" s="20"/>
      <c r="K172" s="93">
        <f t="shared" si="28"/>
        <v>53629.88</v>
      </c>
      <c r="L172" s="92">
        <v>11224.55</v>
      </c>
      <c r="M172" s="20"/>
      <c r="N172" s="93">
        <f t="shared" si="29"/>
        <v>11224.55</v>
      </c>
      <c r="O172" s="92">
        <v>0</v>
      </c>
      <c r="P172" s="20"/>
      <c r="Q172" s="93">
        <f t="shared" si="30"/>
        <v>0</v>
      </c>
      <c r="R172" s="92">
        <v>73278844.489999965</v>
      </c>
      <c r="S172" s="20"/>
      <c r="T172" s="93">
        <f t="shared" si="31"/>
        <v>73278844.489999965</v>
      </c>
      <c r="U172" s="209">
        <f t="shared" si="32"/>
        <v>0</v>
      </c>
      <c r="W172" s="86" t="s">
        <v>15</v>
      </c>
      <c r="X172" s="121">
        <f t="shared" si="33"/>
        <v>0</v>
      </c>
      <c r="Y172" s="122">
        <f t="shared" si="34"/>
        <v>0</v>
      </c>
      <c r="Z172" s="122">
        <f t="shared" si="35"/>
        <v>0</v>
      </c>
      <c r="AA172" s="122">
        <f t="shared" si="36"/>
        <v>0</v>
      </c>
      <c r="AB172" s="122">
        <f t="shared" si="37"/>
        <v>0</v>
      </c>
      <c r="AC172" s="129">
        <f t="shared" si="38"/>
        <v>0</v>
      </c>
    </row>
    <row r="173" spans="1:29" ht="15.75">
      <c r="A173" s="251"/>
      <c r="B173" s="86" t="s">
        <v>16</v>
      </c>
      <c r="C173" s="92">
        <v>51340728.499998972</v>
      </c>
      <c r="D173" s="20"/>
      <c r="E173" s="93">
        <f t="shared" si="26"/>
        <v>51340728.499998972</v>
      </c>
      <c r="F173" s="92">
        <v>479352.73999999993</v>
      </c>
      <c r="G173" s="20"/>
      <c r="H173" s="93">
        <f t="shared" si="27"/>
        <v>479352.73999999993</v>
      </c>
      <c r="I173" s="92">
        <v>51203.72</v>
      </c>
      <c r="J173" s="20"/>
      <c r="K173" s="93">
        <f t="shared" si="28"/>
        <v>51203.72</v>
      </c>
      <c r="L173" s="92">
        <v>23809.21</v>
      </c>
      <c r="M173" s="20"/>
      <c r="N173" s="93">
        <f t="shared" si="29"/>
        <v>23809.21</v>
      </c>
      <c r="O173" s="92">
        <v>0</v>
      </c>
      <c r="P173" s="20"/>
      <c r="Q173" s="93">
        <f t="shared" si="30"/>
        <v>0</v>
      </c>
      <c r="R173" s="92">
        <v>50888770.269998968</v>
      </c>
      <c r="S173" s="20"/>
      <c r="T173" s="93">
        <f t="shared" si="31"/>
        <v>50888770.269998968</v>
      </c>
      <c r="U173" s="209">
        <f t="shared" si="32"/>
        <v>0</v>
      </c>
      <c r="W173" s="86" t="s">
        <v>16</v>
      </c>
      <c r="X173" s="121">
        <f t="shared" si="33"/>
        <v>0</v>
      </c>
      <c r="Y173" s="122">
        <f t="shared" si="34"/>
        <v>0</v>
      </c>
      <c r="Z173" s="122">
        <f t="shared" si="35"/>
        <v>0</v>
      </c>
      <c r="AA173" s="122">
        <f t="shared" si="36"/>
        <v>0</v>
      </c>
      <c r="AB173" s="122">
        <f t="shared" si="37"/>
        <v>0</v>
      </c>
      <c r="AC173" s="129">
        <f t="shared" si="38"/>
        <v>0</v>
      </c>
    </row>
    <row r="174" spans="1:29" ht="15.75">
      <c r="A174" s="251"/>
      <c r="B174" s="86" t="s">
        <v>17</v>
      </c>
      <c r="C174" s="92">
        <v>52241224.219996698</v>
      </c>
      <c r="D174" s="20"/>
      <c r="E174" s="93">
        <f t="shared" si="26"/>
        <v>52241224.219996698</v>
      </c>
      <c r="F174" s="92">
        <v>238426.9</v>
      </c>
      <c r="G174" s="20"/>
      <c r="H174" s="93">
        <f t="shared" si="27"/>
        <v>238426.9</v>
      </c>
      <c r="I174" s="92">
        <v>0</v>
      </c>
      <c r="J174" s="20"/>
      <c r="K174" s="93">
        <f t="shared" si="28"/>
        <v>0</v>
      </c>
      <c r="L174" s="92">
        <v>0</v>
      </c>
      <c r="M174" s="20"/>
      <c r="N174" s="93">
        <f t="shared" si="29"/>
        <v>0</v>
      </c>
      <c r="O174" s="92">
        <v>0</v>
      </c>
      <c r="P174" s="20"/>
      <c r="Q174" s="93">
        <f t="shared" si="30"/>
        <v>0</v>
      </c>
      <c r="R174" s="92">
        <v>52002797.3199967</v>
      </c>
      <c r="S174" s="20"/>
      <c r="T174" s="93">
        <f t="shared" si="31"/>
        <v>52002797.3199967</v>
      </c>
      <c r="U174" s="209">
        <f t="shared" si="32"/>
        <v>0</v>
      </c>
      <c r="W174" s="86" t="s">
        <v>17</v>
      </c>
      <c r="X174" s="121">
        <f t="shared" si="33"/>
        <v>0</v>
      </c>
      <c r="Y174" s="122">
        <f t="shared" si="34"/>
        <v>0</v>
      </c>
      <c r="Z174" s="122">
        <f t="shared" si="35"/>
        <v>0</v>
      </c>
      <c r="AA174" s="122">
        <f t="shared" si="36"/>
        <v>0</v>
      </c>
      <c r="AB174" s="122">
        <f t="shared" si="37"/>
        <v>0</v>
      </c>
      <c r="AC174" s="129">
        <f t="shared" si="38"/>
        <v>0</v>
      </c>
    </row>
    <row r="175" spans="1:29" ht="15.75">
      <c r="A175" s="251"/>
      <c r="B175" s="86" t="s">
        <v>18</v>
      </c>
      <c r="C175" s="92">
        <v>14534024.81000001</v>
      </c>
      <c r="D175" s="20"/>
      <c r="E175" s="93">
        <f t="shared" si="26"/>
        <v>14534024.81000001</v>
      </c>
      <c r="F175" s="92">
        <v>300698.27000000008</v>
      </c>
      <c r="G175" s="20"/>
      <c r="H175" s="93">
        <f t="shared" si="27"/>
        <v>300698.27000000008</v>
      </c>
      <c r="I175" s="92">
        <v>0</v>
      </c>
      <c r="J175" s="20"/>
      <c r="K175" s="93">
        <f t="shared" si="28"/>
        <v>0</v>
      </c>
      <c r="L175" s="92">
        <v>0</v>
      </c>
      <c r="M175" s="20"/>
      <c r="N175" s="93">
        <f t="shared" si="29"/>
        <v>0</v>
      </c>
      <c r="O175" s="92">
        <v>0</v>
      </c>
      <c r="P175" s="20"/>
      <c r="Q175" s="93">
        <f t="shared" si="30"/>
        <v>0</v>
      </c>
      <c r="R175" s="92">
        <v>14233326.540000007</v>
      </c>
      <c r="S175" s="20"/>
      <c r="T175" s="93">
        <f t="shared" si="31"/>
        <v>14233326.540000007</v>
      </c>
      <c r="U175" s="209">
        <f t="shared" si="32"/>
        <v>0</v>
      </c>
      <c r="W175" s="86" t="s">
        <v>18</v>
      </c>
      <c r="X175" s="121">
        <f t="shared" si="33"/>
        <v>0</v>
      </c>
      <c r="Y175" s="122">
        <f t="shared" si="34"/>
        <v>0</v>
      </c>
      <c r="Z175" s="122">
        <f t="shared" si="35"/>
        <v>0</v>
      </c>
      <c r="AA175" s="122">
        <f t="shared" si="36"/>
        <v>0</v>
      </c>
      <c r="AB175" s="122">
        <f t="shared" si="37"/>
        <v>0</v>
      </c>
      <c r="AC175" s="129">
        <f t="shared" si="38"/>
        <v>0</v>
      </c>
    </row>
    <row r="176" spans="1:29" ht="15.75">
      <c r="A176" s="252"/>
      <c r="B176" s="88" t="s">
        <v>19</v>
      </c>
      <c r="C176" s="94">
        <v>96163007.039999127</v>
      </c>
      <c r="D176" s="95"/>
      <c r="E176" s="96">
        <f t="shared" si="26"/>
        <v>96163007.039999127</v>
      </c>
      <c r="F176" s="94">
        <v>729713.64999999991</v>
      </c>
      <c r="G176" s="95"/>
      <c r="H176" s="96">
        <f t="shared" si="27"/>
        <v>729713.64999999991</v>
      </c>
      <c r="I176" s="94">
        <v>18258.04</v>
      </c>
      <c r="J176" s="95"/>
      <c r="K176" s="96">
        <f t="shared" si="28"/>
        <v>18258.04</v>
      </c>
      <c r="L176" s="94">
        <v>6426.38</v>
      </c>
      <c r="M176" s="95"/>
      <c r="N176" s="96">
        <f t="shared" si="29"/>
        <v>6426.38</v>
      </c>
      <c r="O176" s="94">
        <v>0</v>
      </c>
      <c r="P176" s="95"/>
      <c r="Q176" s="96">
        <f t="shared" si="30"/>
        <v>0</v>
      </c>
      <c r="R176" s="94">
        <v>95445125.049999118</v>
      </c>
      <c r="S176" s="95"/>
      <c r="T176" s="96">
        <f t="shared" si="31"/>
        <v>95445125.049999118</v>
      </c>
      <c r="U176" s="210">
        <f t="shared" si="32"/>
        <v>0</v>
      </c>
      <c r="W176" s="88" t="s">
        <v>19</v>
      </c>
      <c r="X176" s="125">
        <f t="shared" si="33"/>
        <v>0</v>
      </c>
      <c r="Y176" s="126">
        <f t="shared" si="34"/>
        <v>0</v>
      </c>
      <c r="Z176" s="126">
        <f t="shared" si="35"/>
        <v>0</v>
      </c>
      <c r="AA176" s="126">
        <f t="shared" si="36"/>
        <v>0</v>
      </c>
      <c r="AB176" s="126">
        <f t="shared" si="37"/>
        <v>0</v>
      </c>
      <c r="AC176" s="132">
        <f t="shared" si="38"/>
        <v>0</v>
      </c>
    </row>
    <row r="177" spans="1:29" ht="15.75" customHeight="1">
      <c r="A177" s="250">
        <v>42792</v>
      </c>
      <c r="B177" s="85" t="s">
        <v>12</v>
      </c>
      <c r="C177" s="89">
        <v>30397582.180000197</v>
      </c>
      <c r="D177" s="90"/>
      <c r="E177" s="91">
        <f t="shared" si="26"/>
        <v>30397582.180000197</v>
      </c>
      <c r="F177" s="89">
        <v>482476.07</v>
      </c>
      <c r="G177" s="90"/>
      <c r="H177" s="91">
        <f t="shared" si="27"/>
        <v>482476.07</v>
      </c>
      <c r="I177" s="89">
        <v>29971.360000000001</v>
      </c>
      <c r="J177" s="90"/>
      <c r="K177" s="91">
        <f t="shared" si="28"/>
        <v>29971.360000000001</v>
      </c>
      <c r="L177" s="89">
        <v>3776.19</v>
      </c>
      <c r="M177" s="90"/>
      <c r="N177" s="91">
        <f t="shared" si="29"/>
        <v>3776.19</v>
      </c>
      <c r="O177" s="89">
        <v>0</v>
      </c>
      <c r="P177" s="90"/>
      <c r="Q177" s="91">
        <f t="shared" si="30"/>
        <v>0</v>
      </c>
      <c r="R177" s="89">
        <v>34516297.580000207</v>
      </c>
      <c r="S177" s="90"/>
      <c r="T177" s="91">
        <f t="shared" si="31"/>
        <v>34516297.580000207</v>
      </c>
      <c r="U177" s="208">
        <f t="shared" si="32"/>
        <v>0</v>
      </c>
      <c r="W177" s="85" t="s">
        <v>12</v>
      </c>
      <c r="X177" s="117">
        <f t="shared" si="33"/>
        <v>0</v>
      </c>
      <c r="Y177" s="118">
        <f t="shared" si="34"/>
        <v>0</v>
      </c>
      <c r="Z177" s="118">
        <f t="shared" si="35"/>
        <v>0</v>
      </c>
      <c r="AA177" s="118">
        <f t="shared" si="36"/>
        <v>0</v>
      </c>
      <c r="AB177" s="118">
        <f t="shared" si="37"/>
        <v>0</v>
      </c>
      <c r="AC177" s="131">
        <f t="shared" si="38"/>
        <v>0</v>
      </c>
    </row>
    <row r="178" spans="1:29" ht="15.75">
      <c r="A178" s="251"/>
      <c r="B178" s="86" t="s">
        <v>13</v>
      </c>
      <c r="C178" s="92">
        <v>83271139.039996713</v>
      </c>
      <c r="D178" s="20"/>
      <c r="E178" s="93">
        <f t="shared" si="26"/>
        <v>83271139.039996713</v>
      </c>
      <c r="F178" s="92">
        <v>1618555.7600000007</v>
      </c>
      <c r="G178" s="20"/>
      <c r="H178" s="93">
        <f t="shared" si="27"/>
        <v>1618555.7600000007</v>
      </c>
      <c r="I178" s="92">
        <v>174457.75</v>
      </c>
      <c r="J178" s="20"/>
      <c r="K178" s="93">
        <f t="shared" si="28"/>
        <v>174457.75</v>
      </c>
      <c r="L178" s="92">
        <v>38349.18</v>
      </c>
      <c r="M178" s="20"/>
      <c r="N178" s="93">
        <f t="shared" si="29"/>
        <v>38349.18</v>
      </c>
      <c r="O178" s="92">
        <v>0</v>
      </c>
      <c r="P178" s="20"/>
      <c r="Q178" s="93">
        <f t="shared" si="30"/>
        <v>0</v>
      </c>
      <c r="R178" s="92">
        <v>81788691.849996746</v>
      </c>
      <c r="S178" s="20"/>
      <c r="T178" s="93">
        <f t="shared" si="31"/>
        <v>81788691.849996746</v>
      </c>
      <c r="U178" s="209">
        <f t="shared" si="32"/>
        <v>0</v>
      </c>
      <c r="W178" s="86" t="s">
        <v>13</v>
      </c>
      <c r="X178" s="121">
        <f t="shared" si="33"/>
        <v>0</v>
      </c>
      <c r="Y178" s="122">
        <f t="shared" si="34"/>
        <v>0</v>
      </c>
      <c r="Z178" s="122">
        <f t="shared" si="35"/>
        <v>0</v>
      </c>
      <c r="AA178" s="122">
        <f t="shared" si="36"/>
        <v>0</v>
      </c>
      <c r="AB178" s="122">
        <f t="shared" si="37"/>
        <v>0</v>
      </c>
      <c r="AC178" s="129">
        <f t="shared" si="38"/>
        <v>0</v>
      </c>
    </row>
    <row r="179" spans="1:29" ht="15.75">
      <c r="A179" s="251"/>
      <c r="B179" s="87" t="s">
        <v>14</v>
      </c>
      <c r="C179" s="92">
        <v>39396682.739999704</v>
      </c>
      <c r="D179" s="20"/>
      <c r="E179" s="93">
        <f t="shared" si="26"/>
        <v>39396682.739999704</v>
      </c>
      <c r="F179" s="92">
        <v>1420062.8699999994</v>
      </c>
      <c r="G179" s="20"/>
      <c r="H179" s="93">
        <f t="shared" si="27"/>
        <v>1420062.8699999994</v>
      </c>
      <c r="I179" s="92">
        <v>127053.71</v>
      </c>
      <c r="J179" s="20"/>
      <c r="K179" s="93">
        <f t="shared" si="28"/>
        <v>127053.71</v>
      </c>
      <c r="L179" s="92">
        <v>23045.91</v>
      </c>
      <c r="M179" s="20"/>
      <c r="N179" s="93">
        <f t="shared" si="29"/>
        <v>23045.91</v>
      </c>
      <c r="O179" s="92">
        <v>0</v>
      </c>
      <c r="P179" s="20"/>
      <c r="Q179" s="93">
        <f t="shared" si="30"/>
        <v>0</v>
      </c>
      <c r="R179" s="92">
        <v>38080627.669999711</v>
      </c>
      <c r="S179" s="20"/>
      <c r="T179" s="93">
        <f t="shared" si="31"/>
        <v>38080627.669999711</v>
      </c>
      <c r="U179" s="209">
        <f t="shared" si="32"/>
        <v>0</v>
      </c>
      <c r="W179" s="87" t="s">
        <v>14</v>
      </c>
      <c r="X179" s="121">
        <f t="shared" si="33"/>
        <v>0</v>
      </c>
      <c r="Y179" s="122">
        <f t="shared" si="34"/>
        <v>0</v>
      </c>
      <c r="Z179" s="122">
        <f t="shared" si="35"/>
        <v>0</v>
      </c>
      <c r="AA179" s="122">
        <f t="shared" si="36"/>
        <v>0</v>
      </c>
      <c r="AB179" s="122">
        <f t="shared" si="37"/>
        <v>0</v>
      </c>
      <c r="AC179" s="129">
        <f t="shared" si="38"/>
        <v>0</v>
      </c>
    </row>
    <row r="180" spans="1:29" ht="15.75">
      <c r="A180" s="251"/>
      <c r="B180" s="86" t="s">
        <v>15</v>
      </c>
      <c r="C180" s="92">
        <v>73278844.489999965</v>
      </c>
      <c r="D180" s="20"/>
      <c r="E180" s="93">
        <f t="shared" si="26"/>
        <v>73278844.489999965</v>
      </c>
      <c r="F180" s="92">
        <v>1026613.24</v>
      </c>
      <c r="G180" s="20"/>
      <c r="H180" s="93">
        <f t="shared" si="27"/>
        <v>1026613.24</v>
      </c>
      <c r="I180" s="92">
        <v>163688.35</v>
      </c>
      <c r="J180" s="20"/>
      <c r="K180" s="93">
        <f t="shared" si="28"/>
        <v>163688.35</v>
      </c>
      <c r="L180" s="92">
        <v>7734.56</v>
      </c>
      <c r="M180" s="20"/>
      <c r="N180" s="93">
        <f t="shared" si="29"/>
        <v>7734.56</v>
      </c>
      <c r="O180" s="92">
        <v>0</v>
      </c>
      <c r="P180" s="20"/>
      <c r="Q180" s="93">
        <f t="shared" si="30"/>
        <v>0</v>
      </c>
      <c r="R180" s="92">
        <v>76890992.599999964</v>
      </c>
      <c r="S180" s="20"/>
      <c r="T180" s="93">
        <f t="shared" si="31"/>
        <v>76890992.599999964</v>
      </c>
      <c r="U180" s="209">
        <f t="shared" si="32"/>
        <v>0</v>
      </c>
      <c r="W180" s="86" t="s">
        <v>15</v>
      </c>
      <c r="X180" s="121">
        <f t="shared" si="33"/>
        <v>0</v>
      </c>
      <c r="Y180" s="122">
        <f t="shared" si="34"/>
        <v>0</v>
      </c>
      <c r="Z180" s="122">
        <f t="shared" si="35"/>
        <v>0</v>
      </c>
      <c r="AA180" s="122">
        <f t="shared" si="36"/>
        <v>0</v>
      </c>
      <c r="AB180" s="122">
        <f t="shared" si="37"/>
        <v>0</v>
      </c>
      <c r="AC180" s="129">
        <f t="shared" si="38"/>
        <v>0</v>
      </c>
    </row>
    <row r="181" spans="1:29" ht="15.75">
      <c r="A181" s="251"/>
      <c r="B181" s="86" t="s">
        <v>16</v>
      </c>
      <c r="C181" s="92">
        <v>50888770.269998968</v>
      </c>
      <c r="D181" s="20"/>
      <c r="E181" s="93">
        <f t="shared" si="26"/>
        <v>50888770.269998968</v>
      </c>
      <c r="F181" s="92">
        <v>1192854.5000000007</v>
      </c>
      <c r="G181" s="20"/>
      <c r="H181" s="93">
        <f t="shared" si="27"/>
        <v>1192854.5000000007</v>
      </c>
      <c r="I181" s="92">
        <v>106742.76</v>
      </c>
      <c r="J181" s="20"/>
      <c r="K181" s="93">
        <f t="shared" si="28"/>
        <v>106742.76</v>
      </c>
      <c r="L181" s="92">
        <v>35888.6</v>
      </c>
      <c r="M181" s="20"/>
      <c r="N181" s="93">
        <f t="shared" si="29"/>
        <v>35888.6</v>
      </c>
      <c r="O181" s="92">
        <v>20947.810000000001</v>
      </c>
      <c r="P181" s="20"/>
      <c r="Q181" s="93">
        <f t="shared" si="30"/>
        <v>20947.810000000001</v>
      </c>
      <c r="R181" s="92">
        <v>55192022.619998969</v>
      </c>
      <c r="S181" s="20"/>
      <c r="T181" s="93">
        <f t="shared" si="31"/>
        <v>55192022.619998969</v>
      </c>
      <c r="U181" s="209">
        <f t="shared" si="32"/>
        <v>0</v>
      </c>
      <c r="W181" s="86" t="s">
        <v>16</v>
      </c>
      <c r="X181" s="121">
        <f t="shared" si="33"/>
        <v>0</v>
      </c>
      <c r="Y181" s="122">
        <f t="shared" si="34"/>
        <v>0</v>
      </c>
      <c r="Z181" s="122">
        <f t="shared" si="35"/>
        <v>0</v>
      </c>
      <c r="AA181" s="122">
        <f t="shared" si="36"/>
        <v>0</v>
      </c>
      <c r="AB181" s="122">
        <f t="shared" si="37"/>
        <v>0</v>
      </c>
      <c r="AC181" s="129">
        <f t="shared" si="38"/>
        <v>0</v>
      </c>
    </row>
    <row r="182" spans="1:29" ht="15.75">
      <c r="A182" s="251"/>
      <c r="B182" s="86" t="s">
        <v>17</v>
      </c>
      <c r="C182" s="92">
        <v>52002797.3199967</v>
      </c>
      <c r="D182" s="20"/>
      <c r="E182" s="93">
        <f t="shared" si="26"/>
        <v>52002797.3199967</v>
      </c>
      <c r="F182" s="92">
        <v>1606708.9700000002</v>
      </c>
      <c r="G182" s="20"/>
      <c r="H182" s="93">
        <f t="shared" si="27"/>
        <v>1606708.9700000002</v>
      </c>
      <c r="I182" s="92">
        <v>49658.22</v>
      </c>
      <c r="J182" s="20"/>
      <c r="K182" s="93">
        <f t="shared" si="28"/>
        <v>49658.22</v>
      </c>
      <c r="L182" s="92">
        <v>7635.54</v>
      </c>
      <c r="M182" s="20"/>
      <c r="N182" s="93">
        <f t="shared" si="29"/>
        <v>7635.54</v>
      </c>
      <c r="O182" s="92">
        <v>0</v>
      </c>
      <c r="P182" s="20"/>
      <c r="Q182" s="93">
        <f t="shared" si="30"/>
        <v>0</v>
      </c>
      <c r="R182" s="92">
        <v>50438111.029996693</v>
      </c>
      <c r="S182" s="20"/>
      <c r="T182" s="93">
        <f t="shared" si="31"/>
        <v>50438111.029996693</v>
      </c>
      <c r="U182" s="209">
        <f t="shared" si="32"/>
        <v>0</v>
      </c>
      <c r="W182" s="86" t="s">
        <v>17</v>
      </c>
      <c r="X182" s="121">
        <f t="shared" si="33"/>
        <v>0</v>
      </c>
      <c r="Y182" s="122">
        <f t="shared" si="34"/>
        <v>0</v>
      </c>
      <c r="Z182" s="122">
        <f t="shared" si="35"/>
        <v>0</v>
      </c>
      <c r="AA182" s="122">
        <f t="shared" si="36"/>
        <v>0</v>
      </c>
      <c r="AB182" s="122">
        <f t="shared" si="37"/>
        <v>0</v>
      </c>
      <c r="AC182" s="129">
        <f t="shared" si="38"/>
        <v>0</v>
      </c>
    </row>
    <row r="183" spans="1:29" ht="15.75">
      <c r="A183" s="251"/>
      <c r="B183" s="86" t="s">
        <v>18</v>
      </c>
      <c r="C183" s="92">
        <v>14233326.540000007</v>
      </c>
      <c r="D183" s="20"/>
      <c r="E183" s="93">
        <f t="shared" si="26"/>
        <v>14233326.540000007</v>
      </c>
      <c r="F183" s="92">
        <v>793745.89000000025</v>
      </c>
      <c r="G183" s="20"/>
      <c r="H183" s="93">
        <f t="shared" si="27"/>
        <v>793745.89000000025</v>
      </c>
      <c r="I183" s="92">
        <v>60860.79</v>
      </c>
      <c r="J183" s="20"/>
      <c r="K183" s="93">
        <f t="shared" si="28"/>
        <v>60860.79</v>
      </c>
      <c r="L183" s="92">
        <v>11957.58</v>
      </c>
      <c r="M183" s="20"/>
      <c r="N183" s="93">
        <f t="shared" si="29"/>
        <v>11957.58</v>
      </c>
      <c r="O183" s="92">
        <v>0</v>
      </c>
      <c r="P183" s="20"/>
      <c r="Q183" s="93">
        <f t="shared" si="30"/>
        <v>0</v>
      </c>
      <c r="R183" s="92">
        <v>13488483.860000007</v>
      </c>
      <c r="S183" s="20"/>
      <c r="T183" s="93">
        <f t="shared" si="31"/>
        <v>13488483.860000007</v>
      </c>
      <c r="U183" s="209">
        <f t="shared" si="32"/>
        <v>0</v>
      </c>
      <c r="W183" s="86" t="s">
        <v>18</v>
      </c>
      <c r="X183" s="121">
        <f t="shared" si="33"/>
        <v>0</v>
      </c>
      <c r="Y183" s="122">
        <f t="shared" si="34"/>
        <v>0</v>
      </c>
      <c r="Z183" s="122">
        <f t="shared" si="35"/>
        <v>0</v>
      </c>
      <c r="AA183" s="122">
        <f t="shared" si="36"/>
        <v>0</v>
      </c>
      <c r="AB183" s="122">
        <f t="shared" si="37"/>
        <v>0</v>
      </c>
      <c r="AC183" s="129">
        <f t="shared" si="38"/>
        <v>0</v>
      </c>
    </row>
    <row r="184" spans="1:29" ht="15.75">
      <c r="A184" s="252"/>
      <c r="B184" s="88" t="s">
        <v>19</v>
      </c>
      <c r="C184" s="94">
        <v>95445125.049999118</v>
      </c>
      <c r="D184" s="95"/>
      <c r="E184" s="96">
        <f t="shared" si="26"/>
        <v>95445125.049999118</v>
      </c>
      <c r="F184" s="94">
        <v>2233038.5499999993</v>
      </c>
      <c r="G184" s="95"/>
      <c r="H184" s="96">
        <f t="shared" si="27"/>
        <v>2233038.5499999993</v>
      </c>
      <c r="I184" s="94">
        <v>153054.39999999999</v>
      </c>
      <c r="J184" s="95"/>
      <c r="K184" s="96">
        <f t="shared" si="28"/>
        <v>153054.39999999999</v>
      </c>
      <c r="L184" s="94">
        <v>9335.909999999998</v>
      </c>
      <c r="M184" s="95"/>
      <c r="N184" s="96">
        <f t="shared" si="29"/>
        <v>9335.909999999998</v>
      </c>
      <c r="O184" s="94">
        <v>0</v>
      </c>
      <c r="P184" s="95"/>
      <c r="Q184" s="96">
        <f t="shared" si="30"/>
        <v>0</v>
      </c>
      <c r="R184" s="94">
        <v>101815068.33999912</v>
      </c>
      <c r="S184" s="95"/>
      <c r="T184" s="96">
        <f t="shared" si="31"/>
        <v>101815068.33999912</v>
      </c>
      <c r="U184" s="210">
        <f t="shared" si="32"/>
        <v>0</v>
      </c>
      <c r="W184" s="88" t="s">
        <v>19</v>
      </c>
      <c r="X184" s="125">
        <f t="shared" si="33"/>
        <v>0</v>
      </c>
      <c r="Y184" s="126">
        <f t="shared" si="34"/>
        <v>0</v>
      </c>
      <c r="Z184" s="126">
        <f t="shared" si="35"/>
        <v>0</v>
      </c>
      <c r="AA184" s="126">
        <f t="shared" si="36"/>
        <v>0</v>
      </c>
      <c r="AB184" s="126">
        <f t="shared" si="37"/>
        <v>0</v>
      </c>
      <c r="AC184" s="132">
        <f t="shared" si="38"/>
        <v>0</v>
      </c>
    </row>
    <row r="185" spans="1:29" ht="15.75" customHeight="1">
      <c r="A185" s="250">
        <v>42793</v>
      </c>
      <c r="B185" s="85" t="s">
        <v>12</v>
      </c>
      <c r="C185" s="89">
        <v>34516297.580000207</v>
      </c>
      <c r="D185" s="90"/>
      <c r="E185" s="91">
        <f t="shared" si="26"/>
        <v>34516297.580000207</v>
      </c>
      <c r="F185" s="89">
        <v>623831.77</v>
      </c>
      <c r="G185" s="102"/>
      <c r="H185" s="91">
        <f t="shared" si="27"/>
        <v>623831.77</v>
      </c>
      <c r="I185" s="89">
        <v>78354.31</v>
      </c>
      <c r="J185" s="90"/>
      <c r="K185" s="91">
        <f t="shared" si="28"/>
        <v>78354.31</v>
      </c>
      <c r="L185" s="89">
        <v>71155.289999999994</v>
      </c>
      <c r="M185" s="90"/>
      <c r="N185" s="91">
        <f t="shared" si="29"/>
        <v>71155.289999999994</v>
      </c>
      <c r="O185" s="89">
        <v>332400.90999999997</v>
      </c>
      <c r="P185" s="90"/>
      <c r="Q185" s="91">
        <f t="shared" si="30"/>
        <v>332400.90999999997</v>
      </c>
      <c r="R185" s="89">
        <v>33567263.92000021</v>
      </c>
      <c r="S185" s="90"/>
      <c r="T185" s="91">
        <f t="shared" si="31"/>
        <v>33567263.92000021</v>
      </c>
      <c r="U185" s="208">
        <f t="shared" si="32"/>
        <v>0</v>
      </c>
      <c r="W185" s="85" t="s">
        <v>12</v>
      </c>
      <c r="X185" s="121">
        <f t="shared" si="33"/>
        <v>0</v>
      </c>
      <c r="Y185" s="122">
        <f t="shared" si="34"/>
        <v>0</v>
      </c>
      <c r="Z185" s="122">
        <f t="shared" si="35"/>
        <v>0</v>
      </c>
      <c r="AA185" s="122">
        <f t="shared" si="36"/>
        <v>0</v>
      </c>
      <c r="AB185" s="122">
        <f t="shared" si="37"/>
        <v>0</v>
      </c>
      <c r="AC185" s="129">
        <f t="shared" si="38"/>
        <v>0</v>
      </c>
    </row>
    <row r="186" spans="1:29" ht="15.75">
      <c r="A186" s="251"/>
      <c r="B186" s="86" t="s">
        <v>13</v>
      </c>
      <c r="C186" s="92">
        <v>81788691.849996746</v>
      </c>
      <c r="D186" s="20"/>
      <c r="E186" s="93">
        <f t="shared" si="26"/>
        <v>81788691.849996746</v>
      </c>
      <c r="F186" s="92">
        <v>1562422.6400000006</v>
      </c>
      <c r="G186" s="6"/>
      <c r="H186" s="93">
        <f t="shared" si="27"/>
        <v>1562422.6400000006</v>
      </c>
      <c r="I186" s="92">
        <v>368589.80999999994</v>
      </c>
      <c r="J186" s="20"/>
      <c r="K186" s="93">
        <f t="shared" si="28"/>
        <v>368589.80999999994</v>
      </c>
      <c r="L186" s="92">
        <v>54949.809999999954</v>
      </c>
      <c r="M186" s="20"/>
      <c r="N186" s="93">
        <f t="shared" si="29"/>
        <v>54949.809999999954</v>
      </c>
      <c r="O186" s="92">
        <v>1405502.8</v>
      </c>
      <c r="P186" s="20"/>
      <c r="Q186" s="93">
        <f t="shared" si="30"/>
        <v>1405502.8</v>
      </c>
      <c r="R186" s="92">
        <v>79134406.409996748</v>
      </c>
      <c r="S186" s="20"/>
      <c r="T186" s="93">
        <f t="shared" si="31"/>
        <v>79134406.409996748</v>
      </c>
      <c r="U186" s="209">
        <f t="shared" si="32"/>
        <v>0</v>
      </c>
      <c r="W186" s="86" t="s">
        <v>13</v>
      </c>
      <c r="X186" s="121">
        <f t="shared" si="33"/>
        <v>0</v>
      </c>
      <c r="Y186" s="122">
        <f t="shared" si="34"/>
        <v>0</v>
      </c>
      <c r="Z186" s="122">
        <f t="shared" si="35"/>
        <v>0</v>
      </c>
      <c r="AA186" s="122">
        <f t="shared" si="36"/>
        <v>0</v>
      </c>
      <c r="AB186" s="122">
        <f t="shared" si="37"/>
        <v>0</v>
      </c>
      <c r="AC186" s="129">
        <f t="shared" si="38"/>
        <v>0</v>
      </c>
    </row>
    <row r="187" spans="1:29" ht="15.75">
      <c r="A187" s="251"/>
      <c r="B187" s="87" t="s">
        <v>14</v>
      </c>
      <c r="C187" s="92">
        <v>38080627.669999711</v>
      </c>
      <c r="D187" s="20"/>
      <c r="E187" s="93">
        <f t="shared" si="26"/>
        <v>38080627.669999711</v>
      </c>
      <c r="F187" s="92">
        <v>1458575.0200000003</v>
      </c>
      <c r="G187" s="6"/>
      <c r="H187" s="93">
        <f t="shared" si="27"/>
        <v>1458575.0200000003</v>
      </c>
      <c r="I187" s="92">
        <v>126636.56999999998</v>
      </c>
      <c r="J187" s="20"/>
      <c r="K187" s="93">
        <f t="shared" si="28"/>
        <v>126636.56999999998</v>
      </c>
      <c r="L187" s="92">
        <v>42863.360000000001</v>
      </c>
      <c r="M187" s="20"/>
      <c r="N187" s="93">
        <f t="shared" si="29"/>
        <v>42863.360000000001</v>
      </c>
      <c r="O187" s="92">
        <v>1358811.36</v>
      </c>
      <c r="P187" s="20"/>
      <c r="Q187" s="93">
        <f t="shared" si="30"/>
        <v>1358811.36</v>
      </c>
      <c r="R187" s="92">
        <v>39713277.429999717</v>
      </c>
      <c r="S187" s="20"/>
      <c r="T187" s="93">
        <f t="shared" si="31"/>
        <v>39713277.429999717</v>
      </c>
      <c r="U187" s="209">
        <f t="shared" si="32"/>
        <v>0</v>
      </c>
      <c r="W187" s="87" t="s">
        <v>14</v>
      </c>
      <c r="X187" s="121">
        <f t="shared" si="33"/>
        <v>0</v>
      </c>
      <c r="Y187" s="122">
        <f t="shared" si="34"/>
        <v>0</v>
      </c>
      <c r="Z187" s="122">
        <f t="shared" si="35"/>
        <v>0</v>
      </c>
      <c r="AA187" s="122">
        <f t="shared" si="36"/>
        <v>0</v>
      </c>
      <c r="AB187" s="122">
        <f t="shared" si="37"/>
        <v>0</v>
      </c>
      <c r="AC187" s="129">
        <f t="shared" si="38"/>
        <v>0</v>
      </c>
    </row>
    <row r="188" spans="1:29" ht="15.75">
      <c r="A188" s="251"/>
      <c r="B188" s="86" t="s">
        <v>15</v>
      </c>
      <c r="C188" s="92">
        <v>76890992.599999964</v>
      </c>
      <c r="D188" s="20"/>
      <c r="E188" s="93">
        <f t="shared" si="26"/>
        <v>76890992.599999964</v>
      </c>
      <c r="F188" s="92">
        <v>824834.49</v>
      </c>
      <c r="G188" s="6"/>
      <c r="H188" s="93">
        <f t="shared" si="27"/>
        <v>824834.49</v>
      </c>
      <c r="I188" s="92">
        <v>91823.360000000001</v>
      </c>
      <c r="J188" s="20"/>
      <c r="K188" s="93">
        <f t="shared" si="28"/>
        <v>91823.360000000001</v>
      </c>
      <c r="L188" s="92">
        <v>10389.769999999999</v>
      </c>
      <c r="M188" s="20"/>
      <c r="N188" s="93">
        <f t="shared" si="29"/>
        <v>10389.769999999999</v>
      </c>
      <c r="O188" s="92">
        <v>909150.4099999998</v>
      </c>
      <c r="P188" s="20"/>
      <c r="Q188" s="93">
        <f t="shared" si="30"/>
        <v>909150.4099999998</v>
      </c>
      <c r="R188" s="92">
        <v>75238441.289999962</v>
      </c>
      <c r="S188" s="20"/>
      <c r="T188" s="93">
        <f t="shared" si="31"/>
        <v>75238441.289999962</v>
      </c>
      <c r="U188" s="209">
        <f t="shared" si="32"/>
        <v>0</v>
      </c>
      <c r="W188" s="86" t="s">
        <v>15</v>
      </c>
      <c r="X188" s="121">
        <f t="shared" si="33"/>
        <v>0</v>
      </c>
      <c r="Y188" s="122">
        <f t="shared" si="34"/>
        <v>0</v>
      </c>
      <c r="Z188" s="122">
        <f t="shared" si="35"/>
        <v>0</v>
      </c>
      <c r="AA188" s="122">
        <f t="shared" si="36"/>
        <v>0</v>
      </c>
      <c r="AB188" s="122">
        <f t="shared" si="37"/>
        <v>0</v>
      </c>
      <c r="AC188" s="129">
        <f t="shared" si="38"/>
        <v>0</v>
      </c>
    </row>
    <row r="189" spans="1:29" ht="15.75">
      <c r="A189" s="251"/>
      <c r="B189" s="86" t="s">
        <v>16</v>
      </c>
      <c r="C189" s="92">
        <v>55192022.619998969</v>
      </c>
      <c r="D189" s="20"/>
      <c r="E189" s="93">
        <f t="shared" si="26"/>
        <v>55192022.619998969</v>
      </c>
      <c r="F189" s="92">
        <v>1062601.0499999998</v>
      </c>
      <c r="G189" s="6"/>
      <c r="H189" s="93">
        <f t="shared" si="27"/>
        <v>1062601.0499999998</v>
      </c>
      <c r="I189" s="92">
        <v>85684.87</v>
      </c>
      <c r="J189" s="20"/>
      <c r="K189" s="93">
        <f t="shared" si="28"/>
        <v>85684.87</v>
      </c>
      <c r="L189" s="92">
        <v>5555.71</v>
      </c>
      <c r="M189" s="20"/>
      <c r="N189" s="93">
        <f t="shared" si="29"/>
        <v>5555.71</v>
      </c>
      <c r="O189" s="92">
        <v>828289.70000000042</v>
      </c>
      <c r="P189" s="20"/>
      <c r="Q189" s="93">
        <f t="shared" si="30"/>
        <v>828289.70000000042</v>
      </c>
      <c r="R189" s="92">
        <v>53381261.029998973</v>
      </c>
      <c r="S189" s="20"/>
      <c r="T189" s="93">
        <f t="shared" si="31"/>
        <v>53381261.029998973</v>
      </c>
      <c r="U189" s="209">
        <f t="shared" si="32"/>
        <v>0</v>
      </c>
      <c r="W189" s="86" t="s">
        <v>16</v>
      </c>
      <c r="X189" s="121">
        <f t="shared" si="33"/>
        <v>0</v>
      </c>
      <c r="Y189" s="122">
        <f t="shared" si="34"/>
        <v>0</v>
      </c>
      <c r="Z189" s="122">
        <f t="shared" si="35"/>
        <v>0</v>
      </c>
      <c r="AA189" s="122">
        <f t="shared" si="36"/>
        <v>0</v>
      </c>
      <c r="AB189" s="122">
        <f t="shared" si="37"/>
        <v>0</v>
      </c>
      <c r="AC189" s="129">
        <f t="shared" si="38"/>
        <v>0</v>
      </c>
    </row>
    <row r="190" spans="1:29" ht="15.75">
      <c r="A190" s="251"/>
      <c r="B190" s="86" t="s">
        <v>17</v>
      </c>
      <c r="C190" s="92">
        <v>50438111.029996693</v>
      </c>
      <c r="D190" s="20"/>
      <c r="E190" s="93">
        <f t="shared" si="26"/>
        <v>50438111.029996693</v>
      </c>
      <c r="F190" s="92">
        <v>1268969.5500000005</v>
      </c>
      <c r="G190" s="6"/>
      <c r="H190" s="93">
        <f t="shared" si="27"/>
        <v>1268969.5500000005</v>
      </c>
      <c r="I190" s="92">
        <v>170035.18</v>
      </c>
      <c r="J190" s="20"/>
      <c r="K190" s="93">
        <f t="shared" si="28"/>
        <v>170035.18</v>
      </c>
      <c r="L190" s="92">
        <v>362672.01</v>
      </c>
      <c r="M190" s="20"/>
      <c r="N190" s="93">
        <f t="shared" si="29"/>
        <v>362672.01</v>
      </c>
      <c r="O190" s="92">
        <v>1142857.1700000004</v>
      </c>
      <c r="P190" s="20"/>
      <c r="Q190" s="93">
        <f t="shared" si="30"/>
        <v>1142857.1700000004</v>
      </c>
      <c r="R190" s="92">
        <v>73876086.569996789</v>
      </c>
      <c r="S190" s="20"/>
      <c r="T190" s="93">
        <f t="shared" si="31"/>
        <v>73876086.569996789</v>
      </c>
      <c r="U190" s="209">
        <f t="shared" si="32"/>
        <v>0</v>
      </c>
      <c r="W190" s="86" t="s">
        <v>17</v>
      </c>
      <c r="X190" s="121">
        <f t="shared" si="33"/>
        <v>0</v>
      </c>
      <c r="Y190" s="122">
        <f t="shared" si="34"/>
        <v>0</v>
      </c>
      <c r="Z190" s="122">
        <f t="shared" si="35"/>
        <v>0</v>
      </c>
      <c r="AA190" s="122">
        <f t="shared" si="36"/>
        <v>0</v>
      </c>
      <c r="AB190" s="122">
        <f t="shared" si="37"/>
        <v>0</v>
      </c>
      <c r="AC190" s="129">
        <f t="shared" si="38"/>
        <v>0</v>
      </c>
    </row>
    <row r="191" spans="1:29" ht="15.75">
      <c r="A191" s="251"/>
      <c r="B191" s="86" t="s">
        <v>18</v>
      </c>
      <c r="C191" s="92">
        <v>13488483.860000007</v>
      </c>
      <c r="D191" s="20"/>
      <c r="E191" s="93">
        <f t="shared" si="26"/>
        <v>13488483.860000007</v>
      </c>
      <c r="F191" s="92">
        <v>831059.21</v>
      </c>
      <c r="G191" s="6"/>
      <c r="H191" s="93">
        <f t="shared" si="27"/>
        <v>831059.21</v>
      </c>
      <c r="I191" s="92">
        <v>57887</v>
      </c>
      <c r="J191" s="20"/>
      <c r="K191" s="93">
        <f t="shared" si="28"/>
        <v>57887</v>
      </c>
      <c r="L191" s="92">
        <v>4829.3599999999997</v>
      </c>
      <c r="M191" s="20"/>
      <c r="N191" s="93">
        <f t="shared" si="29"/>
        <v>4829.3599999999997</v>
      </c>
      <c r="O191" s="92">
        <v>434733.25000000029</v>
      </c>
      <c r="P191" s="20"/>
      <c r="Q191" s="93">
        <f t="shared" si="30"/>
        <v>434733.25000000029</v>
      </c>
      <c r="R191" s="92">
        <v>12275749.040000003</v>
      </c>
      <c r="S191" s="20"/>
      <c r="T191" s="93">
        <f t="shared" si="31"/>
        <v>12275749.040000003</v>
      </c>
      <c r="U191" s="209">
        <f t="shared" si="32"/>
        <v>0</v>
      </c>
      <c r="W191" s="86" t="s">
        <v>18</v>
      </c>
      <c r="X191" s="121">
        <f t="shared" si="33"/>
        <v>0</v>
      </c>
      <c r="Y191" s="122">
        <f t="shared" si="34"/>
        <v>0</v>
      </c>
      <c r="Z191" s="122">
        <f t="shared" si="35"/>
        <v>0</v>
      </c>
      <c r="AA191" s="122">
        <f t="shared" si="36"/>
        <v>0</v>
      </c>
      <c r="AB191" s="122">
        <f t="shared" si="37"/>
        <v>0</v>
      </c>
      <c r="AC191" s="129">
        <f t="shared" si="38"/>
        <v>0</v>
      </c>
    </row>
    <row r="192" spans="1:29" ht="15.75">
      <c r="A192" s="252"/>
      <c r="B192" s="88" t="s">
        <v>19</v>
      </c>
      <c r="C192" s="94">
        <v>101815068.33999912</v>
      </c>
      <c r="D192" s="95"/>
      <c r="E192" s="96">
        <f t="shared" si="26"/>
        <v>101815068.33999912</v>
      </c>
      <c r="F192" s="94">
        <v>1963592.66</v>
      </c>
      <c r="G192" s="105"/>
      <c r="H192" s="96">
        <f t="shared" si="27"/>
        <v>1963592.66</v>
      </c>
      <c r="I192" s="94">
        <v>223746.48</v>
      </c>
      <c r="J192" s="95"/>
      <c r="K192" s="96">
        <f t="shared" si="28"/>
        <v>223746.48</v>
      </c>
      <c r="L192" s="94">
        <v>37042.47</v>
      </c>
      <c r="M192" s="95"/>
      <c r="N192" s="96">
        <f t="shared" si="29"/>
        <v>37042.47</v>
      </c>
      <c r="O192" s="94">
        <v>3369728.9900000026</v>
      </c>
      <c r="P192" s="95"/>
      <c r="Q192" s="96">
        <f t="shared" si="30"/>
        <v>3369728.9900000026</v>
      </c>
      <c r="R192" s="94">
        <v>96668450.699999124</v>
      </c>
      <c r="S192" s="95"/>
      <c r="T192" s="96">
        <f t="shared" si="31"/>
        <v>96668450.699999124</v>
      </c>
      <c r="U192" s="210">
        <f t="shared" si="32"/>
        <v>0</v>
      </c>
      <c r="W192" s="88" t="s">
        <v>19</v>
      </c>
      <c r="X192" s="125">
        <f t="shared" si="33"/>
        <v>0</v>
      </c>
      <c r="Y192" s="126">
        <f t="shared" si="34"/>
        <v>0</v>
      </c>
      <c r="Z192" s="126">
        <f t="shared" si="35"/>
        <v>0</v>
      </c>
      <c r="AA192" s="126">
        <f t="shared" si="36"/>
        <v>0</v>
      </c>
      <c r="AB192" s="126">
        <f t="shared" si="37"/>
        <v>0</v>
      </c>
      <c r="AC192" s="132">
        <f t="shared" si="38"/>
        <v>0</v>
      </c>
    </row>
    <row r="193" spans="1:29" ht="15.75" customHeight="1">
      <c r="A193" s="250">
        <v>42794</v>
      </c>
      <c r="B193" s="85" t="s">
        <v>12</v>
      </c>
      <c r="C193" s="89">
        <v>33567263.92000021</v>
      </c>
      <c r="D193" s="90"/>
      <c r="E193" s="91">
        <f t="shared" si="26"/>
        <v>33567263.92000021</v>
      </c>
      <c r="F193" s="89">
        <v>488892.3400000002</v>
      </c>
      <c r="G193" s="90"/>
      <c r="H193" s="91">
        <f t="shared" si="27"/>
        <v>488892.3400000002</v>
      </c>
      <c r="I193" s="89">
        <v>52691.819999999992</v>
      </c>
      <c r="J193" s="90"/>
      <c r="K193" s="91">
        <f t="shared" si="28"/>
        <v>52691.819999999992</v>
      </c>
      <c r="L193" s="89">
        <v>7098.97</v>
      </c>
      <c r="M193" s="90"/>
      <c r="N193" s="91">
        <f t="shared" si="29"/>
        <v>7098.97</v>
      </c>
      <c r="O193" s="89">
        <v>182819.6</v>
      </c>
      <c r="P193" s="90"/>
      <c r="Q193" s="91">
        <f t="shared" si="30"/>
        <v>182819.6</v>
      </c>
      <c r="R193" s="89">
        <v>36402949.890000217</v>
      </c>
      <c r="S193" s="90"/>
      <c r="T193" s="91">
        <f t="shared" si="31"/>
        <v>36402949.890000217</v>
      </c>
      <c r="U193" s="208">
        <f t="shared" si="32"/>
        <v>0</v>
      </c>
      <c r="W193" s="85" t="s">
        <v>12</v>
      </c>
      <c r="X193" s="117">
        <f t="shared" si="33"/>
        <v>0</v>
      </c>
      <c r="Y193" s="118">
        <f t="shared" si="34"/>
        <v>0</v>
      </c>
      <c r="Z193" s="118">
        <f t="shared" si="35"/>
        <v>0</v>
      </c>
      <c r="AA193" s="118">
        <f t="shared" si="36"/>
        <v>0</v>
      </c>
      <c r="AB193" s="118">
        <f t="shared" si="37"/>
        <v>0</v>
      </c>
      <c r="AC193" s="131">
        <f t="shared" si="38"/>
        <v>0</v>
      </c>
    </row>
    <row r="194" spans="1:29" ht="15.75">
      <c r="A194" s="251"/>
      <c r="B194" s="86" t="s">
        <v>13</v>
      </c>
      <c r="C194" s="92">
        <v>79134406.409996748</v>
      </c>
      <c r="D194" s="20"/>
      <c r="E194" s="93">
        <f t="shared" si="26"/>
        <v>79134406.409996748</v>
      </c>
      <c r="F194" s="92">
        <v>2156973.6400000011</v>
      </c>
      <c r="G194" s="20"/>
      <c r="H194" s="93">
        <f t="shared" si="27"/>
        <v>2156973.6400000011</v>
      </c>
      <c r="I194" s="92">
        <v>444891.37</v>
      </c>
      <c r="J194" s="20"/>
      <c r="K194" s="93">
        <f t="shared" si="28"/>
        <v>444891.37</v>
      </c>
      <c r="L194" s="92">
        <v>162392.34000000008</v>
      </c>
      <c r="M194" s="20"/>
      <c r="N194" s="93">
        <f t="shared" si="29"/>
        <v>162392.34000000008</v>
      </c>
      <c r="O194" s="92">
        <v>621190.56000000006</v>
      </c>
      <c r="P194" s="20"/>
      <c r="Q194" s="93">
        <f t="shared" si="30"/>
        <v>621190.56000000006</v>
      </c>
      <c r="R194" s="92">
        <v>81888545.749996752</v>
      </c>
      <c r="S194" s="20"/>
      <c r="T194" s="93">
        <f t="shared" si="31"/>
        <v>81888545.749996752</v>
      </c>
      <c r="U194" s="209">
        <f t="shared" si="32"/>
        <v>0</v>
      </c>
      <c r="W194" s="86" t="s">
        <v>13</v>
      </c>
      <c r="X194" s="121">
        <f t="shared" si="33"/>
        <v>0</v>
      </c>
      <c r="Y194" s="122">
        <f t="shared" si="34"/>
        <v>0</v>
      </c>
      <c r="Z194" s="122">
        <f t="shared" si="35"/>
        <v>0</v>
      </c>
      <c r="AA194" s="122">
        <f t="shared" si="36"/>
        <v>0</v>
      </c>
      <c r="AB194" s="122">
        <f t="shared" si="37"/>
        <v>0</v>
      </c>
      <c r="AC194" s="129">
        <f t="shared" si="38"/>
        <v>0</v>
      </c>
    </row>
    <row r="195" spans="1:29" ht="15.75">
      <c r="A195" s="251"/>
      <c r="B195" s="87" t="s">
        <v>14</v>
      </c>
      <c r="C195" s="92">
        <v>39713277.429999717</v>
      </c>
      <c r="D195" s="20"/>
      <c r="E195" s="93">
        <f t="shared" si="26"/>
        <v>39713277.429999717</v>
      </c>
      <c r="F195" s="92">
        <v>1174076.2100000002</v>
      </c>
      <c r="G195" s="20"/>
      <c r="H195" s="93">
        <f t="shared" si="27"/>
        <v>1174076.2100000002</v>
      </c>
      <c r="I195" s="92">
        <v>44175.549999999988</v>
      </c>
      <c r="J195" s="20"/>
      <c r="K195" s="93">
        <f t="shared" si="28"/>
        <v>44175.549999999988</v>
      </c>
      <c r="L195" s="92">
        <v>5017.51</v>
      </c>
      <c r="M195" s="20"/>
      <c r="N195" s="93">
        <f t="shared" si="29"/>
        <v>5017.51</v>
      </c>
      <c r="O195" s="92">
        <v>550613.96</v>
      </c>
      <c r="P195" s="20"/>
      <c r="Q195" s="93">
        <f t="shared" si="30"/>
        <v>550613.96</v>
      </c>
      <c r="R195" s="92">
        <v>44750158.259999722</v>
      </c>
      <c r="S195" s="20"/>
      <c r="T195" s="93">
        <f t="shared" si="31"/>
        <v>44750158.259999722</v>
      </c>
      <c r="U195" s="209">
        <f t="shared" si="32"/>
        <v>0</v>
      </c>
      <c r="W195" s="87" t="s">
        <v>14</v>
      </c>
      <c r="X195" s="121">
        <f t="shared" si="33"/>
        <v>0</v>
      </c>
      <c r="Y195" s="122">
        <f t="shared" si="34"/>
        <v>0</v>
      </c>
      <c r="Z195" s="122">
        <f t="shared" si="35"/>
        <v>0</v>
      </c>
      <c r="AA195" s="122">
        <f t="shared" si="36"/>
        <v>0</v>
      </c>
      <c r="AB195" s="122">
        <f t="shared" si="37"/>
        <v>0</v>
      </c>
      <c r="AC195" s="129">
        <f t="shared" si="38"/>
        <v>0</v>
      </c>
    </row>
    <row r="196" spans="1:29" ht="15.75">
      <c r="A196" s="251"/>
      <c r="B196" s="86" t="s">
        <v>15</v>
      </c>
      <c r="C196" s="92">
        <v>75238441.289999962</v>
      </c>
      <c r="D196" s="20"/>
      <c r="E196" s="93">
        <f t="shared" si="26"/>
        <v>75238441.289999962</v>
      </c>
      <c r="F196" s="92">
        <v>825049.15</v>
      </c>
      <c r="G196" s="20"/>
      <c r="H196" s="93">
        <f t="shared" si="27"/>
        <v>825049.15</v>
      </c>
      <c r="I196" s="92">
        <v>182235.3</v>
      </c>
      <c r="J196" s="20"/>
      <c r="K196" s="93">
        <f t="shared" si="28"/>
        <v>182235.3</v>
      </c>
      <c r="L196" s="92">
        <v>8893.23</v>
      </c>
      <c r="M196" s="20"/>
      <c r="N196" s="93">
        <f t="shared" si="29"/>
        <v>8893.23</v>
      </c>
      <c r="O196" s="92">
        <v>207948.01</v>
      </c>
      <c r="P196" s="20"/>
      <c r="Q196" s="93">
        <f t="shared" si="30"/>
        <v>207948.01</v>
      </c>
      <c r="R196" s="92">
        <v>74378786.199999958</v>
      </c>
      <c r="S196" s="20"/>
      <c r="T196" s="93">
        <f t="shared" si="31"/>
        <v>74378786.199999958</v>
      </c>
      <c r="U196" s="209">
        <f t="shared" si="32"/>
        <v>0</v>
      </c>
      <c r="W196" s="86" t="s">
        <v>15</v>
      </c>
      <c r="X196" s="121">
        <f t="shared" si="33"/>
        <v>0</v>
      </c>
      <c r="Y196" s="122">
        <f t="shared" si="34"/>
        <v>0</v>
      </c>
      <c r="Z196" s="122">
        <f t="shared" si="35"/>
        <v>0</v>
      </c>
      <c r="AA196" s="122">
        <f t="shared" si="36"/>
        <v>0</v>
      </c>
      <c r="AB196" s="122">
        <f t="shared" si="37"/>
        <v>0</v>
      </c>
      <c r="AC196" s="129">
        <f t="shared" si="38"/>
        <v>0</v>
      </c>
    </row>
    <row r="197" spans="1:29" ht="15.75">
      <c r="A197" s="251"/>
      <c r="B197" s="86" t="s">
        <v>16</v>
      </c>
      <c r="C197" s="92">
        <v>53381261.029998973</v>
      </c>
      <c r="D197" s="20"/>
      <c r="E197" s="93">
        <f t="shared" si="26"/>
        <v>53381261.029998973</v>
      </c>
      <c r="F197" s="92">
        <v>823309.23999999941</v>
      </c>
      <c r="G197" s="20"/>
      <c r="H197" s="93">
        <f t="shared" si="27"/>
        <v>823309.23999999941</v>
      </c>
      <c r="I197" s="92">
        <v>71442</v>
      </c>
      <c r="J197" s="20"/>
      <c r="K197" s="93">
        <f t="shared" si="28"/>
        <v>71442</v>
      </c>
      <c r="L197" s="92">
        <v>3255.34</v>
      </c>
      <c r="M197" s="20"/>
      <c r="N197" s="93">
        <f t="shared" si="29"/>
        <v>3255.34</v>
      </c>
      <c r="O197" s="92">
        <v>291067.6100000001</v>
      </c>
      <c r="P197" s="20"/>
      <c r="Q197" s="93">
        <f t="shared" si="30"/>
        <v>291067.6100000001</v>
      </c>
      <c r="R197" s="92">
        <v>58860615.219998971</v>
      </c>
      <c r="S197" s="20"/>
      <c r="T197" s="93">
        <f t="shared" si="31"/>
        <v>58860615.219998971</v>
      </c>
      <c r="U197" s="209">
        <f t="shared" si="32"/>
        <v>0</v>
      </c>
      <c r="W197" s="86" t="s">
        <v>16</v>
      </c>
      <c r="X197" s="121">
        <f t="shared" si="33"/>
        <v>0</v>
      </c>
      <c r="Y197" s="122">
        <f t="shared" si="34"/>
        <v>0</v>
      </c>
      <c r="Z197" s="122">
        <f t="shared" si="35"/>
        <v>0</v>
      </c>
      <c r="AA197" s="122">
        <f t="shared" si="36"/>
        <v>0</v>
      </c>
      <c r="AB197" s="122">
        <f t="shared" si="37"/>
        <v>0</v>
      </c>
      <c r="AC197" s="129">
        <f t="shared" si="38"/>
        <v>0</v>
      </c>
    </row>
    <row r="198" spans="1:29" ht="15.75">
      <c r="A198" s="251"/>
      <c r="B198" s="86" t="s">
        <v>17</v>
      </c>
      <c r="C198" s="92">
        <v>73876086.569996789</v>
      </c>
      <c r="D198" s="20"/>
      <c r="E198" s="93">
        <f t="shared" si="26"/>
        <v>73876086.569996789</v>
      </c>
      <c r="F198" s="92">
        <v>1506286.35</v>
      </c>
      <c r="G198" s="20"/>
      <c r="H198" s="93">
        <f t="shared" si="27"/>
        <v>1506286.35</v>
      </c>
      <c r="I198" s="92">
        <v>30469.749999999996</v>
      </c>
      <c r="J198" s="20"/>
      <c r="K198" s="93">
        <f t="shared" si="28"/>
        <v>30469.749999999996</v>
      </c>
      <c r="L198" s="92">
        <v>3829.59</v>
      </c>
      <c r="M198" s="20"/>
      <c r="N198" s="93">
        <f t="shared" si="29"/>
        <v>3829.59</v>
      </c>
      <c r="O198" s="92">
        <v>303382.78999999998</v>
      </c>
      <c r="P198" s="20"/>
      <c r="Q198" s="93">
        <f t="shared" si="30"/>
        <v>303382.78999999998</v>
      </c>
      <c r="R198" s="92">
        <v>72093057.589996785</v>
      </c>
      <c r="S198" s="20"/>
      <c r="T198" s="93">
        <f t="shared" si="31"/>
        <v>72093057.589996785</v>
      </c>
      <c r="U198" s="209">
        <f t="shared" si="32"/>
        <v>0</v>
      </c>
      <c r="W198" s="86" t="s">
        <v>17</v>
      </c>
      <c r="X198" s="121">
        <f t="shared" si="33"/>
        <v>0</v>
      </c>
      <c r="Y198" s="122">
        <f t="shared" si="34"/>
        <v>0</v>
      </c>
      <c r="Z198" s="122">
        <f t="shared" si="35"/>
        <v>0</v>
      </c>
      <c r="AA198" s="122">
        <f t="shared" si="36"/>
        <v>0</v>
      </c>
      <c r="AB198" s="122">
        <f t="shared" si="37"/>
        <v>0</v>
      </c>
      <c r="AC198" s="129">
        <f t="shared" si="38"/>
        <v>0</v>
      </c>
    </row>
    <row r="199" spans="1:29" ht="15.75">
      <c r="A199" s="251"/>
      <c r="B199" s="86" t="s">
        <v>18</v>
      </c>
      <c r="C199" s="92">
        <v>12275749.040000003</v>
      </c>
      <c r="D199" s="20"/>
      <c r="E199" s="93">
        <f t="shared" si="26"/>
        <v>12275749.040000003</v>
      </c>
      <c r="F199" s="92">
        <v>582355.07999999996</v>
      </c>
      <c r="G199" s="20"/>
      <c r="H199" s="93">
        <f t="shared" si="27"/>
        <v>582355.07999999996</v>
      </c>
      <c r="I199" s="92">
        <v>40071.82</v>
      </c>
      <c r="J199" s="20"/>
      <c r="K199" s="93">
        <f t="shared" si="28"/>
        <v>40071.82</v>
      </c>
      <c r="L199" s="92">
        <v>15459.43</v>
      </c>
      <c r="M199" s="20"/>
      <c r="N199" s="93">
        <f t="shared" si="29"/>
        <v>15459.43</v>
      </c>
      <c r="O199" s="92">
        <v>85979.61</v>
      </c>
      <c r="P199" s="20"/>
      <c r="Q199" s="93">
        <f t="shared" si="30"/>
        <v>85979.61</v>
      </c>
      <c r="R199" s="92">
        <v>11632026.740000002</v>
      </c>
      <c r="S199" s="20"/>
      <c r="T199" s="93">
        <f t="shared" si="31"/>
        <v>11632026.740000002</v>
      </c>
      <c r="U199" s="209">
        <f t="shared" si="32"/>
        <v>0</v>
      </c>
      <c r="W199" s="86" t="s">
        <v>18</v>
      </c>
      <c r="X199" s="121">
        <f t="shared" si="33"/>
        <v>0</v>
      </c>
      <c r="Y199" s="122">
        <f t="shared" si="34"/>
        <v>0</v>
      </c>
      <c r="Z199" s="122">
        <f t="shared" si="35"/>
        <v>0</v>
      </c>
      <c r="AA199" s="122">
        <f t="shared" si="36"/>
        <v>0</v>
      </c>
      <c r="AB199" s="122">
        <f t="shared" si="37"/>
        <v>0</v>
      </c>
      <c r="AC199" s="129">
        <f t="shared" si="38"/>
        <v>0</v>
      </c>
    </row>
    <row r="200" spans="1:29" ht="15.75">
      <c r="A200" s="252"/>
      <c r="B200" s="88" t="s">
        <v>19</v>
      </c>
      <c r="C200" s="94">
        <v>96668450.699999124</v>
      </c>
      <c r="D200" s="95"/>
      <c r="E200" s="96">
        <f t="shared" si="26"/>
        <v>96668450.699999124</v>
      </c>
      <c r="F200" s="94">
        <v>2079188.8699999987</v>
      </c>
      <c r="G200" s="95"/>
      <c r="H200" s="96">
        <f t="shared" si="27"/>
        <v>2079188.8699999987</v>
      </c>
      <c r="I200" s="94">
        <v>95099.32</v>
      </c>
      <c r="J200" s="95"/>
      <c r="K200" s="96">
        <f t="shared" si="28"/>
        <v>95099.32</v>
      </c>
      <c r="L200" s="94">
        <v>2487.6</v>
      </c>
      <c r="M200" s="95"/>
      <c r="N200" s="96">
        <f t="shared" si="29"/>
        <v>2487.6</v>
      </c>
      <c r="O200" s="94">
        <v>1430213.51</v>
      </c>
      <c r="P200" s="95"/>
      <c r="Q200" s="96">
        <f t="shared" si="30"/>
        <v>1430213.51</v>
      </c>
      <c r="R200" s="94">
        <v>101290375.63999911</v>
      </c>
      <c r="S200" s="95"/>
      <c r="T200" s="96">
        <f t="shared" si="31"/>
        <v>101290375.63999911</v>
      </c>
      <c r="U200" s="210">
        <f t="shared" si="32"/>
        <v>0</v>
      </c>
      <c r="W200" s="88" t="s">
        <v>19</v>
      </c>
      <c r="X200" s="125">
        <f t="shared" si="33"/>
        <v>0</v>
      </c>
      <c r="Y200" s="126">
        <f t="shared" si="34"/>
        <v>0</v>
      </c>
      <c r="Z200" s="126">
        <f t="shared" si="35"/>
        <v>0</v>
      </c>
      <c r="AA200" s="126">
        <f t="shared" si="36"/>
        <v>0</v>
      </c>
      <c r="AB200" s="126">
        <f t="shared" si="37"/>
        <v>0</v>
      </c>
      <c r="AC200" s="132">
        <f t="shared" si="38"/>
        <v>0</v>
      </c>
    </row>
    <row r="201" spans="1:29">
      <c r="G201" s="20"/>
      <c r="P201" s="20"/>
    </row>
    <row r="202" spans="1:29">
      <c r="G202" s="20"/>
      <c r="P202" s="20"/>
      <c r="U202" s="199" t="s">
        <v>1573</v>
      </c>
      <c r="X202" s="85" t="s">
        <v>22</v>
      </c>
      <c r="Y202" s="85" t="s">
        <v>23</v>
      </c>
      <c r="Z202" s="111" t="s">
        <v>24</v>
      </c>
      <c r="AA202" s="85" t="s">
        <v>25</v>
      </c>
      <c r="AB202" s="85" t="s">
        <v>26</v>
      </c>
      <c r="AC202" s="85" t="s">
        <v>27</v>
      </c>
    </row>
    <row r="203" spans="1:29">
      <c r="G203" s="20"/>
      <c r="P203" s="20"/>
      <c r="U203" s="211">
        <f>U9+U17+U25+U33+U41+U49+U57+U65+U73+U81+U89+U97+U105+U113+U121+U129+U137+U145+U153</f>
        <v>0</v>
      </c>
      <c r="W203" s="85" t="s">
        <v>12</v>
      </c>
      <c r="X203" s="117">
        <f>X9+X17+X25+X33+X41+X49+X57+X65+X73+X81+X89+X97+X105+X113+X121+X129+X137+X145+X153</f>
        <v>0</v>
      </c>
      <c r="Y203" s="118">
        <f t="shared" ref="Y203:AC203" si="39">Y9+Y17+Y25+Y33+Y41+Y49+Y57+Y65+Y73+Y81+Y89+Y97+Y105+Y113+Y121+Y129+Y137+Y145+Y153</f>
        <v>0</v>
      </c>
      <c r="Z203" s="118">
        <f t="shared" si="39"/>
        <v>0</v>
      </c>
      <c r="AA203" s="119">
        <f t="shared" si="39"/>
        <v>0</v>
      </c>
      <c r="AB203" s="119">
        <f t="shared" si="39"/>
        <v>0</v>
      </c>
      <c r="AC203" s="120">
        <f t="shared" si="39"/>
        <v>0</v>
      </c>
    </row>
    <row r="204" spans="1:29">
      <c r="G204" s="20"/>
      <c r="P204" s="20"/>
      <c r="U204" s="212">
        <f t="shared" ref="U204:U210" si="40">U10+U18+U26+U34+U42+U50+U58+U66+U74+U82+U90+U98+U106+U114+U122+U130+U138+U146+U154</f>
        <v>0</v>
      </c>
      <c r="W204" s="86" t="s">
        <v>13</v>
      </c>
      <c r="X204" s="121">
        <f t="shared" ref="X204:AC210" si="41">X10+X18+X26+X34+X42+X50+X58+X66+X74+X82+X90+X98+X106+X114+X122+X130+X138+X146+X154</f>
        <v>0</v>
      </c>
      <c r="Y204" s="122">
        <f t="shared" si="41"/>
        <v>0</v>
      </c>
      <c r="Z204" s="122">
        <f t="shared" si="41"/>
        <v>0</v>
      </c>
      <c r="AA204" s="123">
        <f t="shared" si="41"/>
        <v>0</v>
      </c>
      <c r="AB204" s="123">
        <f t="shared" si="41"/>
        <v>0</v>
      </c>
      <c r="AC204" s="124">
        <f t="shared" si="41"/>
        <v>0</v>
      </c>
    </row>
    <row r="205" spans="1:29">
      <c r="G205" s="20"/>
      <c r="P205" s="20"/>
      <c r="U205" s="212">
        <f t="shared" si="40"/>
        <v>0</v>
      </c>
      <c r="W205" s="87" t="s">
        <v>14</v>
      </c>
      <c r="X205" s="121">
        <f t="shared" si="41"/>
        <v>0</v>
      </c>
      <c r="Y205" s="122">
        <f t="shared" si="41"/>
        <v>0</v>
      </c>
      <c r="Z205" s="122">
        <f t="shared" si="41"/>
        <v>0</v>
      </c>
      <c r="AA205" s="123">
        <f t="shared" si="41"/>
        <v>0</v>
      </c>
      <c r="AB205" s="123">
        <f t="shared" si="41"/>
        <v>0</v>
      </c>
      <c r="AC205" s="124">
        <f t="shared" si="41"/>
        <v>0</v>
      </c>
    </row>
    <row r="206" spans="1:29">
      <c r="U206" s="212">
        <f t="shared" si="40"/>
        <v>0</v>
      </c>
      <c r="W206" s="86" t="s">
        <v>15</v>
      </c>
      <c r="X206" s="121">
        <f t="shared" si="41"/>
        <v>0</v>
      </c>
      <c r="Y206" s="122">
        <f t="shared" si="41"/>
        <v>0</v>
      </c>
      <c r="Z206" s="122">
        <f t="shared" si="41"/>
        <v>0</v>
      </c>
      <c r="AA206" s="123">
        <f t="shared" si="41"/>
        <v>0</v>
      </c>
      <c r="AB206" s="123">
        <f t="shared" si="41"/>
        <v>0</v>
      </c>
      <c r="AC206" s="124">
        <f t="shared" si="41"/>
        <v>0</v>
      </c>
    </row>
    <row r="207" spans="1:29">
      <c r="U207" s="212">
        <f t="shared" si="40"/>
        <v>0</v>
      </c>
      <c r="W207" s="86" t="s">
        <v>16</v>
      </c>
      <c r="X207" s="121">
        <f t="shared" si="41"/>
        <v>0</v>
      </c>
      <c r="Y207" s="122">
        <f t="shared" si="41"/>
        <v>0</v>
      </c>
      <c r="Z207" s="122">
        <f t="shared" si="41"/>
        <v>0</v>
      </c>
      <c r="AA207" s="123">
        <f t="shared" si="41"/>
        <v>0</v>
      </c>
      <c r="AB207" s="123">
        <f t="shared" si="41"/>
        <v>0</v>
      </c>
      <c r="AC207" s="124">
        <f t="shared" si="41"/>
        <v>0</v>
      </c>
    </row>
    <row r="208" spans="1:29">
      <c r="U208" s="212">
        <f t="shared" si="40"/>
        <v>0</v>
      </c>
      <c r="W208" s="86" t="s">
        <v>17</v>
      </c>
      <c r="X208" s="121">
        <f t="shared" si="41"/>
        <v>0</v>
      </c>
      <c r="Y208" s="122">
        <f t="shared" si="41"/>
        <v>0</v>
      </c>
      <c r="Z208" s="122">
        <f t="shared" si="41"/>
        <v>0</v>
      </c>
      <c r="AA208" s="123">
        <f t="shared" si="41"/>
        <v>0</v>
      </c>
      <c r="AB208" s="123">
        <f t="shared" si="41"/>
        <v>0</v>
      </c>
      <c r="AC208" s="124">
        <f t="shared" si="41"/>
        <v>0</v>
      </c>
    </row>
    <row r="209" spans="11:29">
      <c r="K209"/>
      <c r="N209"/>
      <c r="U209" s="212">
        <f t="shared" si="40"/>
        <v>0</v>
      </c>
      <c r="W209" s="86" t="s">
        <v>18</v>
      </c>
      <c r="X209" s="121">
        <f t="shared" si="41"/>
        <v>0</v>
      </c>
      <c r="Y209" s="122">
        <f t="shared" si="41"/>
        <v>0</v>
      </c>
      <c r="Z209" s="122">
        <f t="shared" si="41"/>
        <v>0</v>
      </c>
      <c r="AA209" s="123">
        <f t="shared" si="41"/>
        <v>0</v>
      </c>
      <c r="AB209" s="123">
        <f t="shared" si="41"/>
        <v>0</v>
      </c>
      <c r="AC209" s="124">
        <f t="shared" si="41"/>
        <v>0</v>
      </c>
    </row>
    <row r="210" spans="11:29">
      <c r="K210"/>
      <c r="N210"/>
      <c r="U210" s="213">
        <f t="shared" si="40"/>
        <v>0</v>
      </c>
      <c r="W210" s="88" t="s">
        <v>19</v>
      </c>
      <c r="X210" s="125">
        <f t="shared" si="41"/>
        <v>0</v>
      </c>
      <c r="Y210" s="126">
        <f t="shared" si="41"/>
        <v>0</v>
      </c>
      <c r="Z210" s="126">
        <f t="shared" si="41"/>
        <v>0</v>
      </c>
      <c r="AA210" s="127">
        <f t="shared" si="41"/>
        <v>0</v>
      </c>
      <c r="AB210" s="127">
        <f t="shared" si="41"/>
        <v>0</v>
      </c>
      <c r="AC210" s="128">
        <f t="shared" si="41"/>
        <v>0</v>
      </c>
    </row>
  </sheetData>
  <mergeCells count="32">
    <mergeCell ref="A33:A40"/>
    <mergeCell ref="B7:B8"/>
    <mergeCell ref="C7:E7"/>
    <mergeCell ref="F7:H7"/>
    <mergeCell ref="I7:K7"/>
    <mergeCell ref="R7:T7"/>
    <mergeCell ref="U7:U8"/>
    <mergeCell ref="A9:A16"/>
    <mergeCell ref="A17:A24"/>
    <mergeCell ref="A25:A32"/>
    <mergeCell ref="L7:N7"/>
    <mergeCell ref="O7:Q7"/>
    <mergeCell ref="A129:A136"/>
    <mergeCell ref="A41:A48"/>
    <mergeCell ref="A49:A56"/>
    <mergeCell ref="A57:A64"/>
    <mergeCell ref="A65:A72"/>
    <mergeCell ref="A73:A80"/>
    <mergeCell ref="A81:A88"/>
    <mergeCell ref="A89:A96"/>
    <mergeCell ref="A97:A104"/>
    <mergeCell ref="A105:A112"/>
    <mergeCell ref="A113:A120"/>
    <mergeCell ref="A121:A128"/>
    <mergeCell ref="A185:A192"/>
    <mergeCell ref="A193:A200"/>
    <mergeCell ref="A137:A144"/>
    <mergeCell ref="A145:A152"/>
    <mergeCell ref="A153:A160"/>
    <mergeCell ref="A161:A168"/>
    <mergeCell ref="A169:A176"/>
    <mergeCell ref="A177:A18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6"/>
  <sheetViews>
    <sheetView tabSelected="1" zoomScale="70" zoomScaleNormal="70" workbookViewId="0">
      <selection sqref="A1:XFD1048576"/>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20" width="13.425781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42795</v>
      </c>
      <c r="B9" s="86" t="s">
        <v>12</v>
      </c>
      <c r="C9" s="92">
        <v>36402949.890000217</v>
      </c>
      <c r="D9" s="20"/>
      <c r="E9" s="93">
        <f t="shared" ref="E9:E72" si="0">C9-D9</f>
        <v>36402949.890000217</v>
      </c>
      <c r="F9" s="92">
        <v>713262.09</v>
      </c>
      <c r="G9" s="20"/>
      <c r="H9" s="93">
        <f t="shared" ref="H9:H72" si="1">F9-G9</f>
        <v>713262.09</v>
      </c>
      <c r="I9" s="92">
        <v>106612.88000000006</v>
      </c>
      <c r="J9" s="20"/>
      <c r="K9" s="93">
        <f t="shared" ref="K9:K72" si="2">I9-J9</f>
        <v>106612.88000000006</v>
      </c>
      <c r="L9" s="92">
        <v>11326.82</v>
      </c>
      <c r="M9" s="20"/>
      <c r="N9" s="93">
        <f t="shared" ref="N9:N72" si="3">L9-M9</f>
        <v>11326.82</v>
      </c>
      <c r="O9" s="92">
        <v>240836.69000000012</v>
      </c>
      <c r="P9" s="20"/>
      <c r="Q9" s="93">
        <f t="shared" ref="Q9:Q72" si="4">O9-P9</f>
        <v>240836.69000000012</v>
      </c>
      <c r="R9" s="89">
        <v>35544137.170000218</v>
      </c>
      <c r="S9" s="90"/>
      <c r="T9" s="91">
        <f t="shared" ref="T9:T72" si="5">R9-S9</f>
        <v>35544137.170000218</v>
      </c>
      <c r="U9" s="208">
        <f>IF(D9=0,0,1)</f>
        <v>0</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86" t="s">
        <v>13</v>
      </c>
      <c r="C10" s="92">
        <v>81888545.749996752</v>
      </c>
      <c r="D10" s="20"/>
      <c r="E10" s="93">
        <f t="shared" si="0"/>
        <v>81888545.749996752</v>
      </c>
      <c r="F10" s="92">
        <v>1357467.59</v>
      </c>
      <c r="G10" s="20"/>
      <c r="H10" s="93">
        <f t="shared" si="1"/>
        <v>1357467.59</v>
      </c>
      <c r="I10" s="92">
        <v>180244.07</v>
      </c>
      <c r="J10" s="20"/>
      <c r="K10" s="93">
        <f t="shared" si="2"/>
        <v>180244.07</v>
      </c>
      <c r="L10" s="92">
        <v>31673.87</v>
      </c>
      <c r="M10" s="20"/>
      <c r="N10" s="93">
        <f t="shared" si="3"/>
        <v>31673.87</v>
      </c>
      <c r="O10" s="92">
        <v>879392.97999999952</v>
      </c>
      <c r="P10" s="20"/>
      <c r="Q10" s="93">
        <f t="shared" si="4"/>
        <v>879392.97999999952</v>
      </c>
      <c r="R10" s="92">
        <v>88280780.32999672</v>
      </c>
      <c r="S10" s="20"/>
      <c r="T10" s="93">
        <f t="shared" si="5"/>
        <v>88280780.32999672</v>
      </c>
      <c r="U10" s="209">
        <f t="shared" ref="U10:U73" si="6">IF(D10=0,0,1)</f>
        <v>0</v>
      </c>
      <c r="W10" s="86" t="s">
        <v>13</v>
      </c>
      <c r="X10" s="121">
        <f t="shared" ref="X10:X73" si="7">+IF(AND(C10&lt;&gt;0,D10&lt;&gt;0,OR(E10&gt;100,E10&lt;-100)),1,0)</f>
        <v>0</v>
      </c>
      <c r="Y10" s="122">
        <f t="shared" ref="Y10:Y73" si="8">+IF(AND(F10&lt;&gt;0,G10&lt;&gt;0,OR(H10&gt;100,H10&lt;-100)),1,0)</f>
        <v>0</v>
      </c>
      <c r="Z10" s="122">
        <f t="shared" ref="Z10:Z73" si="9">+IF(AND(I10&lt;&gt;0,J10&lt;&gt;0,OR(K10&gt;100,K10&lt;-100)),1,0)</f>
        <v>0</v>
      </c>
      <c r="AA10" s="123">
        <f t="shared" ref="AA10:AA73" si="10">+IF(AND(L10&lt;&gt;0,M10&lt;&gt;0,OR(N10&gt;100,N10&lt;-100)),1,0)</f>
        <v>0</v>
      </c>
      <c r="AB10" s="123">
        <f t="shared" ref="AB10:AB73" si="11">+IF(AND(O10&lt;&gt;0,P10&lt;&gt;0,OR(Q10&gt;100,Q10&lt;-100)),1,0)</f>
        <v>0</v>
      </c>
      <c r="AC10" s="124">
        <f t="shared" ref="AC10:AC73" si="12">+IF(AND(R10&lt;&gt;0,S10&lt;&gt;0,OR(T10&gt;100,T10&lt;-100)),1,0)</f>
        <v>0</v>
      </c>
    </row>
    <row r="11" spans="1:29" ht="15.75">
      <c r="A11" s="251"/>
      <c r="B11" s="87" t="s">
        <v>14</v>
      </c>
      <c r="C11" s="92">
        <v>44750158.259999722</v>
      </c>
      <c r="D11" s="20"/>
      <c r="E11" s="93">
        <f t="shared" si="0"/>
        <v>44750158.259999722</v>
      </c>
      <c r="F11" s="92">
        <v>994266.11999999965</v>
      </c>
      <c r="G11" s="20"/>
      <c r="H11" s="93">
        <f t="shared" si="1"/>
        <v>994266.11999999965</v>
      </c>
      <c r="I11" s="92">
        <v>87862.78</v>
      </c>
      <c r="J11" s="20"/>
      <c r="K11" s="93">
        <f t="shared" si="2"/>
        <v>87862.78</v>
      </c>
      <c r="L11" s="92">
        <v>27472.3</v>
      </c>
      <c r="M11" s="20"/>
      <c r="N11" s="93">
        <f t="shared" si="3"/>
        <v>27472.3</v>
      </c>
      <c r="O11" s="92">
        <v>402039.42000000016</v>
      </c>
      <c r="P11" s="20"/>
      <c r="Q11" s="93">
        <f t="shared" si="4"/>
        <v>402039.42000000016</v>
      </c>
      <c r="R11" s="92">
        <v>43414243.199999712</v>
      </c>
      <c r="S11" s="20"/>
      <c r="T11" s="93">
        <f t="shared" si="5"/>
        <v>43414243.199999712</v>
      </c>
      <c r="U11" s="209">
        <f t="shared" si="6"/>
        <v>0</v>
      </c>
      <c r="W11" s="87" t="s">
        <v>14</v>
      </c>
      <c r="X11" s="121">
        <f t="shared" si="7"/>
        <v>0</v>
      </c>
      <c r="Y11" s="122">
        <f t="shared" si="8"/>
        <v>0</v>
      </c>
      <c r="Z11" s="122">
        <f t="shared" si="9"/>
        <v>0</v>
      </c>
      <c r="AA11" s="123">
        <f t="shared" si="10"/>
        <v>0</v>
      </c>
      <c r="AB11" s="123">
        <f t="shared" si="11"/>
        <v>0</v>
      </c>
      <c r="AC11" s="124">
        <f t="shared" si="12"/>
        <v>0</v>
      </c>
    </row>
    <row r="12" spans="1:29" ht="15.75">
      <c r="A12" s="251"/>
      <c r="B12" s="86" t="s">
        <v>15</v>
      </c>
      <c r="C12" s="92">
        <v>74378786.199999958</v>
      </c>
      <c r="D12" s="20"/>
      <c r="E12" s="93">
        <f t="shared" si="0"/>
        <v>74378786.199999958</v>
      </c>
      <c r="F12" s="92">
        <v>866504.15000000014</v>
      </c>
      <c r="G12" s="20"/>
      <c r="H12" s="93">
        <f t="shared" si="1"/>
        <v>866504.15000000014</v>
      </c>
      <c r="I12" s="92">
        <v>86090.34</v>
      </c>
      <c r="J12" s="20"/>
      <c r="K12" s="93">
        <f t="shared" si="2"/>
        <v>86090.34</v>
      </c>
      <c r="L12" s="92">
        <v>5727.91</v>
      </c>
      <c r="M12" s="20"/>
      <c r="N12" s="93">
        <f t="shared" si="3"/>
        <v>5727.91</v>
      </c>
      <c r="O12" s="92">
        <v>173120.56</v>
      </c>
      <c r="P12" s="20"/>
      <c r="Q12" s="93">
        <f t="shared" si="4"/>
        <v>173120.56</v>
      </c>
      <c r="R12" s="92">
        <v>81899468.719999969</v>
      </c>
      <c r="S12" s="20"/>
      <c r="T12" s="93">
        <f t="shared" si="5"/>
        <v>81899468.719999969</v>
      </c>
      <c r="U12" s="209">
        <f t="shared" si="6"/>
        <v>0</v>
      </c>
      <c r="W12" s="86" t="s">
        <v>15</v>
      </c>
      <c r="X12" s="121">
        <f t="shared" si="7"/>
        <v>0</v>
      </c>
      <c r="Y12" s="122">
        <f t="shared" si="8"/>
        <v>0</v>
      </c>
      <c r="Z12" s="122">
        <f t="shared" si="9"/>
        <v>0</v>
      </c>
      <c r="AA12" s="123">
        <f t="shared" si="10"/>
        <v>0</v>
      </c>
      <c r="AB12" s="123">
        <f t="shared" si="11"/>
        <v>0</v>
      </c>
      <c r="AC12" s="124">
        <f t="shared" si="12"/>
        <v>0</v>
      </c>
    </row>
    <row r="13" spans="1:29" ht="15.75">
      <c r="A13" s="251"/>
      <c r="B13" s="86" t="s">
        <v>16</v>
      </c>
      <c r="C13" s="92">
        <v>58860615.219998971</v>
      </c>
      <c r="D13" s="20"/>
      <c r="E13" s="93">
        <f t="shared" si="0"/>
        <v>58860615.219998971</v>
      </c>
      <c r="F13" s="92">
        <v>675513.86</v>
      </c>
      <c r="G13" s="20"/>
      <c r="H13" s="93">
        <f t="shared" si="1"/>
        <v>675513.86</v>
      </c>
      <c r="I13" s="92">
        <v>89593.15</v>
      </c>
      <c r="J13" s="20"/>
      <c r="K13" s="93">
        <f t="shared" si="2"/>
        <v>89593.15</v>
      </c>
      <c r="L13" s="92">
        <v>4300.3</v>
      </c>
      <c r="M13" s="20"/>
      <c r="N13" s="93">
        <f t="shared" si="3"/>
        <v>4300.3</v>
      </c>
      <c r="O13" s="92">
        <v>458614.68</v>
      </c>
      <c r="P13" s="20"/>
      <c r="Q13" s="93">
        <f t="shared" si="4"/>
        <v>458614.68</v>
      </c>
      <c r="R13" s="92">
        <v>57811779.529998973</v>
      </c>
      <c r="S13" s="20"/>
      <c r="T13" s="93">
        <f t="shared" si="5"/>
        <v>57811779.529998973</v>
      </c>
      <c r="U13" s="209">
        <f t="shared" si="6"/>
        <v>0</v>
      </c>
      <c r="W13" s="86" t="s">
        <v>16</v>
      </c>
      <c r="X13" s="121">
        <f t="shared" si="7"/>
        <v>0</v>
      </c>
      <c r="Y13" s="122">
        <f t="shared" si="8"/>
        <v>0</v>
      </c>
      <c r="Z13" s="122">
        <f t="shared" si="9"/>
        <v>0</v>
      </c>
      <c r="AA13" s="123">
        <f t="shared" si="10"/>
        <v>0</v>
      </c>
      <c r="AB13" s="123">
        <f t="shared" si="11"/>
        <v>0</v>
      </c>
      <c r="AC13" s="124">
        <f t="shared" si="12"/>
        <v>0</v>
      </c>
    </row>
    <row r="14" spans="1:29" ht="15.75">
      <c r="A14" s="251"/>
      <c r="B14" s="86" t="s">
        <v>17</v>
      </c>
      <c r="C14" s="92">
        <v>72093057.589996785</v>
      </c>
      <c r="D14" s="20"/>
      <c r="E14" s="93">
        <f t="shared" si="0"/>
        <v>72093057.589996785</v>
      </c>
      <c r="F14" s="92">
        <v>1657387.2200000011</v>
      </c>
      <c r="G14" s="20"/>
      <c r="H14" s="93">
        <f t="shared" si="1"/>
        <v>1657387.2200000011</v>
      </c>
      <c r="I14" s="92">
        <v>1492572.82</v>
      </c>
      <c r="J14" s="20"/>
      <c r="K14" s="93">
        <f t="shared" si="2"/>
        <v>1492572.82</v>
      </c>
      <c r="L14" s="92">
        <v>651998.62</v>
      </c>
      <c r="M14" s="20"/>
      <c r="N14" s="93">
        <f t="shared" si="3"/>
        <v>651998.62</v>
      </c>
      <c r="O14" s="92">
        <v>647808.90999999992</v>
      </c>
      <c r="P14" s="20"/>
      <c r="Q14" s="93">
        <f t="shared" si="4"/>
        <v>647808.90999999992</v>
      </c>
      <c r="R14" s="92">
        <v>70628435.659996778</v>
      </c>
      <c r="S14" s="20"/>
      <c r="T14" s="93">
        <f t="shared" si="5"/>
        <v>70628435.659996778</v>
      </c>
      <c r="U14" s="209">
        <f t="shared" si="6"/>
        <v>0</v>
      </c>
      <c r="W14" s="86" t="s">
        <v>17</v>
      </c>
      <c r="X14" s="121">
        <f t="shared" si="7"/>
        <v>0</v>
      </c>
      <c r="Y14" s="122">
        <f t="shared" si="8"/>
        <v>0</v>
      </c>
      <c r="Z14" s="122">
        <f t="shared" si="9"/>
        <v>0</v>
      </c>
      <c r="AA14" s="123">
        <f t="shared" si="10"/>
        <v>0</v>
      </c>
      <c r="AB14" s="123">
        <f t="shared" si="11"/>
        <v>0</v>
      </c>
      <c r="AC14" s="124">
        <f t="shared" si="12"/>
        <v>0</v>
      </c>
    </row>
    <row r="15" spans="1:29" ht="15.75">
      <c r="A15" s="251"/>
      <c r="B15" s="86" t="s">
        <v>18</v>
      </c>
      <c r="C15" s="92">
        <v>11632026.740000002</v>
      </c>
      <c r="D15" s="20"/>
      <c r="E15" s="93">
        <f t="shared" si="0"/>
        <v>11632026.740000002</v>
      </c>
      <c r="F15" s="92">
        <v>391443.2900000001</v>
      </c>
      <c r="G15" s="20"/>
      <c r="H15" s="93">
        <f t="shared" si="1"/>
        <v>391443.2900000001</v>
      </c>
      <c r="I15" s="92">
        <v>9926.4</v>
      </c>
      <c r="J15" s="20"/>
      <c r="K15" s="93">
        <f t="shared" si="2"/>
        <v>9926.4</v>
      </c>
      <c r="L15" s="92">
        <v>531.77</v>
      </c>
      <c r="M15" s="20"/>
      <c r="N15" s="93">
        <f t="shared" si="3"/>
        <v>531.77</v>
      </c>
      <c r="O15" s="92">
        <v>92122.349999999977</v>
      </c>
      <c r="P15" s="20"/>
      <c r="Q15" s="93">
        <f t="shared" si="4"/>
        <v>92122.349999999977</v>
      </c>
      <c r="R15" s="92">
        <v>11157855.730000002</v>
      </c>
      <c r="S15" s="20"/>
      <c r="T15" s="93">
        <f t="shared" si="5"/>
        <v>11157855.730000002</v>
      </c>
      <c r="U15" s="209">
        <f t="shared" si="6"/>
        <v>0</v>
      </c>
      <c r="W15" s="86" t="s">
        <v>18</v>
      </c>
      <c r="X15" s="121">
        <f t="shared" si="7"/>
        <v>0</v>
      </c>
      <c r="Y15" s="122">
        <f t="shared" si="8"/>
        <v>0</v>
      </c>
      <c r="Z15" s="122">
        <f t="shared" si="9"/>
        <v>0</v>
      </c>
      <c r="AA15" s="123">
        <f t="shared" si="10"/>
        <v>0</v>
      </c>
      <c r="AB15" s="123">
        <f t="shared" si="11"/>
        <v>0</v>
      </c>
      <c r="AC15" s="124">
        <f t="shared" si="12"/>
        <v>0</v>
      </c>
    </row>
    <row r="16" spans="1:29" ht="15.75">
      <c r="A16" s="252"/>
      <c r="B16" s="88" t="s">
        <v>19</v>
      </c>
      <c r="C16" s="94">
        <v>101290375.63999911</v>
      </c>
      <c r="D16" s="95"/>
      <c r="E16" s="96">
        <f t="shared" si="0"/>
        <v>101290375.63999911</v>
      </c>
      <c r="F16" s="94">
        <v>2663134.2700000005</v>
      </c>
      <c r="G16" s="95"/>
      <c r="H16" s="96">
        <f t="shared" si="1"/>
        <v>2663134.2700000005</v>
      </c>
      <c r="I16" s="94">
        <v>150228.35999999999</v>
      </c>
      <c r="J16" s="95"/>
      <c r="K16" s="96">
        <f t="shared" si="2"/>
        <v>150228.35999999999</v>
      </c>
      <c r="L16" s="94">
        <v>23768.67</v>
      </c>
      <c r="M16" s="95"/>
      <c r="N16" s="96">
        <f t="shared" si="3"/>
        <v>23768.67</v>
      </c>
      <c r="O16" s="94">
        <v>1242940.08</v>
      </c>
      <c r="P16" s="95"/>
      <c r="Q16" s="96">
        <f t="shared" si="4"/>
        <v>1242940.08</v>
      </c>
      <c r="R16" s="94">
        <v>107343768.1599991</v>
      </c>
      <c r="S16" s="95"/>
      <c r="T16" s="96">
        <f t="shared" si="5"/>
        <v>107343768.1599991</v>
      </c>
      <c r="U16" s="210">
        <f t="shared" si="6"/>
        <v>0</v>
      </c>
      <c r="W16" s="88" t="s">
        <v>19</v>
      </c>
      <c r="X16" s="125">
        <f t="shared" si="7"/>
        <v>0</v>
      </c>
      <c r="Y16" s="126">
        <f t="shared" si="8"/>
        <v>0</v>
      </c>
      <c r="Z16" s="126">
        <f t="shared" si="9"/>
        <v>0</v>
      </c>
      <c r="AA16" s="127">
        <f t="shared" si="10"/>
        <v>0</v>
      </c>
      <c r="AB16" s="127">
        <f t="shared" si="11"/>
        <v>0</v>
      </c>
      <c r="AC16" s="128">
        <f t="shared" si="12"/>
        <v>0</v>
      </c>
    </row>
    <row r="17" spans="1:29" ht="15.75" customHeight="1">
      <c r="A17" s="250">
        <v>42796</v>
      </c>
      <c r="B17" s="85" t="s">
        <v>12</v>
      </c>
      <c r="C17" s="89">
        <v>35544137.170000218</v>
      </c>
      <c r="D17" s="90"/>
      <c r="E17" s="91">
        <f t="shared" si="0"/>
        <v>35544137.170000218</v>
      </c>
      <c r="F17" s="89">
        <v>721466.65999999945</v>
      </c>
      <c r="G17" s="90"/>
      <c r="H17" s="91">
        <f t="shared" si="1"/>
        <v>721466.65999999945</v>
      </c>
      <c r="I17" s="89">
        <v>51302.99</v>
      </c>
      <c r="J17" s="90"/>
      <c r="K17" s="91">
        <f t="shared" si="2"/>
        <v>51302.99</v>
      </c>
      <c r="L17" s="89">
        <v>7718.73</v>
      </c>
      <c r="M17" s="90"/>
      <c r="N17" s="91">
        <f t="shared" si="3"/>
        <v>7718.73</v>
      </c>
      <c r="O17" s="89">
        <v>297954.67999999993</v>
      </c>
      <c r="P17" s="90"/>
      <c r="Q17" s="91">
        <f t="shared" si="4"/>
        <v>297954.67999999993</v>
      </c>
      <c r="R17" s="89">
        <v>37057421.520000212</v>
      </c>
      <c r="S17" s="90"/>
      <c r="T17" s="91">
        <f t="shared" si="5"/>
        <v>37057421.520000212</v>
      </c>
      <c r="U17" s="208">
        <f t="shared" si="6"/>
        <v>0</v>
      </c>
      <c r="W17" s="85" t="s">
        <v>12</v>
      </c>
      <c r="X17" s="122">
        <f t="shared" si="7"/>
        <v>0</v>
      </c>
      <c r="Y17" s="122">
        <f t="shared" si="8"/>
        <v>0</v>
      </c>
      <c r="Z17" s="122">
        <f t="shared" si="9"/>
        <v>0</v>
      </c>
      <c r="AA17" s="122">
        <f t="shared" si="10"/>
        <v>0</v>
      </c>
      <c r="AB17" s="123">
        <f t="shared" si="11"/>
        <v>0</v>
      </c>
      <c r="AC17" s="129">
        <f t="shared" si="12"/>
        <v>0</v>
      </c>
    </row>
    <row r="18" spans="1:29" ht="15.75">
      <c r="A18" s="251"/>
      <c r="B18" s="86" t="s">
        <v>13</v>
      </c>
      <c r="C18" s="92">
        <v>88280780.32999672</v>
      </c>
      <c r="D18" s="20"/>
      <c r="E18" s="93">
        <f t="shared" si="0"/>
        <v>88280780.32999672</v>
      </c>
      <c r="F18" s="92">
        <v>1518657.6800000006</v>
      </c>
      <c r="G18" s="20"/>
      <c r="H18" s="93">
        <f t="shared" si="1"/>
        <v>1518657.6800000006</v>
      </c>
      <c r="I18" s="92">
        <v>244616.74</v>
      </c>
      <c r="J18" s="20"/>
      <c r="K18" s="93">
        <f t="shared" si="2"/>
        <v>244616.74</v>
      </c>
      <c r="L18" s="92">
        <v>10794.600000000002</v>
      </c>
      <c r="M18" s="20"/>
      <c r="N18" s="93">
        <f t="shared" si="3"/>
        <v>10794.600000000002</v>
      </c>
      <c r="O18" s="92">
        <v>912206.66999999981</v>
      </c>
      <c r="P18" s="20"/>
      <c r="Q18" s="93">
        <f t="shared" si="4"/>
        <v>912206.66999999981</v>
      </c>
      <c r="R18" s="92">
        <v>86083738.119996741</v>
      </c>
      <c r="S18" s="20"/>
      <c r="T18" s="93">
        <f t="shared" si="5"/>
        <v>86083738.119996741</v>
      </c>
      <c r="U18" s="209">
        <f t="shared" si="6"/>
        <v>0</v>
      </c>
      <c r="W18" s="86" t="s">
        <v>13</v>
      </c>
      <c r="X18" s="122">
        <f t="shared" si="7"/>
        <v>0</v>
      </c>
      <c r="Y18" s="122">
        <f t="shared" si="8"/>
        <v>0</v>
      </c>
      <c r="Z18" s="122">
        <f t="shared" si="9"/>
        <v>0</v>
      </c>
      <c r="AA18" s="122">
        <f t="shared" si="10"/>
        <v>0</v>
      </c>
      <c r="AB18" s="123">
        <f t="shared" si="11"/>
        <v>0</v>
      </c>
      <c r="AC18" s="129">
        <f t="shared" si="12"/>
        <v>0</v>
      </c>
    </row>
    <row r="19" spans="1:29" ht="15.75">
      <c r="A19" s="251"/>
      <c r="B19" s="87" t="s">
        <v>14</v>
      </c>
      <c r="C19" s="92">
        <v>43414243.199999712</v>
      </c>
      <c r="D19" s="20"/>
      <c r="E19" s="93">
        <f t="shared" si="0"/>
        <v>43414243.199999712</v>
      </c>
      <c r="F19" s="92">
        <v>1492316.3400000005</v>
      </c>
      <c r="G19" s="20"/>
      <c r="H19" s="93">
        <f t="shared" si="1"/>
        <v>1492316.3400000005</v>
      </c>
      <c r="I19" s="92">
        <v>69679.27</v>
      </c>
      <c r="J19" s="20"/>
      <c r="K19" s="93">
        <f t="shared" si="2"/>
        <v>69679.27</v>
      </c>
      <c r="L19" s="92">
        <v>41940.53</v>
      </c>
      <c r="M19" s="20"/>
      <c r="N19" s="93">
        <f t="shared" si="3"/>
        <v>41940.53</v>
      </c>
      <c r="O19" s="92">
        <v>414462.49</v>
      </c>
      <c r="P19" s="20"/>
      <c r="Q19" s="93">
        <f t="shared" si="4"/>
        <v>414462.49</v>
      </c>
      <c r="R19" s="92">
        <v>46992310.029999711</v>
      </c>
      <c r="S19" s="20"/>
      <c r="T19" s="93">
        <f t="shared" si="5"/>
        <v>46992310.029999711</v>
      </c>
      <c r="U19" s="209">
        <f t="shared" si="6"/>
        <v>0</v>
      </c>
      <c r="W19" s="87" t="s">
        <v>14</v>
      </c>
      <c r="X19" s="122">
        <f t="shared" si="7"/>
        <v>0</v>
      </c>
      <c r="Y19" s="122">
        <f t="shared" si="8"/>
        <v>0</v>
      </c>
      <c r="Z19" s="122">
        <f t="shared" si="9"/>
        <v>0</v>
      </c>
      <c r="AA19" s="122">
        <f t="shared" si="10"/>
        <v>0</v>
      </c>
      <c r="AB19" s="123">
        <f t="shared" si="11"/>
        <v>0</v>
      </c>
      <c r="AC19" s="129">
        <f t="shared" si="12"/>
        <v>0</v>
      </c>
    </row>
    <row r="20" spans="1:29" ht="15.75">
      <c r="A20" s="251"/>
      <c r="B20" s="86" t="s">
        <v>15</v>
      </c>
      <c r="C20" s="92">
        <v>81899468.719999969</v>
      </c>
      <c r="D20" s="20"/>
      <c r="E20" s="93">
        <f t="shared" si="0"/>
        <v>81899468.719999969</v>
      </c>
      <c r="F20" s="92">
        <v>1007611.2299999997</v>
      </c>
      <c r="G20" s="20"/>
      <c r="H20" s="93">
        <f t="shared" si="1"/>
        <v>1007611.2299999997</v>
      </c>
      <c r="I20" s="92">
        <v>272332.39</v>
      </c>
      <c r="J20" s="20"/>
      <c r="K20" s="93">
        <f t="shared" si="2"/>
        <v>272332.39</v>
      </c>
      <c r="L20" s="92">
        <v>16698.330000000002</v>
      </c>
      <c r="M20" s="20"/>
      <c r="N20" s="93">
        <f t="shared" si="3"/>
        <v>16698.330000000002</v>
      </c>
      <c r="O20" s="92">
        <v>235598.44</v>
      </c>
      <c r="P20" s="20"/>
      <c r="Q20" s="93">
        <f t="shared" si="4"/>
        <v>235598.44</v>
      </c>
      <c r="R20" s="92">
        <v>80911893.10999997</v>
      </c>
      <c r="S20" s="20"/>
      <c r="T20" s="93">
        <f t="shared" si="5"/>
        <v>80911893.10999997</v>
      </c>
      <c r="U20" s="209">
        <f t="shared" si="6"/>
        <v>0</v>
      </c>
      <c r="W20" s="86" t="s">
        <v>15</v>
      </c>
      <c r="X20" s="122">
        <f t="shared" si="7"/>
        <v>0</v>
      </c>
      <c r="Y20" s="4">
        <f t="shared" si="8"/>
        <v>0</v>
      </c>
      <c r="Z20" s="130">
        <f t="shared" si="9"/>
        <v>0</v>
      </c>
      <c r="AA20" s="4">
        <f t="shared" si="10"/>
        <v>0</v>
      </c>
      <c r="AB20" s="123">
        <f t="shared" si="11"/>
        <v>0</v>
      </c>
      <c r="AC20" s="129">
        <f t="shared" si="12"/>
        <v>0</v>
      </c>
    </row>
    <row r="21" spans="1:29" ht="15.75">
      <c r="A21" s="251"/>
      <c r="B21" s="86" t="s">
        <v>16</v>
      </c>
      <c r="C21" s="92">
        <v>57811779.529998973</v>
      </c>
      <c r="D21" s="20"/>
      <c r="E21" s="93">
        <f t="shared" si="0"/>
        <v>57811779.529998973</v>
      </c>
      <c r="F21" s="92">
        <v>719921.91</v>
      </c>
      <c r="G21" s="20"/>
      <c r="H21" s="93">
        <f t="shared" si="1"/>
        <v>719921.91</v>
      </c>
      <c r="I21" s="92">
        <v>135977</v>
      </c>
      <c r="J21" s="20"/>
      <c r="K21" s="93">
        <f t="shared" si="2"/>
        <v>135977</v>
      </c>
      <c r="L21" s="92">
        <v>4909.88</v>
      </c>
      <c r="M21" s="20"/>
      <c r="N21" s="93">
        <f t="shared" si="3"/>
        <v>4909.88</v>
      </c>
      <c r="O21" s="92">
        <v>222082.63000000003</v>
      </c>
      <c r="P21" s="20"/>
      <c r="Q21" s="93">
        <f t="shared" si="4"/>
        <v>222082.63000000003</v>
      </c>
      <c r="R21" s="92">
        <v>60933363.77999898</v>
      </c>
      <c r="S21" s="20"/>
      <c r="T21" s="93">
        <f t="shared" si="5"/>
        <v>60933363.77999898</v>
      </c>
      <c r="U21" s="209">
        <f t="shared" si="6"/>
        <v>0</v>
      </c>
      <c r="W21" s="86" t="s">
        <v>16</v>
      </c>
      <c r="X21" s="122">
        <f t="shared" si="7"/>
        <v>0</v>
      </c>
      <c r="Y21" s="4">
        <f t="shared" si="8"/>
        <v>0</v>
      </c>
      <c r="Z21" s="130">
        <f t="shared" si="9"/>
        <v>0</v>
      </c>
      <c r="AA21" s="4">
        <f t="shared" si="10"/>
        <v>0</v>
      </c>
      <c r="AB21" s="4">
        <f t="shared" si="11"/>
        <v>0</v>
      </c>
      <c r="AC21" s="129">
        <f t="shared" si="12"/>
        <v>0</v>
      </c>
    </row>
    <row r="22" spans="1:29" ht="15.75">
      <c r="A22" s="251"/>
      <c r="B22" s="86" t="s">
        <v>17</v>
      </c>
      <c r="C22" s="92">
        <v>70628435.659996778</v>
      </c>
      <c r="D22" s="20"/>
      <c r="E22" s="93">
        <f t="shared" si="0"/>
        <v>70628435.659996778</v>
      </c>
      <c r="F22" s="92">
        <v>1658825.15</v>
      </c>
      <c r="G22" s="20"/>
      <c r="H22" s="93">
        <f t="shared" si="1"/>
        <v>1658825.15</v>
      </c>
      <c r="I22" s="92">
        <v>155481.22</v>
      </c>
      <c r="J22" s="20"/>
      <c r="K22" s="93">
        <f t="shared" si="2"/>
        <v>155481.22</v>
      </c>
      <c r="L22" s="92">
        <v>45490.879999999997</v>
      </c>
      <c r="M22" s="20"/>
      <c r="N22" s="93">
        <f t="shared" si="3"/>
        <v>45490.879999999997</v>
      </c>
      <c r="O22" s="92">
        <v>521358.06000000017</v>
      </c>
      <c r="P22" s="20"/>
      <c r="Q22" s="93">
        <f t="shared" si="4"/>
        <v>521358.06000000017</v>
      </c>
      <c r="R22" s="92">
        <v>68558242.789996773</v>
      </c>
      <c r="S22" s="20"/>
      <c r="T22" s="93">
        <f t="shared" si="5"/>
        <v>68558242.789996773</v>
      </c>
      <c r="U22" s="209">
        <f t="shared" si="6"/>
        <v>0</v>
      </c>
      <c r="W22" s="86" t="s">
        <v>17</v>
      </c>
      <c r="X22" s="122">
        <f t="shared" si="7"/>
        <v>0</v>
      </c>
      <c r="Y22" s="4">
        <f t="shared" si="8"/>
        <v>0</v>
      </c>
      <c r="Z22" s="130">
        <f t="shared" si="9"/>
        <v>0</v>
      </c>
      <c r="AA22" s="4">
        <f t="shared" si="10"/>
        <v>0</v>
      </c>
      <c r="AB22" s="4">
        <f t="shared" si="11"/>
        <v>0</v>
      </c>
      <c r="AC22" s="129">
        <f t="shared" si="12"/>
        <v>0</v>
      </c>
    </row>
    <row r="23" spans="1:29" ht="15.75">
      <c r="A23" s="251"/>
      <c r="B23" s="86" t="s">
        <v>18</v>
      </c>
      <c r="C23" s="92">
        <v>11157855.730000002</v>
      </c>
      <c r="D23" s="20"/>
      <c r="E23" s="93">
        <f t="shared" si="0"/>
        <v>11157855.730000002</v>
      </c>
      <c r="F23" s="92">
        <v>255225.14</v>
      </c>
      <c r="G23" s="20"/>
      <c r="H23" s="93">
        <f t="shared" si="1"/>
        <v>255225.14</v>
      </c>
      <c r="I23" s="92">
        <v>1228.4100000000001</v>
      </c>
      <c r="J23" s="20"/>
      <c r="K23" s="93">
        <f t="shared" si="2"/>
        <v>1228.4100000000001</v>
      </c>
      <c r="L23" s="92">
        <v>690.28</v>
      </c>
      <c r="M23" s="20"/>
      <c r="N23" s="93">
        <f t="shared" si="3"/>
        <v>690.28</v>
      </c>
      <c r="O23" s="92">
        <v>55401.9</v>
      </c>
      <c r="P23" s="20"/>
      <c r="Q23" s="93">
        <f t="shared" si="4"/>
        <v>55401.9</v>
      </c>
      <c r="R23" s="92">
        <v>10847766.820000002</v>
      </c>
      <c r="S23" s="20"/>
      <c r="T23" s="93">
        <f t="shared" si="5"/>
        <v>10847766.820000002</v>
      </c>
      <c r="U23" s="209">
        <f t="shared" si="6"/>
        <v>0</v>
      </c>
      <c r="W23" s="86" t="s">
        <v>18</v>
      </c>
      <c r="X23" s="122">
        <f t="shared" si="7"/>
        <v>0</v>
      </c>
      <c r="Y23" s="4">
        <f t="shared" si="8"/>
        <v>0</v>
      </c>
      <c r="Z23" s="130">
        <f t="shared" si="9"/>
        <v>0</v>
      </c>
      <c r="AA23" s="4">
        <f t="shared" si="10"/>
        <v>0</v>
      </c>
      <c r="AB23" s="4">
        <f t="shared" si="11"/>
        <v>0</v>
      </c>
      <c r="AC23" s="129">
        <f t="shared" si="12"/>
        <v>0</v>
      </c>
    </row>
    <row r="24" spans="1:29" ht="15.75">
      <c r="A24" s="252"/>
      <c r="B24" s="88" t="s">
        <v>19</v>
      </c>
      <c r="C24" s="94">
        <v>107343768.1599991</v>
      </c>
      <c r="D24" s="95"/>
      <c r="E24" s="96">
        <f t="shared" si="0"/>
        <v>107343768.1599991</v>
      </c>
      <c r="F24" s="94">
        <v>2462862.9800000009</v>
      </c>
      <c r="G24" s="95"/>
      <c r="H24" s="96">
        <f t="shared" si="1"/>
        <v>2462862.9800000009</v>
      </c>
      <c r="I24" s="94">
        <v>268696.52</v>
      </c>
      <c r="J24" s="95"/>
      <c r="K24" s="96">
        <f t="shared" si="2"/>
        <v>268696.52</v>
      </c>
      <c r="L24" s="94">
        <v>272786.38</v>
      </c>
      <c r="M24" s="95"/>
      <c r="N24" s="96">
        <f t="shared" si="3"/>
        <v>272786.38</v>
      </c>
      <c r="O24" s="94">
        <v>1130054.6299999999</v>
      </c>
      <c r="P24" s="95"/>
      <c r="Q24" s="96">
        <f t="shared" si="4"/>
        <v>1130054.6299999999</v>
      </c>
      <c r="R24" s="94">
        <v>103746760.6899991</v>
      </c>
      <c r="S24" s="95"/>
      <c r="T24" s="96">
        <f t="shared" si="5"/>
        <v>103746760.6899991</v>
      </c>
      <c r="U24" s="210">
        <f t="shared" si="6"/>
        <v>0</v>
      </c>
      <c r="W24" s="88" t="s">
        <v>19</v>
      </c>
      <c r="X24" s="122">
        <f t="shared" si="7"/>
        <v>0</v>
      </c>
      <c r="Y24" s="4">
        <f t="shared" si="8"/>
        <v>0</v>
      </c>
      <c r="Z24" s="130">
        <f t="shared" si="9"/>
        <v>0</v>
      </c>
      <c r="AA24" s="4">
        <f t="shared" si="10"/>
        <v>0</v>
      </c>
      <c r="AB24" s="4">
        <f t="shared" si="11"/>
        <v>0</v>
      </c>
      <c r="AC24" s="129">
        <f t="shared" si="12"/>
        <v>0</v>
      </c>
    </row>
    <row r="25" spans="1:29" ht="15.75" customHeight="1">
      <c r="A25" s="250">
        <v>42798</v>
      </c>
      <c r="B25" s="85" t="s">
        <v>12</v>
      </c>
      <c r="C25" s="89">
        <v>37057421.520000212</v>
      </c>
      <c r="D25" s="90"/>
      <c r="E25" s="91">
        <f t="shared" si="0"/>
        <v>37057421.520000212</v>
      </c>
      <c r="F25" s="89">
        <v>197898.4</v>
      </c>
      <c r="G25" s="90"/>
      <c r="H25" s="91">
        <f t="shared" si="1"/>
        <v>197898.4</v>
      </c>
      <c r="I25" s="89">
        <v>0</v>
      </c>
      <c r="J25" s="90"/>
      <c r="K25" s="91">
        <f t="shared" si="2"/>
        <v>0</v>
      </c>
      <c r="L25" s="89">
        <v>0</v>
      </c>
      <c r="M25" s="90"/>
      <c r="N25" s="91">
        <f t="shared" si="3"/>
        <v>0</v>
      </c>
      <c r="O25" s="89">
        <v>0</v>
      </c>
      <c r="P25" s="90"/>
      <c r="Q25" s="91">
        <f t="shared" si="4"/>
        <v>0</v>
      </c>
      <c r="R25" s="89">
        <v>36859523.120000213</v>
      </c>
      <c r="S25" s="90"/>
      <c r="T25" s="91">
        <f t="shared" si="5"/>
        <v>36859523.120000213</v>
      </c>
      <c r="U25" s="208">
        <f t="shared" si="6"/>
        <v>0</v>
      </c>
      <c r="W25" s="85" t="s">
        <v>12</v>
      </c>
      <c r="X25" s="117">
        <f t="shared" si="7"/>
        <v>0</v>
      </c>
      <c r="Y25" s="118">
        <f t="shared" si="8"/>
        <v>0</v>
      </c>
      <c r="Z25" s="118">
        <f t="shared" si="9"/>
        <v>0</v>
      </c>
      <c r="AA25" s="118">
        <f t="shared" si="10"/>
        <v>0</v>
      </c>
      <c r="AB25" s="118">
        <f t="shared" si="11"/>
        <v>0</v>
      </c>
      <c r="AC25" s="131">
        <f t="shared" si="12"/>
        <v>0</v>
      </c>
    </row>
    <row r="26" spans="1:29" ht="15.75">
      <c r="A26" s="251"/>
      <c r="B26" s="86" t="s">
        <v>13</v>
      </c>
      <c r="C26" s="92">
        <v>86083738.119996741</v>
      </c>
      <c r="D26" s="20"/>
      <c r="E26" s="93">
        <f t="shared" si="0"/>
        <v>86083738.119996741</v>
      </c>
      <c r="F26" s="92">
        <v>400705.18000000023</v>
      </c>
      <c r="G26" s="20"/>
      <c r="H26" s="93">
        <f t="shared" si="1"/>
        <v>400705.18000000023</v>
      </c>
      <c r="I26" s="92">
        <v>48974.5</v>
      </c>
      <c r="J26" s="20"/>
      <c r="K26" s="93">
        <f t="shared" si="2"/>
        <v>48974.5</v>
      </c>
      <c r="L26" s="92">
        <v>4235.49</v>
      </c>
      <c r="M26" s="20"/>
      <c r="N26" s="93">
        <f t="shared" si="3"/>
        <v>4235.49</v>
      </c>
      <c r="O26" s="92">
        <v>0</v>
      </c>
      <c r="P26" s="20"/>
      <c r="Q26" s="93">
        <f t="shared" si="4"/>
        <v>0</v>
      </c>
      <c r="R26" s="92">
        <v>85727771.949996755</v>
      </c>
      <c r="S26" s="20"/>
      <c r="T26" s="93">
        <f t="shared" si="5"/>
        <v>85727771.949996755</v>
      </c>
      <c r="U26" s="209">
        <f t="shared" si="6"/>
        <v>0</v>
      </c>
      <c r="W26" s="86" t="s">
        <v>13</v>
      </c>
      <c r="X26" s="121">
        <f t="shared" si="7"/>
        <v>0</v>
      </c>
      <c r="Y26" s="122">
        <f t="shared" si="8"/>
        <v>0</v>
      </c>
      <c r="Z26" s="122">
        <f t="shared" si="9"/>
        <v>0</v>
      </c>
      <c r="AA26" s="122">
        <f t="shared" si="10"/>
        <v>0</v>
      </c>
      <c r="AB26" s="122">
        <f t="shared" si="11"/>
        <v>0</v>
      </c>
      <c r="AC26" s="129">
        <f t="shared" si="12"/>
        <v>0</v>
      </c>
    </row>
    <row r="27" spans="1:29" ht="15.75">
      <c r="A27" s="251"/>
      <c r="B27" s="87" t="s">
        <v>14</v>
      </c>
      <c r="C27" s="92">
        <v>46992310.029999711</v>
      </c>
      <c r="D27" s="20"/>
      <c r="E27" s="93">
        <f t="shared" si="0"/>
        <v>46992310.029999711</v>
      </c>
      <c r="F27" s="92">
        <v>760723.10000000033</v>
      </c>
      <c r="G27" s="20"/>
      <c r="H27" s="93">
        <f t="shared" si="1"/>
        <v>760723.10000000033</v>
      </c>
      <c r="I27" s="92">
        <v>0</v>
      </c>
      <c r="J27" s="20"/>
      <c r="K27" s="93">
        <f t="shared" si="2"/>
        <v>0</v>
      </c>
      <c r="L27" s="92">
        <v>0</v>
      </c>
      <c r="M27" s="20"/>
      <c r="N27" s="93">
        <f t="shared" si="3"/>
        <v>0</v>
      </c>
      <c r="O27" s="92">
        <v>0</v>
      </c>
      <c r="P27" s="20"/>
      <c r="Q27" s="93">
        <f t="shared" si="4"/>
        <v>0</v>
      </c>
      <c r="R27" s="92">
        <v>46231586.929999717</v>
      </c>
      <c r="S27" s="20"/>
      <c r="T27" s="93">
        <f t="shared" si="5"/>
        <v>46231586.929999717</v>
      </c>
      <c r="U27" s="209">
        <f t="shared" si="6"/>
        <v>0</v>
      </c>
      <c r="W27" s="87" t="s">
        <v>14</v>
      </c>
      <c r="X27" s="121">
        <f t="shared" si="7"/>
        <v>0</v>
      </c>
      <c r="Y27" s="122">
        <f t="shared" si="8"/>
        <v>0</v>
      </c>
      <c r="Z27" s="122">
        <f t="shared" si="9"/>
        <v>0</v>
      </c>
      <c r="AA27" s="122">
        <f t="shared" si="10"/>
        <v>0</v>
      </c>
      <c r="AB27" s="122">
        <f t="shared" si="11"/>
        <v>0</v>
      </c>
      <c r="AC27" s="129">
        <f t="shared" si="12"/>
        <v>0</v>
      </c>
    </row>
    <row r="28" spans="1:29" ht="15.75">
      <c r="A28" s="251"/>
      <c r="B28" s="86" t="s">
        <v>15</v>
      </c>
      <c r="C28" s="92">
        <v>80911893.10999997</v>
      </c>
      <c r="D28" s="20"/>
      <c r="E28" s="93">
        <f t="shared" si="0"/>
        <v>80911893.10999997</v>
      </c>
      <c r="F28" s="92">
        <v>446332.55</v>
      </c>
      <c r="G28" s="20"/>
      <c r="H28" s="93">
        <f t="shared" si="1"/>
        <v>446332.55</v>
      </c>
      <c r="I28" s="92">
        <v>100295.8</v>
      </c>
      <c r="J28" s="20"/>
      <c r="K28" s="93">
        <f t="shared" si="2"/>
        <v>100295.8</v>
      </c>
      <c r="L28" s="92">
        <v>6533.87</v>
      </c>
      <c r="M28" s="20"/>
      <c r="N28" s="93">
        <f t="shared" si="3"/>
        <v>6533.87</v>
      </c>
      <c r="O28" s="92">
        <v>0</v>
      </c>
      <c r="P28" s="20"/>
      <c r="Q28" s="93">
        <f t="shared" si="4"/>
        <v>0</v>
      </c>
      <c r="R28" s="92">
        <v>80559322.489999965</v>
      </c>
      <c r="S28" s="20"/>
      <c r="T28" s="93">
        <f t="shared" si="5"/>
        <v>80559322.489999965</v>
      </c>
      <c r="U28" s="209">
        <f t="shared" si="6"/>
        <v>0</v>
      </c>
      <c r="W28" s="86" t="s">
        <v>15</v>
      </c>
      <c r="X28" s="121">
        <f t="shared" si="7"/>
        <v>0</v>
      </c>
      <c r="Y28" s="122">
        <f t="shared" si="8"/>
        <v>0</v>
      </c>
      <c r="Z28" s="122">
        <f t="shared" si="9"/>
        <v>0</v>
      </c>
      <c r="AA28" s="122">
        <f t="shared" si="10"/>
        <v>0</v>
      </c>
      <c r="AB28" s="122">
        <f t="shared" si="11"/>
        <v>0</v>
      </c>
      <c r="AC28" s="129">
        <f t="shared" si="12"/>
        <v>0</v>
      </c>
    </row>
    <row r="29" spans="1:29" ht="15.75">
      <c r="A29" s="251"/>
      <c r="B29" s="86" t="s">
        <v>16</v>
      </c>
      <c r="C29" s="92">
        <v>60933363.77999898</v>
      </c>
      <c r="D29" s="20"/>
      <c r="E29" s="93">
        <f t="shared" si="0"/>
        <v>60933363.77999898</v>
      </c>
      <c r="F29" s="92">
        <v>281022.17</v>
      </c>
      <c r="G29" s="20"/>
      <c r="H29" s="93">
        <f t="shared" si="1"/>
        <v>281022.17</v>
      </c>
      <c r="I29" s="92">
        <v>40248.509999999995</v>
      </c>
      <c r="J29" s="20"/>
      <c r="K29" s="93">
        <f t="shared" si="2"/>
        <v>40248.509999999995</v>
      </c>
      <c r="L29" s="92">
        <v>2718.38</v>
      </c>
      <c r="M29" s="20"/>
      <c r="N29" s="93">
        <f t="shared" si="3"/>
        <v>2718.38</v>
      </c>
      <c r="O29" s="92">
        <v>0</v>
      </c>
      <c r="P29" s="20"/>
      <c r="Q29" s="93">
        <f t="shared" si="4"/>
        <v>0</v>
      </c>
      <c r="R29" s="92">
        <v>60689871.739998981</v>
      </c>
      <c r="S29" s="20"/>
      <c r="T29" s="93">
        <f t="shared" si="5"/>
        <v>60689871.739998981</v>
      </c>
      <c r="U29" s="209">
        <f t="shared" si="6"/>
        <v>0</v>
      </c>
      <c r="W29" s="86" t="s">
        <v>16</v>
      </c>
      <c r="X29" s="121">
        <f t="shared" si="7"/>
        <v>0</v>
      </c>
      <c r="Y29" s="122">
        <f t="shared" si="8"/>
        <v>0</v>
      </c>
      <c r="Z29" s="122">
        <f t="shared" si="9"/>
        <v>0</v>
      </c>
      <c r="AA29" s="122">
        <f t="shared" si="10"/>
        <v>0</v>
      </c>
      <c r="AB29" s="122">
        <f t="shared" si="11"/>
        <v>0</v>
      </c>
      <c r="AC29" s="129">
        <f t="shared" si="12"/>
        <v>0</v>
      </c>
    </row>
    <row r="30" spans="1:29" ht="15.75">
      <c r="A30" s="251"/>
      <c r="B30" s="86" t="s">
        <v>17</v>
      </c>
      <c r="C30" s="92">
        <v>68558242.789996773</v>
      </c>
      <c r="D30" s="20"/>
      <c r="E30" s="93">
        <f t="shared" si="0"/>
        <v>68558242.789996773</v>
      </c>
      <c r="F30" s="92">
        <v>460284.71999999991</v>
      </c>
      <c r="G30" s="20"/>
      <c r="H30" s="93">
        <f t="shared" si="1"/>
        <v>460284.71999999991</v>
      </c>
      <c r="I30" s="92">
        <v>89936.320000000007</v>
      </c>
      <c r="J30" s="20"/>
      <c r="K30" s="93">
        <f t="shared" si="2"/>
        <v>89936.320000000007</v>
      </c>
      <c r="L30" s="92">
        <v>29309.29</v>
      </c>
      <c r="M30" s="20"/>
      <c r="N30" s="93">
        <f t="shared" si="3"/>
        <v>29309.29</v>
      </c>
      <c r="O30" s="92">
        <v>0</v>
      </c>
      <c r="P30" s="20"/>
      <c r="Q30" s="93">
        <f t="shared" si="4"/>
        <v>0</v>
      </c>
      <c r="R30" s="92">
        <v>68158585.09999679</v>
      </c>
      <c r="S30" s="20"/>
      <c r="T30" s="93">
        <f t="shared" si="5"/>
        <v>68158585.09999679</v>
      </c>
      <c r="U30" s="209">
        <f t="shared" si="6"/>
        <v>0</v>
      </c>
      <c r="W30" s="86" t="s">
        <v>17</v>
      </c>
      <c r="X30" s="121">
        <f t="shared" si="7"/>
        <v>0</v>
      </c>
      <c r="Y30" s="122">
        <f t="shared" si="8"/>
        <v>0</v>
      </c>
      <c r="Z30" s="122">
        <f t="shared" si="9"/>
        <v>0</v>
      </c>
      <c r="AA30" s="122">
        <f t="shared" si="10"/>
        <v>0</v>
      </c>
      <c r="AB30" s="122">
        <f t="shared" si="11"/>
        <v>0</v>
      </c>
      <c r="AC30" s="129">
        <f t="shared" si="12"/>
        <v>0</v>
      </c>
    </row>
    <row r="31" spans="1:29" ht="15.75">
      <c r="A31" s="251"/>
      <c r="B31" s="86" t="s">
        <v>18</v>
      </c>
      <c r="C31" s="92">
        <v>10847766.820000002</v>
      </c>
      <c r="D31" s="20"/>
      <c r="E31" s="93">
        <f t="shared" si="0"/>
        <v>10847766.820000002</v>
      </c>
      <c r="F31" s="92">
        <v>184693.47</v>
      </c>
      <c r="G31" s="20"/>
      <c r="H31" s="93">
        <f t="shared" si="1"/>
        <v>184693.47</v>
      </c>
      <c r="I31" s="92">
        <v>6845.82</v>
      </c>
      <c r="J31" s="20"/>
      <c r="K31" s="93">
        <f t="shared" si="2"/>
        <v>6845.82</v>
      </c>
      <c r="L31" s="92">
        <v>817.58</v>
      </c>
      <c r="M31" s="20"/>
      <c r="N31" s="93">
        <f t="shared" si="3"/>
        <v>817.58</v>
      </c>
      <c r="O31" s="92">
        <v>0</v>
      </c>
      <c r="P31" s="20"/>
      <c r="Q31" s="93">
        <f t="shared" si="4"/>
        <v>0</v>
      </c>
      <c r="R31" s="92">
        <v>10669101.590000002</v>
      </c>
      <c r="S31" s="20"/>
      <c r="T31" s="93">
        <f t="shared" si="5"/>
        <v>10669101.590000002</v>
      </c>
      <c r="U31" s="209">
        <f t="shared" si="6"/>
        <v>0</v>
      </c>
      <c r="W31" s="86" t="s">
        <v>18</v>
      </c>
      <c r="X31" s="121">
        <f t="shared" si="7"/>
        <v>0</v>
      </c>
      <c r="Y31" s="122">
        <f t="shared" si="8"/>
        <v>0</v>
      </c>
      <c r="Z31" s="122">
        <f t="shared" si="9"/>
        <v>0</v>
      </c>
      <c r="AA31" s="122">
        <f t="shared" si="10"/>
        <v>0</v>
      </c>
      <c r="AB31" s="122">
        <f t="shared" si="11"/>
        <v>0</v>
      </c>
      <c r="AC31" s="129">
        <f t="shared" si="12"/>
        <v>0</v>
      </c>
    </row>
    <row r="32" spans="1:29" ht="15.75">
      <c r="A32" s="252"/>
      <c r="B32" s="88" t="s">
        <v>19</v>
      </c>
      <c r="C32" s="94">
        <v>103746760.6899991</v>
      </c>
      <c r="D32" s="95"/>
      <c r="E32" s="96">
        <f t="shared" si="0"/>
        <v>103746760.6899991</v>
      </c>
      <c r="F32" s="94">
        <v>1430375.2100000007</v>
      </c>
      <c r="G32" s="95"/>
      <c r="H32" s="96">
        <f t="shared" si="1"/>
        <v>1430375.2100000007</v>
      </c>
      <c r="I32" s="94">
        <v>264261.39999999997</v>
      </c>
      <c r="J32" s="95"/>
      <c r="K32" s="96">
        <f t="shared" si="2"/>
        <v>264261.39999999997</v>
      </c>
      <c r="L32" s="94">
        <v>23619.119999999999</v>
      </c>
      <c r="M32" s="95"/>
      <c r="N32" s="96">
        <f t="shared" si="3"/>
        <v>23619.119999999999</v>
      </c>
      <c r="O32" s="94">
        <v>0</v>
      </c>
      <c r="P32" s="95"/>
      <c r="Q32" s="96">
        <f t="shared" si="4"/>
        <v>0</v>
      </c>
      <c r="R32" s="94">
        <v>102557027.75999913</v>
      </c>
      <c r="S32" s="95"/>
      <c r="T32" s="96">
        <f t="shared" si="5"/>
        <v>102557027.75999913</v>
      </c>
      <c r="U32" s="210">
        <f t="shared" si="6"/>
        <v>0</v>
      </c>
      <c r="W32" s="88" t="s">
        <v>19</v>
      </c>
      <c r="X32" s="125">
        <f t="shared" si="7"/>
        <v>0</v>
      </c>
      <c r="Y32" s="126">
        <f t="shared" si="8"/>
        <v>0</v>
      </c>
      <c r="Z32" s="126">
        <f t="shared" si="9"/>
        <v>0</v>
      </c>
      <c r="AA32" s="126">
        <f t="shared" si="10"/>
        <v>0</v>
      </c>
      <c r="AB32" s="126">
        <f t="shared" si="11"/>
        <v>0</v>
      </c>
      <c r="AC32" s="132">
        <f t="shared" si="12"/>
        <v>0</v>
      </c>
    </row>
    <row r="33" spans="1:29" ht="15.75" customHeight="1">
      <c r="A33" s="250">
        <v>42799</v>
      </c>
      <c r="B33" s="85" t="s">
        <v>12</v>
      </c>
      <c r="C33" s="89">
        <v>36859523.120000213</v>
      </c>
      <c r="D33" s="90"/>
      <c r="E33" s="91">
        <f t="shared" si="0"/>
        <v>36859523.120000213</v>
      </c>
      <c r="F33" s="89">
        <v>707654.44999999972</v>
      </c>
      <c r="G33" s="90"/>
      <c r="H33" s="91">
        <f t="shared" si="1"/>
        <v>707654.44999999972</v>
      </c>
      <c r="I33" s="89">
        <v>161456.99</v>
      </c>
      <c r="J33" s="90"/>
      <c r="K33" s="91">
        <f t="shared" si="2"/>
        <v>161456.99</v>
      </c>
      <c r="L33" s="89">
        <v>62835.57</v>
      </c>
      <c r="M33" s="90"/>
      <c r="N33" s="91">
        <f t="shared" si="3"/>
        <v>62835.57</v>
      </c>
      <c r="O33" s="89">
        <v>484631.99000000022</v>
      </c>
      <c r="P33" s="90"/>
      <c r="Q33" s="91">
        <f t="shared" si="4"/>
        <v>484631.99000000022</v>
      </c>
      <c r="R33" s="89">
        <v>39432264.310000211</v>
      </c>
      <c r="S33" s="90"/>
      <c r="T33" s="91">
        <f t="shared" si="5"/>
        <v>39432264.310000211</v>
      </c>
      <c r="U33" s="208">
        <f t="shared" si="6"/>
        <v>0</v>
      </c>
      <c r="W33" s="85" t="s">
        <v>12</v>
      </c>
      <c r="X33" s="117">
        <f t="shared" si="7"/>
        <v>0</v>
      </c>
      <c r="Y33" s="118">
        <f t="shared" si="8"/>
        <v>0</v>
      </c>
      <c r="Z33" s="118">
        <f t="shared" si="9"/>
        <v>0</v>
      </c>
      <c r="AA33" s="118">
        <f t="shared" si="10"/>
        <v>0</v>
      </c>
      <c r="AB33" s="118">
        <f t="shared" si="11"/>
        <v>0</v>
      </c>
      <c r="AC33" s="131">
        <f t="shared" si="12"/>
        <v>0</v>
      </c>
    </row>
    <row r="34" spans="1:29" ht="15.75">
      <c r="A34" s="251"/>
      <c r="B34" s="86" t="s">
        <v>13</v>
      </c>
      <c r="C34" s="92"/>
      <c r="D34" s="84"/>
      <c r="E34" s="93">
        <f t="shared" si="0"/>
        <v>0</v>
      </c>
      <c r="F34" s="92"/>
      <c r="G34" s="6"/>
      <c r="H34" s="93">
        <f t="shared" si="1"/>
        <v>0</v>
      </c>
      <c r="I34" s="92"/>
      <c r="J34" s="20"/>
      <c r="K34" s="93">
        <f t="shared" si="2"/>
        <v>0</v>
      </c>
      <c r="L34" s="92"/>
      <c r="M34" s="20"/>
      <c r="N34" s="93">
        <f t="shared" si="3"/>
        <v>0</v>
      </c>
      <c r="O34" s="92"/>
      <c r="P34" s="6"/>
      <c r="Q34" s="93">
        <f t="shared" si="4"/>
        <v>0</v>
      </c>
      <c r="R34" s="92"/>
      <c r="S34" s="6"/>
      <c r="T34" s="93">
        <f t="shared" si="5"/>
        <v>0</v>
      </c>
      <c r="U34" s="209">
        <f t="shared" si="6"/>
        <v>0</v>
      </c>
      <c r="W34" s="86" t="s">
        <v>13</v>
      </c>
      <c r="X34" s="121">
        <f t="shared" si="7"/>
        <v>0</v>
      </c>
      <c r="Y34" s="122">
        <f t="shared" si="8"/>
        <v>0</v>
      </c>
      <c r="Z34" s="122">
        <f t="shared" si="9"/>
        <v>0</v>
      </c>
      <c r="AA34" s="122">
        <f t="shared" si="10"/>
        <v>0</v>
      </c>
      <c r="AB34" s="122">
        <f t="shared" si="11"/>
        <v>0</v>
      </c>
      <c r="AC34" s="129">
        <f t="shared" si="12"/>
        <v>0</v>
      </c>
    </row>
    <row r="35" spans="1:29" ht="15.75">
      <c r="A35" s="251"/>
      <c r="B35" s="87" t="s">
        <v>14</v>
      </c>
      <c r="C35" s="92"/>
      <c r="D35" s="6"/>
      <c r="E35" s="93">
        <f t="shared" si="0"/>
        <v>0</v>
      </c>
      <c r="F35" s="92"/>
      <c r="G35" s="6"/>
      <c r="H35" s="93">
        <f t="shared" si="1"/>
        <v>0</v>
      </c>
      <c r="I35" s="92"/>
      <c r="J35" s="20"/>
      <c r="K35" s="93">
        <f t="shared" si="2"/>
        <v>0</v>
      </c>
      <c r="L35" s="92"/>
      <c r="M35" s="20"/>
      <c r="N35" s="93">
        <f t="shared" si="3"/>
        <v>0</v>
      </c>
      <c r="O35" s="92"/>
      <c r="P35" s="6"/>
      <c r="Q35" s="93">
        <f t="shared" si="4"/>
        <v>0</v>
      </c>
      <c r="R35" s="92"/>
      <c r="S35" s="6"/>
      <c r="T35" s="93">
        <f t="shared" si="5"/>
        <v>0</v>
      </c>
      <c r="U35" s="209">
        <f t="shared" si="6"/>
        <v>0</v>
      </c>
      <c r="W35" s="87" t="s">
        <v>14</v>
      </c>
      <c r="X35" s="121">
        <f t="shared" si="7"/>
        <v>0</v>
      </c>
      <c r="Y35" s="122">
        <f t="shared" si="8"/>
        <v>0</v>
      </c>
      <c r="Z35" s="122">
        <f t="shared" si="9"/>
        <v>0</v>
      </c>
      <c r="AA35" s="122">
        <f t="shared" si="10"/>
        <v>0</v>
      </c>
      <c r="AB35" s="122">
        <f t="shared" si="11"/>
        <v>0</v>
      </c>
      <c r="AC35" s="129">
        <f t="shared" si="12"/>
        <v>0</v>
      </c>
    </row>
    <row r="36" spans="1:29" ht="15.75">
      <c r="A36" s="251"/>
      <c r="B36" s="86" t="s">
        <v>15</v>
      </c>
      <c r="C36" s="92"/>
      <c r="D36" s="6"/>
      <c r="E36" s="93">
        <f t="shared" si="0"/>
        <v>0</v>
      </c>
      <c r="F36" s="92"/>
      <c r="G36" s="6"/>
      <c r="H36" s="93">
        <f t="shared" si="1"/>
        <v>0</v>
      </c>
      <c r="I36" s="92"/>
      <c r="J36" s="20"/>
      <c r="K36" s="93">
        <f t="shared" si="2"/>
        <v>0</v>
      </c>
      <c r="L36" s="92"/>
      <c r="M36" s="20"/>
      <c r="N36" s="93">
        <f t="shared" si="3"/>
        <v>0</v>
      </c>
      <c r="O36" s="92"/>
      <c r="P36" s="6"/>
      <c r="Q36" s="93">
        <f t="shared" si="4"/>
        <v>0</v>
      </c>
      <c r="R36" s="92"/>
      <c r="S36" s="6"/>
      <c r="T36" s="93">
        <f t="shared" si="5"/>
        <v>0</v>
      </c>
      <c r="U36" s="209">
        <f t="shared" si="6"/>
        <v>0</v>
      </c>
      <c r="W36" s="86" t="s">
        <v>15</v>
      </c>
      <c r="X36" s="121">
        <f t="shared" si="7"/>
        <v>0</v>
      </c>
      <c r="Y36" s="122">
        <f t="shared" si="8"/>
        <v>0</v>
      </c>
      <c r="Z36" s="122">
        <f t="shared" si="9"/>
        <v>0</v>
      </c>
      <c r="AA36" s="122">
        <f t="shared" si="10"/>
        <v>0</v>
      </c>
      <c r="AB36" s="122">
        <f t="shared" si="11"/>
        <v>0</v>
      </c>
      <c r="AC36" s="129">
        <f t="shared" si="12"/>
        <v>0</v>
      </c>
    </row>
    <row r="37" spans="1:29" ht="15.75">
      <c r="A37" s="251"/>
      <c r="B37" s="86" t="s">
        <v>16</v>
      </c>
      <c r="C37" s="92">
        <v>60689871.739998981</v>
      </c>
      <c r="D37" s="6"/>
      <c r="E37" s="93">
        <f t="shared" si="0"/>
        <v>60689871.739998981</v>
      </c>
      <c r="F37" s="92">
        <v>1326621.0299999998</v>
      </c>
      <c r="G37" s="6"/>
      <c r="H37" s="93">
        <f t="shared" si="1"/>
        <v>1326621.0299999998</v>
      </c>
      <c r="I37" s="92">
        <v>29797.49</v>
      </c>
      <c r="J37" s="20"/>
      <c r="K37" s="93">
        <f t="shared" si="2"/>
        <v>29797.49</v>
      </c>
      <c r="L37" s="92">
        <v>2629.64</v>
      </c>
      <c r="M37" s="20"/>
      <c r="N37" s="93">
        <f t="shared" si="3"/>
        <v>2629.64</v>
      </c>
      <c r="O37" s="92">
        <v>647777.72</v>
      </c>
      <c r="P37" s="6"/>
      <c r="Q37" s="93">
        <f t="shared" si="4"/>
        <v>647777.72</v>
      </c>
      <c r="R37" s="92">
        <v>58742640.839998983</v>
      </c>
      <c r="S37" s="6"/>
      <c r="T37" s="93">
        <f t="shared" si="5"/>
        <v>58742640.839998983</v>
      </c>
      <c r="U37" s="209">
        <f t="shared" si="6"/>
        <v>0</v>
      </c>
      <c r="W37" s="86" t="s">
        <v>16</v>
      </c>
      <c r="X37" s="121">
        <f t="shared" si="7"/>
        <v>0</v>
      </c>
      <c r="Y37" s="122">
        <f t="shared" si="8"/>
        <v>0</v>
      </c>
      <c r="Z37" s="122">
        <f t="shared" si="9"/>
        <v>0</v>
      </c>
      <c r="AA37" s="122">
        <f t="shared" si="10"/>
        <v>0</v>
      </c>
      <c r="AB37" s="122">
        <f t="shared" si="11"/>
        <v>0</v>
      </c>
      <c r="AC37" s="129">
        <f t="shared" si="12"/>
        <v>0</v>
      </c>
    </row>
    <row r="38" spans="1:29" ht="15.75">
      <c r="A38" s="251"/>
      <c r="B38" s="86" t="s">
        <v>17</v>
      </c>
      <c r="C38" s="92"/>
      <c r="D38" s="6"/>
      <c r="E38" s="93">
        <f t="shared" si="0"/>
        <v>0</v>
      </c>
      <c r="F38" s="92"/>
      <c r="G38" s="6"/>
      <c r="H38" s="93">
        <f t="shared" si="1"/>
        <v>0</v>
      </c>
      <c r="I38" s="92"/>
      <c r="J38" s="20"/>
      <c r="K38" s="93">
        <f t="shared" si="2"/>
        <v>0</v>
      </c>
      <c r="L38" s="92"/>
      <c r="M38" s="20"/>
      <c r="N38" s="93">
        <f t="shared" si="3"/>
        <v>0</v>
      </c>
      <c r="O38" s="92"/>
      <c r="P38" s="6"/>
      <c r="Q38" s="93">
        <f t="shared" si="4"/>
        <v>0</v>
      </c>
      <c r="R38" s="92"/>
      <c r="S38" s="6"/>
      <c r="T38" s="93">
        <f t="shared" si="5"/>
        <v>0</v>
      </c>
      <c r="U38" s="209">
        <f t="shared" si="6"/>
        <v>0</v>
      </c>
      <c r="W38" s="86" t="s">
        <v>17</v>
      </c>
      <c r="X38" s="121">
        <f t="shared" si="7"/>
        <v>0</v>
      </c>
      <c r="Y38" s="122">
        <f t="shared" si="8"/>
        <v>0</v>
      </c>
      <c r="Z38" s="122">
        <f t="shared" si="9"/>
        <v>0</v>
      </c>
      <c r="AA38" s="122">
        <f t="shared" si="10"/>
        <v>0</v>
      </c>
      <c r="AB38" s="122">
        <f t="shared" si="11"/>
        <v>0</v>
      </c>
      <c r="AC38" s="129">
        <f t="shared" si="12"/>
        <v>0</v>
      </c>
    </row>
    <row r="39" spans="1:29" ht="15.75">
      <c r="A39" s="251"/>
      <c r="B39" s="86" t="s">
        <v>18</v>
      </c>
      <c r="C39" s="92">
        <v>10669101.590000002</v>
      </c>
      <c r="D39" s="6"/>
      <c r="E39" s="93">
        <f t="shared" si="0"/>
        <v>10669101.590000002</v>
      </c>
      <c r="F39" s="92">
        <v>640687.97</v>
      </c>
      <c r="G39" s="6"/>
      <c r="H39" s="93">
        <f t="shared" si="1"/>
        <v>640687.97</v>
      </c>
      <c r="I39" s="92">
        <v>28168.93</v>
      </c>
      <c r="J39" s="20"/>
      <c r="K39" s="93">
        <f t="shared" si="2"/>
        <v>28168.93</v>
      </c>
      <c r="L39" s="92">
        <v>15121.729999999998</v>
      </c>
      <c r="M39" s="20"/>
      <c r="N39" s="93">
        <f t="shared" si="3"/>
        <v>15121.729999999998</v>
      </c>
      <c r="O39" s="92">
        <v>235117.97</v>
      </c>
      <c r="P39" s="6"/>
      <c r="Q39" s="93">
        <f t="shared" si="4"/>
        <v>235117.97</v>
      </c>
      <c r="R39" s="92">
        <v>9806342.8500000015</v>
      </c>
      <c r="S39" s="6"/>
      <c r="T39" s="93">
        <f t="shared" si="5"/>
        <v>9806342.8500000015</v>
      </c>
      <c r="U39" s="209">
        <f t="shared" si="6"/>
        <v>0</v>
      </c>
      <c r="W39" s="86" t="s">
        <v>18</v>
      </c>
      <c r="X39" s="121">
        <f t="shared" si="7"/>
        <v>0</v>
      </c>
      <c r="Y39" s="122">
        <f t="shared" si="8"/>
        <v>0</v>
      </c>
      <c r="Z39" s="122">
        <f t="shared" si="9"/>
        <v>0</v>
      </c>
      <c r="AA39" s="122">
        <f t="shared" si="10"/>
        <v>0</v>
      </c>
      <c r="AB39" s="122">
        <f t="shared" si="11"/>
        <v>0</v>
      </c>
      <c r="AC39" s="129">
        <f t="shared" si="12"/>
        <v>0</v>
      </c>
    </row>
    <row r="40" spans="1:29" ht="15.75">
      <c r="A40" s="252"/>
      <c r="B40" s="88" t="s">
        <v>19</v>
      </c>
      <c r="C40" s="94"/>
      <c r="D40" s="105"/>
      <c r="E40" s="96">
        <f t="shared" si="0"/>
        <v>0</v>
      </c>
      <c r="F40" s="94"/>
      <c r="G40" s="105"/>
      <c r="H40" s="96">
        <f t="shared" si="1"/>
        <v>0</v>
      </c>
      <c r="I40" s="94"/>
      <c r="J40" s="95"/>
      <c r="K40" s="96">
        <f t="shared" si="2"/>
        <v>0</v>
      </c>
      <c r="L40" s="94"/>
      <c r="M40" s="95"/>
      <c r="N40" s="96">
        <f t="shared" si="3"/>
        <v>0</v>
      </c>
      <c r="O40" s="94"/>
      <c r="P40" s="105"/>
      <c r="Q40" s="96">
        <f t="shared" si="4"/>
        <v>0</v>
      </c>
      <c r="R40" s="94"/>
      <c r="S40" s="105"/>
      <c r="T40" s="96">
        <f t="shared" si="5"/>
        <v>0</v>
      </c>
      <c r="U40" s="210">
        <f t="shared" si="6"/>
        <v>0</v>
      </c>
      <c r="W40" s="88" t="s">
        <v>19</v>
      </c>
      <c r="X40" s="125">
        <f t="shared" si="7"/>
        <v>0</v>
      </c>
      <c r="Y40" s="126">
        <f t="shared" si="8"/>
        <v>0</v>
      </c>
      <c r="Z40" s="126">
        <f t="shared" si="9"/>
        <v>0</v>
      </c>
      <c r="AA40" s="126">
        <f t="shared" si="10"/>
        <v>0</v>
      </c>
      <c r="AB40" s="126">
        <f t="shared" si="11"/>
        <v>0</v>
      </c>
      <c r="AC40" s="132">
        <f t="shared" si="12"/>
        <v>0</v>
      </c>
    </row>
    <row r="41" spans="1:29" ht="15.75" customHeight="1">
      <c r="A41" s="250">
        <v>42800</v>
      </c>
      <c r="B41" s="85" t="s">
        <v>12</v>
      </c>
      <c r="C41" s="89">
        <v>39432264.310000211</v>
      </c>
      <c r="D41" s="90"/>
      <c r="E41" s="97">
        <f t="shared" si="0"/>
        <v>39432264.310000211</v>
      </c>
      <c r="F41" s="89">
        <v>1001796.9200000006</v>
      </c>
      <c r="G41" s="90"/>
      <c r="H41" s="91">
        <f t="shared" si="1"/>
        <v>1001796.9200000006</v>
      </c>
      <c r="I41" s="89">
        <v>73425.240000000005</v>
      </c>
      <c r="J41" s="90"/>
      <c r="K41" s="91">
        <f t="shared" si="2"/>
        <v>73425.240000000005</v>
      </c>
      <c r="L41" s="89">
        <v>7413.27</v>
      </c>
      <c r="M41" s="90"/>
      <c r="N41" s="91">
        <f t="shared" si="3"/>
        <v>7413.27</v>
      </c>
      <c r="O41" s="89">
        <v>315409.87000000011</v>
      </c>
      <c r="P41" s="90"/>
      <c r="Q41" s="91">
        <f t="shared" si="4"/>
        <v>315409.87000000011</v>
      </c>
      <c r="R41" s="89">
        <v>38181069.490000211</v>
      </c>
      <c r="S41" s="90"/>
      <c r="T41" s="91">
        <f t="shared" si="5"/>
        <v>38181069.490000211</v>
      </c>
      <c r="U41" s="208">
        <f t="shared" si="6"/>
        <v>0</v>
      </c>
      <c r="W41" s="85" t="s">
        <v>12</v>
      </c>
      <c r="X41" s="122">
        <f t="shared" si="7"/>
        <v>0</v>
      </c>
      <c r="Y41" s="122">
        <f t="shared" si="8"/>
        <v>0</v>
      </c>
      <c r="Z41" s="122">
        <f t="shared" si="9"/>
        <v>0</v>
      </c>
      <c r="AA41" s="122">
        <f t="shared" si="10"/>
        <v>0</v>
      </c>
      <c r="AB41" s="122">
        <f t="shared" si="11"/>
        <v>0</v>
      </c>
      <c r="AC41" s="129">
        <f t="shared" si="12"/>
        <v>0</v>
      </c>
    </row>
    <row r="42" spans="1:29" ht="15.75">
      <c r="A42" s="251"/>
      <c r="B42" s="86" t="s">
        <v>13</v>
      </c>
      <c r="C42" s="92">
        <v>85727771.949996755</v>
      </c>
      <c r="D42" s="20"/>
      <c r="E42" s="93">
        <f t="shared" si="0"/>
        <v>85727771.949996755</v>
      </c>
      <c r="F42" s="92">
        <v>4189994.399999999</v>
      </c>
      <c r="G42" s="20"/>
      <c r="H42" s="93">
        <f t="shared" si="1"/>
        <v>4189994.399999999</v>
      </c>
      <c r="I42" s="92">
        <v>754358.77</v>
      </c>
      <c r="J42" s="20"/>
      <c r="K42" s="93">
        <f t="shared" si="2"/>
        <v>754358.77</v>
      </c>
      <c r="L42" s="92">
        <v>201044.34000000008</v>
      </c>
      <c r="M42" s="20"/>
      <c r="N42" s="93">
        <f t="shared" si="3"/>
        <v>201044.34000000008</v>
      </c>
      <c r="O42" s="92">
        <v>2431020.2599999998</v>
      </c>
      <c r="P42" s="20"/>
      <c r="Q42" s="93">
        <f t="shared" si="4"/>
        <v>2431020.2599999998</v>
      </c>
      <c r="R42" s="92">
        <v>87201826.429996759</v>
      </c>
      <c r="S42" s="20"/>
      <c r="T42" s="93">
        <f t="shared" si="5"/>
        <v>87201826.429996759</v>
      </c>
      <c r="U42" s="209">
        <f t="shared" si="6"/>
        <v>0</v>
      </c>
      <c r="W42" s="86" t="s">
        <v>13</v>
      </c>
      <c r="X42" s="122">
        <f t="shared" si="7"/>
        <v>0</v>
      </c>
      <c r="Y42" s="122">
        <f t="shared" si="8"/>
        <v>0</v>
      </c>
      <c r="Z42" s="122">
        <f t="shared" si="9"/>
        <v>0</v>
      </c>
      <c r="AA42" s="122">
        <f t="shared" si="10"/>
        <v>0</v>
      </c>
      <c r="AB42" s="122">
        <f t="shared" si="11"/>
        <v>0</v>
      </c>
      <c r="AC42" s="129">
        <f t="shared" si="12"/>
        <v>0</v>
      </c>
    </row>
    <row r="43" spans="1:29" ht="15.75">
      <c r="A43" s="251"/>
      <c r="B43" s="87" t="s">
        <v>14</v>
      </c>
      <c r="C43" s="92">
        <v>46231586.929999717</v>
      </c>
      <c r="D43" s="20"/>
      <c r="E43" s="93">
        <f t="shared" si="0"/>
        <v>46231586.929999717</v>
      </c>
      <c r="F43" s="92">
        <v>3106090.25</v>
      </c>
      <c r="G43" s="20"/>
      <c r="H43" s="93">
        <f t="shared" si="1"/>
        <v>3106090.25</v>
      </c>
      <c r="I43" s="92">
        <v>781831.08</v>
      </c>
      <c r="J43" s="20"/>
      <c r="K43" s="93">
        <f t="shared" si="2"/>
        <v>781831.08</v>
      </c>
      <c r="L43" s="92">
        <v>297446.74</v>
      </c>
      <c r="M43" s="20"/>
      <c r="N43" s="93">
        <f t="shared" si="3"/>
        <v>297446.74</v>
      </c>
      <c r="O43" s="92">
        <v>1056345.9100000004</v>
      </c>
      <c r="P43" s="20"/>
      <c r="Q43" s="93">
        <f t="shared" si="4"/>
        <v>1056345.9100000004</v>
      </c>
      <c r="R43" s="92">
        <v>45954623.889999717</v>
      </c>
      <c r="S43" s="20"/>
      <c r="T43" s="93">
        <f t="shared" si="5"/>
        <v>45954623.889999717</v>
      </c>
      <c r="U43" s="209">
        <f t="shared" si="6"/>
        <v>0</v>
      </c>
      <c r="W43" s="87" t="s">
        <v>14</v>
      </c>
      <c r="X43" s="122">
        <f t="shared" si="7"/>
        <v>0</v>
      </c>
      <c r="Y43" s="122">
        <f t="shared" si="8"/>
        <v>0</v>
      </c>
      <c r="Z43" s="122">
        <f t="shared" si="9"/>
        <v>0</v>
      </c>
      <c r="AA43" s="122">
        <f t="shared" si="10"/>
        <v>0</v>
      </c>
      <c r="AB43" s="122">
        <f t="shared" si="11"/>
        <v>0</v>
      </c>
      <c r="AC43" s="129">
        <f t="shared" si="12"/>
        <v>0</v>
      </c>
    </row>
    <row r="44" spans="1:29" ht="15.75">
      <c r="A44" s="251"/>
      <c r="B44" s="86" t="s">
        <v>15</v>
      </c>
      <c r="C44" s="92">
        <v>80559322.489999965</v>
      </c>
      <c r="D44" s="20"/>
      <c r="E44" s="93">
        <f t="shared" si="0"/>
        <v>80559322.489999965</v>
      </c>
      <c r="F44" s="92">
        <v>2775697.2600000007</v>
      </c>
      <c r="G44" s="20"/>
      <c r="H44" s="93">
        <f t="shared" si="1"/>
        <v>2775697.2600000007</v>
      </c>
      <c r="I44" s="92">
        <v>395174.89</v>
      </c>
      <c r="J44" s="20"/>
      <c r="K44" s="93">
        <f t="shared" si="2"/>
        <v>395174.89</v>
      </c>
      <c r="L44" s="92">
        <v>35536.359999999979</v>
      </c>
      <c r="M44" s="20"/>
      <c r="N44" s="93">
        <f t="shared" si="3"/>
        <v>35536.359999999979</v>
      </c>
      <c r="O44" s="92">
        <v>1117063.5300000005</v>
      </c>
      <c r="P44" s="20"/>
      <c r="Q44" s="93">
        <f t="shared" si="4"/>
        <v>1117063.5300000005</v>
      </c>
      <c r="R44" s="92">
        <v>81988553.889999971</v>
      </c>
      <c r="S44" s="20"/>
      <c r="T44" s="93">
        <f t="shared" si="5"/>
        <v>81988553.889999971</v>
      </c>
      <c r="U44" s="209">
        <f t="shared" si="6"/>
        <v>0</v>
      </c>
      <c r="W44" s="86" t="s">
        <v>15</v>
      </c>
      <c r="X44" s="122">
        <f t="shared" si="7"/>
        <v>0</v>
      </c>
      <c r="Y44" s="122">
        <f t="shared" si="8"/>
        <v>0</v>
      </c>
      <c r="Z44" s="122">
        <f t="shared" si="9"/>
        <v>0</v>
      </c>
      <c r="AA44" s="122">
        <f t="shared" si="10"/>
        <v>0</v>
      </c>
      <c r="AB44" s="122">
        <f t="shared" si="11"/>
        <v>0</v>
      </c>
      <c r="AC44" s="129">
        <f t="shared" si="12"/>
        <v>0</v>
      </c>
    </row>
    <row r="45" spans="1:29" ht="15.75">
      <c r="A45" s="251"/>
      <c r="B45" s="86" t="s">
        <v>16</v>
      </c>
      <c r="C45" s="92">
        <v>58742640.839998983</v>
      </c>
      <c r="D45" s="20"/>
      <c r="E45" s="93">
        <f t="shared" si="0"/>
        <v>58742640.839998983</v>
      </c>
      <c r="F45" s="92">
        <v>1117092.7199999997</v>
      </c>
      <c r="G45" s="20"/>
      <c r="H45" s="93">
        <f t="shared" si="1"/>
        <v>1117092.7199999997</v>
      </c>
      <c r="I45" s="92">
        <v>151551.79</v>
      </c>
      <c r="J45" s="20"/>
      <c r="K45" s="93">
        <f t="shared" si="2"/>
        <v>151551.79</v>
      </c>
      <c r="L45" s="92">
        <v>80464.370000000024</v>
      </c>
      <c r="M45" s="20"/>
      <c r="N45" s="93">
        <f t="shared" si="3"/>
        <v>80464.370000000024</v>
      </c>
      <c r="O45" s="92">
        <v>446078.0499999997</v>
      </c>
      <c r="P45" s="20"/>
      <c r="Q45" s="93">
        <f t="shared" si="4"/>
        <v>446078.0499999997</v>
      </c>
      <c r="R45" s="92">
        <v>63673828.14999897</v>
      </c>
      <c r="S45" s="20"/>
      <c r="T45" s="93">
        <f t="shared" si="5"/>
        <v>63673828.14999897</v>
      </c>
      <c r="U45" s="209">
        <f t="shared" si="6"/>
        <v>0</v>
      </c>
      <c r="W45" s="86" t="s">
        <v>16</v>
      </c>
      <c r="X45" s="122">
        <f t="shared" si="7"/>
        <v>0</v>
      </c>
      <c r="Y45" s="122">
        <f t="shared" si="8"/>
        <v>0</v>
      </c>
      <c r="Z45" s="122">
        <f t="shared" si="9"/>
        <v>0</v>
      </c>
      <c r="AA45" s="122">
        <f t="shared" si="10"/>
        <v>0</v>
      </c>
      <c r="AB45" s="122">
        <f t="shared" si="11"/>
        <v>0</v>
      </c>
      <c r="AC45" s="129">
        <f t="shared" si="12"/>
        <v>0</v>
      </c>
    </row>
    <row r="46" spans="1:29" ht="15.75">
      <c r="A46" s="251"/>
      <c r="B46" s="86" t="s">
        <v>17</v>
      </c>
      <c r="C46" s="92">
        <v>68158585.09999679</v>
      </c>
      <c r="D46" s="20"/>
      <c r="E46" s="93">
        <f t="shared" si="0"/>
        <v>68158585.09999679</v>
      </c>
      <c r="F46" s="92">
        <v>3970308.5500000007</v>
      </c>
      <c r="G46" s="20"/>
      <c r="H46" s="93">
        <f t="shared" si="1"/>
        <v>3970308.5500000007</v>
      </c>
      <c r="I46" s="92">
        <v>182557.75999999995</v>
      </c>
      <c r="J46" s="20"/>
      <c r="K46" s="93">
        <f t="shared" si="2"/>
        <v>182557.75999999995</v>
      </c>
      <c r="L46" s="92">
        <v>11775.31</v>
      </c>
      <c r="M46" s="20"/>
      <c r="N46" s="93">
        <f t="shared" si="3"/>
        <v>11775.31</v>
      </c>
      <c r="O46" s="92">
        <v>2009119.7699999998</v>
      </c>
      <c r="P46" s="20"/>
      <c r="Q46" s="93">
        <f t="shared" si="4"/>
        <v>2009119.7699999998</v>
      </c>
      <c r="R46" s="92">
        <v>70413651.949996769</v>
      </c>
      <c r="S46" s="20"/>
      <c r="T46" s="93">
        <f t="shared" si="5"/>
        <v>70413651.949996769</v>
      </c>
      <c r="U46" s="209">
        <f t="shared" si="6"/>
        <v>0</v>
      </c>
      <c r="W46" s="86" t="s">
        <v>17</v>
      </c>
      <c r="X46" s="122">
        <f t="shared" si="7"/>
        <v>0</v>
      </c>
      <c r="Y46" s="122">
        <f t="shared" si="8"/>
        <v>0</v>
      </c>
      <c r="Z46" s="122">
        <f t="shared" si="9"/>
        <v>0</v>
      </c>
      <c r="AA46" s="122">
        <f t="shared" si="10"/>
        <v>0</v>
      </c>
      <c r="AB46" s="122">
        <f t="shared" si="11"/>
        <v>0</v>
      </c>
      <c r="AC46" s="129">
        <f t="shared" si="12"/>
        <v>0</v>
      </c>
    </row>
    <row r="47" spans="1:29" ht="15.75">
      <c r="A47" s="251"/>
      <c r="B47" s="86" t="s">
        <v>18</v>
      </c>
      <c r="C47" s="92">
        <v>9806342.8500000015</v>
      </c>
      <c r="D47" s="20"/>
      <c r="E47" s="93">
        <f t="shared" si="0"/>
        <v>9806342.8500000015</v>
      </c>
      <c r="F47" s="92">
        <v>275556.23</v>
      </c>
      <c r="G47" s="20"/>
      <c r="H47" s="93">
        <f t="shared" si="1"/>
        <v>275556.23</v>
      </c>
      <c r="I47" s="92">
        <v>90394.31</v>
      </c>
      <c r="J47" s="20"/>
      <c r="K47" s="93">
        <f t="shared" si="2"/>
        <v>90394.31</v>
      </c>
      <c r="L47" s="92">
        <v>62570.86</v>
      </c>
      <c r="M47" s="20"/>
      <c r="N47" s="93">
        <f t="shared" si="3"/>
        <v>62570.86</v>
      </c>
      <c r="O47" s="92">
        <v>166522.24999999997</v>
      </c>
      <c r="P47" s="20"/>
      <c r="Q47" s="93">
        <f t="shared" si="4"/>
        <v>166522.24999999997</v>
      </c>
      <c r="R47" s="92">
        <v>12248689.73</v>
      </c>
      <c r="S47" s="20"/>
      <c r="T47" s="93">
        <f t="shared" si="5"/>
        <v>12248689.73</v>
      </c>
      <c r="U47" s="209">
        <f t="shared" si="6"/>
        <v>0</v>
      </c>
      <c r="W47" s="86" t="s">
        <v>18</v>
      </c>
      <c r="X47" s="122">
        <f t="shared" si="7"/>
        <v>0</v>
      </c>
      <c r="Y47" s="122">
        <f t="shared" si="8"/>
        <v>0</v>
      </c>
      <c r="Z47" s="122">
        <f t="shared" si="9"/>
        <v>0</v>
      </c>
      <c r="AA47" s="122">
        <f t="shared" si="10"/>
        <v>0</v>
      </c>
      <c r="AB47" s="122">
        <f t="shared" si="11"/>
        <v>0</v>
      </c>
      <c r="AC47" s="129">
        <f t="shared" si="12"/>
        <v>0</v>
      </c>
    </row>
    <row r="48" spans="1:29" ht="15.75">
      <c r="A48" s="252"/>
      <c r="B48" s="88" t="s">
        <v>19</v>
      </c>
      <c r="C48" s="94">
        <v>102557027.75999913</v>
      </c>
      <c r="D48" s="95"/>
      <c r="E48" s="96">
        <f t="shared" si="0"/>
        <v>102557027.75999913</v>
      </c>
      <c r="F48" s="94">
        <v>6739473.8799999999</v>
      </c>
      <c r="G48" s="95"/>
      <c r="H48" s="96">
        <f t="shared" si="1"/>
        <v>6739473.8799999999</v>
      </c>
      <c r="I48" s="94">
        <v>344063.85</v>
      </c>
      <c r="J48" s="95"/>
      <c r="K48" s="96">
        <f t="shared" si="2"/>
        <v>344063.85</v>
      </c>
      <c r="L48" s="94">
        <v>8751.91</v>
      </c>
      <c r="M48" s="95"/>
      <c r="N48" s="96">
        <f t="shared" si="3"/>
        <v>8751.91</v>
      </c>
      <c r="O48" s="94">
        <v>3586863.95</v>
      </c>
      <c r="P48" s="95"/>
      <c r="Q48" s="96">
        <f t="shared" si="4"/>
        <v>3586863.95</v>
      </c>
      <c r="R48" s="94">
        <v>92566001.869999111</v>
      </c>
      <c r="S48" s="95"/>
      <c r="T48" s="96">
        <f t="shared" si="5"/>
        <v>92566001.869999111</v>
      </c>
      <c r="U48" s="210">
        <f t="shared" si="6"/>
        <v>0</v>
      </c>
      <c r="W48" s="88" t="s">
        <v>19</v>
      </c>
      <c r="X48" s="122">
        <f t="shared" si="7"/>
        <v>0</v>
      </c>
      <c r="Y48" s="122">
        <f t="shared" si="8"/>
        <v>0</v>
      </c>
      <c r="Z48" s="122">
        <f t="shared" si="9"/>
        <v>0</v>
      </c>
      <c r="AA48" s="122">
        <f t="shared" si="10"/>
        <v>0</v>
      </c>
      <c r="AB48" s="122">
        <f t="shared" si="11"/>
        <v>0</v>
      </c>
      <c r="AC48" s="129">
        <f t="shared" si="12"/>
        <v>0</v>
      </c>
    </row>
    <row r="49" spans="1:29" ht="15.75" customHeight="1">
      <c r="A49" s="250">
        <v>42801</v>
      </c>
      <c r="B49" s="85" t="s">
        <v>12</v>
      </c>
      <c r="C49" s="89">
        <v>38181069.490000211</v>
      </c>
      <c r="D49" s="90"/>
      <c r="E49" s="91">
        <f t="shared" si="0"/>
        <v>38181069.490000211</v>
      </c>
      <c r="F49" s="89">
        <v>766825.90999999968</v>
      </c>
      <c r="G49" s="90"/>
      <c r="H49" s="91">
        <f t="shared" si="1"/>
        <v>766825.90999999968</v>
      </c>
      <c r="I49" s="89">
        <v>41303.580000000016</v>
      </c>
      <c r="J49" s="90"/>
      <c r="K49" s="91">
        <f t="shared" si="2"/>
        <v>41303.580000000016</v>
      </c>
      <c r="L49" s="89">
        <v>2246.63</v>
      </c>
      <c r="M49" s="90"/>
      <c r="N49" s="91">
        <f t="shared" si="3"/>
        <v>2246.63</v>
      </c>
      <c r="O49" s="89">
        <v>391488.06</v>
      </c>
      <c r="P49" s="90"/>
      <c r="Q49" s="91">
        <f t="shared" si="4"/>
        <v>391488.06</v>
      </c>
      <c r="R49" s="89">
        <v>37061812.470000207</v>
      </c>
      <c r="S49" s="90"/>
      <c r="T49" s="91">
        <f t="shared" si="5"/>
        <v>37061812.470000207</v>
      </c>
      <c r="U49" s="208">
        <f t="shared" si="6"/>
        <v>0</v>
      </c>
      <c r="W49" s="85" t="s">
        <v>12</v>
      </c>
      <c r="X49" s="117">
        <f t="shared" si="7"/>
        <v>0</v>
      </c>
      <c r="Y49" s="118">
        <f t="shared" si="8"/>
        <v>0</v>
      </c>
      <c r="Z49" s="118">
        <f t="shared" si="9"/>
        <v>0</v>
      </c>
      <c r="AA49" s="118">
        <f t="shared" si="10"/>
        <v>0</v>
      </c>
      <c r="AB49" s="118">
        <f t="shared" si="11"/>
        <v>0</v>
      </c>
      <c r="AC49" s="131">
        <f t="shared" si="12"/>
        <v>0</v>
      </c>
    </row>
    <row r="50" spans="1:29" ht="15.75">
      <c r="A50" s="251"/>
      <c r="B50" s="86" t="s">
        <v>13</v>
      </c>
      <c r="C50" s="92">
        <v>87201826.429996759</v>
      </c>
      <c r="D50" s="20"/>
      <c r="E50" s="93">
        <f t="shared" si="0"/>
        <v>87201826.429996759</v>
      </c>
      <c r="F50" s="92">
        <v>2778608.1500000022</v>
      </c>
      <c r="G50" s="20"/>
      <c r="H50" s="93">
        <f t="shared" si="1"/>
        <v>2778608.1500000022</v>
      </c>
      <c r="I50" s="92">
        <v>407339.01</v>
      </c>
      <c r="J50" s="20"/>
      <c r="K50" s="93">
        <f t="shared" si="2"/>
        <v>407339.01</v>
      </c>
      <c r="L50" s="92">
        <v>27190.54</v>
      </c>
      <c r="M50" s="20"/>
      <c r="N50" s="93">
        <f t="shared" si="3"/>
        <v>27190.54</v>
      </c>
      <c r="O50" s="92">
        <v>1115257.8599999996</v>
      </c>
      <c r="P50" s="20"/>
      <c r="Q50" s="93">
        <f t="shared" si="4"/>
        <v>1115257.8599999996</v>
      </c>
      <c r="R50" s="92">
        <v>83688108.889996752</v>
      </c>
      <c r="S50" s="20"/>
      <c r="T50" s="93">
        <f t="shared" si="5"/>
        <v>83688108.889996752</v>
      </c>
      <c r="U50" s="209">
        <f t="shared" si="6"/>
        <v>0</v>
      </c>
      <c r="W50" s="86" t="s">
        <v>13</v>
      </c>
      <c r="X50" s="121">
        <f t="shared" si="7"/>
        <v>0</v>
      </c>
      <c r="Y50" s="122">
        <f t="shared" si="8"/>
        <v>0</v>
      </c>
      <c r="Z50" s="122">
        <f t="shared" si="9"/>
        <v>0</v>
      </c>
      <c r="AA50" s="122">
        <f t="shared" si="10"/>
        <v>0</v>
      </c>
      <c r="AB50" s="122">
        <f t="shared" si="11"/>
        <v>0</v>
      </c>
      <c r="AC50" s="129">
        <f t="shared" si="12"/>
        <v>0</v>
      </c>
    </row>
    <row r="51" spans="1:29" ht="15.75">
      <c r="A51" s="251"/>
      <c r="B51" s="87" t="s">
        <v>14</v>
      </c>
      <c r="C51" s="92">
        <v>45954623.889999717</v>
      </c>
      <c r="D51" s="20"/>
      <c r="E51" s="93">
        <f t="shared" si="0"/>
        <v>45954623.889999717</v>
      </c>
      <c r="F51" s="92">
        <v>978140.79000000015</v>
      </c>
      <c r="G51" s="20"/>
      <c r="H51" s="93">
        <f t="shared" si="1"/>
        <v>978140.79000000015</v>
      </c>
      <c r="I51" s="92">
        <v>106489.54</v>
      </c>
      <c r="J51" s="20"/>
      <c r="K51" s="93">
        <f t="shared" si="2"/>
        <v>106489.54</v>
      </c>
      <c r="L51" s="92">
        <v>32295.699999999983</v>
      </c>
      <c r="M51" s="20"/>
      <c r="N51" s="93">
        <f t="shared" si="3"/>
        <v>32295.699999999983</v>
      </c>
      <c r="O51" s="92">
        <v>359132.85000000021</v>
      </c>
      <c r="P51" s="20"/>
      <c r="Q51" s="93">
        <f t="shared" si="4"/>
        <v>359132.85000000021</v>
      </c>
      <c r="R51" s="92">
        <v>44691544.089999706</v>
      </c>
      <c r="S51" s="20"/>
      <c r="T51" s="93">
        <f t="shared" si="5"/>
        <v>44691544.089999706</v>
      </c>
      <c r="U51" s="209">
        <f t="shared" si="6"/>
        <v>0</v>
      </c>
      <c r="W51" s="87" t="s">
        <v>14</v>
      </c>
      <c r="X51" s="121">
        <f t="shared" si="7"/>
        <v>0</v>
      </c>
      <c r="Y51" s="122">
        <f t="shared" si="8"/>
        <v>0</v>
      </c>
      <c r="Z51" s="122">
        <f t="shared" si="9"/>
        <v>0</v>
      </c>
      <c r="AA51" s="122">
        <f t="shared" si="10"/>
        <v>0</v>
      </c>
      <c r="AB51" s="122">
        <f t="shared" si="11"/>
        <v>0</v>
      </c>
      <c r="AC51" s="129">
        <f t="shared" si="12"/>
        <v>0</v>
      </c>
    </row>
    <row r="52" spans="1:29" ht="15.75">
      <c r="A52" s="251"/>
      <c r="B52" s="86" t="s">
        <v>15</v>
      </c>
      <c r="C52" s="92">
        <v>81988553.889999971</v>
      </c>
      <c r="D52" s="20"/>
      <c r="E52" s="93">
        <f t="shared" si="0"/>
        <v>81988553.889999971</v>
      </c>
      <c r="F52" s="92">
        <v>1496698.8100000017</v>
      </c>
      <c r="G52" s="20"/>
      <c r="H52" s="93">
        <f t="shared" si="1"/>
        <v>1496698.8100000017</v>
      </c>
      <c r="I52" s="92">
        <v>90966.79</v>
      </c>
      <c r="J52" s="20"/>
      <c r="K52" s="93">
        <f t="shared" si="2"/>
        <v>90966.79</v>
      </c>
      <c r="L52" s="92">
        <v>5300.67</v>
      </c>
      <c r="M52" s="20"/>
      <c r="N52" s="93">
        <f t="shared" si="3"/>
        <v>5300.67</v>
      </c>
      <c r="O52" s="92">
        <v>333766.82999999984</v>
      </c>
      <c r="P52" s="20"/>
      <c r="Q52" s="93">
        <f t="shared" si="4"/>
        <v>333766.82999999984</v>
      </c>
      <c r="R52" s="92">
        <v>80243754.369999975</v>
      </c>
      <c r="S52" s="20"/>
      <c r="T52" s="93">
        <f t="shared" si="5"/>
        <v>80243754.369999975</v>
      </c>
      <c r="U52" s="209">
        <f t="shared" si="6"/>
        <v>0</v>
      </c>
      <c r="W52" s="86" t="s">
        <v>15</v>
      </c>
      <c r="X52" s="121">
        <f t="shared" si="7"/>
        <v>0</v>
      </c>
      <c r="Y52" s="122">
        <f t="shared" si="8"/>
        <v>0</v>
      </c>
      <c r="Z52" s="122">
        <f t="shared" si="9"/>
        <v>0</v>
      </c>
      <c r="AA52" s="122">
        <f t="shared" si="10"/>
        <v>0</v>
      </c>
      <c r="AB52" s="122">
        <f t="shared" si="11"/>
        <v>0</v>
      </c>
      <c r="AC52" s="129">
        <f t="shared" si="12"/>
        <v>0</v>
      </c>
    </row>
    <row r="53" spans="1:29" ht="15.75">
      <c r="A53" s="251"/>
      <c r="B53" s="86" t="s">
        <v>16</v>
      </c>
      <c r="C53" s="92">
        <v>63673828.14999897</v>
      </c>
      <c r="D53" s="20"/>
      <c r="E53" s="93">
        <f t="shared" si="0"/>
        <v>63673828.14999897</v>
      </c>
      <c r="F53" s="92">
        <v>827883.27000000025</v>
      </c>
      <c r="G53" s="20"/>
      <c r="H53" s="93">
        <f t="shared" si="1"/>
        <v>827883.27000000025</v>
      </c>
      <c r="I53" s="92">
        <v>194819.62000000011</v>
      </c>
      <c r="J53" s="20"/>
      <c r="K53" s="93">
        <f t="shared" si="2"/>
        <v>194819.62000000011</v>
      </c>
      <c r="L53" s="92">
        <v>87476.43</v>
      </c>
      <c r="M53" s="20"/>
      <c r="N53" s="93">
        <f t="shared" si="3"/>
        <v>87476.43</v>
      </c>
      <c r="O53" s="92">
        <v>568319.6</v>
      </c>
      <c r="P53" s="20"/>
      <c r="Q53" s="93">
        <f t="shared" si="4"/>
        <v>568319.6</v>
      </c>
      <c r="R53" s="92">
        <v>62384968.469998971</v>
      </c>
      <c r="S53" s="20"/>
      <c r="T53" s="93">
        <f t="shared" si="5"/>
        <v>62384968.469998971</v>
      </c>
      <c r="U53" s="209">
        <f t="shared" si="6"/>
        <v>0</v>
      </c>
      <c r="W53" s="86" t="s">
        <v>16</v>
      </c>
      <c r="X53" s="121">
        <f t="shared" si="7"/>
        <v>0</v>
      </c>
      <c r="Y53" s="122">
        <f t="shared" si="8"/>
        <v>0</v>
      </c>
      <c r="Z53" s="122">
        <f t="shared" si="9"/>
        <v>0</v>
      </c>
      <c r="AA53" s="122">
        <f t="shared" si="10"/>
        <v>0</v>
      </c>
      <c r="AB53" s="122">
        <f t="shared" si="11"/>
        <v>0</v>
      </c>
      <c r="AC53" s="129">
        <f t="shared" si="12"/>
        <v>0</v>
      </c>
    </row>
    <row r="54" spans="1:29" ht="15.75">
      <c r="A54" s="251"/>
      <c r="B54" s="86" t="s">
        <v>17</v>
      </c>
      <c r="C54" s="92">
        <v>70413651.949996769</v>
      </c>
      <c r="D54" s="20"/>
      <c r="E54" s="93">
        <f t="shared" si="0"/>
        <v>70413651.949996769</v>
      </c>
      <c r="F54" s="92">
        <v>1777998.4000000006</v>
      </c>
      <c r="G54" s="20"/>
      <c r="H54" s="93">
        <f t="shared" si="1"/>
        <v>1777998.4000000006</v>
      </c>
      <c r="I54" s="92">
        <v>223932.06</v>
      </c>
      <c r="J54" s="20"/>
      <c r="K54" s="93">
        <f t="shared" si="2"/>
        <v>223932.06</v>
      </c>
      <c r="L54" s="92">
        <v>19376.3</v>
      </c>
      <c r="M54" s="20"/>
      <c r="N54" s="93">
        <f t="shared" si="3"/>
        <v>19376.3</v>
      </c>
      <c r="O54" s="92">
        <v>870467.01</v>
      </c>
      <c r="P54" s="20"/>
      <c r="Q54" s="93">
        <f t="shared" si="4"/>
        <v>870467.01</v>
      </c>
      <c r="R54" s="92">
        <v>67969742.299996778</v>
      </c>
      <c r="S54" s="20"/>
      <c r="T54" s="93">
        <f t="shared" si="5"/>
        <v>67969742.299996778</v>
      </c>
      <c r="U54" s="209">
        <f t="shared" si="6"/>
        <v>0</v>
      </c>
      <c r="W54" s="86" t="s">
        <v>17</v>
      </c>
      <c r="X54" s="121">
        <f t="shared" si="7"/>
        <v>0</v>
      </c>
      <c r="Y54" s="122">
        <f t="shared" si="8"/>
        <v>0</v>
      </c>
      <c r="Z54" s="122">
        <f t="shared" si="9"/>
        <v>0</v>
      </c>
      <c r="AA54" s="122">
        <f t="shared" si="10"/>
        <v>0</v>
      </c>
      <c r="AB54" s="122">
        <f t="shared" si="11"/>
        <v>0</v>
      </c>
      <c r="AC54" s="129">
        <f t="shared" si="12"/>
        <v>0</v>
      </c>
    </row>
    <row r="55" spans="1:29" ht="15.75">
      <c r="A55" s="251"/>
      <c r="B55" s="86" t="s">
        <v>18</v>
      </c>
      <c r="C55" s="92">
        <v>12248689.73</v>
      </c>
      <c r="D55" s="20"/>
      <c r="E55" s="93">
        <f t="shared" si="0"/>
        <v>12248689.73</v>
      </c>
      <c r="F55" s="92">
        <v>271007.59999999998</v>
      </c>
      <c r="G55" s="20"/>
      <c r="H55" s="93">
        <f t="shared" si="1"/>
        <v>271007.59999999998</v>
      </c>
      <c r="I55" s="92">
        <v>36809.71</v>
      </c>
      <c r="J55" s="20"/>
      <c r="K55" s="93">
        <f t="shared" si="2"/>
        <v>36809.71</v>
      </c>
      <c r="L55" s="92">
        <v>4245.05</v>
      </c>
      <c r="M55" s="20"/>
      <c r="N55" s="93">
        <f t="shared" si="3"/>
        <v>4245.05</v>
      </c>
      <c r="O55" s="92">
        <v>96062.86</v>
      </c>
      <c r="P55" s="20"/>
      <c r="Q55" s="93">
        <f t="shared" si="4"/>
        <v>96062.86</v>
      </c>
      <c r="R55" s="92">
        <v>11926039.060000001</v>
      </c>
      <c r="S55" s="20"/>
      <c r="T55" s="93">
        <f t="shared" si="5"/>
        <v>11926039.060000001</v>
      </c>
      <c r="U55" s="209">
        <f t="shared" si="6"/>
        <v>0</v>
      </c>
      <c r="W55" s="86" t="s">
        <v>18</v>
      </c>
      <c r="X55" s="121">
        <f t="shared" si="7"/>
        <v>0</v>
      </c>
      <c r="Y55" s="122">
        <f t="shared" si="8"/>
        <v>0</v>
      </c>
      <c r="Z55" s="122">
        <f t="shared" si="9"/>
        <v>0</v>
      </c>
      <c r="AA55" s="122">
        <f t="shared" si="10"/>
        <v>0</v>
      </c>
      <c r="AB55" s="122">
        <f t="shared" si="11"/>
        <v>0</v>
      </c>
      <c r="AC55" s="129">
        <f t="shared" si="12"/>
        <v>0</v>
      </c>
    </row>
    <row r="56" spans="1:29" ht="15.75">
      <c r="A56" s="252"/>
      <c r="B56" s="88" t="s">
        <v>19</v>
      </c>
      <c r="C56" s="94">
        <v>92566001.869999111</v>
      </c>
      <c r="D56" s="95"/>
      <c r="E56" s="96">
        <f t="shared" si="0"/>
        <v>92566001.869999111</v>
      </c>
      <c r="F56" s="94">
        <v>3097330.3199999994</v>
      </c>
      <c r="G56" s="95"/>
      <c r="H56" s="96">
        <f t="shared" si="1"/>
        <v>3097330.3199999994</v>
      </c>
      <c r="I56" s="94">
        <v>255217.55</v>
      </c>
      <c r="J56" s="95"/>
      <c r="K56" s="96">
        <f t="shared" si="2"/>
        <v>255217.55</v>
      </c>
      <c r="L56" s="94">
        <v>40701.65</v>
      </c>
      <c r="M56" s="95"/>
      <c r="N56" s="96">
        <f t="shared" si="3"/>
        <v>40701.65</v>
      </c>
      <c r="O56" s="92">
        <v>1189892.9099999999</v>
      </c>
      <c r="P56" s="20"/>
      <c r="Q56" s="93">
        <f t="shared" si="4"/>
        <v>1189892.9099999999</v>
      </c>
      <c r="R56" s="94">
        <v>88493294.539999098</v>
      </c>
      <c r="S56" s="95"/>
      <c r="T56" s="96">
        <f t="shared" si="5"/>
        <v>88493294.539999098</v>
      </c>
      <c r="U56" s="210">
        <f t="shared" si="6"/>
        <v>0</v>
      </c>
      <c r="W56" s="88" t="s">
        <v>19</v>
      </c>
      <c r="X56" s="125">
        <f t="shared" si="7"/>
        <v>0</v>
      </c>
      <c r="Y56" s="126">
        <f t="shared" si="8"/>
        <v>0</v>
      </c>
      <c r="Z56" s="126">
        <f t="shared" si="9"/>
        <v>0</v>
      </c>
      <c r="AA56" s="126">
        <f t="shared" si="10"/>
        <v>0</v>
      </c>
      <c r="AB56" s="126">
        <f t="shared" si="11"/>
        <v>0</v>
      </c>
      <c r="AC56" s="132">
        <f t="shared" si="12"/>
        <v>0</v>
      </c>
    </row>
    <row r="57" spans="1:29" ht="15.75" customHeight="1">
      <c r="A57" s="250">
        <v>42802</v>
      </c>
      <c r="B57" s="85" t="s">
        <v>12</v>
      </c>
      <c r="C57" s="89">
        <v>37061812.470000207</v>
      </c>
      <c r="D57" s="90"/>
      <c r="E57" s="91">
        <f t="shared" si="0"/>
        <v>37061812.470000207</v>
      </c>
      <c r="F57" s="89">
        <v>710888.88999999966</v>
      </c>
      <c r="G57" s="90"/>
      <c r="H57" s="91">
        <f t="shared" si="1"/>
        <v>710888.88999999966</v>
      </c>
      <c r="I57" s="89">
        <v>464707.56</v>
      </c>
      <c r="J57" s="90"/>
      <c r="K57" s="91">
        <f t="shared" si="2"/>
        <v>464707.56</v>
      </c>
      <c r="L57" s="89">
        <v>380387.56</v>
      </c>
      <c r="M57" s="90"/>
      <c r="N57" s="91">
        <f t="shared" si="3"/>
        <v>380387.56</v>
      </c>
      <c r="O57" s="89">
        <v>367686.05</v>
      </c>
      <c r="P57" s="90"/>
      <c r="Q57" s="91">
        <f t="shared" si="4"/>
        <v>367686.05</v>
      </c>
      <c r="R57" s="89">
        <v>39411069.820000216</v>
      </c>
      <c r="S57" s="90"/>
      <c r="T57" s="91">
        <f t="shared" si="5"/>
        <v>39411069.820000216</v>
      </c>
      <c r="U57" s="208">
        <f t="shared" si="6"/>
        <v>0</v>
      </c>
      <c r="W57" s="85" t="s">
        <v>12</v>
      </c>
      <c r="X57" s="122">
        <f t="shared" si="7"/>
        <v>0</v>
      </c>
      <c r="Y57" s="122">
        <f t="shared" si="8"/>
        <v>0</v>
      </c>
      <c r="Z57" s="122">
        <f t="shared" si="9"/>
        <v>0</v>
      </c>
      <c r="AA57" s="122">
        <f t="shared" si="10"/>
        <v>0</v>
      </c>
      <c r="AB57" s="122">
        <f t="shared" si="11"/>
        <v>0</v>
      </c>
      <c r="AC57" s="129">
        <f t="shared" si="12"/>
        <v>0</v>
      </c>
    </row>
    <row r="58" spans="1:29" ht="15.75">
      <c r="A58" s="251"/>
      <c r="B58" s="86" t="s">
        <v>13</v>
      </c>
      <c r="C58" s="92">
        <v>83688108.889996752</v>
      </c>
      <c r="D58" s="20"/>
      <c r="E58" s="93">
        <f t="shared" si="0"/>
        <v>83688108.889996752</v>
      </c>
      <c r="F58" s="92">
        <v>1475497.67</v>
      </c>
      <c r="G58" s="20"/>
      <c r="H58" s="93">
        <f t="shared" si="1"/>
        <v>1475497.67</v>
      </c>
      <c r="I58" s="92">
        <v>256798.34</v>
      </c>
      <c r="J58" s="20"/>
      <c r="K58" s="93">
        <f t="shared" si="2"/>
        <v>256798.34</v>
      </c>
      <c r="L58" s="92">
        <v>114843.24</v>
      </c>
      <c r="M58" s="20"/>
      <c r="N58" s="93">
        <f t="shared" si="3"/>
        <v>114843.24</v>
      </c>
      <c r="O58" s="92">
        <v>936951.31000000017</v>
      </c>
      <c r="P58" s="20"/>
      <c r="Q58" s="93">
        <f t="shared" si="4"/>
        <v>936951.31000000017</v>
      </c>
      <c r="R58" s="92">
        <v>85636746.299996763</v>
      </c>
      <c r="S58" s="20"/>
      <c r="T58" s="93">
        <f t="shared" si="5"/>
        <v>85636746.299996763</v>
      </c>
      <c r="U58" s="209">
        <f t="shared" si="6"/>
        <v>0</v>
      </c>
      <c r="W58" s="86" t="s">
        <v>13</v>
      </c>
      <c r="X58" s="122">
        <f t="shared" si="7"/>
        <v>0</v>
      </c>
      <c r="Y58" s="122">
        <f t="shared" si="8"/>
        <v>0</v>
      </c>
      <c r="Z58" s="122">
        <f t="shared" si="9"/>
        <v>0</v>
      </c>
      <c r="AA58" s="122">
        <f t="shared" si="10"/>
        <v>0</v>
      </c>
      <c r="AB58" s="122">
        <f t="shared" si="11"/>
        <v>0</v>
      </c>
      <c r="AC58" s="129">
        <f t="shared" si="12"/>
        <v>0</v>
      </c>
    </row>
    <row r="59" spans="1:29" ht="15.75">
      <c r="A59" s="251"/>
      <c r="B59" s="87" t="s">
        <v>14</v>
      </c>
      <c r="C59" s="92"/>
      <c r="D59" s="20"/>
      <c r="E59" s="93">
        <f t="shared" si="0"/>
        <v>0</v>
      </c>
      <c r="F59" s="92"/>
      <c r="G59" s="20"/>
      <c r="H59" s="93">
        <f t="shared" si="1"/>
        <v>0</v>
      </c>
      <c r="I59" s="92"/>
      <c r="J59" s="20"/>
      <c r="K59" s="93">
        <f t="shared" si="2"/>
        <v>0</v>
      </c>
      <c r="L59" s="92"/>
      <c r="M59" s="20"/>
      <c r="N59" s="93">
        <f t="shared" si="3"/>
        <v>0</v>
      </c>
      <c r="O59" s="92"/>
      <c r="P59" s="20"/>
      <c r="Q59" s="93">
        <f t="shared" si="4"/>
        <v>0</v>
      </c>
      <c r="R59" s="92"/>
      <c r="S59" s="20"/>
      <c r="T59" s="93">
        <f t="shared" si="5"/>
        <v>0</v>
      </c>
      <c r="U59" s="209">
        <f t="shared" si="6"/>
        <v>0</v>
      </c>
      <c r="W59" s="87" t="s">
        <v>14</v>
      </c>
      <c r="X59" s="122">
        <f t="shared" si="7"/>
        <v>0</v>
      </c>
      <c r="Y59" s="122">
        <f t="shared" si="8"/>
        <v>0</v>
      </c>
      <c r="Z59" s="122">
        <f t="shared" si="9"/>
        <v>0</v>
      </c>
      <c r="AA59" s="122">
        <f t="shared" si="10"/>
        <v>0</v>
      </c>
      <c r="AB59" s="122">
        <f t="shared" si="11"/>
        <v>0</v>
      </c>
      <c r="AC59" s="129">
        <f t="shared" si="12"/>
        <v>0</v>
      </c>
    </row>
    <row r="60" spans="1:29" ht="15.75">
      <c r="A60" s="251"/>
      <c r="B60" s="86" t="s">
        <v>15</v>
      </c>
      <c r="C60" s="92">
        <v>80243754.369999975</v>
      </c>
      <c r="D60" s="20"/>
      <c r="E60" s="93">
        <f t="shared" si="0"/>
        <v>80243754.369999975</v>
      </c>
      <c r="F60" s="92">
        <v>1929239.3200000005</v>
      </c>
      <c r="G60" s="20"/>
      <c r="H60" s="93">
        <f t="shared" si="1"/>
        <v>1929239.3200000005</v>
      </c>
      <c r="I60" s="92">
        <v>157728.93999999997</v>
      </c>
      <c r="J60" s="20"/>
      <c r="K60" s="93">
        <f t="shared" si="2"/>
        <v>157728.93999999997</v>
      </c>
      <c r="L60" s="92">
        <v>10391.16</v>
      </c>
      <c r="M60" s="20"/>
      <c r="N60" s="93">
        <f t="shared" si="3"/>
        <v>10391.16</v>
      </c>
      <c r="O60" s="92">
        <v>459805.80999999994</v>
      </c>
      <c r="P60" s="20"/>
      <c r="Q60" s="93">
        <f t="shared" si="4"/>
        <v>459805.80999999994</v>
      </c>
      <c r="R60" s="92">
        <v>81237090.669999927</v>
      </c>
      <c r="S60" s="20"/>
      <c r="T60" s="93">
        <f t="shared" si="5"/>
        <v>81237090.669999927</v>
      </c>
      <c r="U60" s="209">
        <f t="shared" si="6"/>
        <v>0</v>
      </c>
      <c r="W60" s="86" t="s">
        <v>15</v>
      </c>
      <c r="X60" s="122">
        <f t="shared" si="7"/>
        <v>0</v>
      </c>
      <c r="Y60" s="122">
        <f t="shared" si="8"/>
        <v>0</v>
      </c>
      <c r="Z60" s="122">
        <f t="shared" si="9"/>
        <v>0</v>
      </c>
      <c r="AA60" s="122">
        <f t="shared" si="10"/>
        <v>0</v>
      </c>
      <c r="AB60" s="122">
        <f t="shared" si="11"/>
        <v>0</v>
      </c>
      <c r="AC60" s="129">
        <f t="shared" si="12"/>
        <v>0</v>
      </c>
    </row>
    <row r="61" spans="1:29" ht="15.75">
      <c r="A61" s="251"/>
      <c r="B61" s="86" t="s">
        <v>16</v>
      </c>
      <c r="C61" s="92">
        <v>62384968.469998971</v>
      </c>
      <c r="D61" s="20"/>
      <c r="E61" s="93">
        <f t="shared" si="0"/>
        <v>62384968.469998971</v>
      </c>
      <c r="F61" s="92">
        <v>777415.38999999966</v>
      </c>
      <c r="G61" s="20"/>
      <c r="H61" s="93">
        <f t="shared" si="1"/>
        <v>777415.38999999966</v>
      </c>
      <c r="I61" s="92">
        <v>59600.929999999993</v>
      </c>
      <c r="J61" s="20"/>
      <c r="K61" s="93">
        <f t="shared" si="2"/>
        <v>59600.929999999993</v>
      </c>
      <c r="L61" s="92">
        <v>4938.72</v>
      </c>
      <c r="M61" s="20"/>
      <c r="N61" s="93">
        <f t="shared" si="3"/>
        <v>4938.72</v>
      </c>
      <c r="O61" s="92">
        <v>537149.9299999997</v>
      </c>
      <c r="P61" s="20"/>
      <c r="Q61" s="93">
        <f t="shared" si="4"/>
        <v>537149.9299999997</v>
      </c>
      <c r="R61" s="92">
        <v>61125065.359998971</v>
      </c>
      <c r="S61" s="20"/>
      <c r="T61" s="93">
        <f t="shared" si="5"/>
        <v>61125065.359998971</v>
      </c>
      <c r="U61" s="209">
        <f t="shared" si="6"/>
        <v>0</v>
      </c>
      <c r="W61" s="86" t="s">
        <v>16</v>
      </c>
      <c r="X61" s="122">
        <f t="shared" si="7"/>
        <v>0</v>
      </c>
      <c r="Y61" s="122">
        <f t="shared" si="8"/>
        <v>0</v>
      </c>
      <c r="Z61" s="122">
        <f t="shared" si="9"/>
        <v>0</v>
      </c>
      <c r="AA61" s="122">
        <f t="shared" si="10"/>
        <v>0</v>
      </c>
      <c r="AB61" s="122">
        <f t="shared" si="11"/>
        <v>0</v>
      </c>
      <c r="AC61" s="129">
        <f t="shared" si="12"/>
        <v>0</v>
      </c>
    </row>
    <row r="62" spans="1:29" ht="15.75">
      <c r="A62" s="251"/>
      <c r="B62" s="86" t="s">
        <v>17</v>
      </c>
      <c r="C62" s="92">
        <v>67969742.299996778</v>
      </c>
      <c r="D62" s="20"/>
      <c r="E62" s="93">
        <f t="shared" si="0"/>
        <v>67969742.299996778</v>
      </c>
      <c r="F62" s="92">
        <v>1732963.9499999997</v>
      </c>
      <c r="G62" s="20"/>
      <c r="H62" s="93">
        <f t="shared" si="1"/>
        <v>1732963.9499999997</v>
      </c>
      <c r="I62" s="92">
        <v>28274.54</v>
      </c>
      <c r="J62" s="20"/>
      <c r="K62" s="93">
        <f t="shared" si="2"/>
        <v>28274.54</v>
      </c>
      <c r="L62" s="92">
        <v>3295.27</v>
      </c>
      <c r="M62" s="20"/>
      <c r="N62" s="93">
        <f t="shared" si="3"/>
        <v>3295.27</v>
      </c>
      <c r="O62" s="92">
        <v>464994.29</v>
      </c>
      <c r="P62" s="20"/>
      <c r="Q62" s="93">
        <f t="shared" si="4"/>
        <v>464994.29</v>
      </c>
      <c r="R62" s="92">
        <v>65796763.329996787</v>
      </c>
      <c r="S62" s="20"/>
      <c r="T62" s="93">
        <f t="shared" si="5"/>
        <v>65796763.329996787</v>
      </c>
      <c r="U62" s="209">
        <f t="shared" si="6"/>
        <v>0</v>
      </c>
      <c r="W62" s="86" t="s">
        <v>17</v>
      </c>
      <c r="X62" s="122">
        <f t="shared" si="7"/>
        <v>0</v>
      </c>
      <c r="Y62" s="122">
        <f t="shared" si="8"/>
        <v>0</v>
      </c>
      <c r="Z62" s="122">
        <f t="shared" si="9"/>
        <v>0</v>
      </c>
      <c r="AA62" s="122">
        <f t="shared" si="10"/>
        <v>0</v>
      </c>
      <c r="AB62" s="122">
        <f t="shared" si="11"/>
        <v>0</v>
      </c>
      <c r="AC62" s="129">
        <f t="shared" si="12"/>
        <v>0</v>
      </c>
    </row>
    <row r="63" spans="1:29" ht="15.75">
      <c r="A63" s="251"/>
      <c r="B63" s="86" t="s">
        <v>18</v>
      </c>
      <c r="C63" s="92"/>
      <c r="D63" s="20"/>
      <c r="E63" s="93">
        <f t="shared" si="0"/>
        <v>0</v>
      </c>
      <c r="F63" s="92"/>
      <c r="G63" s="20"/>
      <c r="H63" s="93">
        <f t="shared" si="1"/>
        <v>0</v>
      </c>
      <c r="I63" s="92"/>
      <c r="J63" s="20"/>
      <c r="K63" s="93">
        <f t="shared" si="2"/>
        <v>0</v>
      </c>
      <c r="L63" s="92"/>
      <c r="M63" s="20"/>
      <c r="N63" s="93">
        <f t="shared" si="3"/>
        <v>0</v>
      </c>
      <c r="O63" s="92"/>
      <c r="P63" s="20"/>
      <c r="Q63" s="93">
        <f t="shared" si="4"/>
        <v>0</v>
      </c>
      <c r="R63" s="92"/>
      <c r="S63" s="20"/>
      <c r="T63" s="93">
        <f t="shared" si="5"/>
        <v>0</v>
      </c>
      <c r="U63" s="209">
        <f t="shared" si="6"/>
        <v>0</v>
      </c>
      <c r="W63" s="86" t="s">
        <v>18</v>
      </c>
      <c r="X63" s="122">
        <f t="shared" si="7"/>
        <v>0</v>
      </c>
      <c r="Y63" s="122">
        <f t="shared" si="8"/>
        <v>0</v>
      </c>
      <c r="Z63" s="122">
        <f t="shared" si="9"/>
        <v>0</v>
      </c>
      <c r="AA63" s="122">
        <f t="shared" si="10"/>
        <v>0</v>
      </c>
      <c r="AB63" s="122">
        <f t="shared" si="11"/>
        <v>0</v>
      </c>
      <c r="AC63" s="129">
        <f t="shared" si="12"/>
        <v>0</v>
      </c>
    </row>
    <row r="64" spans="1:29" ht="15.75">
      <c r="A64" s="252"/>
      <c r="B64" s="88" t="s">
        <v>19</v>
      </c>
      <c r="C64" s="94">
        <v>88493294.539999098</v>
      </c>
      <c r="D64" s="95"/>
      <c r="E64" s="96">
        <f t="shared" si="0"/>
        <v>88493294.539999098</v>
      </c>
      <c r="F64" s="94">
        <v>2496682.6700000004</v>
      </c>
      <c r="G64" s="95"/>
      <c r="H64" s="96">
        <f t="shared" si="1"/>
        <v>2496682.6700000004</v>
      </c>
      <c r="I64" s="94">
        <v>438600.11</v>
      </c>
      <c r="J64" s="95"/>
      <c r="K64" s="96">
        <f t="shared" si="2"/>
        <v>438600.11</v>
      </c>
      <c r="L64" s="94">
        <v>23738.6</v>
      </c>
      <c r="M64" s="95"/>
      <c r="N64" s="96">
        <f t="shared" si="3"/>
        <v>23738.6</v>
      </c>
      <c r="O64" s="94">
        <v>1042940.2200000003</v>
      </c>
      <c r="P64" s="95"/>
      <c r="Q64" s="96">
        <f t="shared" si="4"/>
        <v>1042940.2200000003</v>
      </c>
      <c r="R64" s="94">
        <v>85368533.159999087</v>
      </c>
      <c r="S64" s="95"/>
      <c r="T64" s="96">
        <f t="shared" si="5"/>
        <v>85368533.159999087</v>
      </c>
      <c r="U64" s="210">
        <f t="shared" si="6"/>
        <v>0</v>
      </c>
      <c r="W64" s="88" t="s">
        <v>19</v>
      </c>
      <c r="X64" s="122">
        <f t="shared" si="7"/>
        <v>0</v>
      </c>
      <c r="Y64" s="122">
        <f t="shared" si="8"/>
        <v>0</v>
      </c>
      <c r="Z64" s="122">
        <f t="shared" si="9"/>
        <v>0</v>
      </c>
      <c r="AA64" s="122">
        <f t="shared" si="10"/>
        <v>0</v>
      </c>
      <c r="AB64" s="122">
        <f t="shared" si="11"/>
        <v>0</v>
      </c>
      <c r="AC64" s="129">
        <f t="shared" si="12"/>
        <v>0</v>
      </c>
    </row>
    <row r="65" spans="1:29" ht="15.75" customHeight="1">
      <c r="A65" s="250">
        <v>42803</v>
      </c>
      <c r="B65" s="85" t="s">
        <v>12</v>
      </c>
      <c r="C65" s="89">
        <v>39411069.820000216</v>
      </c>
      <c r="D65" s="90"/>
      <c r="E65" s="91">
        <f t="shared" si="0"/>
        <v>39411069.820000216</v>
      </c>
      <c r="F65" s="89">
        <v>778797.2</v>
      </c>
      <c r="G65" s="90"/>
      <c r="H65" s="91">
        <f t="shared" si="1"/>
        <v>778797.2</v>
      </c>
      <c r="I65" s="89">
        <v>144503.28</v>
      </c>
      <c r="J65" s="90"/>
      <c r="K65" s="91">
        <f t="shared" si="2"/>
        <v>144503.28</v>
      </c>
      <c r="L65" s="89">
        <v>79345.429999999993</v>
      </c>
      <c r="M65" s="90"/>
      <c r="N65" s="91">
        <f t="shared" si="3"/>
        <v>79345.429999999993</v>
      </c>
      <c r="O65" s="92">
        <v>359726.9</v>
      </c>
      <c r="P65" s="20"/>
      <c r="Q65" s="93">
        <f t="shared" si="4"/>
        <v>359726.9</v>
      </c>
      <c r="R65" s="89">
        <v>40621409.830000222</v>
      </c>
      <c r="S65" s="90"/>
      <c r="T65" s="91">
        <f t="shared" si="5"/>
        <v>40621409.830000222</v>
      </c>
      <c r="U65" s="208">
        <f t="shared" si="6"/>
        <v>0</v>
      </c>
      <c r="W65" s="85" t="s">
        <v>12</v>
      </c>
      <c r="X65" s="117">
        <f t="shared" si="7"/>
        <v>0</v>
      </c>
      <c r="Y65" s="118">
        <f t="shared" si="8"/>
        <v>0</v>
      </c>
      <c r="Z65" s="118">
        <f t="shared" si="9"/>
        <v>0</v>
      </c>
      <c r="AA65" s="118">
        <f t="shared" si="10"/>
        <v>0</v>
      </c>
      <c r="AB65" s="118">
        <f t="shared" si="11"/>
        <v>0</v>
      </c>
      <c r="AC65" s="131">
        <f t="shared" si="12"/>
        <v>0</v>
      </c>
    </row>
    <row r="66" spans="1:29" ht="15.75">
      <c r="A66" s="251"/>
      <c r="B66" s="86" t="s">
        <v>13</v>
      </c>
      <c r="C66" s="92">
        <v>85636746.299996763</v>
      </c>
      <c r="D66" s="20"/>
      <c r="E66" s="93">
        <f t="shared" si="0"/>
        <v>85636746.299996763</v>
      </c>
      <c r="F66" s="92">
        <v>1510500.6199999996</v>
      </c>
      <c r="G66" s="20"/>
      <c r="H66" s="93">
        <f t="shared" si="1"/>
        <v>1510500.6199999996</v>
      </c>
      <c r="I66" s="92">
        <v>185531.77</v>
      </c>
      <c r="J66" s="20"/>
      <c r="K66" s="93">
        <f t="shared" si="2"/>
        <v>185531.77</v>
      </c>
      <c r="L66" s="92">
        <v>17450.77</v>
      </c>
      <c r="M66" s="20"/>
      <c r="N66" s="93">
        <f t="shared" si="3"/>
        <v>17450.77</v>
      </c>
      <c r="O66" s="92">
        <v>792841.35</v>
      </c>
      <c r="P66" s="20"/>
      <c r="Q66" s="93">
        <f t="shared" si="4"/>
        <v>792841.35</v>
      </c>
      <c r="R66" s="92">
        <v>88642881.419996724</v>
      </c>
      <c r="S66" s="20"/>
      <c r="T66" s="93">
        <f t="shared" si="5"/>
        <v>88642881.419996724</v>
      </c>
      <c r="U66" s="209">
        <f t="shared" si="6"/>
        <v>0</v>
      </c>
      <c r="W66" s="86" t="s">
        <v>13</v>
      </c>
      <c r="X66" s="121">
        <f t="shared" si="7"/>
        <v>0</v>
      </c>
      <c r="Y66" s="122">
        <f t="shared" si="8"/>
        <v>0</v>
      </c>
      <c r="Z66" s="122">
        <f t="shared" si="9"/>
        <v>0</v>
      </c>
      <c r="AA66" s="122">
        <f t="shared" si="10"/>
        <v>0</v>
      </c>
      <c r="AB66" s="122">
        <f t="shared" si="11"/>
        <v>0</v>
      </c>
      <c r="AC66" s="129">
        <f t="shared" si="12"/>
        <v>0</v>
      </c>
    </row>
    <row r="67" spans="1:29" ht="15.75">
      <c r="A67" s="251"/>
      <c r="B67" s="87" t="s">
        <v>14</v>
      </c>
      <c r="C67" s="92">
        <v>44691544.089999706</v>
      </c>
      <c r="D67" s="20"/>
      <c r="E67" s="93">
        <f t="shared" si="0"/>
        <v>44691544.089999706</v>
      </c>
      <c r="F67" s="92">
        <v>2357178.0299999998</v>
      </c>
      <c r="G67" s="20"/>
      <c r="H67" s="93">
        <f t="shared" si="1"/>
        <v>2357178.0299999998</v>
      </c>
      <c r="I67" s="92">
        <v>449082.36000000022</v>
      </c>
      <c r="J67" s="20"/>
      <c r="K67" s="93">
        <f t="shared" si="2"/>
        <v>449082.36000000022</v>
      </c>
      <c r="L67" s="92">
        <v>256164.48000000001</v>
      </c>
      <c r="M67" s="20"/>
      <c r="N67" s="93">
        <f t="shared" si="3"/>
        <v>256164.48000000001</v>
      </c>
      <c r="O67" s="92">
        <v>960086.24</v>
      </c>
      <c r="P67" s="20"/>
      <c r="Q67" s="93">
        <f t="shared" si="4"/>
        <v>960086.24</v>
      </c>
      <c r="R67" s="92">
        <v>46953179.159999713</v>
      </c>
      <c r="S67" s="20"/>
      <c r="T67" s="93">
        <f t="shared" si="5"/>
        <v>46953179.159999713</v>
      </c>
      <c r="U67" s="209">
        <f t="shared" si="6"/>
        <v>0</v>
      </c>
      <c r="W67" s="87" t="s">
        <v>14</v>
      </c>
      <c r="X67" s="121">
        <f t="shared" si="7"/>
        <v>0</v>
      </c>
      <c r="Y67" s="122">
        <f t="shared" si="8"/>
        <v>0</v>
      </c>
      <c r="Z67" s="122">
        <f t="shared" si="9"/>
        <v>0</v>
      </c>
      <c r="AA67" s="122">
        <f t="shared" si="10"/>
        <v>0</v>
      </c>
      <c r="AB67" s="122">
        <f t="shared" si="11"/>
        <v>0</v>
      </c>
      <c r="AC67" s="129">
        <f t="shared" si="12"/>
        <v>0</v>
      </c>
    </row>
    <row r="68" spans="1:29" ht="15.75">
      <c r="A68" s="251"/>
      <c r="B68" s="86" t="s">
        <v>15</v>
      </c>
      <c r="C68" s="92">
        <v>81237090.669999927</v>
      </c>
      <c r="D68" s="20"/>
      <c r="E68" s="93">
        <f t="shared" si="0"/>
        <v>81237090.669999927</v>
      </c>
      <c r="F68" s="92">
        <v>902601.19</v>
      </c>
      <c r="G68" s="20"/>
      <c r="H68" s="93">
        <f t="shared" si="1"/>
        <v>902601.19</v>
      </c>
      <c r="I68" s="92">
        <v>106414.55</v>
      </c>
      <c r="J68" s="20"/>
      <c r="K68" s="93">
        <f t="shared" si="2"/>
        <v>106414.55</v>
      </c>
      <c r="L68" s="92">
        <v>5825.02</v>
      </c>
      <c r="M68" s="20"/>
      <c r="N68" s="93">
        <f t="shared" si="3"/>
        <v>5825.02</v>
      </c>
      <c r="O68" s="92">
        <v>807432.20999999985</v>
      </c>
      <c r="P68" s="20"/>
      <c r="Q68" s="93">
        <f t="shared" si="4"/>
        <v>807432.20999999985</v>
      </c>
      <c r="R68" s="92">
        <v>79627646.799999967</v>
      </c>
      <c r="S68" s="20"/>
      <c r="T68" s="93">
        <f t="shared" si="5"/>
        <v>79627646.799999967</v>
      </c>
      <c r="U68" s="209">
        <f t="shared" si="6"/>
        <v>0</v>
      </c>
      <c r="W68" s="86" t="s">
        <v>15</v>
      </c>
      <c r="X68" s="121">
        <f t="shared" si="7"/>
        <v>0</v>
      </c>
      <c r="Y68" s="122">
        <f t="shared" si="8"/>
        <v>0</v>
      </c>
      <c r="Z68" s="122">
        <f t="shared" si="9"/>
        <v>0</v>
      </c>
      <c r="AA68" s="122">
        <f t="shared" si="10"/>
        <v>0</v>
      </c>
      <c r="AB68" s="122">
        <f t="shared" si="11"/>
        <v>0</v>
      </c>
      <c r="AC68" s="129">
        <f t="shared" si="12"/>
        <v>0</v>
      </c>
    </row>
    <row r="69" spans="1:29" ht="15.75">
      <c r="A69" s="251"/>
      <c r="B69" s="86" t="s">
        <v>16</v>
      </c>
      <c r="C69" s="92">
        <v>61125065.359998971</v>
      </c>
      <c r="D69" s="20"/>
      <c r="E69" s="93">
        <f t="shared" si="0"/>
        <v>61125065.359998971</v>
      </c>
      <c r="F69" s="92">
        <v>966346.9099999998</v>
      </c>
      <c r="G69" s="20"/>
      <c r="H69" s="93">
        <f t="shared" si="1"/>
        <v>966346.9099999998</v>
      </c>
      <c r="I69" s="92">
        <v>157077.66</v>
      </c>
      <c r="J69" s="20"/>
      <c r="K69" s="93">
        <f t="shared" si="2"/>
        <v>157077.66</v>
      </c>
      <c r="L69" s="92">
        <v>7088.38</v>
      </c>
      <c r="M69" s="20"/>
      <c r="N69" s="93">
        <f t="shared" si="3"/>
        <v>7088.38</v>
      </c>
      <c r="O69" s="92">
        <v>661062.83999999973</v>
      </c>
      <c r="P69" s="20"/>
      <c r="Q69" s="93">
        <f t="shared" si="4"/>
        <v>661062.83999999973</v>
      </c>
      <c r="R69" s="92">
        <v>59647644.889998972</v>
      </c>
      <c r="S69" s="20"/>
      <c r="T69" s="93">
        <f t="shared" si="5"/>
        <v>59647644.889998972</v>
      </c>
      <c r="U69" s="209">
        <f t="shared" si="6"/>
        <v>0</v>
      </c>
      <c r="W69" s="86" t="s">
        <v>16</v>
      </c>
      <c r="X69" s="121">
        <f t="shared" si="7"/>
        <v>0</v>
      </c>
      <c r="Y69" s="122">
        <f t="shared" si="8"/>
        <v>0</v>
      </c>
      <c r="Z69" s="122">
        <f t="shared" si="9"/>
        <v>0</v>
      </c>
      <c r="AA69" s="122">
        <f t="shared" si="10"/>
        <v>0</v>
      </c>
      <c r="AB69" s="122">
        <f t="shared" si="11"/>
        <v>0</v>
      </c>
      <c r="AC69" s="129">
        <f t="shared" si="12"/>
        <v>0</v>
      </c>
    </row>
    <row r="70" spans="1:29" ht="15.75">
      <c r="A70" s="251"/>
      <c r="B70" s="86" t="s">
        <v>17</v>
      </c>
      <c r="C70" s="92">
        <v>65796763.329996787</v>
      </c>
      <c r="D70" s="20"/>
      <c r="E70" s="93">
        <f t="shared" si="0"/>
        <v>65796763.329996787</v>
      </c>
      <c r="F70" s="92">
        <v>1129878.2799999998</v>
      </c>
      <c r="G70" s="20"/>
      <c r="H70" s="93">
        <f t="shared" si="1"/>
        <v>1129878.2799999998</v>
      </c>
      <c r="I70" s="92">
        <v>103792.52</v>
      </c>
      <c r="J70" s="20"/>
      <c r="K70" s="93">
        <f t="shared" si="2"/>
        <v>103792.52</v>
      </c>
      <c r="L70" s="92">
        <v>922512.89</v>
      </c>
      <c r="M70" s="20"/>
      <c r="N70" s="93">
        <f t="shared" si="3"/>
        <v>922512.89</v>
      </c>
      <c r="O70" s="92">
        <v>540567.46</v>
      </c>
      <c r="P70" s="20"/>
      <c r="Q70" s="93">
        <f t="shared" si="4"/>
        <v>540567.46</v>
      </c>
      <c r="R70" s="92">
        <v>70233291.369996786</v>
      </c>
      <c r="S70" s="20"/>
      <c r="T70" s="93">
        <f t="shared" si="5"/>
        <v>70233291.369996786</v>
      </c>
      <c r="U70" s="209">
        <f t="shared" si="6"/>
        <v>0</v>
      </c>
      <c r="W70" s="86" t="s">
        <v>17</v>
      </c>
      <c r="X70" s="121">
        <f t="shared" si="7"/>
        <v>0</v>
      </c>
      <c r="Y70" s="122">
        <f t="shared" si="8"/>
        <v>0</v>
      </c>
      <c r="Z70" s="122">
        <f t="shared" si="9"/>
        <v>0</v>
      </c>
      <c r="AA70" s="122">
        <f t="shared" si="10"/>
        <v>0</v>
      </c>
      <c r="AB70" s="122">
        <f t="shared" si="11"/>
        <v>0</v>
      </c>
      <c r="AC70" s="129">
        <f t="shared" si="12"/>
        <v>0</v>
      </c>
    </row>
    <row r="71" spans="1:29" ht="15.75">
      <c r="A71" s="251"/>
      <c r="B71" s="86" t="s">
        <v>18</v>
      </c>
      <c r="C71" s="92">
        <v>11926039.060000001</v>
      </c>
      <c r="D71" s="20"/>
      <c r="E71" s="93">
        <f t="shared" si="0"/>
        <v>11926039.060000001</v>
      </c>
      <c r="F71" s="92">
        <v>545725.31999999995</v>
      </c>
      <c r="G71" s="20"/>
      <c r="H71" s="93">
        <f t="shared" si="1"/>
        <v>545725.31999999995</v>
      </c>
      <c r="I71" s="92">
        <v>33029.919999999998</v>
      </c>
      <c r="J71" s="20"/>
      <c r="K71" s="93">
        <f t="shared" si="2"/>
        <v>33029.919999999998</v>
      </c>
      <c r="L71" s="92">
        <v>2385.5299999999997</v>
      </c>
      <c r="M71" s="20"/>
      <c r="N71" s="93">
        <f t="shared" si="3"/>
        <v>2385.5299999999997</v>
      </c>
      <c r="O71" s="92">
        <v>217884.44</v>
      </c>
      <c r="P71" s="20"/>
      <c r="Q71" s="93">
        <f t="shared" si="4"/>
        <v>217884.44</v>
      </c>
      <c r="R71" s="92">
        <v>11193073.689999999</v>
      </c>
      <c r="S71" s="20"/>
      <c r="T71" s="93">
        <f t="shared" si="5"/>
        <v>11193073.689999999</v>
      </c>
      <c r="U71" s="209">
        <f t="shared" si="6"/>
        <v>0</v>
      </c>
      <c r="W71" s="86" t="s">
        <v>18</v>
      </c>
      <c r="X71" s="121">
        <f t="shared" si="7"/>
        <v>0</v>
      </c>
      <c r="Y71" s="122">
        <f t="shared" si="8"/>
        <v>0</v>
      </c>
      <c r="Z71" s="122">
        <f t="shared" si="9"/>
        <v>0</v>
      </c>
      <c r="AA71" s="122">
        <f t="shared" si="10"/>
        <v>0</v>
      </c>
      <c r="AB71" s="122">
        <f t="shared" si="11"/>
        <v>0</v>
      </c>
      <c r="AC71" s="129">
        <f t="shared" si="12"/>
        <v>0</v>
      </c>
    </row>
    <row r="72" spans="1:29" ht="15.75">
      <c r="A72" s="252"/>
      <c r="B72" s="88" t="s">
        <v>19</v>
      </c>
      <c r="C72" s="94">
        <v>85368533.159999087</v>
      </c>
      <c r="D72" s="95"/>
      <c r="E72" s="96">
        <f t="shared" si="0"/>
        <v>85368533.159999087</v>
      </c>
      <c r="F72" s="94">
        <v>1998019.4299999995</v>
      </c>
      <c r="G72" s="95"/>
      <c r="H72" s="96">
        <f t="shared" si="1"/>
        <v>1998019.4299999995</v>
      </c>
      <c r="I72" s="94">
        <v>148657.01999999999</v>
      </c>
      <c r="J72" s="95"/>
      <c r="K72" s="96">
        <f t="shared" si="2"/>
        <v>148657.01999999999</v>
      </c>
      <c r="L72" s="94">
        <v>150507.82999999999</v>
      </c>
      <c r="M72" s="95"/>
      <c r="N72" s="96">
        <f t="shared" si="3"/>
        <v>150507.82999999999</v>
      </c>
      <c r="O72" s="94">
        <v>1184665.99</v>
      </c>
      <c r="P72" s="95"/>
      <c r="Q72" s="96">
        <f t="shared" si="4"/>
        <v>1184665.99</v>
      </c>
      <c r="R72" s="94">
        <v>82183996.929999098</v>
      </c>
      <c r="S72" s="95"/>
      <c r="T72" s="96">
        <f t="shared" si="5"/>
        <v>82183996.929999098</v>
      </c>
      <c r="U72" s="210">
        <f t="shared" si="6"/>
        <v>0</v>
      </c>
      <c r="W72" s="88" t="s">
        <v>19</v>
      </c>
      <c r="X72" s="125">
        <f t="shared" si="7"/>
        <v>0</v>
      </c>
      <c r="Y72" s="126">
        <f t="shared" si="8"/>
        <v>0</v>
      </c>
      <c r="Z72" s="126">
        <f t="shared" si="9"/>
        <v>0</v>
      </c>
      <c r="AA72" s="126">
        <f t="shared" si="10"/>
        <v>0</v>
      </c>
      <c r="AB72" s="126">
        <f t="shared" si="11"/>
        <v>0</v>
      </c>
      <c r="AC72" s="132">
        <f t="shared" si="12"/>
        <v>0</v>
      </c>
    </row>
    <row r="73" spans="1:29" ht="15.75" customHeight="1">
      <c r="A73" s="250">
        <v>42805</v>
      </c>
      <c r="B73" s="85" t="s">
        <v>12</v>
      </c>
      <c r="C73" s="89">
        <v>40621409.830000222</v>
      </c>
      <c r="D73" s="133"/>
      <c r="E73" s="91">
        <f t="shared" ref="E73:E136" si="13">C73-D73</f>
        <v>40621409.830000222</v>
      </c>
      <c r="F73" s="89">
        <v>488943.48999999976</v>
      </c>
      <c r="G73" s="90"/>
      <c r="H73" s="91">
        <f t="shared" ref="H73:H136" si="14">F73-G73</f>
        <v>488943.48999999976</v>
      </c>
      <c r="I73" s="89">
        <v>3486.74</v>
      </c>
      <c r="J73" s="90"/>
      <c r="K73" s="91">
        <f t="shared" ref="K73:K136" si="15">I73-J73</f>
        <v>3486.74</v>
      </c>
      <c r="L73" s="89">
        <v>2504.61</v>
      </c>
      <c r="M73" s="90"/>
      <c r="N73" s="91">
        <f t="shared" ref="N73:N136" si="16">L73-M73</f>
        <v>2504.61</v>
      </c>
      <c r="O73" s="89">
        <v>0</v>
      </c>
      <c r="P73" s="102"/>
      <c r="Q73" s="91">
        <f t="shared" ref="Q73:Q136" si="17">O73-P73</f>
        <v>0</v>
      </c>
      <c r="R73" s="89">
        <v>40133448.470000222</v>
      </c>
      <c r="S73" s="90"/>
      <c r="T73" s="91">
        <f t="shared" ref="T73:T136" si="18">R73-S73</f>
        <v>40133448.470000222</v>
      </c>
      <c r="U73" s="208">
        <f t="shared" si="6"/>
        <v>0</v>
      </c>
      <c r="W73" s="85" t="s">
        <v>12</v>
      </c>
      <c r="X73" s="117">
        <f t="shared" si="7"/>
        <v>0</v>
      </c>
      <c r="Y73" s="118">
        <f t="shared" si="8"/>
        <v>0</v>
      </c>
      <c r="Z73" s="118">
        <f t="shared" si="9"/>
        <v>0</v>
      </c>
      <c r="AA73" s="118">
        <f t="shared" si="10"/>
        <v>0</v>
      </c>
      <c r="AB73" s="118">
        <f t="shared" si="11"/>
        <v>0</v>
      </c>
      <c r="AC73" s="131">
        <f t="shared" si="12"/>
        <v>0</v>
      </c>
    </row>
    <row r="74" spans="1:29" ht="15.75">
      <c r="A74" s="251"/>
      <c r="B74" s="86" t="s">
        <v>13</v>
      </c>
      <c r="C74" s="92">
        <v>88642881.419996724</v>
      </c>
      <c r="D74" s="134"/>
      <c r="E74" s="93">
        <f t="shared" si="13"/>
        <v>88642881.419996724</v>
      </c>
      <c r="F74" s="92">
        <v>767836.23000000033</v>
      </c>
      <c r="G74" s="20"/>
      <c r="H74" s="93">
        <f t="shared" si="14"/>
        <v>767836.23000000033</v>
      </c>
      <c r="I74" s="92">
        <v>107866.72</v>
      </c>
      <c r="J74" s="20"/>
      <c r="K74" s="93">
        <f t="shared" si="15"/>
        <v>107866.72</v>
      </c>
      <c r="L74" s="92">
        <v>5340.74</v>
      </c>
      <c r="M74" s="20"/>
      <c r="N74" s="93">
        <f t="shared" si="16"/>
        <v>5340.74</v>
      </c>
      <c r="O74" s="92">
        <v>0</v>
      </c>
      <c r="P74" s="6"/>
      <c r="Q74" s="93">
        <f t="shared" si="17"/>
        <v>0</v>
      </c>
      <c r="R74" s="92">
        <v>87977571.169996724</v>
      </c>
      <c r="S74" s="20"/>
      <c r="T74" s="93">
        <f t="shared" si="18"/>
        <v>87977571.169996724</v>
      </c>
      <c r="U74" s="209">
        <f t="shared" ref="U74:U137" si="19">IF(D74=0,0,1)</f>
        <v>0</v>
      </c>
      <c r="W74" s="86" t="s">
        <v>13</v>
      </c>
      <c r="X74" s="121">
        <f t="shared" ref="X74:X137" si="20">+IF(AND(C74&lt;&gt;0,D74&lt;&gt;0,OR(E74&gt;100,E74&lt;-100)),1,0)</f>
        <v>0</v>
      </c>
      <c r="Y74" s="122">
        <f t="shared" ref="Y74:Y137" si="21">+IF(AND(F74&lt;&gt;0,G74&lt;&gt;0,OR(H74&gt;100,H74&lt;-100)),1,0)</f>
        <v>0</v>
      </c>
      <c r="Z74" s="122">
        <f t="shared" ref="Z74:Z137" si="22">+IF(AND(I74&lt;&gt;0,J74&lt;&gt;0,OR(K74&gt;100,K74&lt;-100)),1,0)</f>
        <v>0</v>
      </c>
      <c r="AA74" s="122">
        <f t="shared" ref="AA74:AA137" si="23">+IF(AND(L74&lt;&gt;0,M74&lt;&gt;0,OR(N74&gt;100,N74&lt;-100)),1,0)</f>
        <v>0</v>
      </c>
      <c r="AB74" s="122">
        <f t="shared" ref="AB74:AB137" si="24">+IF(AND(O74&lt;&gt;0,P74&lt;&gt;0,OR(Q74&gt;100,Q74&lt;-100)),1,0)</f>
        <v>0</v>
      </c>
      <c r="AC74" s="129">
        <f t="shared" ref="AC74:AC137" si="25">+IF(AND(R74&lt;&gt;0,S74&lt;&gt;0,OR(T74&gt;100,T74&lt;-100)),1,0)</f>
        <v>0</v>
      </c>
    </row>
    <row r="75" spans="1:29" ht="15.75">
      <c r="A75" s="251"/>
      <c r="B75" s="87" t="s">
        <v>14</v>
      </c>
      <c r="C75" s="92">
        <v>46953179.159999713</v>
      </c>
      <c r="D75" s="134"/>
      <c r="E75" s="93">
        <f t="shared" si="13"/>
        <v>46953179.159999713</v>
      </c>
      <c r="F75" s="92">
        <v>1042995.8800000005</v>
      </c>
      <c r="G75" s="20"/>
      <c r="H75" s="93">
        <f t="shared" si="14"/>
        <v>1042995.8800000005</v>
      </c>
      <c r="I75" s="92">
        <v>0</v>
      </c>
      <c r="J75" s="20"/>
      <c r="K75" s="93">
        <f t="shared" si="15"/>
        <v>0</v>
      </c>
      <c r="L75" s="92">
        <v>0</v>
      </c>
      <c r="M75" s="20"/>
      <c r="N75" s="93">
        <f t="shared" si="16"/>
        <v>0</v>
      </c>
      <c r="O75" s="92">
        <v>0</v>
      </c>
      <c r="P75" s="6"/>
      <c r="Q75" s="93">
        <f t="shared" si="17"/>
        <v>0</v>
      </c>
      <c r="R75" s="92">
        <v>45910183.279999726</v>
      </c>
      <c r="S75" s="20"/>
      <c r="T75" s="93">
        <f t="shared" si="18"/>
        <v>45910183.279999726</v>
      </c>
      <c r="U75" s="209">
        <f t="shared" si="19"/>
        <v>0</v>
      </c>
      <c r="W75" s="87" t="s">
        <v>14</v>
      </c>
      <c r="X75" s="121">
        <f t="shared" si="20"/>
        <v>0</v>
      </c>
      <c r="Y75" s="122">
        <f t="shared" si="21"/>
        <v>0</v>
      </c>
      <c r="Z75" s="122">
        <f t="shared" si="22"/>
        <v>0</v>
      </c>
      <c r="AA75" s="122">
        <f t="shared" si="23"/>
        <v>0</v>
      </c>
      <c r="AB75" s="122">
        <f t="shared" si="24"/>
        <v>0</v>
      </c>
      <c r="AC75" s="129">
        <f t="shared" si="25"/>
        <v>0</v>
      </c>
    </row>
    <row r="76" spans="1:29" ht="15.75">
      <c r="A76" s="251"/>
      <c r="B76" s="86" t="s">
        <v>15</v>
      </c>
      <c r="C76" s="92">
        <v>79627646.799999967</v>
      </c>
      <c r="D76" s="134"/>
      <c r="E76" s="93">
        <f t="shared" si="13"/>
        <v>79627646.799999967</v>
      </c>
      <c r="F76" s="92">
        <v>326974.19</v>
      </c>
      <c r="G76" s="20"/>
      <c r="H76" s="93">
        <f t="shared" si="14"/>
        <v>326974.19</v>
      </c>
      <c r="I76" s="92">
        <v>57754.11</v>
      </c>
      <c r="J76" s="20"/>
      <c r="K76" s="93">
        <f t="shared" si="15"/>
        <v>57754.11</v>
      </c>
      <c r="L76" s="92">
        <v>5287.39</v>
      </c>
      <c r="M76" s="20"/>
      <c r="N76" s="93">
        <f t="shared" si="16"/>
        <v>5287.39</v>
      </c>
      <c r="O76" s="92">
        <v>0</v>
      </c>
      <c r="P76" s="6"/>
      <c r="Q76" s="93">
        <f t="shared" si="17"/>
        <v>0</v>
      </c>
      <c r="R76" s="92">
        <v>79353139.329999939</v>
      </c>
      <c r="S76" s="20"/>
      <c r="T76" s="93">
        <f t="shared" si="18"/>
        <v>79353139.329999939</v>
      </c>
      <c r="U76" s="209">
        <f t="shared" si="19"/>
        <v>0</v>
      </c>
      <c r="W76" s="86" t="s">
        <v>15</v>
      </c>
      <c r="X76" s="121">
        <f t="shared" si="20"/>
        <v>0</v>
      </c>
      <c r="Y76" s="122">
        <f t="shared" si="21"/>
        <v>0</v>
      </c>
      <c r="Z76" s="122">
        <f t="shared" si="22"/>
        <v>0</v>
      </c>
      <c r="AA76" s="122">
        <f t="shared" si="23"/>
        <v>0</v>
      </c>
      <c r="AB76" s="122">
        <f t="shared" si="24"/>
        <v>0</v>
      </c>
      <c r="AC76" s="129">
        <f t="shared" si="25"/>
        <v>0</v>
      </c>
    </row>
    <row r="77" spans="1:29" ht="15.75">
      <c r="A77" s="251"/>
      <c r="B77" s="86" t="s">
        <v>16</v>
      </c>
      <c r="C77" s="92">
        <v>59647644.889998972</v>
      </c>
      <c r="D77" s="134"/>
      <c r="E77" s="93">
        <f t="shared" si="13"/>
        <v>59647644.889998972</v>
      </c>
      <c r="F77" s="92">
        <v>679325.20999999973</v>
      </c>
      <c r="G77" s="20"/>
      <c r="H77" s="93">
        <f t="shared" si="14"/>
        <v>679325.20999999973</v>
      </c>
      <c r="I77" s="92">
        <v>60479.02</v>
      </c>
      <c r="J77" s="20"/>
      <c r="K77" s="93">
        <f t="shared" si="15"/>
        <v>60479.02</v>
      </c>
      <c r="L77" s="92">
        <v>2511.71</v>
      </c>
      <c r="M77" s="20"/>
      <c r="N77" s="93">
        <f t="shared" si="16"/>
        <v>2511.71</v>
      </c>
      <c r="O77" s="92">
        <v>0</v>
      </c>
      <c r="P77" s="6"/>
      <c r="Q77" s="93">
        <f t="shared" si="17"/>
        <v>0</v>
      </c>
      <c r="R77" s="92">
        <v>59026286.989998996</v>
      </c>
      <c r="S77" s="20"/>
      <c r="T77" s="93">
        <f t="shared" si="18"/>
        <v>59026286.989998996</v>
      </c>
      <c r="U77" s="209">
        <f t="shared" si="19"/>
        <v>0</v>
      </c>
      <c r="W77" s="86" t="s">
        <v>16</v>
      </c>
      <c r="X77" s="121">
        <f t="shared" si="20"/>
        <v>0</v>
      </c>
      <c r="Y77" s="122">
        <f t="shared" si="21"/>
        <v>0</v>
      </c>
      <c r="Z77" s="122">
        <f t="shared" si="22"/>
        <v>0</v>
      </c>
      <c r="AA77" s="122">
        <f t="shared" si="23"/>
        <v>0</v>
      </c>
      <c r="AB77" s="122">
        <f t="shared" si="24"/>
        <v>0</v>
      </c>
      <c r="AC77" s="129">
        <f t="shared" si="25"/>
        <v>0</v>
      </c>
    </row>
    <row r="78" spans="1:29" ht="15.75">
      <c r="A78" s="251"/>
      <c r="B78" s="86" t="s">
        <v>17</v>
      </c>
      <c r="C78" s="92">
        <v>70233291.369996786</v>
      </c>
      <c r="D78" s="134"/>
      <c r="E78" s="93">
        <f t="shared" si="13"/>
        <v>70233291.369996786</v>
      </c>
      <c r="F78" s="92">
        <v>418830.21</v>
      </c>
      <c r="G78" s="20"/>
      <c r="H78" s="93">
        <f t="shared" si="14"/>
        <v>418830.21</v>
      </c>
      <c r="I78" s="92">
        <v>0</v>
      </c>
      <c r="J78" s="20"/>
      <c r="K78" s="93">
        <f t="shared" si="15"/>
        <v>0</v>
      </c>
      <c r="L78" s="92">
        <v>0</v>
      </c>
      <c r="M78" s="20"/>
      <c r="N78" s="93">
        <f t="shared" si="16"/>
        <v>0</v>
      </c>
      <c r="O78" s="92">
        <v>0</v>
      </c>
      <c r="P78" s="6"/>
      <c r="Q78" s="93">
        <f t="shared" si="17"/>
        <v>0</v>
      </c>
      <c r="R78" s="92">
        <v>69814461.159996793</v>
      </c>
      <c r="S78" s="20"/>
      <c r="T78" s="93">
        <f t="shared" si="18"/>
        <v>69814461.159996793</v>
      </c>
      <c r="U78" s="209">
        <f t="shared" si="19"/>
        <v>0</v>
      </c>
      <c r="W78" s="86" t="s">
        <v>17</v>
      </c>
      <c r="X78" s="121">
        <f t="shared" si="20"/>
        <v>0</v>
      </c>
      <c r="Y78" s="122">
        <f t="shared" si="21"/>
        <v>0</v>
      </c>
      <c r="Z78" s="122">
        <f t="shared" si="22"/>
        <v>0</v>
      </c>
      <c r="AA78" s="122">
        <f t="shared" si="23"/>
        <v>0</v>
      </c>
      <c r="AB78" s="122">
        <f t="shared" si="24"/>
        <v>0</v>
      </c>
      <c r="AC78" s="129">
        <f t="shared" si="25"/>
        <v>0</v>
      </c>
    </row>
    <row r="79" spans="1:29" ht="15.75">
      <c r="A79" s="251"/>
      <c r="B79" s="86" t="s">
        <v>18</v>
      </c>
      <c r="C79" s="92"/>
      <c r="D79" s="134"/>
      <c r="E79" s="93">
        <f t="shared" si="13"/>
        <v>0</v>
      </c>
      <c r="F79" s="92"/>
      <c r="G79" s="20"/>
      <c r="H79" s="93">
        <f t="shared" si="14"/>
        <v>0</v>
      </c>
      <c r="I79" s="92"/>
      <c r="J79" s="20"/>
      <c r="K79" s="93">
        <f t="shared" si="15"/>
        <v>0</v>
      </c>
      <c r="L79" s="92"/>
      <c r="M79" s="20"/>
      <c r="N79" s="93">
        <f t="shared" si="16"/>
        <v>0</v>
      </c>
      <c r="O79" s="92"/>
      <c r="P79" s="6"/>
      <c r="Q79" s="93">
        <f t="shared" si="17"/>
        <v>0</v>
      </c>
      <c r="R79" s="92"/>
      <c r="S79" s="20"/>
      <c r="T79" s="93">
        <f t="shared" si="18"/>
        <v>0</v>
      </c>
      <c r="U79" s="209">
        <f t="shared" si="19"/>
        <v>0</v>
      </c>
      <c r="W79" s="86" t="s">
        <v>18</v>
      </c>
      <c r="X79" s="121">
        <f t="shared" si="20"/>
        <v>0</v>
      </c>
      <c r="Y79" s="122">
        <f t="shared" si="21"/>
        <v>0</v>
      </c>
      <c r="Z79" s="122">
        <f t="shared" si="22"/>
        <v>0</v>
      </c>
      <c r="AA79" s="122">
        <f t="shared" si="23"/>
        <v>0</v>
      </c>
      <c r="AB79" s="122">
        <f t="shared" si="24"/>
        <v>0</v>
      </c>
      <c r="AC79" s="129">
        <f t="shared" si="25"/>
        <v>0</v>
      </c>
    </row>
    <row r="80" spans="1:29" ht="15.75">
      <c r="A80" s="252"/>
      <c r="B80" s="88" t="s">
        <v>19</v>
      </c>
      <c r="C80" s="94">
        <v>82183996.929999098</v>
      </c>
      <c r="D80" s="135"/>
      <c r="E80" s="96">
        <f t="shared" si="13"/>
        <v>82183996.929999098</v>
      </c>
      <c r="F80" s="94">
        <v>1077105.0699999996</v>
      </c>
      <c r="G80" s="95"/>
      <c r="H80" s="96">
        <f t="shared" si="14"/>
        <v>1077105.0699999996</v>
      </c>
      <c r="I80" s="94">
        <v>51582.38</v>
      </c>
      <c r="J80" s="95"/>
      <c r="K80" s="96">
        <f t="shared" si="15"/>
        <v>51582.38</v>
      </c>
      <c r="L80" s="94">
        <v>2208.4299999999998</v>
      </c>
      <c r="M80" s="95"/>
      <c r="N80" s="96">
        <f t="shared" si="16"/>
        <v>2208.4299999999998</v>
      </c>
      <c r="O80" s="94">
        <v>0</v>
      </c>
      <c r="P80" s="105"/>
      <c r="Q80" s="96">
        <f t="shared" si="17"/>
        <v>0</v>
      </c>
      <c r="R80" s="94">
        <v>81156265.809999093</v>
      </c>
      <c r="S80" s="95"/>
      <c r="T80" s="96">
        <f t="shared" si="18"/>
        <v>81156265.809999093</v>
      </c>
      <c r="U80" s="210">
        <f t="shared" si="19"/>
        <v>0</v>
      </c>
      <c r="W80" s="88" t="s">
        <v>19</v>
      </c>
      <c r="X80" s="125">
        <f t="shared" si="20"/>
        <v>0</v>
      </c>
      <c r="Y80" s="126">
        <f t="shared" si="21"/>
        <v>0</v>
      </c>
      <c r="Z80" s="126">
        <f t="shared" si="22"/>
        <v>0</v>
      </c>
      <c r="AA80" s="126">
        <f t="shared" si="23"/>
        <v>0</v>
      </c>
      <c r="AB80" s="126">
        <f t="shared" si="24"/>
        <v>0</v>
      </c>
      <c r="AC80" s="132">
        <f t="shared" si="25"/>
        <v>0</v>
      </c>
    </row>
    <row r="81" spans="1:29" ht="15.75" customHeight="1">
      <c r="A81" s="250">
        <v>42806</v>
      </c>
      <c r="B81" s="85" t="s">
        <v>12</v>
      </c>
      <c r="C81" s="89">
        <v>40133448.470000222</v>
      </c>
      <c r="D81" s="90"/>
      <c r="E81" s="91">
        <f t="shared" si="13"/>
        <v>40133448.470000222</v>
      </c>
      <c r="F81" s="89">
        <v>1324422.9099999995</v>
      </c>
      <c r="G81" s="102"/>
      <c r="H81" s="91">
        <f t="shared" si="14"/>
        <v>1324422.9099999995</v>
      </c>
      <c r="I81" s="89">
        <v>93236.35</v>
      </c>
      <c r="J81" s="90"/>
      <c r="K81" s="91">
        <f t="shared" si="15"/>
        <v>93236.35</v>
      </c>
      <c r="L81" s="89">
        <v>23256.03</v>
      </c>
      <c r="M81" s="90"/>
      <c r="N81" s="91">
        <f t="shared" si="16"/>
        <v>23256.03</v>
      </c>
      <c r="O81" s="89">
        <v>536313.61999999988</v>
      </c>
      <c r="P81" s="90"/>
      <c r="Q81" s="91">
        <f t="shared" si="17"/>
        <v>536313.61999999988</v>
      </c>
      <c r="R81" s="89">
        <v>41501827.570000216</v>
      </c>
      <c r="S81" s="102"/>
      <c r="T81" s="91">
        <f t="shared" si="18"/>
        <v>41501827.570000216</v>
      </c>
      <c r="U81" s="208">
        <f t="shared" si="19"/>
        <v>0</v>
      </c>
      <c r="W81" s="85" t="s">
        <v>12</v>
      </c>
      <c r="X81" s="121">
        <f t="shared" si="20"/>
        <v>0</v>
      </c>
      <c r="Y81" s="122">
        <f t="shared" si="21"/>
        <v>0</v>
      </c>
      <c r="Z81" s="122">
        <f t="shared" si="22"/>
        <v>0</v>
      </c>
      <c r="AA81" s="122">
        <f t="shared" si="23"/>
        <v>0</v>
      </c>
      <c r="AB81" s="122">
        <f t="shared" si="24"/>
        <v>0</v>
      </c>
      <c r="AC81" s="129">
        <f t="shared" si="25"/>
        <v>0</v>
      </c>
    </row>
    <row r="82" spans="1:29" ht="15.75">
      <c r="A82" s="251"/>
      <c r="B82" s="86" t="s">
        <v>13</v>
      </c>
      <c r="C82" s="92">
        <v>87977571.169996724</v>
      </c>
      <c r="D82" s="20"/>
      <c r="E82" s="93">
        <f t="shared" si="13"/>
        <v>87977571.169996724</v>
      </c>
      <c r="F82" s="92">
        <v>1779820.8600000006</v>
      </c>
      <c r="G82" s="6"/>
      <c r="H82" s="93">
        <f t="shared" si="14"/>
        <v>1779820.8600000006</v>
      </c>
      <c r="I82" s="92">
        <v>445600.65</v>
      </c>
      <c r="J82" s="20"/>
      <c r="K82" s="93">
        <f t="shared" si="15"/>
        <v>445600.65</v>
      </c>
      <c r="L82" s="92">
        <v>129024.36</v>
      </c>
      <c r="M82" s="20"/>
      <c r="N82" s="93">
        <f t="shared" si="16"/>
        <v>129024.36</v>
      </c>
      <c r="O82" s="92">
        <v>1507218.18</v>
      </c>
      <c r="P82" s="20"/>
      <c r="Q82" s="93">
        <f t="shared" si="17"/>
        <v>1507218.18</v>
      </c>
      <c r="R82" s="92">
        <v>85007108.419996724</v>
      </c>
      <c r="S82" s="6"/>
      <c r="T82" s="93">
        <f t="shared" si="18"/>
        <v>85007108.419996724</v>
      </c>
      <c r="U82" s="209">
        <f t="shared" si="19"/>
        <v>0</v>
      </c>
      <c r="W82" s="86" t="s">
        <v>13</v>
      </c>
      <c r="X82" s="121">
        <f t="shared" si="20"/>
        <v>0</v>
      </c>
      <c r="Y82" s="122">
        <f t="shared" si="21"/>
        <v>0</v>
      </c>
      <c r="Z82" s="122">
        <f t="shared" si="22"/>
        <v>0</v>
      </c>
      <c r="AA82" s="122">
        <f t="shared" si="23"/>
        <v>0</v>
      </c>
      <c r="AB82" s="122">
        <f t="shared" si="24"/>
        <v>0</v>
      </c>
      <c r="AC82" s="129">
        <f t="shared" si="25"/>
        <v>0</v>
      </c>
    </row>
    <row r="83" spans="1:29" ht="15.75">
      <c r="A83" s="251"/>
      <c r="B83" s="87" t="s">
        <v>14</v>
      </c>
      <c r="C83" s="92"/>
      <c r="D83" s="20"/>
      <c r="E83" s="93">
        <f t="shared" si="13"/>
        <v>0</v>
      </c>
      <c r="F83" s="92"/>
      <c r="G83" s="6"/>
      <c r="H83" s="93">
        <f t="shared" si="14"/>
        <v>0</v>
      </c>
      <c r="I83" s="92"/>
      <c r="J83" s="20"/>
      <c r="K83" s="93">
        <f t="shared" si="15"/>
        <v>0</v>
      </c>
      <c r="L83" s="92"/>
      <c r="M83" s="20"/>
      <c r="N83" s="93">
        <f t="shared" si="16"/>
        <v>0</v>
      </c>
      <c r="O83" s="92"/>
      <c r="P83" s="20"/>
      <c r="Q83" s="93">
        <f t="shared" si="17"/>
        <v>0</v>
      </c>
      <c r="R83" s="92"/>
      <c r="S83" s="6"/>
      <c r="T83" s="93">
        <f t="shared" si="18"/>
        <v>0</v>
      </c>
      <c r="U83" s="209">
        <f t="shared" si="19"/>
        <v>0</v>
      </c>
      <c r="W83" s="87" t="s">
        <v>14</v>
      </c>
      <c r="X83" s="121">
        <f t="shared" si="20"/>
        <v>0</v>
      </c>
      <c r="Y83" s="122">
        <f t="shared" si="21"/>
        <v>0</v>
      </c>
      <c r="Z83" s="122">
        <f t="shared" si="22"/>
        <v>0</v>
      </c>
      <c r="AA83" s="122">
        <f t="shared" si="23"/>
        <v>0</v>
      </c>
      <c r="AB83" s="122">
        <f t="shared" si="24"/>
        <v>0</v>
      </c>
      <c r="AC83" s="129">
        <f t="shared" si="25"/>
        <v>0</v>
      </c>
    </row>
    <row r="84" spans="1:29" ht="15.75">
      <c r="A84" s="251"/>
      <c r="B84" s="86" t="s">
        <v>15</v>
      </c>
      <c r="C84" s="92">
        <v>79353139.329999939</v>
      </c>
      <c r="D84" s="20"/>
      <c r="E84" s="93">
        <f t="shared" si="13"/>
        <v>79353139.329999939</v>
      </c>
      <c r="F84" s="92">
        <v>1238171.8199999996</v>
      </c>
      <c r="G84" s="6"/>
      <c r="H84" s="93">
        <f t="shared" si="14"/>
        <v>1238171.8199999996</v>
      </c>
      <c r="I84" s="92">
        <v>247659.42999999996</v>
      </c>
      <c r="J84" s="20"/>
      <c r="K84" s="93">
        <f t="shared" si="15"/>
        <v>247659.42999999996</v>
      </c>
      <c r="L84" s="92">
        <v>409392.40999999992</v>
      </c>
      <c r="M84" s="20"/>
      <c r="N84" s="93">
        <f t="shared" si="16"/>
        <v>409392.40999999992</v>
      </c>
      <c r="O84" s="92">
        <v>1178204.2800000005</v>
      </c>
      <c r="P84" s="20"/>
      <c r="Q84" s="93">
        <f t="shared" si="17"/>
        <v>1178204.2800000005</v>
      </c>
      <c r="R84" s="92">
        <v>86550852.699999928</v>
      </c>
      <c r="S84" s="6"/>
      <c r="T84" s="93">
        <f t="shared" si="18"/>
        <v>86550852.699999928</v>
      </c>
      <c r="U84" s="209">
        <f t="shared" si="19"/>
        <v>0</v>
      </c>
      <c r="W84" s="86" t="s">
        <v>15</v>
      </c>
      <c r="X84" s="121">
        <f t="shared" si="20"/>
        <v>0</v>
      </c>
      <c r="Y84" s="122">
        <f t="shared" si="21"/>
        <v>0</v>
      </c>
      <c r="Z84" s="122">
        <f t="shared" si="22"/>
        <v>0</v>
      </c>
      <c r="AA84" s="122">
        <f t="shared" si="23"/>
        <v>0</v>
      </c>
      <c r="AB84" s="122">
        <f t="shared" si="24"/>
        <v>0</v>
      </c>
      <c r="AC84" s="129">
        <f t="shared" si="25"/>
        <v>0</v>
      </c>
    </row>
    <row r="85" spans="1:29" ht="15.75">
      <c r="A85" s="251"/>
      <c r="B85" s="86" t="s">
        <v>16</v>
      </c>
      <c r="C85" s="92">
        <v>59026286.989998996</v>
      </c>
      <c r="D85" s="20"/>
      <c r="E85" s="93">
        <f t="shared" si="13"/>
        <v>59026286.989998996</v>
      </c>
      <c r="F85" s="92">
        <v>1163020.1799999997</v>
      </c>
      <c r="G85" s="6"/>
      <c r="H85" s="93">
        <f t="shared" si="14"/>
        <v>1163020.1799999997</v>
      </c>
      <c r="I85" s="92">
        <v>118777.04</v>
      </c>
      <c r="J85" s="20"/>
      <c r="K85" s="93">
        <f t="shared" si="15"/>
        <v>118777.04</v>
      </c>
      <c r="L85" s="92">
        <v>7126.52</v>
      </c>
      <c r="M85" s="20"/>
      <c r="N85" s="93">
        <f t="shared" si="16"/>
        <v>7126.52</v>
      </c>
      <c r="O85" s="92">
        <v>981521.48999999987</v>
      </c>
      <c r="P85" s="20"/>
      <c r="Q85" s="93">
        <f t="shared" si="17"/>
        <v>981521.48999999987</v>
      </c>
      <c r="R85" s="92">
        <v>56993395.839998998</v>
      </c>
      <c r="S85" s="6"/>
      <c r="T85" s="93">
        <f t="shared" si="18"/>
        <v>56993395.839998998</v>
      </c>
      <c r="U85" s="209">
        <f t="shared" si="19"/>
        <v>0</v>
      </c>
      <c r="W85" s="86" t="s">
        <v>16</v>
      </c>
      <c r="X85" s="121">
        <f t="shared" si="20"/>
        <v>0</v>
      </c>
      <c r="Y85" s="122">
        <f t="shared" si="21"/>
        <v>0</v>
      </c>
      <c r="Z85" s="122">
        <f t="shared" si="22"/>
        <v>0</v>
      </c>
      <c r="AA85" s="122">
        <f t="shared" si="23"/>
        <v>0</v>
      </c>
      <c r="AB85" s="122">
        <f t="shared" si="24"/>
        <v>0</v>
      </c>
      <c r="AC85" s="129">
        <f t="shared" si="25"/>
        <v>0</v>
      </c>
    </row>
    <row r="86" spans="1:29" ht="15.75">
      <c r="A86" s="251"/>
      <c r="B86" s="86" t="s">
        <v>17</v>
      </c>
      <c r="C86" s="92">
        <v>69814461.159996793</v>
      </c>
      <c r="D86" s="20"/>
      <c r="E86" s="93">
        <f t="shared" si="13"/>
        <v>69814461.159996793</v>
      </c>
      <c r="F86" s="92">
        <v>1568772.91</v>
      </c>
      <c r="G86" s="6"/>
      <c r="H86" s="93">
        <f t="shared" si="14"/>
        <v>1568772.91</v>
      </c>
      <c r="I86" s="92">
        <v>57791.87</v>
      </c>
      <c r="J86" s="20"/>
      <c r="K86" s="93">
        <f t="shared" si="15"/>
        <v>57791.87</v>
      </c>
      <c r="L86" s="92">
        <v>7124.25</v>
      </c>
      <c r="M86" s="20"/>
      <c r="N86" s="93">
        <f t="shared" si="16"/>
        <v>7124.25</v>
      </c>
      <c r="O86" s="92">
        <v>1078416.04</v>
      </c>
      <c r="P86" s="20"/>
      <c r="Q86" s="93">
        <f t="shared" si="17"/>
        <v>1078416.04</v>
      </c>
      <c r="R86" s="92">
        <v>67217939.82999678</v>
      </c>
      <c r="S86" s="6"/>
      <c r="T86" s="93">
        <f t="shared" si="18"/>
        <v>67217939.82999678</v>
      </c>
      <c r="U86" s="209">
        <f t="shared" si="19"/>
        <v>0</v>
      </c>
      <c r="W86" s="86" t="s">
        <v>17</v>
      </c>
      <c r="X86" s="121">
        <f t="shared" si="20"/>
        <v>0</v>
      </c>
      <c r="Y86" s="122">
        <f t="shared" si="21"/>
        <v>0</v>
      </c>
      <c r="Z86" s="122">
        <f t="shared" si="22"/>
        <v>0</v>
      </c>
      <c r="AA86" s="122">
        <f t="shared" si="23"/>
        <v>0</v>
      </c>
      <c r="AB86" s="122">
        <f t="shared" si="24"/>
        <v>0</v>
      </c>
      <c r="AC86" s="129">
        <f t="shared" si="25"/>
        <v>0</v>
      </c>
    </row>
    <row r="87" spans="1:29" ht="15.75">
      <c r="A87" s="251"/>
      <c r="B87" s="86" t="s">
        <v>18</v>
      </c>
      <c r="C87" s="92">
        <v>11193073.689999999</v>
      </c>
      <c r="D87" s="20"/>
      <c r="E87" s="93">
        <f t="shared" si="13"/>
        <v>11193073.689999999</v>
      </c>
      <c r="F87" s="92">
        <v>1107116.9300000004</v>
      </c>
      <c r="G87" s="6"/>
      <c r="H87" s="93">
        <f t="shared" si="14"/>
        <v>1107116.9300000004</v>
      </c>
      <c r="I87" s="92">
        <v>58002.89</v>
      </c>
      <c r="J87" s="20"/>
      <c r="K87" s="93">
        <f t="shared" si="15"/>
        <v>58002.89</v>
      </c>
      <c r="L87" s="92">
        <v>22736.68</v>
      </c>
      <c r="M87" s="20"/>
      <c r="N87" s="93">
        <f t="shared" si="16"/>
        <v>22736.68</v>
      </c>
      <c r="O87" s="92">
        <v>91582.34</v>
      </c>
      <c r="P87" s="20"/>
      <c r="Q87" s="93">
        <f t="shared" si="17"/>
        <v>91582.34</v>
      </c>
      <c r="R87" s="92">
        <v>12960123.629999997</v>
      </c>
      <c r="S87" s="6"/>
      <c r="T87" s="93">
        <f t="shared" si="18"/>
        <v>12960123.629999997</v>
      </c>
      <c r="U87" s="209">
        <f t="shared" si="19"/>
        <v>0</v>
      </c>
      <c r="W87" s="86" t="s">
        <v>18</v>
      </c>
      <c r="X87" s="121">
        <f t="shared" si="20"/>
        <v>0</v>
      </c>
      <c r="Y87" s="122">
        <f t="shared" si="21"/>
        <v>0</v>
      </c>
      <c r="Z87" s="122">
        <f t="shared" si="22"/>
        <v>0</v>
      </c>
      <c r="AA87" s="122">
        <f t="shared" si="23"/>
        <v>0</v>
      </c>
      <c r="AB87" s="122">
        <f t="shared" si="24"/>
        <v>0</v>
      </c>
      <c r="AC87" s="129">
        <f t="shared" si="25"/>
        <v>0</v>
      </c>
    </row>
    <row r="88" spans="1:29" ht="15.75">
      <c r="A88" s="252"/>
      <c r="B88" s="88" t="s">
        <v>19</v>
      </c>
      <c r="C88" s="94"/>
      <c r="D88" s="95"/>
      <c r="E88" s="96">
        <f t="shared" si="13"/>
        <v>0</v>
      </c>
      <c r="F88" s="94"/>
      <c r="G88" s="105"/>
      <c r="H88" s="96">
        <f t="shared" si="14"/>
        <v>0</v>
      </c>
      <c r="I88" s="94"/>
      <c r="J88" s="95"/>
      <c r="K88" s="96">
        <f t="shared" si="15"/>
        <v>0</v>
      </c>
      <c r="L88" s="94"/>
      <c r="M88" s="95"/>
      <c r="N88" s="96">
        <f t="shared" si="16"/>
        <v>0</v>
      </c>
      <c r="O88" s="94"/>
      <c r="P88" s="95"/>
      <c r="Q88" s="96">
        <f t="shared" si="17"/>
        <v>0</v>
      </c>
      <c r="R88" s="94"/>
      <c r="S88" s="105"/>
      <c r="T88" s="96">
        <f t="shared" si="18"/>
        <v>0</v>
      </c>
      <c r="U88" s="210">
        <f t="shared" si="19"/>
        <v>0</v>
      </c>
      <c r="W88" s="88" t="s">
        <v>19</v>
      </c>
      <c r="X88" s="125">
        <f t="shared" si="20"/>
        <v>0</v>
      </c>
      <c r="Y88" s="126">
        <f t="shared" si="21"/>
        <v>0</v>
      </c>
      <c r="Z88" s="126">
        <f t="shared" si="22"/>
        <v>0</v>
      </c>
      <c r="AA88" s="126">
        <f t="shared" si="23"/>
        <v>0</v>
      </c>
      <c r="AB88" s="126">
        <f t="shared" si="24"/>
        <v>0</v>
      </c>
      <c r="AC88" s="132">
        <f t="shared" si="25"/>
        <v>0</v>
      </c>
    </row>
    <row r="89" spans="1:29" ht="15.75" customHeight="1">
      <c r="A89" s="250">
        <v>42807</v>
      </c>
      <c r="B89" s="85" t="s">
        <v>12</v>
      </c>
      <c r="C89" s="89">
        <v>41501827.570000216</v>
      </c>
      <c r="D89" s="90"/>
      <c r="E89" s="91">
        <f t="shared" si="13"/>
        <v>41501827.570000216</v>
      </c>
      <c r="F89" s="89">
        <v>901772.0900000002</v>
      </c>
      <c r="G89" s="90"/>
      <c r="H89" s="91">
        <f t="shared" si="14"/>
        <v>901772.0900000002</v>
      </c>
      <c r="I89" s="89">
        <v>192547.62999999998</v>
      </c>
      <c r="J89" s="90"/>
      <c r="K89" s="91">
        <f t="shared" si="15"/>
        <v>192547.62999999998</v>
      </c>
      <c r="L89" s="89">
        <v>45438.38</v>
      </c>
      <c r="M89" s="90"/>
      <c r="N89" s="91">
        <f t="shared" si="16"/>
        <v>45438.38</v>
      </c>
      <c r="O89" s="89">
        <v>379299.62000000017</v>
      </c>
      <c r="P89" s="90"/>
      <c r="Q89" s="91">
        <f t="shared" si="17"/>
        <v>379299.62000000017</v>
      </c>
      <c r="R89" s="89">
        <v>44138305.870000228</v>
      </c>
      <c r="S89" s="90"/>
      <c r="T89" s="91">
        <f t="shared" si="18"/>
        <v>44138305.870000228</v>
      </c>
      <c r="U89" s="208">
        <f t="shared" si="19"/>
        <v>0</v>
      </c>
      <c r="W89" s="85" t="s">
        <v>12</v>
      </c>
      <c r="X89" s="122">
        <f t="shared" si="20"/>
        <v>0</v>
      </c>
      <c r="Y89" s="122">
        <f t="shared" si="21"/>
        <v>0</v>
      </c>
      <c r="Z89" s="122">
        <f t="shared" si="22"/>
        <v>0</v>
      </c>
      <c r="AA89" s="122">
        <f t="shared" si="23"/>
        <v>0</v>
      </c>
      <c r="AB89" s="122">
        <f t="shared" si="24"/>
        <v>0</v>
      </c>
      <c r="AC89" s="129">
        <f t="shared" si="25"/>
        <v>0</v>
      </c>
    </row>
    <row r="90" spans="1:29" ht="15.75">
      <c r="A90" s="251"/>
      <c r="B90" s="86" t="s">
        <v>13</v>
      </c>
      <c r="C90" s="92">
        <v>85007108.419996724</v>
      </c>
      <c r="D90" s="20"/>
      <c r="E90" s="93">
        <f t="shared" si="13"/>
        <v>85007108.419996724</v>
      </c>
      <c r="F90" s="92">
        <v>1503199.63</v>
      </c>
      <c r="G90" s="6"/>
      <c r="H90" s="93">
        <f t="shared" si="14"/>
        <v>1503199.63</v>
      </c>
      <c r="I90" s="92">
        <v>427065.55</v>
      </c>
      <c r="J90" s="20"/>
      <c r="K90" s="93">
        <f t="shared" si="15"/>
        <v>427065.55</v>
      </c>
      <c r="L90" s="92">
        <v>157670.70000000001</v>
      </c>
      <c r="M90" s="20"/>
      <c r="N90" s="93">
        <f t="shared" si="16"/>
        <v>157670.70000000001</v>
      </c>
      <c r="O90" s="92">
        <v>687884.57</v>
      </c>
      <c r="P90" s="20"/>
      <c r="Q90" s="93">
        <f t="shared" si="17"/>
        <v>687884.57</v>
      </c>
      <c r="R90" s="92">
        <v>103693113.24999671</v>
      </c>
      <c r="S90" s="20"/>
      <c r="T90" s="93">
        <f t="shared" si="18"/>
        <v>103693113.24999671</v>
      </c>
      <c r="U90" s="209">
        <f t="shared" si="19"/>
        <v>0</v>
      </c>
      <c r="W90" s="86" t="s">
        <v>13</v>
      </c>
      <c r="X90" s="122">
        <f t="shared" si="20"/>
        <v>0</v>
      </c>
      <c r="Y90" s="122">
        <f t="shared" si="21"/>
        <v>0</v>
      </c>
      <c r="Z90" s="122">
        <f t="shared" si="22"/>
        <v>0</v>
      </c>
      <c r="AA90" s="122">
        <f t="shared" si="23"/>
        <v>0</v>
      </c>
      <c r="AB90" s="122">
        <f t="shared" si="24"/>
        <v>0</v>
      </c>
      <c r="AC90" s="129">
        <f t="shared" si="25"/>
        <v>0</v>
      </c>
    </row>
    <row r="91" spans="1:29" ht="15.75">
      <c r="A91" s="251"/>
      <c r="B91" s="87" t="s">
        <v>14</v>
      </c>
      <c r="C91" s="92"/>
      <c r="D91" s="20"/>
      <c r="E91" s="93">
        <f t="shared" si="13"/>
        <v>0</v>
      </c>
      <c r="F91" s="92"/>
      <c r="G91" s="6"/>
      <c r="H91" s="93">
        <f t="shared" si="14"/>
        <v>0</v>
      </c>
      <c r="I91" s="92"/>
      <c r="J91" s="20"/>
      <c r="K91" s="93">
        <f t="shared" si="15"/>
        <v>0</v>
      </c>
      <c r="L91" s="92"/>
      <c r="M91" s="20"/>
      <c r="N91" s="93">
        <f t="shared" si="16"/>
        <v>0</v>
      </c>
      <c r="O91" s="92"/>
      <c r="P91" s="20"/>
      <c r="Q91" s="93">
        <f t="shared" si="17"/>
        <v>0</v>
      </c>
      <c r="R91" s="92"/>
      <c r="S91" s="20"/>
      <c r="T91" s="93">
        <f t="shared" si="18"/>
        <v>0</v>
      </c>
      <c r="U91" s="209">
        <f t="shared" si="19"/>
        <v>0</v>
      </c>
      <c r="W91" s="87" t="s">
        <v>14</v>
      </c>
      <c r="X91" s="122">
        <f t="shared" si="20"/>
        <v>0</v>
      </c>
      <c r="Y91" s="122">
        <f t="shared" si="21"/>
        <v>0</v>
      </c>
      <c r="Z91" s="122">
        <f t="shared" si="22"/>
        <v>0</v>
      </c>
      <c r="AA91" s="122">
        <f t="shared" si="23"/>
        <v>0</v>
      </c>
      <c r="AB91" s="122">
        <f t="shared" si="24"/>
        <v>0</v>
      </c>
      <c r="AC91" s="129">
        <f t="shared" si="25"/>
        <v>0</v>
      </c>
    </row>
    <row r="92" spans="1:29" ht="15.75">
      <c r="A92" s="251"/>
      <c r="B92" s="86" t="s">
        <v>15</v>
      </c>
      <c r="C92" s="92">
        <v>86550852.699999928</v>
      </c>
      <c r="D92" s="20"/>
      <c r="E92" s="93">
        <f t="shared" si="13"/>
        <v>86550852.699999928</v>
      </c>
      <c r="F92" s="92">
        <v>625511.69999999995</v>
      </c>
      <c r="G92" s="6"/>
      <c r="H92" s="93">
        <f t="shared" si="14"/>
        <v>625511.69999999995</v>
      </c>
      <c r="I92" s="92">
        <v>85514.49</v>
      </c>
      <c r="J92" s="20"/>
      <c r="K92" s="93">
        <f t="shared" si="15"/>
        <v>85514.49</v>
      </c>
      <c r="L92" s="92">
        <v>4940.7199999999993</v>
      </c>
      <c r="M92" s="20"/>
      <c r="N92" s="93">
        <f t="shared" si="16"/>
        <v>4940.7199999999993</v>
      </c>
      <c r="O92" s="92">
        <v>654162.42999999993</v>
      </c>
      <c r="P92" s="20"/>
      <c r="Q92" s="93">
        <f t="shared" si="17"/>
        <v>654162.42999999993</v>
      </c>
      <c r="R92" s="92">
        <v>85351752.339999959</v>
      </c>
      <c r="S92" s="20"/>
      <c r="T92" s="93">
        <f t="shared" si="18"/>
        <v>85351752.339999959</v>
      </c>
      <c r="U92" s="209">
        <f t="shared" si="19"/>
        <v>0</v>
      </c>
      <c r="W92" s="86" t="s">
        <v>15</v>
      </c>
      <c r="X92" s="122">
        <f t="shared" si="20"/>
        <v>0</v>
      </c>
      <c r="Y92" s="122">
        <f t="shared" si="21"/>
        <v>0</v>
      </c>
      <c r="Z92" s="122">
        <f t="shared" si="22"/>
        <v>0</v>
      </c>
      <c r="AA92" s="122">
        <f t="shared" si="23"/>
        <v>0</v>
      </c>
      <c r="AB92" s="122">
        <f t="shared" si="24"/>
        <v>0</v>
      </c>
      <c r="AC92" s="129">
        <f t="shared" si="25"/>
        <v>0</v>
      </c>
    </row>
    <row r="93" spans="1:29" ht="15.75">
      <c r="A93" s="251"/>
      <c r="B93" s="86" t="s">
        <v>16</v>
      </c>
      <c r="C93" s="92">
        <v>56993395.839998998</v>
      </c>
      <c r="D93" s="20"/>
      <c r="E93" s="93">
        <f t="shared" si="13"/>
        <v>56993395.839998998</v>
      </c>
      <c r="F93" s="92">
        <v>1256936.5100000005</v>
      </c>
      <c r="G93" s="6"/>
      <c r="H93" s="93">
        <f t="shared" si="14"/>
        <v>1256936.5100000005</v>
      </c>
      <c r="I93" s="92">
        <v>224060.46999999997</v>
      </c>
      <c r="J93" s="20"/>
      <c r="K93" s="93">
        <f t="shared" si="15"/>
        <v>224060.46999999997</v>
      </c>
      <c r="L93" s="92">
        <v>558021.68999999994</v>
      </c>
      <c r="M93" s="20"/>
      <c r="N93" s="93">
        <f t="shared" si="16"/>
        <v>558021.68999999994</v>
      </c>
      <c r="O93" s="92">
        <v>560144.74999999965</v>
      </c>
      <c r="P93" s="20"/>
      <c r="Q93" s="93">
        <f t="shared" si="17"/>
        <v>560144.74999999965</v>
      </c>
      <c r="R93" s="92">
        <v>54842353.359999001</v>
      </c>
      <c r="S93" s="20"/>
      <c r="T93" s="93">
        <f t="shared" si="18"/>
        <v>54842353.359999001</v>
      </c>
      <c r="U93" s="209">
        <f t="shared" si="19"/>
        <v>0</v>
      </c>
      <c r="W93" s="86" t="s">
        <v>16</v>
      </c>
      <c r="X93" s="122">
        <f t="shared" si="20"/>
        <v>0</v>
      </c>
      <c r="Y93" s="122">
        <f t="shared" si="21"/>
        <v>0</v>
      </c>
      <c r="Z93" s="122">
        <f t="shared" si="22"/>
        <v>0</v>
      </c>
      <c r="AA93" s="122">
        <f t="shared" si="23"/>
        <v>0</v>
      </c>
      <c r="AB93" s="122">
        <f t="shared" si="24"/>
        <v>0</v>
      </c>
      <c r="AC93" s="129">
        <f t="shared" si="25"/>
        <v>0</v>
      </c>
    </row>
    <row r="94" spans="1:29" ht="15.75">
      <c r="A94" s="251"/>
      <c r="B94" s="86" t="s">
        <v>17</v>
      </c>
      <c r="C94" s="92">
        <v>67217939.82999678</v>
      </c>
      <c r="D94" s="20"/>
      <c r="E94" s="93">
        <f t="shared" si="13"/>
        <v>67217939.82999678</v>
      </c>
      <c r="F94" s="92">
        <v>2112001.36</v>
      </c>
      <c r="G94" s="6"/>
      <c r="H94" s="93">
        <f t="shared" si="14"/>
        <v>2112001.36</v>
      </c>
      <c r="I94" s="92">
        <v>107817.34</v>
      </c>
      <c r="J94" s="20"/>
      <c r="K94" s="93">
        <f t="shared" si="15"/>
        <v>107817.34</v>
      </c>
      <c r="L94" s="92">
        <v>29851.25</v>
      </c>
      <c r="M94" s="20"/>
      <c r="N94" s="93">
        <f t="shared" si="16"/>
        <v>29851.25</v>
      </c>
      <c r="O94" s="92">
        <v>617860.93999999994</v>
      </c>
      <c r="P94" s="20"/>
      <c r="Q94" s="93">
        <f t="shared" si="17"/>
        <v>617860.93999999994</v>
      </c>
      <c r="R94" s="92">
        <v>71200480.869996771</v>
      </c>
      <c r="S94" s="20"/>
      <c r="T94" s="93">
        <f t="shared" si="18"/>
        <v>71200480.869996771</v>
      </c>
      <c r="U94" s="209">
        <f t="shared" si="19"/>
        <v>0</v>
      </c>
      <c r="W94" s="86" t="s">
        <v>17</v>
      </c>
      <c r="X94" s="122">
        <f t="shared" si="20"/>
        <v>0</v>
      </c>
      <c r="Y94" s="122">
        <f t="shared" si="21"/>
        <v>0</v>
      </c>
      <c r="Z94" s="122">
        <f t="shared" si="22"/>
        <v>0</v>
      </c>
      <c r="AA94" s="122">
        <f t="shared" si="23"/>
        <v>0</v>
      </c>
      <c r="AB94" s="122">
        <f t="shared" si="24"/>
        <v>0</v>
      </c>
      <c r="AC94" s="129">
        <f t="shared" si="25"/>
        <v>0</v>
      </c>
    </row>
    <row r="95" spans="1:29" ht="15.75">
      <c r="A95" s="251"/>
      <c r="B95" s="86" t="s">
        <v>18</v>
      </c>
      <c r="C95" s="92">
        <v>12960123.629999997</v>
      </c>
      <c r="D95" s="20"/>
      <c r="E95" s="93">
        <f t="shared" si="13"/>
        <v>12960123.629999997</v>
      </c>
      <c r="F95" s="92">
        <v>263356</v>
      </c>
      <c r="G95" s="6"/>
      <c r="H95" s="93">
        <f t="shared" si="14"/>
        <v>263356</v>
      </c>
      <c r="I95" s="92">
        <v>82052.539999999994</v>
      </c>
      <c r="J95" s="20"/>
      <c r="K95" s="93">
        <f t="shared" si="15"/>
        <v>82052.539999999994</v>
      </c>
      <c r="L95" s="92">
        <v>308684.77</v>
      </c>
      <c r="M95" s="20"/>
      <c r="N95" s="93">
        <f t="shared" si="16"/>
        <v>308684.77</v>
      </c>
      <c r="O95" s="92">
        <v>130272.55</v>
      </c>
      <c r="P95" s="20"/>
      <c r="Q95" s="93">
        <f t="shared" si="17"/>
        <v>130272.55</v>
      </c>
      <c r="R95" s="92">
        <v>12339862.849999998</v>
      </c>
      <c r="S95" s="20"/>
      <c r="T95" s="93">
        <f t="shared" si="18"/>
        <v>12339862.849999998</v>
      </c>
      <c r="U95" s="209">
        <f t="shared" si="19"/>
        <v>0</v>
      </c>
      <c r="W95" s="86" t="s">
        <v>18</v>
      </c>
      <c r="X95" s="122">
        <f t="shared" si="20"/>
        <v>0</v>
      </c>
      <c r="Y95" s="122">
        <f t="shared" si="21"/>
        <v>0</v>
      </c>
      <c r="Z95" s="122">
        <f t="shared" si="22"/>
        <v>0</v>
      </c>
      <c r="AA95" s="122">
        <f t="shared" si="23"/>
        <v>0</v>
      </c>
      <c r="AB95" s="122">
        <f t="shared" si="24"/>
        <v>0</v>
      </c>
      <c r="AC95" s="129">
        <f t="shared" si="25"/>
        <v>0</v>
      </c>
    </row>
    <row r="96" spans="1:29" ht="15.75">
      <c r="A96" s="252"/>
      <c r="B96" s="88" t="s">
        <v>19</v>
      </c>
      <c r="C96" s="94">
        <v>81156265.809999093</v>
      </c>
      <c r="D96" s="95"/>
      <c r="E96" s="96">
        <f t="shared" si="13"/>
        <v>81156265.809999093</v>
      </c>
      <c r="F96" s="94">
        <v>4640890.79</v>
      </c>
      <c r="G96" s="105"/>
      <c r="H96" s="96">
        <f t="shared" si="14"/>
        <v>4640890.79</v>
      </c>
      <c r="I96" s="94">
        <v>252969.29000000012</v>
      </c>
      <c r="J96" s="95"/>
      <c r="K96" s="96">
        <f t="shared" si="15"/>
        <v>252969.29000000012</v>
      </c>
      <c r="L96" s="94">
        <v>128043.5</v>
      </c>
      <c r="M96" s="95"/>
      <c r="N96" s="96">
        <f t="shared" si="16"/>
        <v>128043.5</v>
      </c>
      <c r="O96" s="94">
        <v>2197865.86</v>
      </c>
      <c r="P96" s="95"/>
      <c r="Q96" s="96">
        <f t="shared" si="17"/>
        <v>2197865.86</v>
      </c>
      <c r="R96" s="94">
        <v>74442434.949999094</v>
      </c>
      <c r="S96" s="95"/>
      <c r="T96" s="96">
        <f t="shared" si="18"/>
        <v>74442434.949999094</v>
      </c>
      <c r="U96" s="210">
        <f t="shared" si="19"/>
        <v>0</v>
      </c>
      <c r="W96" s="88" t="s">
        <v>19</v>
      </c>
      <c r="X96" s="122">
        <f t="shared" si="20"/>
        <v>0</v>
      </c>
      <c r="Y96" s="122">
        <f t="shared" si="21"/>
        <v>0</v>
      </c>
      <c r="Z96" s="122">
        <f t="shared" si="22"/>
        <v>0</v>
      </c>
      <c r="AA96" s="122">
        <f t="shared" si="23"/>
        <v>0</v>
      </c>
      <c r="AB96" s="122">
        <f t="shared" si="24"/>
        <v>0</v>
      </c>
      <c r="AC96" s="129">
        <f t="shared" si="25"/>
        <v>0</v>
      </c>
    </row>
    <row r="97" spans="1:29" ht="15.75" customHeight="1">
      <c r="A97" s="250">
        <v>42808</v>
      </c>
      <c r="B97" s="85" t="s">
        <v>12</v>
      </c>
      <c r="C97" s="98">
        <v>44138305.870000228</v>
      </c>
      <c r="D97" s="90"/>
      <c r="E97" s="91">
        <f t="shared" si="13"/>
        <v>44138305.870000228</v>
      </c>
      <c r="F97" s="98">
        <v>794955.5199999999</v>
      </c>
      <c r="G97" s="90"/>
      <c r="H97" s="91">
        <f t="shared" si="14"/>
        <v>794955.5199999999</v>
      </c>
      <c r="I97" s="98">
        <v>83726.8</v>
      </c>
      <c r="J97" s="99"/>
      <c r="K97" s="91">
        <f t="shared" si="15"/>
        <v>83726.8</v>
      </c>
      <c r="L97" s="98">
        <v>13555.6</v>
      </c>
      <c r="M97" s="99"/>
      <c r="N97" s="91">
        <f t="shared" si="16"/>
        <v>13555.6</v>
      </c>
      <c r="O97" s="98">
        <v>345007</v>
      </c>
      <c r="P97" s="90"/>
      <c r="Q97" s="91">
        <f t="shared" si="17"/>
        <v>345007</v>
      </c>
      <c r="R97" s="98">
        <v>43068514.550000228</v>
      </c>
      <c r="S97" s="90"/>
      <c r="T97" s="91">
        <f t="shared" si="18"/>
        <v>43068514.550000228</v>
      </c>
      <c r="U97" s="208">
        <f t="shared" si="19"/>
        <v>0</v>
      </c>
      <c r="W97" s="85" t="s">
        <v>12</v>
      </c>
      <c r="X97" s="117">
        <f t="shared" si="20"/>
        <v>0</v>
      </c>
      <c r="Y97" s="118">
        <f t="shared" si="21"/>
        <v>0</v>
      </c>
      <c r="Z97" s="118">
        <f t="shared" si="22"/>
        <v>0</v>
      </c>
      <c r="AA97" s="118">
        <f t="shared" si="23"/>
        <v>0</v>
      </c>
      <c r="AB97" s="118">
        <f t="shared" si="24"/>
        <v>0</v>
      </c>
      <c r="AC97" s="131">
        <f t="shared" si="25"/>
        <v>0</v>
      </c>
    </row>
    <row r="98" spans="1:29" ht="15.75">
      <c r="A98" s="251"/>
      <c r="B98" s="86" t="s">
        <v>13</v>
      </c>
      <c r="C98" s="92">
        <v>103693113.24999671</v>
      </c>
      <c r="D98" s="20"/>
      <c r="E98" s="93">
        <f t="shared" si="13"/>
        <v>103693113.24999671</v>
      </c>
      <c r="F98" s="92">
        <v>2439510.4700000016</v>
      </c>
      <c r="G98" s="20"/>
      <c r="H98" s="93">
        <f t="shared" si="14"/>
        <v>2439510.4700000016</v>
      </c>
      <c r="I98" s="92">
        <v>173034.71999999997</v>
      </c>
      <c r="J98" s="20"/>
      <c r="K98" s="93">
        <f t="shared" si="15"/>
        <v>173034.71999999997</v>
      </c>
      <c r="L98" s="92">
        <v>9645.2800000000007</v>
      </c>
      <c r="M98" s="20"/>
      <c r="N98" s="93">
        <f t="shared" si="16"/>
        <v>9645.2800000000007</v>
      </c>
      <c r="O98" s="92">
        <v>1075658.05</v>
      </c>
      <c r="P98" s="20"/>
      <c r="Q98" s="93">
        <f t="shared" si="17"/>
        <v>1075658.05</v>
      </c>
      <c r="R98" s="92">
        <v>100341334.16999669</v>
      </c>
      <c r="S98" s="20"/>
      <c r="T98" s="93">
        <f t="shared" si="18"/>
        <v>100341334.16999669</v>
      </c>
      <c r="U98" s="209">
        <f t="shared" si="19"/>
        <v>0</v>
      </c>
      <c r="W98" s="86" t="s">
        <v>13</v>
      </c>
      <c r="X98" s="121">
        <f t="shared" si="20"/>
        <v>0</v>
      </c>
      <c r="Y98" s="122">
        <f t="shared" si="21"/>
        <v>0</v>
      </c>
      <c r="Z98" s="122">
        <f t="shared" si="22"/>
        <v>0</v>
      </c>
      <c r="AA98" s="122">
        <f t="shared" si="23"/>
        <v>0</v>
      </c>
      <c r="AB98" s="122">
        <f t="shared" si="24"/>
        <v>0</v>
      </c>
      <c r="AC98" s="129">
        <f t="shared" si="25"/>
        <v>0</v>
      </c>
    </row>
    <row r="99" spans="1:29" ht="15.75">
      <c r="A99" s="251"/>
      <c r="B99" s="87" t="s">
        <v>14</v>
      </c>
      <c r="C99" s="92">
        <v>45910183.279999726</v>
      </c>
      <c r="D99" s="20"/>
      <c r="E99" s="93">
        <f t="shared" si="13"/>
        <v>45910183.279999726</v>
      </c>
      <c r="F99" s="92">
        <v>4236487.3399999961</v>
      </c>
      <c r="G99" s="20"/>
      <c r="H99" s="93">
        <f t="shared" si="14"/>
        <v>4236487.3399999961</v>
      </c>
      <c r="I99" s="92">
        <v>379395.00999999995</v>
      </c>
      <c r="J99" s="20"/>
      <c r="K99" s="93">
        <f t="shared" si="15"/>
        <v>379395.00999999995</v>
      </c>
      <c r="L99" s="92">
        <v>273110.48</v>
      </c>
      <c r="M99" s="20"/>
      <c r="N99" s="93">
        <f t="shared" si="16"/>
        <v>273110.48</v>
      </c>
      <c r="O99" s="92">
        <v>2873249.4099999992</v>
      </c>
      <c r="P99" s="20"/>
      <c r="Q99" s="93">
        <f t="shared" si="17"/>
        <v>2873249.4099999992</v>
      </c>
      <c r="R99" s="92">
        <v>46615500.639999732</v>
      </c>
      <c r="S99" s="20"/>
      <c r="T99" s="93">
        <f t="shared" si="18"/>
        <v>46615500.639999732</v>
      </c>
      <c r="U99" s="209">
        <f t="shared" si="19"/>
        <v>0</v>
      </c>
      <c r="W99" s="87" t="s">
        <v>14</v>
      </c>
      <c r="X99" s="121">
        <f t="shared" si="20"/>
        <v>0</v>
      </c>
      <c r="Y99" s="122">
        <f t="shared" si="21"/>
        <v>0</v>
      </c>
      <c r="Z99" s="122">
        <f t="shared" si="22"/>
        <v>0</v>
      </c>
      <c r="AA99" s="122">
        <f t="shared" si="23"/>
        <v>0</v>
      </c>
      <c r="AB99" s="122">
        <f t="shared" si="24"/>
        <v>0</v>
      </c>
      <c r="AC99" s="129">
        <f t="shared" si="25"/>
        <v>0</v>
      </c>
    </row>
    <row r="100" spans="1:29" ht="15.75">
      <c r="A100" s="251"/>
      <c r="B100" s="86" t="s">
        <v>15</v>
      </c>
      <c r="C100" s="92">
        <v>85351752.339999959</v>
      </c>
      <c r="D100" s="20"/>
      <c r="E100" s="93">
        <f t="shared" si="13"/>
        <v>85351752.339999959</v>
      </c>
      <c r="F100" s="92">
        <v>978499.00000000012</v>
      </c>
      <c r="G100" s="20"/>
      <c r="H100" s="93">
        <f t="shared" si="14"/>
        <v>978499.00000000012</v>
      </c>
      <c r="I100" s="92">
        <v>145627.66</v>
      </c>
      <c r="J100" s="20"/>
      <c r="K100" s="93">
        <f t="shared" si="15"/>
        <v>145627.66</v>
      </c>
      <c r="L100" s="92">
        <v>14334.6</v>
      </c>
      <c r="M100" s="20"/>
      <c r="N100" s="93">
        <f t="shared" si="16"/>
        <v>14334.6</v>
      </c>
      <c r="O100" s="92">
        <v>1018022.7399999999</v>
      </c>
      <c r="P100" s="20"/>
      <c r="Q100" s="93">
        <f t="shared" si="17"/>
        <v>1018022.7399999999</v>
      </c>
      <c r="R100" s="92">
        <v>87552765.179999962</v>
      </c>
      <c r="S100" s="20"/>
      <c r="T100" s="93">
        <f t="shared" si="18"/>
        <v>87552765.179999962</v>
      </c>
      <c r="U100" s="209">
        <f t="shared" si="19"/>
        <v>0</v>
      </c>
      <c r="W100" s="86" t="s">
        <v>15</v>
      </c>
      <c r="X100" s="121">
        <f t="shared" si="20"/>
        <v>0</v>
      </c>
      <c r="Y100" s="122">
        <f t="shared" si="21"/>
        <v>0</v>
      </c>
      <c r="Z100" s="122">
        <f t="shared" si="22"/>
        <v>0</v>
      </c>
      <c r="AA100" s="122">
        <f t="shared" si="23"/>
        <v>0</v>
      </c>
      <c r="AB100" s="122">
        <f t="shared" si="24"/>
        <v>0</v>
      </c>
      <c r="AC100" s="129">
        <f t="shared" si="25"/>
        <v>0</v>
      </c>
    </row>
    <row r="101" spans="1:29" ht="15.75">
      <c r="A101" s="251"/>
      <c r="B101" s="86" t="s">
        <v>16</v>
      </c>
      <c r="C101" s="92">
        <v>54842353.359999001</v>
      </c>
      <c r="D101" s="20"/>
      <c r="E101" s="93">
        <f t="shared" si="13"/>
        <v>54842353.359999001</v>
      </c>
      <c r="F101" s="92">
        <v>933469.9499999996</v>
      </c>
      <c r="G101" s="20"/>
      <c r="H101" s="93">
        <f t="shared" si="14"/>
        <v>933469.9499999996</v>
      </c>
      <c r="I101" s="92">
        <v>91254.25</v>
      </c>
      <c r="J101" s="20"/>
      <c r="K101" s="93">
        <f t="shared" si="15"/>
        <v>91254.25</v>
      </c>
      <c r="L101" s="92">
        <v>12782.88</v>
      </c>
      <c r="M101" s="20"/>
      <c r="N101" s="93">
        <f t="shared" si="16"/>
        <v>12782.88</v>
      </c>
      <c r="O101" s="92">
        <v>548533.55999999994</v>
      </c>
      <c r="P101" s="20"/>
      <c r="Q101" s="93">
        <f t="shared" si="17"/>
        <v>548533.55999999994</v>
      </c>
      <c r="R101" s="92">
        <v>53438821.219998986</v>
      </c>
      <c r="S101" s="20"/>
      <c r="T101" s="93">
        <f t="shared" si="18"/>
        <v>53438821.219998986</v>
      </c>
      <c r="U101" s="209">
        <f t="shared" si="19"/>
        <v>0</v>
      </c>
      <c r="W101" s="86" t="s">
        <v>16</v>
      </c>
      <c r="X101" s="121">
        <f t="shared" si="20"/>
        <v>0</v>
      </c>
      <c r="Y101" s="122">
        <f t="shared" si="21"/>
        <v>0</v>
      </c>
      <c r="Z101" s="122">
        <f t="shared" si="22"/>
        <v>0</v>
      </c>
      <c r="AA101" s="122">
        <f t="shared" si="23"/>
        <v>0</v>
      </c>
      <c r="AB101" s="122">
        <f t="shared" si="24"/>
        <v>0</v>
      </c>
      <c r="AC101" s="129">
        <f t="shared" si="25"/>
        <v>0</v>
      </c>
    </row>
    <row r="102" spans="1:29" ht="15.75">
      <c r="A102" s="251"/>
      <c r="B102" s="86" t="s">
        <v>17</v>
      </c>
      <c r="C102" s="92">
        <v>71200480.869996771</v>
      </c>
      <c r="D102" s="20"/>
      <c r="E102" s="93">
        <f t="shared" si="13"/>
        <v>71200480.869996771</v>
      </c>
      <c r="F102" s="92">
        <v>1892359.4099999997</v>
      </c>
      <c r="G102" s="20"/>
      <c r="H102" s="93">
        <f t="shared" si="14"/>
        <v>1892359.4099999997</v>
      </c>
      <c r="I102" s="92">
        <v>163705.85</v>
      </c>
      <c r="J102" s="20"/>
      <c r="K102" s="93">
        <f t="shared" si="15"/>
        <v>163705.85</v>
      </c>
      <c r="L102" s="92">
        <v>7348.43</v>
      </c>
      <c r="M102" s="20"/>
      <c r="N102" s="93">
        <f t="shared" si="16"/>
        <v>7348.43</v>
      </c>
      <c r="O102" s="92">
        <v>943722.22000000044</v>
      </c>
      <c r="P102" s="20"/>
      <c r="Q102" s="93">
        <f t="shared" si="17"/>
        <v>943722.22000000044</v>
      </c>
      <c r="R102" s="92">
        <v>68520756.659996778</v>
      </c>
      <c r="S102" s="20"/>
      <c r="T102" s="93">
        <f t="shared" si="18"/>
        <v>68520756.659996778</v>
      </c>
      <c r="U102" s="209">
        <f t="shared" si="19"/>
        <v>0</v>
      </c>
      <c r="W102" s="86" t="s">
        <v>17</v>
      </c>
      <c r="X102" s="121">
        <f t="shared" si="20"/>
        <v>0</v>
      </c>
      <c r="Y102" s="122">
        <f t="shared" si="21"/>
        <v>0</v>
      </c>
      <c r="Z102" s="122">
        <f t="shared" si="22"/>
        <v>0</v>
      </c>
      <c r="AA102" s="122">
        <f t="shared" si="23"/>
        <v>0</v>
      </c>
      <c r="AB102" s="122">
        <f t="shared" si="24"/>
        <v>0</v>
      </c>
      <c r="AC102" s="129">
        <f t="shared" si="25"/>
        <v>0</v>
      </c>
    </row>
    <row r="103" spans="1:29" ht="15.75">
      <c r="A103" s="251"/>
      <c r="B103" s="86" t="s">
        <v>18</v>
      </c>
      <c r="C103" s="92">
        <v>12339862.849999998</v>
      </c>
      <c r="D103" s="20"/>
      <c r="E103" s="93">
        <f t="shared" si="13"/>
        <v>12339862.849999998</v>
      </c>
      <c r="F103" s="92">
        <v>536697.91000000015</v>
      </c>
      <c r="G103" s="20"/>
      <c r="H103" s="93">
        <f t="shared" si="14"/>
        <v>536697.91000000015</v>
      </c>
      <c r="I103" s="92">
        <v>87362.6</v>
      </c>
      <c r="J103" s="20"/>
      <c r="K103" s="93">
        <f t="shared" si="15"/>
        <v>87362.6</v>
      </c>
      <c r="L103" s="92">
        <v>41709.43</v>
      </c>
      <c r="M103" s="20"/>
      <c r="N103" s="93">
        <f t="shared" si="16"/>
        <v>41709.43</v>
      </c>
      <c r="O103" s="92">
        <v>83190.41</v>
      </c>
      <c r="P103" s="20"/>
      <c r="Q103" s="93">
        <f t="shared" si="17"/>
        <v>83190.41</v>
      </c>
      <c r="R103" s="92">
        <v>11765627.699999997</v>
      </c>
      <c r="S103" s="20"/>
      <c r="T103" s="93">
        <f t="shared" si="18"/>
        <v>11765627.699999997</v>
      </c>
      <c r="U103" s="209">
        <f t="shared" si="19"/>
        <v>0</v>
      </c>
      <c r="W103" s="86" t="s">
        <v>18</v>
      </c>
      <c r="X103" s="121">
        <f t="shared" si="20"/>
        <v>0</v>
      </c>
      <c r="Y103" s="122">
        <f t="shared" si="21"/>
        <v>0</v>
      </c>
      <c r="Z103" s="122">
        <f t="shared" si="22"/>
        <v>0</v>
      </c>
      <c r="AA103" s="122">
        <f t="shared" si="23"/>
        <v>0</v>
      </c>
      <c r="AB103" s="122">
        <f t="shared" si="24"/>
        <v>0</v>
      </c>
      <c r="AC103" s="129">
        <f t="shared" si="25"/>
        <v>0</v>
      </c>
    </row>
    <row r="104" spans="1:29" ht="15.75">
      <c r="A104" s="252"/>
      <c r="B104" s="88" t="s">
        <v>19</v>
      </c>
      <c r="C104" s="94">
        <v>74442434.949999094</v>
      </c>
      <c r="D104" s="95"/>
      <c r="E104" s="96">
        <f t="shared" si="13"/>
        <v>74442434.949999094</v>
      </c>
      <c r="F104" s="94">
        <v>1322399.6500000008</v>
      </c>
      <c r="G104" s="95"/>
      <c r="H104" s="96">
        <f t="shared" si="14"/>
        <v>1322399.6500000008</v>
      </c>
      <c r="I104" s="94">
        <v>1900</v>
      </c>
      <c r="J104" s="95"/>
      <c r="K104" s="96">
        <f t="shared" si="15"/>
        <v>1900</v>
      </c>
      <c r="L104" s="94">
        <v>2605.21</v>
      </c>
      <c r="M104" s="95"/>
      <c r="N104" s="96">
        <f t="shared" si="16"/>
        <v>2605.21</v>
      </c>
      <c r="O104" s="94">
        <v>622463.69999999995</v>
      </c>
      <c r="P104" s="95"/>
      <c r="Q104" s="96">
        <f t="shared" si="17"/>
        <v>622463.69999999995</v>
      </c>
      <c r="R104" s="94">
        <v>76506863.189999089</v>
      </c>
      <c r="S104" s="95"/>
      <c r="T104" s="96">
        <f t="shared" si="18"/>
        <v>76506863.189999089</v>
      </c>
      <c r="U104" s="210">
        <f t="shared" si="19"/>
        <v>0</v>
      </c>
      <c r="W104" s="88" t="s">
        <v>19</v>
      </c>
      <c r="X104" s="125">
        <f t="shared" si="20"/>
        <v>0</v>
      </c>
      <c r="Y104" s="126">
        <f t="shared" si="21"/>
        <v>0</v>
      </c>
      <c r="Z104" s="126">
        <f t="shared" si="22"/>
        <v>0</v>
      </c>
      <c r="AA104" s="126">
        <f t="shared" si="23"/>
        <v>0</v>
      </c>
      <c r="AB104" s="126">
        <f t="shared" si="24"/>
        <v>0</v>
      </c>
      <c r="AC104" s="132">
        <f t="shared" si="25"/>
        <v>0</v>
      </c>
    </row>
    <row r="105" spans="1:29" ht="15.75" customHeight="1">
      <c r="A105" s="250">
        <v>42809</v>
      </c>
      <c r="B105" s="85" t="s">
        <v>12</v>
      </c>
      <c r="C105" s="89">
        <v>43068514.550000228</v>
      </c>
      <c r="D105" s="99"/>
      <c r="E105" s="91">
        <f t="shared" si="13"/>
        <v>43068514.550000228</v>
      </c>
      <c r="F105" s="89">
        <v>1017565.3400000003</v>
      </c>
      <c r="G105" s="90"/>
      <c r="H105" s="91">
        <f t="shared" si="14"/>
        <v>1017565.3400000003</v>
      </c>
      <c r="I105" s="89">
        <v>110691.75999999998</v>
      </c>
      <c r="J105" s="90"/>
      <c r="K105" s="91">
        <f t="shared" si="15"/>
        <v>110691.75999999998</v>
      </c>
      <c r="L105" s="89">
        <v>19576.21</v>
      </c>
      <c r="M105" s="90"/>
      <c r="N105" s="91">
        <f t="shared" si="16"/>
        <v>19576.21</v>
      </c>
      <c r="O105" s="89">
        <v>335096.95</v>
      </c>
      <c r="P105" s="99"/>
      <c r="Q105" s="91">
        <f t="shared" si="17"/>
        <v>335096.95</v>
      </c>
      <c r="R105" s="89">
        <v>41806967.810000226</v>
      </c>
      <c r="S105" s="90"/>
      <c r="T105" s="91">
        <f t="shared" si="18"/>
        <v>41806967.810000226</v>
      </c>
      <c r="U105" s="208">
        <f t="shared" si="19"/>
        <v>0</v>
      </c>
      <c r="W105" s="85" t="s">
        <v>12</v>
      </c>
      <c r="X105" s="117">
        <f t="shared" si="20"/>
        <v>0</v>
      </c>
      <c r="Y105" s="118">
        <f t="shared" si="21"/>
        <v>0</v>
      </c>
      <c r="Z105" s="118">
        <f t="shared" si="22"/>
        <v>0</v>
      </c>
      <c r="AA105" s="118">
        <f t="shared" si="23"/>
        <v>0</v>
      </c>
      <c r="AB105" s="118">
        <f t="shared" si="24"/>
        <v>0</v>
      </c>
      <c r="AC105" s="131">
        <f t="shared" si="25"/>
        <v>0</v>
      </c>
    </row>
    <row r="106" spans="1:29" ht="15.75">
      <c r="A106" s="251"/>
      <c r="B106" s="86" t="s">
        <v>13</v>
      </c>
      <c r="C106" s="92">
        <v>100341334.16999669</v>
      </c>
      <c r="D106" s="20"/>
      <c r="E106" s="93">
        <f t="shared" si="13"/>
        <v>100341334.16999669</v>
      </c>
      <c r="F106" s="92">
        <v>2452492.040000001</v>
      </c>
      <c r="G106" s="20"/>
      <c r="H106" s="93">
        <f t="shared" si="14"/>
        <v>2452492.040000001</v>
      </c>
      <c r="I106" s="92">
        <v>159950.12</v>
      </c>
      <c r="J106" s="20"/>
      <c r="K106" s="93">
        <f t="shared" si="15"/>
        <v>159950.12</v>
      </c>
      <c r="L106" s="92">
        <v>10388.450000000001</v>
      </c>
      <c r="M106" s="20"/>
      <c r="N106" s="93">
        <f t="shared" si="16"/>
        <v>10388.450000000001</v>
      </c>
      <c r="O106" s="92">
        <v>953214.2799999998</v>
      </c>
      <c r="P106" s="20"/>
      <c r="Q106" s="93">
        <f t="shared" si="17"/>
        <v>953214.2799999998</v>
      </c>
      <c r="R106" s="92">
        <v>97085189.519996703</v>
      </c>
      <c r="S106" s="20"/>
      <c r="T106" s="93">
        <f t="shared" si="18"/>
        <v>97085189.519996703</v>
      </c>
      <c r="U106" s="209">
        <f t="shared" si="19"/>
        <v>0</v>
      </c>
      <c r="W106" s="86" t="s">
        <v>13</v>
      </c>
      <c r="X106" s="121">
        <f t="shared" si="20"/>
        <v>0</v>
      </c>
      <c r="Y106" s="122">
        <f t="shared" si="21"/>
        <v>0</v>
      </c>
      <c r="Z106" s="122">
        <f t="shared" si="22"/>
        <v>0</v>
      </c>
      <c r="AA106" s="122">
        <f t="shared" si="23"/>
        <v>0</v>
      </c>
      <c r="AB106" s="122">
        <f t="shared" si="24"/>
        <v>0</v>
      </c>
      <c r="AC106" s="129">
        <f t="shared" si="25"/>
        <v>0</v>
      </c>
    </row>
    <row r="107" spans="1:29" ht="15.75">
      <c r="A107" s="251"/>
      <c r="B107" s="87" t="s">
        <v>14</v>
      </c>
      <c r="C107" s="92">
        <v>46615500.639999732</v>
      </c>
      <c r="D107" s="20"/>
      <c r="E107" s="93">
        <f t="shared" si="13"/>
        <v>46615500.639999732</v>
      </c>
      <c r="F107" s="92">
        <v>1811077.29</v>
      </c>
      <c r="G107" s="20"/>
      <c r="H107" s="93">
        <f t="shared" si="14"/>
        <v>1811077.29</v>
      </c>
      <c r="I107" s="92">
        <v>215324.99</v>
      </c>
      <c r="J107" s="20"/>
      <c r="K107" s="93">
        <f t="shared" si="15"/>
        <v>215324.99</v>
      </c>
      <c r="L107" s="92">
        <v>180952.86</v>
      </c>
      <c r="M107" s="20"/>
      <c r="N107" s="93">
        <f t="shared" si="16"/>
        <v>180952.86</v>
      </c>
      <c r="O107" s="92">
        <v>649200.76</v>
      </c>
      <c r="P107" s="20"/>
      <c r="Q107" s="93">
        <f t="shared" si="17"/>
        <v>649200.76</v>
      </c>
      <c r="R107" s="92">
        <v>44189594.719999723</v>
      </c>
      <c r="S107" s="20"/>
      <c r="T107" s="93">
        <f t="shared" si="18"/>
        <v>44189594.719999723</v>
      </c>
      <c r="U107" s="209">
        <f t="shared" si="19"/>
        <v>0</v>
      </c>
      <c r="W107" s="87" t="s">
        <v>14</v>
      </c>
      <c r="X107" s="121">
        <f t="shared" si="20"/>
        <v>0</v>
      </c>
      <c r="Y107" s="122">
        <f t="shared" si="21"/>
        <v>0</v>
      </c>
      <c r="Z107" s="122">
        <f t="shared" si="22"/>
        <v>0</v>
      </c>
      <c r="AA107" s="122">
        <f t="shared" si="23"/>
        <v>0</v>
      </c>
      <c r="AB107" s="122">
        <f t="shared" si="24"/>
        <v>0</v>
      </c>
      <c r="AC107" s="129">
        <f t="shared" si="25"/>
        <v>0</v>
      </c>
    </row>
    <row r="108" spans="1:29" ht="15.75">
      <c r="A108" s="251"/>
      <c r="B108" s="86" t="s">
        <v>15</v>
      </c>
      <c r="C108" s="92">
        <v>87552765.179999962</v>
      </c>
      <c r="D108" s="20"/>
      <c r="E108" s="93">
        <f t="shared" si="13"/>
        <v>87552765.179999962</v>
      </c>
      <c r="F108" s="92">
        <v>966656.24000000046</v>
      </c>
      <c r="G108" s="20"/>
      <c r="H108" s="93">
        <f t="shared" si="14"/>
        <v>966656.24000000046</v>
      </c>
      <c r="I108" s="92">
        <v>156033.23000000001</v>
      </c>
      <c r="J108" s="20"/>
      <c r="K108" s="93">
        <f t="shared" si="15"/>
        <v>156033.23000000001</v>
      </c>
      <c r="L108" s="92">
        <v>12282.33</v>
      </c>
      <c r="M108" s="20"/>
      <c r="N108" s="93">
        <f t="shared" si="16"/>
        <v>12282.33</v>
      </c>
      <c r="O108" s="92">
        <v>1057097.4699999995</v>
      </c>
      <c r="P108" s="20"/>
      <c r="Q108" s="93">
        <f t="shared" si="17"/>
        <v>1057097.4699999995</v>
      </c>
      <c r="R108" s="92">
        <v>85672762.36999996</v>
      </c>
      <c r="S108" s="20"/>
      <c r="T108" s="93">
        <f t="shared" si="18"/>
        <v>85672762.36999996</v>
      </c>
      <c r="U108" s="209">
        <f t="shared" si="19"/>
        <v>0</v>
      </c>
      <c r="W108" s="86" t="s">
        <v>15</v>
      </c>
      <c r="X108" s="121">
        <f t="shared" si="20"/>
        <v>0</v>
      </c>
      <c r="Y108" s="122">
        <f t="shared" si="21"/>
        <v>0</v>
      </c>
      <c r="Z108" s="122">
        <f t="shared" si="22"/>
        <v>0</v>
      </c>
      <c r="AA108" s="122">
        <f t="shared" si="23"/>
        <v>0</v>
      </c>
      <c r="AB108" s="122">
        <f t="shared" si="24"/>
        <v>0</v>
      </c>
      <c r="AC108" s="129">
        <f t="shared" si="25"/>
        <v>0</v>
      </c>
    </row>
    <row r="109" spans="1:29" ht="15.75">
      <c r="A109" s="251"/>
      <c r="B109" s="86" t="s">
        <v>16</v>
      </c>
      <c r="C109" s="92">
        <v>53438821.219998986</v>
      </c>
      <c r="D109" s="20"/>
      <c r="E109" s="93">
        <f t="shared" si="13"/>
        <v>53438821.219998986</v>
      </c>
      <c r="F109" s="92">
        <v>904650.98000000033</v>
      </c>
      <c r="G109" s="20"/>
      <c r="H109" s="93">
        <f t="shared" si="14"/>
        <v>904650.98000000033</v>
      </c>
      <c r="I109" s="92">
        <v>86457.04</v>
      </c>
      <c r="J109" s="20"/>
      <c r="K109" s="93">
        <f t="shared" si="15"/>
        <v>86457.04</v>
      </c>
      <c r="L109" s="92">
        <v>5665.84</v>
      </c>
      <c r="M109" s="20"/>
      <c r="N109" s="93">
        <f t="shared" si="16"/>
        <v>5665.84</v>
      </c>
      <c r="O109" s="92">
        <v>498523.90999999992</v>
      </c>
      <c r="P109" s="20"/>
      <c r="Q109" s="93">
        <f t="shared" si="17"/>
        <v>498523.90999999992</v>
      </c>
      <c r="R109" s="92">
        <v>52116437.529998988</v>
      </c>
      <c r="S109" s="20"/>
      <c r="T109" s="93">
        <f t="shared" si="18"/>
        <v>52116437.529998988</v>
      </c>
      <c r="U109" s="209">
        <f t="shared" si="19"/>
        <v>0</v>
      </c>
      <c r="W109" s="86" t="s">
        <v>16</v>
      </c>
      <c r="X109" s="121">
        <f t="shared" si="20"/>
        <v>0</v>
      </c>
      <c r="Y109" s="122">
        <f t="shared" si="21"/>
        <v>0</v>
      </c>
      <c r="Z109" s="122">
        <f t="shared" si="22"/>
        <v>0</v>
      </c>
      <c r="AA109" s="122">
        <f t="shared" si="23"/>
        <v>0</v>
      </c>
      <c r="AB109" s="122">
        <f t="shared" si="24"/>
        <v>0</v>
      </c>
      <c r="AC109" s="129">
        <f t="shared" si="25"/>
        <v>0</v>
      </c>
    </row>
    <row r="110" spans="1:29" ht="15.75">
      <c r="A110" s="251"/>
      <c r="B110" s="86" t="s">
        <v>17</v>
      </c>
      <c r="C110" s="92">
        <v>68520756.659996778</v>
      </c>
      <c r="D110" s="20"/>
      <c r="E110" s="93">
        <f t="shared" si="13"/>
        <v>68520756.659996778</v>
      </c>
      <c r="F110" s="92">
        <v>1691692.95</v>
      </c>
      <c r="G110" s="20"/>
      <c r="H110" s="93">
        <f t="shared" si="14"/>
        <v>1691692.95</v>
      </c>
      <c r="I110" s="92">
        <v>55815.98</v>
      </c>
      <c r="J110" s="20"/>
      <c r="K110" s="93">
        <f t="shared" si="15"/>
        <v>55815.98</v>
      </c>
      <c r="L110" s="92">
        <v>2142.98</v>
      </c>
      <c r="M110" s="20"/>
      <c r="N110" s="93">
        <f t="shared" si="16"/>
        <v>2142.98</v>
      </c>
      <c r="O110" s="92">
        <v>558818.68999999994</v>
      </c>
      <c r="P110" s="20"/>
      <c r="Q110" s="93">
        <f t="shared" si="17"/>
        <v>558818.68999999994</v>
      </c>
      <c r="R110" s="92">
        <v>66323918.019996755</v>
      </c>
      <c r="S110" s="20"/>
      <c r="T110" s="93">
        <f t="shared" si="18"/>
        <v>66323918.019996755</v>
      </c>
      <c r="U110" s="209">
        <f t="shared" si="19"/>
        <v>0</v>
      </c>
      <c r="W110" s="86" t="s">
        <v>17</v>
      </c>
      <c r="X110" s="121">
        <f t="shared" si="20"/>
        <v>0</v>
      </c>
      <c r="Y110" s="122">
        <f t="shared" si="21"/>
        <v>0</v>
      </c>
      <c r="Z110" s="122">
        <f t="shared" si="22"/>
        <v>0</v>
      </c>
      <c r="AA110" s="122">
        <f t="shared" si="23"/>
        <v>0</v>
      </c>
      <c r="AB110" s="122">
        <f t="shared" si="24"/>
        <v>0</v>
      </c>
      <c r="AC110" s="129">
        <f t="shared" si="25"/>
        <v>0</v>
      </c>
    </row>
    <row r="111" spans="1:29" ht="15.75">
      <c r="A111" s="251"/>
      <c r="B111" s="86" t="s">
        <v>18</v>
      </c>
      <c r="C111" s="92">
        <v>11765627.699999997</v>
      </c>
      <c r="D111" s="20"/>
      <c r="E111" s="93">
        <f t="shared" si="13"/>
        <v>11765627.699999997</v>
      </c>
      <c r="F111" s="92">
        <v>428768.32000000007</v>
      </c>
      <c r="G111" s="20"/>
      <c r="H111" s="93">
        <f t="shared" si="14"/>
        <v>428768.32000000007</v>
      </c>
      <c r="I111" s="92">
        <v>5725.87</v>
      </c>
      <c r="J111" s="20"/>
      <c r="K111" s="93">
        <f t="shared" si="15"/>
        <v>5725.87</v>
      </c>
      <c r="L111" s="92">
        <v>0</v>
      </c>
      <c r="M111" s="20"/>
      <c r="N111" s="93">
        <f t="shared" si="16"/>
        <v>0</v>
      </c>
      <c r="O111" s="92">
        <v>46810.9</v>
      </c>
      <c r="P111" s="20"/>
      <c r="Q111" s="93">
        <f t="shared" si="17"/>
        <v>46810.9</v>
      </c>
      <c r="R111" s="92">
        <v>11295774.349999998</v>
      </c>
      <c r="S111" s="20"/>
      <c r="T111" s="93">
        <f t="shared" si="18"/>
        <v>11295774.349999998</v>
      </c>
      <c r="U111" s="209">
        <f t="shared" si="19"/>
        <v>0</v>
      </c>
      <c r="W111" s="86" t="s">
        <v>18</v>
      </c>
      <c r="X111" s="121">
        <f t="shared" si="20"/>
        <v>0</v>
      </c>
      <c r="Y111" s="122">
        <f t="shared" si="21"/>
        <v>0</v>
      </c>
      <c r="Z111" s="122">
        <f t="shared" si="22"/>
        <v>0</v>
      </c>
      <c r="AA111" s="122">
        <f t="shared" si="23"/>
        <v>0</v>
      </c>
      <c r="AB111" s="122">
        <f t="shared" si="24"/>
        <v>0</v>
      </c>
      <c r="AC111" s="129">
        <f t="shared" si="25"/>
        <v>0</v>
      </c>
    </row>
    <row r="112" spans="1:29" ht="15.75">
      <c r="A112" s="252"/>
      <c r="B112" s="88" t="s">
        <v>19</v>
      </c>
      <c r="C112" s="94">
        <v>76506863.189999089</v>
      </c>
      <c r="D112" s="95"/>
      <c r="E112" s="96">
        <f t="shared" si="13"/>
        <v>76506863.189999089</v>
      </c>
      <c r="F112" s="94">
        <v>1500507.43</v>
      </c>
      <c r="G112" s="95"/>
      <c r="H112" s="96">
        <f t="shared" si="14"/>
        <v>1500507.43</v>
      </c>
      <c r="I112" s="94">
        <v>46579.07</v>
      </c>
      <c r="J112" s="95"/>
      <c r="K112" s="96">
        <f t="shared" si="15"/>
        <v>46579.07</v>
      </c>
      <c r="L112" s="94">
        <v>7044.64</v>
      </c>
      <c r="M112" s="95"/>
      <c r="N112" s="96">
        <f t="shared" si="16"/>
        <v>7044.64</v>
      </c>
      <c r="O112" s="94">
        <v>481858.35</v>
      </c>
      <c r="P112" s="95"/>
      <c r="Q112" s="96">
        <f t="shared" si="17"/>
        <v>481858.35</v>
      </c>
      <c r="R112" s="94">
        <v>74608582.829999089</v>
      </c>
      <c r="S112" s="95"/>
      <c r="T112" s="96">
        <f t="shared" si="18"/>
        <v>74608582.829999089</v>
      </c>
      <c r="U112" s="210">
        <f t="shared" si="19"/>
        <v>0</v>
      </c>
      <c r="W112" s="88" t="s">
        <v>19</v>
      </c>
      <c r="X112" s="125">
        <f t="shared" si="20"/>
        <v>0</v>
      </c>
      <c r="Y112" s="126">
        <f t="shared" si="21"/>
        <v>0</v>
      </c>
      <c r="Z112" s="126">
        <f t="shared" si="22"/>
        <v>0</v>
      </c>
      <c r="AA112" s="126">
        <f t="shared" si="23"/>
        <v>0</v>
      </c>
      <c r="AB112" s="126">
        <f t="shared" si="24"/>
        <v>0</v>
      </c>
      <c r="AC112" s="132">
        <f t="shared" si="25"/>
        <v>0</v>
      </c>
    </row>
    <row r="113" spans="1:29" ht="15.75" customHeight="1">
      <c r="A113" s="250">
        <v>42810</v>
      </c>
      <c r="B113" s="85" t="s">
        <v>12</v>
      </c>
      <c r="C113" s="89">
        <v>41806967.810000226</v>
      </c>
      <c r="D113" s="90"/>
      <c r="E113" s="91">
        <f t="shared" si="13"/>
        <v>41806967.810000226</v>
      </c>
      <c r="F113" s="89">
        <v>1226173.3199999996</v>
      </c>
      <c r="G113" s="90"/>
      <c r="H113" s="91">
        <f t="shared" si="14"/>
        <v>1226173.3199999996</v>
      </c>
      <c r="I113" s="89">
        <v>78164.289999999994</v>
      </c>
      <c r="J113" s="90"/>
      <c r="K113" s="91">
        <f t="shared" si="15"/>
        <v>78164.289999999994</v>
      </c>
      <c r="L113" s="89">
        <v>13584.93</v>
      </c>
      <c r="M113" s="90"/>
      <c r="N113" s="91">
        <f t="shared" si="16"/>
        <v>13584.93</v>
      </c>
      <c r="O113" s="89">
        <v>367577.97999999986</v>
      </c>
      <c r="P113" s="90"/>
      <c r="Q113" s="91">
        <f t="shared" si="17"/>
        <v>367577.97999999986</v>
      </c>
      <c r="R113" s="89">
        <v>40277795.870000228</v>
      </c>
      <c r="S113" s="99"/>
      <c r="T113" s="91">
        <f t="shared" si="18"/>
        <v>40277795.870000228</v>
      </c>
      <c r="U113" s="208">
        <f t="shared" si="19"/>
        <v>0</v>
      </c>
      <c r="W113" s="85" t="s">
        <v>12</v>
      </c>
      <c r="X113" s="117">
        <f t="shared" si="20"/>
        <v>0</v>
      </c>
      <c r="Y113" s="118">
        <f t="shared" si="21"/>
        <v>0</v>
      </c>
      <c r="Z113" s="118">
        <f t="shared" si="22"/>
        <v>0</v>
      </c>
      <c r="AA113" s="118">
        <f t="shared" si="23"/>
        <v>0</v>
      </c>
      <c r="AB113" s="118">
        <f t="shared" si="24"/>
        <v>0</v>
      </c>
      <c r="AC113" s="131">
        <f t="shared" si="25"/>
        <v>0</v>
      </c>
    </row>
    <row r="114" spans="1:29" ht="15.75">
      <c r="A114" s="251"/>
      <c r="B114" s="86" t="s">
        <v>13</v>
      </c>
      <c r="C114" s="92">
        <v>97085189.519996703</v>
      </c>
      <c r="D114" s="20"/>
      <c r="E114" s="93">
        <f t="shared" si="13"/>
        <v>97085189.519996703</v>
      </c>
      <c r="F114" s="92">
        <v>2288346.2700000028</v>
      </c>
      <c r="G114" s="20"/>
      <c r="H114" s="93">
        <f t="shared" si="14"/>
        <v>2288346.2700000028</v>
      </c>
      <c r="I114" s="92">
        <v>474319.35</v>
      </c>
      <c r="J114" s="20"/>
      <c r="K114" s="93">
        <f t="shared" si="15"/>
        <v>474319.35</v>
      </c>
      <c r="L114" s="92">
        <v>244948.52</v>
      </c>
      <c r="M114" s="20"/>
      <c r="N114" s="93">
        <f t="shared" si="16"/>
        <v>244948.52</v>
      </c>
      <c r="O114" s="92">
        <v>1983.14</v>
      </c>
      <c r="P114" s="20"/>
      <c r="Q114" s="93">
        <f t="shared" si="17"/>
        <v>1983.14</v>
      </c>
      <c r="R114" s="92">
        <v>95024230.939996675</v>
      </c>
      <c r="S114" s="20"/>
      <c r="T114" s="93">
        <f t="shared" si="18"/>
        <v>95024230.939996675</v>
      </c>
      <c r="U114" s="209">
        <f t="shared" si="19"/>
        <v>0</v>
      </c>
      <c r="W114" s="86" t="s">
        <v>13</v>
      </c>
      <c r="X114" s="121">
        <f t="shared" si="20"/>
        <v>0</v>
      </c>
      <c r="Y114" s="122">
        <f t="shared" si="21"/>
        <v>0</v>
      </c>
      <c r="Z114" s="122">
        <f t="shared" si="22"/>
        <v>0</v>
      </c>
      <c r="AA114" s="122">
        <f t="shared" si="23"/>
        <v>0</v>
      </c>
      <c r="AB114" s="122">
        <f t="shared" si="24"/>
        <v>0</v>
      </c>
      <c r="AC114" s="129">
        <f t="shared" si="25"/>
        <v>0</v>
      </c>
    </row>
    <row r="115" spans="1:29" ht="15.75">
      <c r="A115" s="251"/>
      <c r="B115" s="87" t="s">
        <v>14</v>
      </c>
      <c r="C115" s="92">
        <v>44189594.719999723</v>
      </c>
      <c r="D115" s="20"/>
      <c r="E115" s="93">
        <f t="shared" si="13"/>
        <v>44189594.719999723</v>
      </c>
      <c r="F115" s="92">
        <v>1353182.45</v>
      </c>
      <c r="G115" s="20"/>
      <c r="H115" s="93">
        <f t="shared" si="14"/>
        <v>1353182.45</v>
      </c>
      <c r="I115" s="92">
        <v>41902.39</v>
      </c>
      <c r="J115" s="20"/>
      <c r="K115" s="93">
        <f t="shared" si="15"/>
        <v>41902.39</v>
      </c>
      <c r="L115" s="92">
        <v>23688.32</v>
      </c>
      <c r="M115" s="20"/>
      <c r="N115" s="93">
        <f t="shared" si="16"/>
        <v>23688.32</v>
      </c>
      <c r="O115" s="92">
        <v>759947.5</v>
      </c>
      <c r="P115" s="20"/>
      <c r="Q115" s="93">
        <f t="shared" si="17"/>
        <v>759947.5</v>
      </c>
      <c r="R115" s="92">
        <v>42094678.83999972</v>
      </c>
      <c r="S115" s="20"/>
      <c r="T115" s="93">
        <f t="shared" si="18"/>
        <v>42094678.83999972</v>
      </c>
      <c r="U115" s="209">
        <f t="shared" si="19"/>
        <v>0</v>
      </c>
      <c r="W115" s="87" t="s">
        <v>14</v>
      </c>
      <c r="X115" s="121">
        <f t="shared" si="20"/>
        <v>0</v>
      </c>
      <c r="Y115" s="122">
        <f t="shared" si="21"/>
        <v>0</v>
      </c>
      <c r="Z115" s="122">
        <f t="shared" si="22"/>
        <v>0</v>
      </c>
      <c r="AA115" s="122">
        <f t="shared" si="23"/>
        <v>0</v>
      </c>
      <c r="AB115" s="122">
        <f t="shared" si="24"/>
        <v>0</v>
      </c>
      <c r="AC115" s="129">
        <f t="shared" si="25"/>
        <v>0</v>
      </c>
    </row>
    <row r="116" spans="1:29" ht="15.75">
      <c r="A116" s="251"/>
      <c r="B116" s="86" t="s">
        <v>15</v>
      </c>
      <c r="C116" s="92">
        <v>85672762.36999996</v>
      </c>
      <c r="D116" s="20"/>
      <c r="E116" s="93">
        <f t="shared" si="13"/>
        <v>85672762.36999996</v>
      </c>
      <c r="F116" s="92">
        <v>946440.78999999969</v>
      </c>
      <c r="G116" s="20"/>
      <c r="H116" s="93">
        <f t="shared" si="14"/>
        <v>946440.78999999969</v>
      </c>
      <c r="I116" s="92">
        <v>173528.65</v>
      </c>
      <c r="J116" s="20"/>
      <c r="K116" s="93">
        <f t="shared" si="15"/>
        <v>173528.65</v>
      </c>
      <c r="L116" s="92">
        <v>9021.6</v>
      </c>
      <c r="M116" s="20"/>
      <c r="N116" s="93">
        <f t="shared" si="16"/>
        <v>9021.6</v>
      </c>
      <c r="O116" s="92">
        <v>2298.63</v>
      </c>
      <c r="P116" s="20"/>
      <c r="Q116" s="93">
        <f t="shared" si="17"/>
        <v>2298.63</v>
      </c>
      <c r="R116" s="92">
        <v>84888529.999999925</v>
      </c>
      <c r="S116" s="20"/>
      <c r="T116" s="93">
        <f t="shared" si="18"/>
        <v>84888529.999999925</v>
      </c>
      <c r="U116" s="209">
        <f t="shared" si="19"/>
        <v>0</v>
      </c>
      <c r="W116" s="86" t="s">
        <v>15</v>
      </c>
      <c r="X116" s="121">
        <f t="shared" si="20"/>
        <v>0</v>
      </c>
      <c r="Y116" s="122">
        <f t="shared" si="21"/>
        <v>0</v>
      </c>
      <c r="Z116" s="122">
        <f t="shared" si="22"/>
        <v>0</v>
      </c>
      <c r="AA116" s="122">
        <f t="shared" si="23"/>
        <v>0</v>
      </c>
      <c r="AB116" s="122">
        <f t="shared" si="24"/>
        <v>0</v>
      </c>
      <c r="AC116" s="129">
        <f t="shared" si="25"/>
        <v>0</v>
      </c>
    </row>
    <row r="117" spans="1:29" ht="15.75">
      <c r="A117" s="251"/>
      <c r="B117" s="86" t="s">
        <v>16</v>
      </c>
      <c r="C117" s="92">
        <v>52116437.529998988</v>
      </c>
      <c r="D117" s="20"/>
      <c r="E117" s="93">
        <f t="shared" si="13"/>
        <v>52116437.529998988</v>
      </c>
      <c r="F117" s="92">
        <v>763894.46999999974</v>
      </c>
      <c r="G117" s="20"/>
      <c r="H117" s="93">
        <f t="shared" si="14"/>
        <v>763894.46999999974</v>
      </c>
      <c r="I117" s="92">
        <v>53737.58</v>
      </c>
      <c r="J117" s="20"/>
      <c r="K117" s="93">
        <f t="shared" si="15"/>
        <v>53737.58</v>
      </c>
      <c r="L117" s="92">
        <v>1858.4</v>
      </c>
      <c r="M117" s="20"/>
      <c r="N117" s="93">
        <f t="shared" si="16"/>
        <v>1858.4</v>
      </c>
      <c r="O117" s="92">
        <v>305683.67</v>
      </c>
      <c r="P117" s="20"/>
      <c r="Q117" s="93">
        <f t="shared" si="17"/>
        <v>305683.67</v>
      </c>
      <c r="R117" s="92">
        <v>51098738.569998987</v>
      </c>
      <c r="S117" s="20"/>
      <c r="T117" s="93">
        <f t="shared" si="18"/>
        <v>51098738.569998987</v>
      </c>
      <c r="U117" s="209">
        <f t="shared" si="19"/>
        <v>0</v>
      </c>
      <c r="W117" s="86" t="s">
        <v>16</v>
      </c>
      <c r="X117" s="121">
        <f t="shared" si="20"/>
        <v>0</v>
      </c>
      <c r="Y117" s="122">
        <f t="shared" si="21"/>
        <v>0</v>
      </c>
      <c r="Z117" s="122">
        <f t="shared" si="22"/>
        <v>0</v>
      </c>
      <c r="AA117" s="122">
        <f t="shared" si="23"/>
        <v>0</v>
      </c>
      <c r="AB117" s="122">
        <f t="shared" si="24"/>
        <v>0</v>
      </c>
      <c r="AC117" s="129">
        <f t="shared" si="25"/>
        <v>0</v>
      </c>
    </row>
    <row r="118" spans="1:29" ht="15.75">
      <c r="A118" s="251"/>
      <c r="B118" s="86" t="s">
        <v>17</v>
      </c>
      <c r="C118" s="92">
        <v>66323918.019996755</v>
      </c>
      <c r="D118" s="20"/>
      <c r="E118" s="93">
        <f t="shared" si="13"/>
        <v>66323918.019996755</v>
      </c>
      <c r="F118" s="92">
        <v>1586419.53</v>
      </c>
      <c r="G118" s="20"/>
      <c r="H118" s="93">
        <f t="shared" si="14"/>
        <v>1586419.53</v>
      </c>
      <c r="I118" s="92">
        <v>101481.88</v>
      </c>
      <c r="J118" s="20"/>
      <c r="K118" s="93">
        <f t="shared" si="15"/>
        <v>101481.88</v>
      </c>
      <c r="L118" s="92">
        <v>2629.66</v>
      </c>
      <c r="M118" s="20"/>
      <c r="N118" s="93">
        <f t="shared" si="16"/>
        <v>2629.66</v>
      </c>
      <c r="O118" s="92">
        <v>314886.95999999996</v>
      </c>
      <c r="P118" s="20"/>
      <c r="Q118" s="93">
        <f t="shared" si="17"/>
        <v>314886.95999999996</v>
      </c>
      <c r="R118" s="92">
        <v>64521463.749996759</v>
      </c>
      <c r="S118" s="20"/>
      <c r="T118" s="93">
        <f t="shared" si="18"/>
        <v>64521463.749996759</v>
      </c>
      <c r="U118" s="209">
        <f t="shared" si="19"/>
        <v>0</v>
      </c>
      <c r="W118" s="86" t="s">
        <v>17</v>
      </c>
      <c r="X118" s="121">
        <f t="shared" si="20"/>
        <v>0</v>
      </c>
      <c r="Y118" s="122">
        <f t="shared" si="21"/>
        <v>0</v>
      </c>
      <c r="Z118" s="122">
        <f t="shared" si="22"/>
        <v>0</v>
      </c>
      <c r="AA118" s="122">
        <f t="shared" si="23"/>
        <v>0</v>
      </c>
      <c r="AB118" s="122">
        <f t="shared" si="24"/>
        <v>0</v>
      </c>
      <c r="AC118" s="129">
        <f t="shared" si="25"/>
        <v>0</v>
      </c>
    </row>
    <row r="119" spans="1:29" ht="15.75">
      <c r="A119" s="251"/>
      <c r="B119" s="86" t="s">
        <v>18</v>
      </c>
      <c r="C119" s="92">
        <v>11295774.349999998</v>
      </c>
      <c r="D119" s="20"/>
      <c r="E119" s="93">
        <f t="shared" si="13"/>
        <v>11295774.349999998</v>
      </c>
      <c r="F119" s="92">
        <v>214958.78</v>
      </c>
      <c r="G119" s="20"/>
      <c r="H119" s="93">
        <f t="shared" si="14"/>
        <v>214958.78</v>
      </c>
      <c r="I119" s="92">
        <v>41927.800000000003</v>
      </c>
      <c r="J119" s="20"/>
      <c r="K119" s="93">
        <f t="shared" si="15"/>
        <v>41927.800000000003</v>
      </c>
      <c r="L119" s="92">
        <v>1512.38</v>
      </c>
      <c r="M119" s="20"/>
      <c r="N119" s="93">
        <f t="shared" si="16"/>
        <v>1512.38</v>
      </c>
      <c r="O119" s="92">
        <v>94674.51</v>
      </c>
      <c r="P119" s="20"/>
      <c r="Q119" s="93">
        <f t="shared" si="17"/>
        <v>94674.51</v>
      </c>
      <c r="R119" s="92">
        <v>11026556.479999995</v>
      </c>
      <c r="S119" s="20"/>
      <c r="T119" s="93">
        <f t="shared" si="18"/>
        <v>11026556.479999995</v>
      </c>
      <c r="U119" s="209">
        <f t="shared" si="19"/>
        <v>0</v>
      </c>
      <c r="W119" s="86" t="s">
        <v>18</v>
      </c>
      <c r="X119" s="121">
        <f t="shared" si="20"/>
        <v>0</v>
      </c>
      <c r="Y119" s="122">
        <f t="shared" si="21"/>
        <v>0</v>
      </c>
      <c r="Z119" s="122">
        <f t="shared" si="22"/>
        <v>0</v>
      </c>
      <c r="AA119" s="122">
        <f t="shared" si="23"/>
        <v>0</v>
      </c>
      <c r="AB119" s="122">
        <f t="shared" si="24"/>
        <v>0</v>
      </c>
      <c r="AC119" s="129">
        <f t="shared" si="25"/>
        <v>0</v>
      </c>
    </row>
    <row r="120" spans="1:29" ht="15.75">
      <c r="A120" s="252"/>
      <c r="B120" s="88" t="s">
        <v>19</v>
      </c>
      <c r="C120" s="94">
        <v>74608582.829999089</v>
      </c>
      <c r="D120" s="95"/>
      <c r="E120" s="96">
        <f t="shared" si="13"/>
        <v>74608582.829999089</v>
      </c>
      <c r="F120" s="94">
        <v>1883934.9699999995</v>
      </c>
      <c r="G120" s="95"/>
      <c r="H120" s="96">
        <f t="shared" si="14"/>
        <v>1883934.9699999995</v>
      </c>
      <c r="I120" s="94">
        <v>120554.88999999998</v>
      </c>
      <c r="J120" s="95"/>
      <c r="K120" s="96">
        <f t="shared" si="15"/>
        <v>120554.88999999998</v>
      </c>
      <c r="L120" s="94">
        <v>4457.88</v>
      </c>
      <c r="M120" s="95"/>
      <c r="N120" s="96">
        <f t="shared" si="16"/>
        <v>4457.88</v>
      </c>
      <c r="O120" s="94">
        <v>425185.87</v>
      </c>
      <c r="P120" s="95"/>
      <c r="Q120" s="96">
        <f t="shared" si="17"/>
        <v>425185.87</v>
      </c>
      <c r="R120" s="94">
        <v>72415558.999999091</v>
      </c>
      <c r="S120" s="95"/>
      <c r="T120" s="96">
        <f t="shared" si="18"/>
        <v>72415558.999999091</v>
      </c>
      <c r="U120" s="210">
        <f t="shared" si="19"/>
        <v>0</v>
      </c>
      <c r="W120" s="88" t="s">
        <v>19</v>
      </c>
      <c r="X120" s="125">
        <f t="shared" si="20"/>
        <v>0</v>
      </c>
      <c r="Y120" s="126">
        <f t="shared" si="21"/>
        <v>0</v>
      </c>
      <c r="Z120" s="126">
        <f t="shared" si="22"/>
        <v>0</v>
      </c>
      <c r="AA120" s="126">
        <f t="shared" si="23"/>
        <v>0</v>
      </c>
      <c r="AB120" s="126">
        <f t="shared" si="24"/>
        <v>0</v>
      </c>
      <c r="AC120" s="132">
        <f t="shared" si="25"/>
        <v>0</v>
      </c>
    </row>
    <row r="121" spans="1:29" ht="15.75" customHeight="1">
      <c r="A121" s="250">
        <v>42812</v>
      </c>
      <c r="B121" s="85" t="s">
        <v>12</v>
      </c>
      <c r="C121" s="89">
        <v>40277795.870000228</v>
      </c>
      <c r="D121" s="90"/>
      <c r="E121" s="91">
        <f t="shared" si="13"/>
        <v>40277795.870000228</v>
      </c>
      <c r="F121" s="89">
        <v>552048.22</v>
      </c>
      <c r="G121" s="90"/>
      <c r="H121" s="91">
        <f t="shared" si="14"/>
        <v>552048.22</v>
      </c>
      <c r="I121" s="89">
        <v>0</v>
      </c>
      <c r="J121" s="90"/>
      <c r="K121" s="91">
        <f t="shared" si="15"/>
        <v>0</v>
      </c>
      <c r="L121" s="89">
        <v>0</v>
      </c>
      <c r="M121" s="90"/>
      <c r="N121" s="91">
        <f t="shared" si="16"/>
        <v>0</v>
      </c>
      <c r="O121" s="89">
        <v>0</v>
      </c>
      <c r="P121" s="90"/>
      <c r="Q121" s="91">
        <f t="shared" si="17"/>
        <v>0</v>
      </c>
      <c r="R121" s="89">
        <v>39725747.650000229</v>
      </c>
      <c r="S121" s="90"/>
      <c r="T121" s="91">
        <f t="shared" si="18"/>
        <v>39725747.650000229</v>
      </c>
      <c r="U121" s="208">
        <f t="shared" si="19"/>
        <v>0</v>
      </c>
      <c r="W121" s="85" t="s">
        <v>12</v>
      </c>
      <c r="X121" s="117">
        <f t="shared" si="20"/>
        <v>0</v>
      </c>
      <c r="Y121" s="118">
        <f t="shared" si="21"/>
        <v>0</v>
      </c>
      <c r="Z121" s="118">
        <f t="shared" si="22"/>
        <v>0</v>
      </c>
      <c r="AA121" s="118">
        <f t="shared" si="23"/>
        <v>0</v>
      </c>
      <c r="AB121" s="118">
        <f t="shared" si="24"/>
        <v>0</v>
      </c>
      <c r="AC121" s="131">
        <f t="shared" si="25"/>
        <v>0</v>
      </c>
    </row>
    <row r="122" spans="1:29" ht="15.75">
      <c r="A122" s="251"/>
      <c r="B122" s="86" t="s">
        <v>13</v>
      </c>
      <c r="C122" s="92">
        <v>95024230.939996675</v>
      </c>
      <c r="D122" s="20"/>
      <c r="E122" s="93">
        <f t="shared" si="13"/>
        <v>95024230.939996675</v>
      </c>
      <c r="F122" s="92">
        <v>1431345.24</v>
      </c>
      <c r="G122" s="20"/>
      <c r="H122" s="93">
        <f t="shared" si="14"/>
        <v>1431345.24</v>
      </c>
      <c r="I122" s="92">
        <v>130681.86999999998</v>
      </c>
      <c r="J122" s="20"/>
      <c r="K122" s="93">
        <f t="shared" si="15"/>
        <v>130681.86999999998</v>
      </c>
      <c r="L122" s="92">
        <v>17480.5</v>
      </c>
      <c r="M122" s="20"/>
      <c r="N122" s="93">
        <f t="shared" si="16"/>
        <v>17480.5</v>
      </c>
      <c r="O122" s="92">
        <v>863624.45</v>
      </c>
      <c r="P122" s="20"/>
      <c r="Q122" s="93">
        <f t="shared" si="17"/>
        <v>863624.45</v>
      </c>
      <c r="R122" s="92">
        <v>92842462.619996682</v>
      </c>
      <c r="S122" s="20"/>
      <c r="T122" s="93">
        <f t="shared" si="18"/>
        <v>92842462.619996682</v>
      </c>
      <c r="U122" s="209">
        <f t="shared" si="19"/>
        <v>0</v>
      </c>
      <c r="W122" s="86" t="s">
        <v>13</v>
      </c>
      <c r="X122" s="121">
        <f t="shared" si="20"/>
        <v>0</v>
      </c>
      <c r="Y122" s="122">
        <f t="shared" si="21"/>
        <v>0</v>
      </c>
      <c r="Z122" s="122">
        <f t="shared" si="22"/>
        <v>0</v>
      </c>
      <c r="AA122" s="122">
        <f t="shared" si="23"/>
        <v>0</v>
      </c>
      <c r="AB122" s="122">
        <f t="shared" si="24"/>
        <v>0</v>
      </c>
      <c r="AC122" s="129">
        <f t="shared" si="25"/>
        <v>0</v>
      </c>
    </row>
    <row r="123" spans="1:29" ht="15.75">
      <c r="A123" s="251"/>
      <c r="B123" s="87" t="s">
        <v>14</v>
      </c>
      <c r="C123" s="92"/>
      <c r="D123" s="20"/>
      <c r="E123" s="93">
        <f t="shared" si="13"/>
        <v>0</v>
      </c>
      <c r="F123" s="92"/>
      <c r="G123" s="20"/>
      <c r="H123" s="93">
        <f t="shared" si="14"/>
        <v>0</v>
      </c>
      <c r="I123" s="92"/>
      <c r="J123" s="20"/>
      <c r="K123" s="93">
        <f t="shared" si="15"/>
        <v>0</v>
      </c>
      <c r="L123" s="92"/>
      <c r="M123" s="20"/>
      <c r="N123" s="93">
        <f t="shared" si="16"/>
        <v>0</v>
      </c>
      <c r="O123" s="92"/>
      <c r="P123" s="20"/>
      <c r="Q123" s="93">
        <f t="shared" si="17"/>
        <v>0</v>
      </c>
      <c r="R123" s="92"/>
      <c r="S123" s="20"/>
      <c r="T123" s="93">
        <f t="shared" si="18"/>
        <v>0</v>
      </c>
      <c r="U123" s="209">
        <f t="shared" si="19"/>
        <v>0</v>
      </c>
      <c r="W123" s="87" t="s">
        <v>14</v>
      </c>
      <c r="X123" s="121">
        <f t="shared" si="20"/>
        <v>0</v>
      </c>
      <c r="Y123" s="122">
        <f t="shared" si="21"/>
        <v>0</v>
      </c>
      <c r="Z123" s="122">
        <f t="shared" si="22"/>
        <v>0</v>
      </c>
      <c r="AA123" s="122">
        <f t="shared" si="23"/>
        <v>0</v>
      </c>
      <c r="AB123" s="122">
        <f t="shared" si="24"/>
        <v>0</v>
      </c>
      <c r="AC123" s="129">
        <f t="shared" si="25"/>
        <v>0</v>
      </c>
    </row>
    <row r="124" spans="1:29" ht="15.75">
      <c r="A124" s="251"/>
      <c r="B124" s="86" t="s">
        <v>15</v>
      </c>
      <c r="C124" s="92">
        <v>84888529.999999925</v>
      </c>
      <c r="D124" s="20"/>
      <c r="E124" s="93">
        <f t="shared" si="13"/>
        <v>84888529.999999925</v>
      </c>
      <c r="F124" s="92">
        <v>303730.53000000003</v>
      </c>
      <c r="G124" s="20"/>
      <c r="H124" s="93">
        <f t="shared" si="14"/>
        <v>303730.53000000003</v>
      </c>
      <c r="I124" s="92">
        <v>63697.539999999994</v>
      </c>
      <c r="J124" s="20"/>
      <c r="K124" s="93">
        <f t="shared" si="15"/>
        <v>63697.539999999994</v>
      </c>
      <c r="L124" s="92">
        <v>6110</v>
      </c>
      <c r="M124" s="20"/>
      <c r="N124" s="93">
        <f t="shared" si="16"/>
        <v>6110</v>
      </c>
      <c r="O124" s="92">
        <v>1323627.7</v>
      </c>
      <c r="P124" s="20"/>
      <c r="Q124" s="93">
        <f t="shared" si="17"/>
        <v>1323627.7</v>
      </c>
      <c r="R124" s="92">
        <v>83318759.309999928</v>
      </c>
      <c r="S124" s="20"/>
      <c r="T124" s="93">
        <f t="shared" si="18"/>
        <v>83318759.309999928</v>
      </c>
      <c r="U124" s="209">
        <f t="shared" si="19"/>
        <v>0</v>
      </c>
      <c r="W124" s="86" t="s">
        <v>15</v>
      </c>
      <c r="X124" s="121">
        <f t="shared" si="20"/>
        <v>0</v>
      </c>
      <c r="Y124" s="122">
        <f t="shared" si="21"/>
        <v>0</v>
      </c>
      <c r="Z124" s="122">
        <f t="shared" si="22"/>
        <v>0</v>
      </c>
      <c r="AA124" s="122">
        <f t="shared" si="23"/>
        <v>0</v>
      </c>
      <c r="AB124" s="122">
        <f t="shared" si="24"/>
        <v>0</v>
      </c>
      <c r="AC124" s="129">
        <f t="shared" si="25"/>
        <v>0</v>
      </c>
    </row>
    <row r="125" spans="1:29" ht="15.75">
      <c r="A125" s="251"/>
      <c r="B125" s="86" t="s">
        <v>16</v>
      </c>
      <c r="C125" s="92">
        <v>51098738.569998987</v>
      </c>
      <c r="D125" s="20"/>
      <c r="E125" s="93">
        <f t="shared" si="13"/>
        <v>51098738.569998987</v>
      </c>
      <c r="F125" s="92">
        <v>219102.37000000008</v>
      </c>
      <c r="G125" s="20"/>
      <c r="H125" s="93">
        <f t="shared" si="14"/>
        <v>219102.37000000008</v>
      </c>
      <c r="I125" s="92">
        <v>29718.57</v>
      </c>
      <c r="J125" s="20"/>
      <c r="K125" s="93">
        <f t="shared" si="15"/>
        <v>29718.57</v>
      </c>
      <c r="L125" s="92">
        <v>1463.62</v>
      </c>
      <c r="M125" s="20"/>
      <c r="N125" s="93">
        <f t="shared" si="16"/>
        <v>1463.62</v>
      </c>
      <c r="O125" s="92">
        <v>0</v>
      </c>
      <c r="P125" s="20"/>
      <c r="Q125" s="93">
        <f t="shared" si="17"/>
        <v>0</v>
      </c>
      <c r="R125" s="92">
        <v>50907891.149998993</v>
      </c>
      <c r="S125" s="20"/>
      <c r="T125" s="93">
        <f t="shared" si="18"/>
        <v>50907891.149998993</v>
      </c>
      <c r="U125" s="209">
        <f t="shared" si="19"/>
        <v>0</v>
      </c>
      <c r="W125" s="86" t="s">
        <v>16</v>
      </c>
      <c r="X125" s="121">
        <f t="shared" si="20"/>
        <v>0</v>
      </c>
      <c r="Y125" s="122">
        <f t="shared" si="21"/>
        <v>0</v>
      </c>
      <c r="Z125" s="122">
        <f t="shared" si="22"/>
        <v>0</v>
      </c>
      <c r="AA125" s="122">
        <f t="shared" si="23"/>
        <v>0</v>
      </c>
      <c r="AB125" s="122">
        <f t="shared" si="24"/>
        <v>0</v>
      </c>
      <c r="AC125" s="129">
        <f t="shared" si="25"/>
        <v>0</v>
      </c>
    </row>
    <row r="126" spans="1:29" ht="15.75">
      <c r="A126" s="251"/>
      <c r="B126" s="86" t="s">
        <v>17</v>
      </c>
      <c r="C126" s="92">
        <v>64521463.749996759</v>
      </c>
      <c r="D126" s="20"/>
      <c r="E126" s="93">
        <f t="shared" si="13"/>
        <v>64521463.749996759</v>
      </c>
      <c r="F126" s="92">
        <v>480782.10000000015</v>
      </c>
      <c r="G126" s="20"/>
      <c r="H126" s="93">
        <f t="shared" si="14"/>
        <v>480782.10000000015</v>
      </c>
      <c r="I126" s="92">
        <v>9442.76</v>
      </c>
      <c r="J126" s="20"/>
      <c r="K126" s="93">
        <f t="shared" si="15"/>
        <v>9442.76</v>
      </c>
      <c r="L126" s="92">
        <v>3472.03</v>
      </c>
      <c r="M126" s="20"/>
      <c r="N126" s="93">
        <f t="shared" si="16"/>
        <v>3472.03</v>
      </c>
      <c r="O126" s="92">
        <v>0</v>
      </c>
      <c r="P126" s="20"/>
      <c r="Q126" s="93">
        <f t="shared" si="17"/>
        <v>0</v>
      </c>
      <c r="R126" s="92">
        <v>64046652.379996784</v>
      </c>
      <c r="S126" s="20"/>
      <c r="T126" s="93">
        <f t="shared" si="18"/>
        <v>64046652.379996784</v>
      </c>
      <c r="U126" s="209">
        <f t="shared" si="19"/>
        <v>0</v>
      </c>
      <c r="W126" s="86" t="s">
        <v>17</v>
      </c>
      <c r="X126" s="121">
        <f t="shared" si="20"/>
        <v>0</v>
      </c>
      <c r="Y126" s="122">
        <f t="shared" si="21"/>
        <v>0</v>
      </c>
      <c r="Z126" s="122">
        <f t="shared" si="22"/>
        <v>0</v>
      </c>
      <c r="AA126" s="122">
        <f t="shared" si="23"/>
        <v>0</v>
      </c>
      <c r="AB126" s="122">
        <f t="shared" si="24"/>
        <v>0</v>
      </c>
      <c r="AC126" s="129">
        <f t="shared" si="25"/>
        <v>0</v>
      </c>
    </row>
    <row r="127" spans="1:29" ht="15.75">
      <c r="A127" s="251"/>
      <c r="B127" s="86" t="s">
        <v>18</v>
      </c>
      <c r="C127" s="92">
        <v>11026556.479999995</v>
      </c>
      <c r="D127" s="20"/>
      <c r="E127" s="93">
        <f t="shared" si="13"/>
        <v>11026556.479999995</v>
      </c>
      <c r="F127" s="92">
        <v>90284.37</v>
      </c>
      <c r="G127" s="20"/>
      <c r="H127" s="93">
        <f t="shared" si="14"/>
        <v>90284.37</v>
      </c>
      <c r="I127" s="92">
        <v>13783.18</v>
      </c>
      <c r="J127" s="20"/>
      <c r="K127" s="93">
        <f t="shared" si="15"/>
        <v>13783.18</v>
      </c>
      <c r="L127" s="92">
        <v>466.5</v>
      </c>
      <c r="M127" s="20"/>
      <c r="N127" s="93">
        <f t="shared" si="16"/>
        <v>466.5</v>
      </c>
      <c r="O127" s="92">
        <v>0</v>
      </c>
      <c r="P127" s="20"/>
      <c r="Q127" s="93">
        <f t="shared" si="17"/>
        <v>0</v>
      </c>
      <c r="R127" s="92">
        <v>10949588.789999994</v>
      </c>
      <c r="S127" s="20"/>
      <c r="T127" s="93">
        <f t="shared" si="18"/>
        <v>10949588.789999994</v>
      </c>
      <c r="U127" s="209">
        <f t="shared" si="19"/>
        <v>0</v>
      </c>
      <c r="W127" s="86" t="s">
        <v>18</v>
      </c>
      <c r="X127" s="121">
        <f t="shared" si="20"/>
        <v>0</v>
      </c>
      <c r="Y127" s="122">
        <f t="shared" si="21"/>
        <v>0</v>
      </c>
      <c r="Z127" s="122">
        <f t="shared" si="22"/>
        <v>0</v>
      </c>
      <c r="AA127" s="122">
        <f t="shared" si="23"/>
        <v>0</v>
      </c>
      <c r="AB127" s="122">
        <f t="shared" si="24"/>
        <v>0</v>
      </c>
      <c r="AC127" s="129">
        <f t="shared" si="25"/>
        <v>0</v>
      </c>
    </row>
    <row r="128" spans="1:29" ht="15.75">
      <c r="A128" s="252"/>
      <c r="B128" s="88" t="s">
        <v>19</v>
      </c>
      <c r="C128" s="94">
        <v>72415558.999999091</v>
      </c>
      <c r="D128" s="95"/>
      <c r="E128" s="96">
        <f t="shared" si="13"/>
        <v>72415558.999999091</v>
      </c>
      <c r="F128" s="94">
        <v>790557.67</v>
      </c>
      <c r="G128" s="95"/>
      <c r="H128" s="96">
        <f t="shared" si="14"/>
        <v>790557.67</v>
      </c>
      <c r="I128" s="94">
        <v>82978.990000000005</v>
      </c>
      <c r="J128" s="95"/>
      <c r="K128" s="96">
        <f t="shared" si="15"/>
        <v>82978.990000000005</v>
      </c>
      <c r="L128" s="94">
        <v>18285.330000000002</v>
      </c>
      <c r="M128" s="95"/>
      <c r="N128" s="96">
        <f t="shared" si="16"/>
        <v>18285.330000000002</v>
      </c>
      <c r="O128" s="94">
        <v>0</v>
      </c>
      <c r="P128" s="95"/>
      <c r="Q128" s="96">
        <f t="shared" si="17"/>
        <v>0</v>
      </c>
      <c r="R128" s="94">
        <v>71689694.989999101</v>
      </c>
      <c r="S128" s="95"/>
      <c r="T128" s="96">
        <f t="shared" si="18"/>
        <v>71689694.989999101</v>
      </c>
      <c r="U128" s="210">
        <f t="shared" si="19"/>
        <v>0</v>
      </c>
      <c r="W128" s="88" t="s">
        <v>19</v>
      </c>
      <c r="X128" s="125">
        <f t="shared" si="20"/>
        <v>0</v>
      </c>
      <c r="Y128" s="126">
        <f t="shared" si="21"/>
        <v>0</v>
      </c>
      <c r="Z128" s="126">
        <f t="shared" si="22"/>
        <v>0</v>
      </c>
      <c r="AA128" s="126">
        <f t="shared" si="23"/>
        <v>0</v>
      </c>
      <c r="AB128" s="126">
        <f t="shared" si="24"/>
        <v>0</v>
      </c>
      <c r="AC128" s="132">
        <f t="shared" si="25"/>
        <v>0</v>
      </c>
    </row>
    <row r="129" spans="1:29" ht="15.75" customHeight="1">
      <c r="A129" s="250">
        <v>42813</v>
      </c>
      <c r="B129" s="85" t="s">
        <v>12</v>
      </c>
      <c r="C129" s="89">
        <v>39725747.650000229</v>
      </c>
      <c r="D129" s="90"/>
      <c r="E129" s="91">
        <f t="shared" si="13"/>
        <v>39725747.650000229</v>
      </c>
      <c r="F129" s="89">
        <v>1342206.0000000007</v>
      </c>
      <c r="G129" s="90"/>
      <c r="H129" s="91">
        <f t="shared" si="14"/>
        <v>1342206.0000000007</v>
      </c>
      <c r="I129" s="89">
        <v>116036.99999999999</v>
      </c>
      <c r="J129" s="90"/>
      <c r="K129" s="91">
        <f t="shared" si="15"/>
        <v>116036.99999999999</v>
      </c>
      <c r="L129" s="89">
        <v>12954.459999999997</v>
      </c>
      <c r="M129" s="90"/>
      <c r="N129" s="91">
        <f t="shared" si="16"/>
        <v>12954.459999999997</v>
      </c>
      <c r="O129" s="89">
        <v>692330.22000000032</v>
      </c>
      <c r="P129" s="90"/>
      <c r="Q129" s="91">
        <f t="shared" si="17"/>
        <v>692330.22000000032</v>
      </c>
      <c r="R129" s="89">
        <v>41648522.630000226</v>
      </c>
      <c r="S129" s="90"/>
      <c r="T129" s="91">
        <f t="shared" si="18"/>
        <v>41648522.630000226</v>
      </c>
      <c r="U129" s="208">
        <f t="shared" si="19"/>
        <v>0</v>
      </c>
      <c r="W129" s="85" t="s">
        <v>12</v>
      </c>
      <c r="X129" s="117">
        <f t="shared" si="20"/>
        <v>0</v>
      </c>
      <c r="Y129" s="118">
        <f t="shared" si="21"/>
        <v>0</v>
      </c>
      <c r="Z129" s="118">
        <f t="shared" si="22"/>
        <v>0</v>
      </c>
      <c r="AA129" s="118">
        <f t="shared" si="23"/>
        <v>0</v>
      </c>
      <c r="AB129" s="118">
        <f t="shared" si="24"/>
        <v>0</v>
      </c>
      <c r="AC129" s="131">
        <f t="shared" si="25"/>
        <v>0</v>
      </c>
    </row>
    <row r="130" spans="1:29" ht="15.75">
      <c r="A130" s="251"/>
      <c r="B130" s="86" t="s">
        <v>13</v>
      </c>
      <c r="C130" s="92">
        <v>92842462.619996682</v>
      </c>
      <c r="D130" s="20"/>
      <c r="E130" s="93">
        <f t="shared" si="13"/>
        <v>92842462.619996682</v>
      </c>
      <c r="F130" s="92">
        <v>3882294.0000000014</v>
      </c>
      <c r="G130" s="20"/>
      <c r="H130" s="93">
        <f t="shared" si="14"/>
        <v>3882294.0000000014</v>
      </c>
      <c r="I130" s="92">
        <v>182265.35</v>
      </c>
      <c r="J130" s="20"/>
      <c r="K130" s="93">
        <f t="shared" si="15"/>
        <v>182265.35</v>
      </c>
      <c r="L130" s="92">
        <v>13902.15</v>
      </c>
      <c r="M130" s="20"/>
      <c r="N130" s="93">
        <f t="shared" si="16"/>
        <v>13902.15</v>
      </c>
      <c r="O130" s="92">
        <v>1091957.8400000005</v>
      </c>
      <c r="P130" s="20"/>
      <c r="Q130" s="93">
        <f t="shared" si="17"/>
        <v>1091957.8400000005</v>
      </c>
      <c r="R130" s="92">
        <v>95737944.539996684</v>
      </c>
      <c r="S130" s="20"/>
      <c r="T130" s="93">
        <f t="shared" si="18"/>
        <v>95737944.539996684</v>
      </c>
      <c r="U130" s="209">
        <f t="shared" si="19"/>
        <v>0</v>
      </c>
      <c r="W130" s="86" t="s">
        <v>13</v>
      </c>
      <c r="X130" s="121">
        <f t="shared" si="20"/>
        <v>0</v>
      </c>
      <c r="Y130" s="122">
        <f t="shared" si="21"/>
        <v>0</v>
      </c>
      <c r="Z130" s="122">
        <f t="shared" si="22"/>
        <v>0</v>
      </c>
      <c r="AA130" s="122">
        <f t="shared" si="23"/>
        <v>0</v>
      </c>
      <c r="AB130" s="122">
        <f t="shared" si="24"/>
        <v>0</v>
      </c>
      <c r="AC130" s="129">
        <f t="shared" si="25"/>
        <v>0</v>
      </c>
    </row>
    <row r="131" spans="1:29" ht="15.75">
      <c r="A131" s="251"/>
      <c r="B131" s="87" t="s">
        <v>14</v>
      </c>
      <c r="C131" s="92">
        <v>42094678.83999972</v>
      </c>
      <c r="D131" s="20"/>
      <c r="E131" s="93">
        <f t="shared" si="13"/>
        <v>42094678.83999972</v>
      </c>
      <c r="F131" s="92">
        <v>2380966.88</v>
      </c>
      <c r="G131" s="20"/>
      <c r="H131" s="93">
        <f t="shared" si="14"/>
        <v>2380966.88</v>
      </c>
      <c r="I131" s="92">
        <v>199087.53000000012</v>
      </c>
      <c r="J131" s="20"/>
      <c r="K131" s="93">
        <f t="shared" si="15"/>
        <v>199087.53000000012</v>
      </c>
      <c r="L131" s="92">
        <v>314760.45999999996</v>
      </c>
      <c r="M131" s="20"/>
      <c r="N131" s="93">
        <f t="shared" si="16"/>
        <v>314760.45999999996</v>
      </c>
      <c r="O131" s="92">
        <v>752620.24</v>
      </c>
      <c r="P131" s="20"/>
      <c r="Q131" s="93">
        <f t="shared" si="17"/>
        <v>752620.24</v>
      </c>
      <c r="R131" s="92">
        <v>38845418.789999716</v>
      </c>
      <c r="S131" s="20"/>
      <c r="T131" s="93">
        <f t="shared" si="18"/>
        <v>38845418.789999716</v>
      </c>
      <c r="U131" s="209">
        <f t="shared" si="19"/>
        <v>0</v>
      </c>
      <c r="W131" s="87" t="s">
        <v>14</v>
      </c>
      <c r="X131" s="121">
        <f t="shared" si="20"/>
        <v>0</v>
      </c>
      <c r="Y131" s="122">
        <f t="shared" si="21"/>
        <v>0</v>
      </c>
      <c r="Z131" s="122">
        <f t="shared" si="22"/>
        <v>0</v>
      </c>
      <c r="AA131" s="122">
        <f t="shared" si="23"/>
        <v>0</v>
      </c>
      <c r="AB131" s="122">
        <f t="shared" si="24"/>
        <v>0</v>
      </c>
      <c r="AC131" s="129">
        <f t="shared" si="25"/>
        <v>0</v>
      </c>
    </row>
    <row r="132" spans="1:29" ht="15.75">
      <c r="A132" s="251"/>
      <c r="B132" s="86" t="s">
        <v>15</v>
      </c>
      <c r="C132" s="92">
        <v>83318759.309999928</v>
      </c>
      <c r="D132" s="20"/>
      <c r="E132" s="93">
        <f t="shared" si="13"/>
        <v>83318759.309999928</v>
      </c>
      <c r="F132" s="92">
        <v>1721589.7700000003</v>
      </c>
      <c r="G132" s="20"/>
      <c r="H132" s="93">
        <f t="shared" si="14"/>
        <v>1721589.7700000003</v>
      </c>
      <c r="I132" s="92">
        <v>102784.04</v>
      </c>
      <c r="J132" s="20"/>
      <c r="K132" s="93">
        <f t="shared" si="15"/>
        <v>102784.04</v>
      </c>
      <c r="L132" s="92">
        <v>9564.9299999999985</v>
      </c>
      <c r="M132" s="20"/>
      <c r="N132" s="93">
        <f t="shared" si="16"/>
        <v>9564.9299999999985</v>
      </c>
      <c r="O132" s="92">
        <v>2161058.77</v>
      </c>
      <c r="P132" s="20"/>
      <c r="Q132" s="93">
        <f t="shared" si="17"/>
        <v>2161058.77</v>
      </c>
      <c r="R132" s="92">
        <v>84890108.779999927</v>
      </c>
      <c r="S132" s="20"/>
      <c r="T132" s="93">
        <f t="shared" si="18"/>
        <v>84890108.779999927</v>
      </c>
      <c r="U132" s="209">
        <f t="shared" si="19"/>
        <v>0</v>
      </c>
      <c r="W132" s="86" t="s">
        <v>15</v>
      </c>
      <c r="X132" s="121">
        <f t="shared" si="20"/>
        <v>0</v>
      </c>
      <c r="Y132" s="122">
        <f t="shared" si="21"/>
        <v>0</v>
      </c>
      <c r="Z132" s="122">
        <f t="shared" si="22"/>
        <v>0</v>
      </c>
      <c r="AA132" s="122">
        <f t="shared" si="23"/>
        <v>0</v>
      </c>
      <c r="AB132" s="122">
        <f t="shared" si="24"/>
        <v>0</v>
      </c>
      <c r="AC132" s="129">
        <f t="shared" si="25"/>
        <v>0</v>
      </c>
    </row>
    <row r="133" spans="1:29" ht="15.75">
      <c r="A133" s="251"/>
      <c r="B133" s="86" t="s">
        <v>16</v>
      </c>
      <c r="C133" s="92">
        <v>50907891.149998993</v>
      </c>
      <c r="D133" s="20"/>
      <c r="E133" s="93">
        <f t="shared" si="13"/>
        <v>50907891.149998993</v>
      </c>
      <c r="F133" s="92">
        <v>981945.56000000029</v>
      </c>
      <c r="G133" s="20"/>
      <c r="H133" s="93">
        <f t="shared" si="14"/>
        <v>981945.56000000029</v>
      </c>
      <c r="I133" s="92">
        <v>81388.97</v>
      </c>
      <c r="J133" s="20"/>
      <c r="K133" s="93">
        <f t="shared" si="15"/>
        <v>81388.97</v>
      </c>
      <c r="L133" s="92">
        <v>4253.3900000000003</v>
      </c>
      <c r="M133" s="20"/>
      <c r="N133" s="93">
        <f t="shared" si="16"/>
        <v>4253.3900000000003</v>
      </c>
      <c r="O133" s="92">
        <v>493829.74000000017</v>
      </c>
      <c r="P133" s="20"/>
      <c r="Q133" s="93">
        <f t="shared" si="17"/>
        <v>493829.74000000017</v>
      </c>
      <c r="R133" s="92">
        <v>49509251.429998986</v>
      </c>
      <c r="S133" s="20"/>
      <c r="T133" s="93">
        <f t="shared" si="18"/>
        <v>49509251.429998986</v>
      </c>
      <c r="U133" s="209">
        <f t="shared" si="19"/>
        <v>0</v>
      </c>
      <c r="W133" s="86" t="s">
        <v>16</v>
      </c>
      <c r="X133" s="121">
        <f t="shared" si="20"/>
        <v>0</v>
      </c>
      <c r="Y133" s="122">
        <f t="shared" si="21"/>
        <v>0</v>
      </c>
      <c r="Z133" s="122">
        <f t="shared" si="22"/>
        <v>0</v>
      </c>
      <c r="AA133" s="122">
        <f t="shared" si="23"/>
        <v>0</v>
      </c>
      <c r="AB133" s="122">
        <f t="shared" si="24"/>
        <v>0</v>
      </c>
      <c r="AC133" s="129">
        <f t="shared" si="25"/>
        <v>0</v>
      </c>
    </row>
    <row r="134" spans="1:29" ht="15.75">
      <c r="A134" s="251"/>
      <c r="B134" s="86" t="s">
        <v>17</v>
      </c>
      <c r="C134" s="92">
        <v>64046652.379996784</v>
      </c>
      <c r="D134" s="20"/>
      <c r="E134" s="93">
        <f t="shared" si="13"/>
        <v>64046652.379996784</v>
      </c>
      <c r="F134" s="92">
        <v>3444845.1199999987</v>
      </c>
      <c r="G134" s="20"/>
      <c r="H134" s="93">
        <f t="shared" si="14"/>
        <v>3444845.1199999987</v>
      </c>
      <c r="I134" s="92">
        <v>95731.3</v>
      </c>
      <c r="J134" s="20"/>
      <c r="K134" s="93">
        <f t="shared" si="15"/>
        <v>95731.3</v>
      </c>
      <c r="L134" s="92">
        <v>6553.04</v>
      </c>
      <c r="M134" s="20"/>
      <c r="N134" s="93">
        <f t="shared" si="16"/>
        <v>6553.04</v>
      </c>
      <c r="O134" s="92">
        <v>688677.96</v>
      </c>
      <c r="P134" s="20"/>
      <c r="Q134" s="93">
        <f t="shared" si="17"/>
        <v>688677.96</v>
      </c>
      <c r="R134" s="92">
        <v>60002307.559996754</v>
      </c>
      <c r="S134" s="20"/>
      <c r="T134" s="93">
        <f t="shared" si="18"/>
        <v>60002307.559996754</v>
      </c>
      <c r="U134" s="209">
        <f t="shared" si="19"/>
        <v>0</v>
      </c>
      <c r="W134" s="86" t="s">
        <v>17</v>
      </c>
      <c r="X134" s="121">
        <f t="shared" si="20"/>
        <v>0</v>
      </c>
      <c r="Y134" s="122">
        <f t="shared" si="21"/>
        <v>0</v>
      </c>
      <c r="Z134" s="122">
        <f t="shared" si="22"/>
        <v>0</v>
      </c>
      <c r="AA134" s="122">
        <f t="shared" si="23"/>
        <v>0</v>
      </c>
      <c r="AB134" s="122">
        <f t="shared" si="24"/>
        <v>0</v>
      </c>
      <c r="AC134" s="129">
        <f t="shared" si="25"/>
        <v>0</v>
      </c>
    </row>
    <row r="135" spans="1:29" ht="15.75">
      <c r="A135" s="251"/>
      <c r="B135" s="86" t="s">
        <v>18</v>
      </c>
      <c r="C135" s="92">
        <v>10949588.789999994</v>
      </c>
      <c r="D135" s="20"/>
      <c r="E135" s="93">
        <f t="shared" si="13"/>
        <v>10949588.789999994</v>
      </c>
      <c r="F135" s="92">
        <v>405424.84000000014</v>
      </c>
      <c r="G135" s="20"/>
      <c r="H135" s="93">
        <f t="shared" si="14"/>
        <v>405424.84000000014</v>
      </c>
      <c r="I135" s="92">
        <v>49595.92</v>
      </c>
      <c r="J135" s="20"/>
      <c r="K135" s="93">
        <f t="shared" si="15"/>
        <v>49595.92</v>
      </c>
      <c r="L135" s="92">
        <v>41040.61</v>
      </c>
      <c r="M135" s="20"/>
      <c r="N135" s="93">
        <f t="shared" si="16"/>
        <v>41040.61</v>
      </c>
      <c r="O135" s="92">
        <v>88842.52</v>
      </c>
      <c r="P135" s="20"/>
      <c r="Q135" s="93">
        <f t="shared" si="17"/>
        <v>88842.52</v>
      </c>
      <c r="R135" s="92">
        <v>10463876.739999995</v>
      </c>
      <c r="S135" s="20"/>
      <c r="T135" s="93">
        <f t="shared" si="18"/>
        <v>10463876.739999995</v>
      </c>
      <c r="U135" s="209">
        <f t="shared" si="19"/>
        <v>0</v>
      </c>
      <c r="W135" s="86" t="s">
        <v>18</v>
      </c>
      <c r="X135" s="121">
        <f t="shared" si="20"/>
        <v>0</v>
      </c>
      <c r="Y135" s="122">
        <f t="shared" si="21"/>
        <v>0</v>
      </c>
      <c r="Z135" s="122">
        <f t="shared" si="22"/>
        <v>0</v>
      </c>
      <c r="AA135" s="122">
        <f t="shared" si="23"/>
        <v>0</v>
      </c>
      <c r="AB135" s="122">
        <f t="shared" si="24"/>
        <v>0</v>
      </c>
      <c r="AC135" s="129">
        <f t="shared" si="25"/>
        <v>0</v>
      </c>
    </row>
    <row r="136" spans="1:29" ht="15.75">
      <c r="A136" s="252"/>
      <c r="B136" s="88" t="s">
        <v>19</v>
      </c>
      <c r="C136" s="94">
        <v>71689694.989999101</v>
      </c>
      <c r="D136" s="95"/>
      <c r="E136" s="96">
        <f t="shared" si="13"/>
        <v>71689694.989999101</v>
      </c>
      <c r="F136" s="94">
        <v>1444108.9500000007</v>
      </c>
      <c r="G136" s="95"/>
      <c r="H136" s="96">
        <f t="shared" si="14"/>
        <v>1444108.9500000007</v>
      </c>
      <c r="I136" s="94">
        <v>118768.34</v>
      </c>
      <c r="J136" s="95"/>
      <c r="K136" s="96">
        <f t="shared" si="15"/>
        <v>118768.34</v>
      </c>
      <c r="L136" s="94">
        <v>60440.76999999999</v>
      </c>
      <c r="M136" s="95"/>
      <c r="N136" s="96">
        <f t="shared" si="16"/>
        <v>60440.76999999999</v>
      </c>
      <c r="O136" s="94">
        <v>788255.05</v>
      </c>
      <c r="P136" s="95"/>
      <c r="Q136" s="96">
        <f t="shared" si="17"/>
        <v>788255.05</v>
      </c>
      <c r="R136" s="94">
        <v>70453946.179999098</v>
      </c>
      <c r="S136" s="95"/>
      <c r="T136" s="96">
        <f t="shared" si="18"/>
        <v>70453946.179999098</v>
      </c>
      <c r="U136" s="210">
        <f t="shared" si="19"/>
        <v>0</v>
      </c>
      <c r="W136" s="88" t="s">
        <v>19</v>
      </c>
      <c r="X136" s="125">
        <f t="shared" si="20"/>
        <v>0</v>
      </c>
      <c r="Y136" s="126">
        <f t="shared" si="21"/>
        <v>0</v>
      </c>
      <c r="Z136" s="126">
        <f t="shared" si="22"/>
        <v>0</v>
      </c>
      <c r="AA136" s="126">
        <f t="shared" si="23"/>
        <v>0</v>
      </c>
      <c r="AB136" s="126">
        <f t="shared" si="24"/>
        <v>0</v>
      </c>
      <c r="AC136" s="132">
        <f t="shared" si="25"/>
        <v>0</v>
      </c>
    </row>
    <row r="137" spans="1:29" ht="15.75" customHeight="1">
      <c r="A137" s="250">
        <v>42814</v>
      </c>
      <c r="B137" s="85" t="s">
        <v>12</v>
      </c>
      <c r="C137" s="89">
        <v>41648522.630000226</v>
      </c>
      <c r="D137" s="90"/>
      <c r="E137" s="91">
        <f t="shared" ref="E137:E200" si="26">C137-D137</f>
        <v>41648522.630000226</v>
      </c>
      <c r="F137" s="89">
        <v>1245853.6299999994</v>
      </c>
      <c r="G137" s="102"/>
      <c r="H137" s="91">
        <f t="shared" ref="H137:H200" si="27">F137-G137</f>
        <v>1245853.6299999994</v>
      </c>
      <c r="I137" s="89">
        <v>209625.23999999996</v>
      </c>
      <c r="J137" s="90"/>
      <c r="K137" s="91">
        <f t="shared" ref="K137:K200" si="28">I137-J137</f>
        <v>209625.23999999996</v>
      </c>
      <c r="L137" s="89">
        <v>103191.58</v>
      </c>
      <c r="M137" s="90"/>
      <c r="N137" s="91">
        <f t="shared" ref="N137:N200" si="29">L137-M137</f>
        <v>103191.58</v>
      </c>
      <c r="O137" s="89">
        <v>390761.72</v>
      </c>
      <c r="P137" s="90"/>
      <c r="Q137" s="91">
        <f t="shared" ref="Q137:Q200" si="30">O137-P137</f>
        <v>390761.72</v>
      </c>
      <c r="R137" s="89">
        <v>40118340.940000229</v>
      </c>
      <c r="S137" s="90"/>
      <c r="T137" s="91">
        <f t="shared" ref="T137:T200" si="31">R137-S137</f>
        <v>40118340.940000229</v>
      </c>
      <c r="U137" s="208">
        <f t="shared" si="19"/>
        <v>0</v>
      </c>
      <c r="W137" s="85" t="s">
        <v>12</v>
      </c>
      <c r="X137" s="121">
        <f t="shared" si="20"/>
        <v>0</v>
      </c>
      <c r="Y137" s="122">
        <f t="shared" si="21"/>
        <v>0</v>
      </c>
      <c r="Z137" s="122">
        <f t="shared" si="22"/>
        <v>0</v>
      </c>
      <c r="AA137" s="122">
        <f t="shared" si="23"/>
        <v>0</v>
      </c>
      <c r="AB137" s="122">
        <f t="shared" si="24"/>
        <v>0</v>
      </c>
      <c r="AC137" s="129">
        <f t="shared" si="25"/>
        <v>0</v>
      </c>
    </row>
    <row r="138" spans="1:29" ht="15.75">
      <c r="A138" s="251"/>
      <c r="B138" s="86" t="s">
        <v>13</v>
      </c>
      <c r="C138" s="92">
        <v>95737944.539996684</v>
      </c>
      <c r="D138" s="20"/>
      <c r="E138" s="93">
        <f t="shared" si="26"/>
        <v>95737944.539996684</v>
      </c>
      <c r="F138" s="92">
        <v>2371608.1799999992</v>
      </c>
      <c r="G138" s="6"/>
      <c r="H138" s="93">
        <f t="shared" si="27"/>
        <v>2371608.1799999992</v>
      </c>
      <c r="I138" s="92">
        <v>161650.27999999997</v>
      </c>
      <c r="J138" s="20"/>
      <c r="K138" s="93">
        <f t="shared" si="28"/>
        <v>161650.27999999997</v>
      </c>
      <c r="L138" s="92">
        <v>15500.92</v>
      </c>
      <c r="M138" s="20"/>
      <c r="N138" s="93">
        <f t="shared" si="29"/>
        <v>15500.92</v>
      </c>
      <c r="O138" s="92">
        <v>1039437.4999999995</v>
      </c>
      <c r="P138" s="20"/>
      <c r="Q138" s="93">
        <f t="shared" si="30"/>
        <v>1039437.4999999995</v>
      </c>
      <c r="R138" s="92">
        <v>98586065.519996703</v>
      </c>
      <c r="S138" s="20"/>
      <c r="T138" s="93">
        <f t="shared" si="31"/>
        <v>98586065.519996703</v>
      </c>
      <c r="U138" s="209">
        <f t="shared" ref="U138:U201" si="32">IF(D138=0,0,1)</f>
        <v>0</v>
      </c>
      <c r="W138" s="86" t="s">
        <v>13</v>
      </c>
      <c r="X138" s="121">
        <f t="shared" ref="X138:X201" si="33">+IF(AND(C138&lt;&gt;0,D138&lt;&gt;0,OR(E138&gt;100,E138&lt;-100)),1,0)</f>
        <v>0</v>
      </c>
      <c r="Y138" s="122">
        <f t="shared" ref="Y138:Y201" si="34">+IF(AND(F138&lt;&gt;0,G138&lt;&gt;0,OR(H138&gt;100,H138&lt;-100)),1,0)</f>
        <v>0</v>
      </c>
      <c r="Z138" s="122">
        <f t="shared" ref="Z138:Z201" si="35">+IF(AND(I138&lt;&gt;0,J138&lt;&gt;0,OR(K138&gt;100,K138&lt;-100)),1,0)</f>
        <v>0</v>
      </c>
      <c r="AA138" s="122">
        <f t="shared" ref="AA138:AA201" si="36">+IF(AND(L138&lt;&gt;0,M138&lt;&gt;0,OR(N138&gt;100,N138&lt;-100)),1,0)</f>
        <v>0</v>
      </c>
      <c r="AB138" s="122">
        <f t="shared" ref="AB138:AB201" si="37">+IF(AND(O138&lt;&gt;0,P138&lt;&gt;0,OR(Q138&gt;100,Q138&lt;-100)),1,0)</f>
        <v>0</v>
      </c>
      <c r="AC138" s="129">
        <f t="shared" ref="AC138:AC201" si="38">+IF(AND(R138&lt;&gt;0,S138&lt;&gt;0,OR(T138&gt;100,T138&lt;-100)),1,0)</f>
        <v>0</v>
      </c>
    </row>
    <row r="139" spans="1:29" ht="15.75">
      <c r="A139" s="251"/>
      <c r="B139" s="87" t="s">
        <v>14</v>
      </c>
      <c r="C139" s="92">
        <v>38845418.789999716</v>
      </c>
      <c r="D139" s="20"/>
      <c r="E139" s="93">
        <f t="shared" si="26"/>
        <v>38845418.789999716</v>
      </c>
      <c r="F139" s="92">
        <v>1736141.1700000004</v>
      </c>
      <c r="G139" s="6"/>
      <c r="H139" s="93">
        <f t="shared" si="27"/>
        <v>1736141.1700000004</v>
      </c>
      <c r="I139" s="92">
        <v>86209.64</v>
      </c>
      <c r="J139" s="20"/>
      <c r="K139" s="93">
        <f t="shared" si="28"/>
        <v>86209.64</v>
      </c>
      <c r="L139" s="92">
        <v>119636.34</v>
      </c>
      <c r="M139" s="20"/>
      <c r="N139" s="93">
        <f t="shared" si="29"/>
        <v>119636.34</v>
      </c>
      <c r="O139" s="92">
        <v>575311.69999999995</v>
      </c>
      <c r="P139" s="20"/>
      <c r="Q139" s="93">
        <f t="shared" si="30"/>
        <v>575311.69999999995</v>
      </c>
      <c r="R139" s="92">
        <v>36500539.219999723</v>
      </c>
      <c r="S139" s="20"/>
      <c r="T139" s="93">
        <f t="shared" si="31"/>
        <v>36500539.219999723</v>
      </c>
      <c r="U139" s="209">
        <f t="shared" si="32"/>
        <v>0</v>
      </c>
      <c r="W139" s="87" t="s">
        <v>14</v>
      </c>
      <c r="X139" s="121">
        <f t="shared" si="33"/>
        <v>0</v>
      </c>
      <c r="Y139" s="122">
        <f t="shared" si="34"/>
        <v>0</v>
      </c>
      <c r="Z139" s="122">
        <f t="shared" si="35"/>
        <v>0</v>
      </c>
      <c r="AA139" s="122">
        <f t="shared" si="36"/>
        <v>0</v>
      </c>
      <c r="AB139" s="122">
        <f t="shared" si="37"/>
        <v>0</v>
      </c>
      <c r="AC139" s="129">
        <f t="shared" si="38"/>
        <v>0</v>
      </c>
    </row>
    <row r="140" spans="1:29" ht="15.75">
      <c r="A140" s="251"/>
      <c r="B140" s="86" t="s">
        <v>15</v>
      </c>
      <c r="C140" s="92">
        <v>84890108.779999927</v>
      </c>
      <c r="D140" s="20"/>
      <c r="E140" s="93">
        <f t="shared" si="26"/>
        <v>84890108.779999927</v>
      </c>
      <c r="F140" s="92">
        <v>1281639.8600000003</v>
      </c>
      <c r="G140" s="6"/>
      <c r="H140" s="93">
        <f t="shared" si="27"/>
        <v>1281639.8600000003</v>
      </c>
      <c r="I140" s="92">
        <v>168518.25</v>
      </c>
      <c r="J140" s="20"/>
      <c r="K140" s="93">
        <f t="shared" si="28"/>
        <v>168518.25</v>
      </c>
      <c r="L140" s="92">
        <v>10308.370000000001</v>
      </c>
      <c r="M140" s="20"/>
      <c r="N140" s="93">
        <f t="shared" si="29"/>
        <v>10308.370000000001</v>
      </c>
      <c r="O140" s="92">
        <v>718222.84</v>
      </c>
      <c r="P140" s="20"/>
      <c r="Q140" s="93">
        <f t="shared" si="30"/>
        <v>718222.84</v>
      </c>
      <c r="R140" s="92">
        <v>83048455.959999934</v>
      </c>
      <c r="S140" s="20"/>
      <c r="T140" s="93">
        <f t="shared" si="31"/>
        <v>83048455.959999934</v>
      </c>
      <c r="U140" s="209">
        <f t="shared" si="32"/>
        <v>0</v>
      </c>
      <c r="W140" s="86" t="s">
        <v>15</v>
      </c>
      <c r="X140" s="121">
        <f t="shared" si="33"/>
        <v>0</v>
      </c>
      <c r="Y140" s="122">
        <f t="shared" si="34"/>
        <v>0</v>
      </c>
      <c r="Z140" s="122">
        <f t="shared" si="35"/>
        <v>0</v>
      </c>
      <c r="AA140" s="122">
        <f t="shared" si="36"/>
        <v>0</v>
      </c>
      <c r="AB140" s="122">
        <f t="shared" si="37"/>
        <v>0</v>
      </c>
      <c r="AC140" s="129">
        <f t="shared" si="38"/>
        <v>0</v>
      </c>
    </row>
    <row r="141" spans="1:29" ht="15.75">
      <c r="A141" s="251"/>
      <c r="B141" s="86" t="s">
        <v>16</v>
      </c>
      <c r="C141" s="92">
        <v>49509251.429998986</v>
      </c>
      <c r="D141" s="20"/>
      <c r="E141" s="93">
        <f t="shared" si="26"/>
        <v>49509251.429998986</v>
      </c>
      <c r="F141" s="92">
        <v>762271.58000000019</v>
      </c>
      <c r="G141" s="6"/>
      <c r="H141" s="93">
        <f t="shared" si="27"/>
        <v>762271.58000000019</v>
      </c>
      <c r="I141" s="92">
        <v>227844.15999999997</v>
      </c>
      <c r="J141" s="20"/>
      <c r="K141" s="93">
        <f t="shared" si="28"/>
        <v>227844.15999999997</v>
      </c>
      <c r="L141" s="92">
        <v>350787.12999999995</v>
      </c>
      <c r="M141" s="20"/>
      <c r="N141" s="93">
        <f t="shared" si="29"/>
        <v>350787.12999999995</v>
      </c>
      <c r="O141" s="92">
        <v>475684.1399999999</v>
      </c>
      <c r="P141" s="20"/>
      <c r="Q141" s="93">
        <f t="shared" si="30"/>
        <v>475684.1399999999</v>
      </c>
      <c r="R141" s="92">
        <v>52886529.359998986</v>
      </c>
      <c r="S141" s="20"/>
      <c r="T141" s="93">
        <f t="shared" si="31"/>
        <v>52886529.359998986</v>
      </c>
      <c r="U141" s="209">
        <f t="shared" si="32"/>
        <v>0</v>
      </c>
      <c r="W141" s="86" t="s">
        <v>16</v>
      </c>
      <c r="X141" s="121">
        <f t="shared" si="33"/>
        <v>0</v>
      </c>
      <c r="Y141" s="122">
        <f t="shared" si="34"/>
        <v>0</v>
      </c>
      <c r="Z141" s="122">
        <f t="shared" si="35"/>
        <v>0</v>
      </c>
      <c r="AA141" s="122">
        <f t="shared" si="36"/>
        <v>0</v>
      </c>
      <c r="AB141" s="122">
        <f t="shared" si="37"/>
        <v>0</v>
      </c>
      <c r="AC141" s="129">
        <f t="shared" si="38"/>
        <v>0</v>
      </c>
    </row>
    <row r="142" spans="1:29" ht="15.75">
      <c r="A142" s="251"/>
      <c r="B142" s="86" t="s">
        <v>17</v>
      </c>
      <c r="C142" s="92">
        <v>60002307.559996754</v>
      </c>
      <c r="D142" s="20"/>
      <c r="E142" s="93">
        <f t="shared" si="26"/>
        <v>60002307.559996754</v>
      </c>
      <c r="F142" s="92">
        <v>2455084.62</v>
      </c>
      <c r="G142" s="6"/>
      <c r="H142" s="93">
        <f t="shared" si="27"/>
        <v>2455084.62</v>
      </c>
      <c r="I142" s="92">
        <v>162259.67000000001</v>
      </c>
      <c r="J142" s="20"/>
      <c r="K142" s="93">
        <f t="shared" si="28"/>
        <v>162259.67000000001</v>
      </c>
      <c r="L142" s="92">
        <v>832014.96000000043</v>
      </c>
      <c r="M142" s="20"/>
      <c r="N142" s="93">
        <f t="shared" si="29"/>
        <v>832014.96000000043</v>
      </c>
      <c r="O142" s="92">
        <v>536324.36</v>
      </c>
      <c r="P142" s="20"/>
      <c r="Q142" s="93">
        <f t="shared" si="30"/>
        <v>536324.36</v>
      </c>
      <c r="R142" s="92">
        <v>56341143.289996766</v>
      </c>
      <c r="S142" s="20"/>
      <c r="T142" s="93">
        <f t="shared" si="31"/>
        <v>56341143.289996766</v>
      </c>
      <c r="U142" s="209">
        <f t="shared" si="32"/>
        <v>0</v>
      </c>
      <c r="W142" s="86" t="s">
        <v>17</v>
      </c>
      <c r="X142" s="121">
        <f t="shared" si="33"/>
        <v>0</v>
      </c>
      <c r="Y142" s="122">
        <f t="shared" si="34"/>
        <v>0</v>
      </c>
      <c r="Z142" s="122">
        <f t="shared" si="35"/>
        <v>0</v>
      </c>
      <c r="AA142" s="122">
        <f t="shared" si="36"/>
        <v>0</v>
      </c>
      <c r="AB142" s="122">
        <f t="shared" si="37"/>
        <v>0</v>
      </c>
      <c r="AC142" s="129">
        <f t="shared" si="38"/>
        <v>0</v>
      </c>
    </row>
    <row r="143" spans="1:29" ht="15.75">
      <c r="A143" s="251"/>
      <c r="B143" s="86" t="s">
        <v>18</v>
      </c>
      <c r="C143" s="92">
        <v>10463876.739999995</v>
      </c>
      <c r="D143" s="20"/>
      <c r="E143" s="93">
        <f t="shared" si="26"/>
        <v>10463876.739999995</v>
      </c>
      <c r="F143" s="92">
        <v>651621.18000000005</v>
      </c>
      <c r="G143" s="6"/>
      <c r="H143" s="93">
        <f t="shared" si="27"/>
        <v>651621.18000000005</v>
      </c>
      <c r="I143" s="92">
        <v>125421.27</v>
      </c>
      <c r="J143" s="20"/>
      <c r="K143" s="93">
        <f t="shared" si="28"/>
        <v>125421.27</v>
      </c>
      <c r="L143" s="92">
        <v>462885.37</v>
      </c>
      <c r="M143" s="20"/>
      <c r="N143" s="93">
        <f t="shared" si="29"/>
        <v>462885.37</v>
      </c>
      <c r="O143" s="92">
        <v>127702.47999999998</v>
      </c>
      <c r="P143" s="20"/>
      <c r="Q143" s="93">
        <f t="shared" si="30"/>
        <v>127702.47999999998</v>
      </c>
      <c r="R143" s="92">
        <v>9910411.0999999922</v>
      </c>
      <c r="S143" s="20"/>
      <c r="T143" s="93">
        <f t="shared" si="31"/>
        <v>9910411.0999999922</v>
      </c>
      <c r="U143" s="209">
        <f t="shared" si="32"/>
        <v>0</v>
      </c>
      <c r="W143" s="86" t="s">
        <v>18</v>
      </c>
      <c r="X143" s="121">
        <f t="shared" si="33"/>
        <v>0</v>
      </c>
      <c r="Y143" s="122">
        <f t="shared" si="34"/>
        <v>0</v>
      </c>
      <c r="Z143" s="122">
        <f t="shared" si="35"/>
        <v>0</v>
      </c>
      <c r="AA143" s="122">
        <f t="shared" si="36"/>
        <v>0</v>
      </c>
      <c r="AB143" s="122">
        <f t="shared" si="37"/>
        <v>0</v>
      </c>
      <c r="AC143" s="129">
        <f t="shared" si="38"/>
        <v>0</v>
      </c>
    </row>
    <row r="144" spans="1:29" ht="15.75">
      <c r="A144" s="252"/>
      <c r="B144" s="88" t="s">
        <v>19</v>
      </c>
      <c r="C144" s="94">
        <v>70453946.179999098</v>
      </c>
      <c r="D144" s="95"/>
      <c r="E144" s="96">
        <f t="shared" si="26"/>
        <v>70453946.179999098</v>
      </c>
      <c r="F144" s="94">
        <v>1653970.6400000008</v>
      </c>
      <c r="G144" s="105"/>
      <c r="H144" s="96">
        <f t="shared" si="27"/>
        <v>1653970.6400000008</v>
      </c>
      <c r="I144" s="94">
        <v>158642</v>
      </c>
      <c r="J144" s="95"/>
      <c r="K144" s="96">
        <f t="shared" si="28"/>
        <v>158642</v>
      </c>
      <c r="L144" s="94">
        <v>3857.54</v>
      </c>
      <c r="M144" s="95"/>
      <c r="N144" s="96">
        <f t="shared" si="29"/>
        <v>3857.54</v>
      </c>
      <c r="O144" s="94">
        <v>349642.02</v>
      </c>
      <c r="P144" s="95"/>
      <c r="Q144" s="96">
        <f t="shared" si="30"/>
        <v>349642.02</v>
      </c>
      <c r="R144" s="94">
        <v>68605117.979999095</v>
      </c>
      <c r="S144" s="95"/>
      <c r="T144" s="96">
        <f t="shared" si="31"/>
        <v>68605117.979999095</v>
      </c>
      <c r="U144" s="210">
        <f t="shared" si="32"/>
        <v>0</v>
      </c>
      <c r="W144" s="88" t="s">
        <v>19</v>
      </c>
      <c r="X144" s="125">
        <f t="shared" si="33"/>
        <v>0</v>
      </c>
      <c r="Y144" s="126">
        <f t="shared" si="34"/>
        <v>0</v>
      </c>
      <c r="Z144" s="126">
        <f t="shared" si="35"/>
        <v>0</v>
      </c>
      <c r="AA144" s="126">
        <f t="shared" si="36"/>
        <v>0</v>
      </c>
      <c r="AB144" s="126">
        <f t="shared" si="37"/>
        <v>0</v>
      </c>
      <c r="AC144" s="132">
        <f t="shared" si="38"/>
        <v>0</v>
      </c>
    </row>
    <row r="145" spans="1:29" ht="15.75" customHeight="1">
      <c r="A145" s="250">
        <v>42815</v>
      </c>
      <c r="B145" s="85" t="s">
        <v>12</v>
      </c>
      <c r="C145" s="89">
        <v>40118340.940000229</v>
      </c>
      <c r="D145" s="90"/>
      <c r="E145" s="91">
        <f t="shared" si="26"/>
        <v>40118340.940000229</v>
      </c>
      <c r="F145" s="89">
        <v>1007288.5400000002</v>
      </c>
      <c r="G145" s="90"/>
      <c r="H145" s="91">
        <f t="shared" si="27"/>
        <v>1007288.5400000002</v>
      </c>
      <c r="I145" s="89">
        <v>251203.74999999997</v>
      </c>
      <c r="J145" s="90"/>
      <c r="K145" s="91">
        <f t="shared" si="28"/>
        <v>251203.74999999997</v>
      </c>
      <c r="L145" s="89">
        <v>92935.31</v>
      </c>
      <c r="M145" s="90"/>
      <c r="N145" s="91">
        <f t="shared" si="29"/>
        <v>92935.31</v>
      </c>
      <c r="O145" s="89">
        <v>198160.54</v>
      </c>
      <c r="P145" s="90"/>
      <c r="Q145" s="91">
        <f t="shared" si="30"/>
        <v>198160.54</v>
      </c>
      <c r="R145" s="89">
        <v>43085371.160000227</v>
      </c>
      <c r="S145" s="90"/>
      <c r="T145" s="91">
        <f t="shared" si="31"/>
        <v>43085371.160000227</v>
      </c>
      <c r="U145" s="208">
        <f t="shared" si="32"/>
        <v>0</v>
      </c>
      <c r="W145" s="85" t="s">
        <v>12</v>
      </c>
      <c r="X145" s="117">
        <f t="shared" si="33"/>
        <v>0</v>
      </c>
      <c r="Y145" s="118">
        <f t="shared" si="34"/>
        <v>0</v>
      </c>
      <c r="Z145" s="118">
        <f t="shared" si="35"/>
        <v>0</v>
      </c>
      <c r="AA145" s="118">
        <f t="shared" si="36"/>
        <v>0</v>
      </c>
      <c r="AB145" s="118">
        <f t="shared" si="37"/>
        <v>0</v>
      </c>
      <c r="AC145" s="131">
        <f t="shared" si="38"/>
        <v>0</v>
      </c>
    </row>
    <row r="146" spans="1:29" ht="15.75">
      <c r="A146" s="251"/>
      <c r="B146" s="86" t="s">
        <v>13</v>
      </c>
      <c r="C146" s="92"/>
      <c r="D146" s="20"/>
      <c r="E146" s="93">
        <f t="shared" si="26"/>
        <v>0</v>
      </c>
      <c r="F146" s="92"/>
      <c r="G146" s="20"/>
      <c r="H146" s="93">
        <f t="shared" si="27"/>
        <v>0</v>
      </c>
      <c r="I146" s="92"/>
      <c r="J146" s="20"/>
      <c r="K146" s="93">
        <f t="shared" si="28"/>
        <v>0</v>
      </c>
      <c r="L146" s="92"/>
      <c r="M146" s="20"/>
      <c r="N146" s="93">
        <f t="shared" si="29"/>
        <v>0</v>
      </c>
      <c r="O146" s="92"/>
      <c r="P146" s="20"/>
      <c r="Q146" s="93">
        <f t="shared" si="30"/>
        <v>0</v>
      </c>
      <c r="R146" s="92"/>
      <c r="S146" s="20"/>
      <c r="T146" s="93">
        <f t="shared" si="31"/>
        <v>0</v>
      </c>
      <c r="U146" s="209">
        <f t="shared" si="32"/>
        <v>0</v>
      </c>
      <c r="W146" s="86" t="s">
        <v>13</v>
      </c>
      <c r="X146" s="121">
        <f t="shared" si="33"/>
        <v>0</v>
      </c>
      <c r="Y146" s="122">
        <f t="shared" si="34"/>
        <v>0</v>
      </c>
      <c r="Z146" s="122">
        <f t="shared" si="35"/>
        <v>0</v>
      </c>
      <c r="AA146" s="122">
        <f t="shared" si="36"/>
        <v>0</v>
      </c>
      <c r="AB146" s="122">
        <f t="shared" si="37"/>
        <v>0</v>
      </c>
      <c r="AC146" s="129">
        <f t="shared" si="38"/>
        <v>0</v>
      </c>
    </row>
    <row r="147" spans="1:29" ht="15.75">
      <c r="A147" s="251"/>
      <c r="B147" s="87" t="s">
        <v>14</v>
      </c>
      <c r="C147" s="92">
        <v>36500539.219999723</v>
      </c>
      <c r="D147" s="20"/>
      <c r="E147" s="93">
        <f t="shared" si="26"/>
        <v>36500539.219999723</v>
      </c>
      <c r="F147" s="92">
        <v>1053336.6700000006</v>
      </c>
      <c r="G147" s="20"/>
      <c r="H147" s="93">
        <f t="shared" si="27"/>
        <v>1053336.6700000006</v>
      </c>
      <c r="I147" s="92">
        <v>90713.65</v>
      </c>
      <c r="J147" s="20"/>
      <c r="K147" s="93">
        <f t="shared" si="28"/>
        <v>90713.65</v>
      </c>
      <c r="L147" s="92">
        <v>51371.82</v>
      </c>
      <c r="M147" s="20"/>
      <c r="N147" s="93">
        <f t="shared" si="29"/>
        <v>51371.82</v>
      </c>
      <c r="O147" s="92">
        <v>454209.01000000013</v>
      </c>
      <c r="P147" s="20"/>
      <c r="Q147" s="93">
        <f t="shared" si="30"/>
        <v>454209.01000000013</v>
      </c>
      <c r="R147" s="92">
        <v>41743714.799999706</v>
      </c>
      <c r="S147" s="20"/>
      <c r="T147" s="93">
        <f t="shared" si="31"/>
        <v>41743714.799999706</v>
      </c>
      <c r="U147" s="209">
        <f t="shared" si="32"/>
        <v>0</v>
      </c>
      <c r="W147" s="87" t="s">
        <v>14</v>
      </c>
      <c r="X147" s="121">
        <f t="shared" si="33"/>
        <v>0</v>
      </c>
      <c r="Y147" s="122">
        <f t="shared" si="34"/>
        <v>0</v>
      </c>
      <c r="Z147" s="122">
        <f t="shared" si="35"/>
        <v>0</v>
      </c>
      <c r="AA147" s="122">
        <f t="shared" si="36"/>
        <v>0</v>
      </c>
      <c r="AB147" s="122">
        <f t="shared" si="37"/>
        <v>0</v>
      </c>
      <c r="AC147" s="129">
        <f t="shared" si="38"/>
        <v>0</v>
      </c>
    </row>
    <row r="148" spans="1:29" ht="15.75">
      <c r="A148" s="251"/>
      <c r="B148" s="86" t="s">
        <v>15</v>
      </c>
      <c r="C148" s="92">
        <v>83048455.959999934</v>
      </c>
      <c r="D148" s="20"/>
      <c r="E148" s="93">
        <f t="shared" si="26"/>
        <v>83048455.959999934</v>
      </c>
      <c r="F148" s="92">
        <v>1272061.9899999998</v>
      </c>
      <c r="G148" s="20"/>
      <c r="H148" s="93">
        <f t="shared" si="27"/>
        <v>1272061.9899999998</v>
      </c>
      <c r="I148" s="92">
        <v>205674.17</v>
      </c>
      <c r="J148" s="20"/>
      <c r="K148" s="93">
        <f t="shared" si="28"/>
        <v>205674.17</v>
      </c>
      <c r="L148" s="92">
        <v>19872.63</v>
      </c>
      <c r="M148" s="20"/>
      <c r="N148" s="93">
        <f t="shared" si="29"/>
        <v>19872.63</v>
      </c>
      <c r="O148" s="92">
        <v>828891.32</v>
      </c>
      <c r="P148" s="20"/>
      <c r="Q148" s="93">
        <f t="shared" si="30"/>
        <v>828891.32</v>
      </c>
      <c r="R148" s="92">
        <v>89237631.049999967</v>
      </c>
      <c r="S148" s="20"/>
      <c r="T148" s="93">
        <f t="shared" si="31"/>
        <v>89237631.049999967</v>
      </c>
      <c r="U148" s="209">
        <f t="shared" si="32"/>
        <v>0</v>
      </c>
      <c r="W148" s="86" t="s">
        <v>15</v>
      </c>
      <c r="X148" s="121">
        <f t="shared" si="33"/>
        <v>0</v>
      </c>
      <c r="Y148" s="122">
        <f t="shared" si="34"/>
        <v>0</v>
      </c>
      <c r="Z148" s="122">
        <f t="shared" si="35"/>
        <v>0</v>
      </c>
      <c r="AA148" s="122">
        <f t="shared" si="36"/>
        <v>0</v>
      </c>
      <c r="AB148" s="122">
        <f t="shared" si="37"/>
        <v>0</v>
      </c>
      <c r="AC148" s="129">
        <f t="shared" si="38"/>
        <v>0</v>
      </c>
    </row>
    <row r="149" spans="1:29" ht="15.75">
      <c r="A149" s="251"/>
      <c r="B149" s="86" t="s">
        <v>16</v>
      </c>
      <c r="C149" s="92">
        <v>52886529.359998986</v>
      </c>
      <c r="D149" s="20"/>
      <c r="E149" s="93">
        <f t="shared" si="26"/>
        <v>52886529.359998986</v>
      </c>
      <c r="F149" s="92">
        <v>648478.05999999947</v>
      </c>
      <c r="G149" s="20"/>
      <c r="H149" s="93">
        <f t="shared" si="27"/>
        <v>648478.05999999947</v>
      </c>
      <c r="I149" s="92">
        <v>48354.48</v>
      </c>
      <c r="J149" s="20"/>
      <c r="K149" s="93">
        <f t="shared" si="28"/>
        <v>48354.48</v>
      </c>
      <c r="L149" s="92">
        <v>32174.560000000001</v>
      </c>
      <c r="M149" s="20"/>
      <c r="N149" s="93">
        <f t="shared" si="29"/>
        <v>32174.560000000001</v>
      </c>
      <c r="O149" s="92">
        <v>190216.08</v>
      </c>
      <c r="P149" s="20"/>
      <c r="Q149" s="93">
        <f t="shared" si="30"/>
        <v>190216.08</v>
      </c>
      <c r="R149" s="92">
        <v>56502295.289999008</v>
      </c>
      <c r="S149" s="20"/>
      <c r="T149" s="93">
        <f t="shared" si="31"/>
        <v>56502295.289999008</v>
      </c>
      <c r="U149" s="209">
        <f t="shared" si="32"/>
        <v>0</v>
      </c>
      <c r="W149" s="86" t="s">
        <v>16</v>
      </c>
      <c r="X149" s="121">
        <f t="shared" si="33"/>
        <v>0</v>
      </c>
      <c r="Y149" s="122">
        <f t="shared" si="34"/>
        <v>0</v>
      </c>
      <c r="Z149" s="122">
        <f t="shared" si="35"/>
        <v>0</v>
      </c>
      <c r="AA149" s="122">
        <f t="shared" si="36"/>
        <v>0</v>
      </c>
      <c r="AB149" s="122">
        <f t="shared" si="37"/>
        <v>0</v>
      </c>
      <c r="AC149" s="129">
        <f t="shared" si="38"/>
        <v>0</v>
      </c>
    </row>
    <row r="150" spans="1:29" ht="15.75">
      <c r="A150" s="251"/>
      <c r="B150" s="86" t="s">
        <v>17</v>
      </c>
      <c r="C150" s="92">
        <v>56341143.289996766</v>
      </c>
      <c r="D150" s="20"/>
      <c r="E150" s="93">
        <f t="shared" si="26"/>
        <v>56341143.289996766</v>
      </c>
      <c r="F150" s="92">
        <v>3199557.58</v>
      </c>
      <c r="G150" s="20"/>
      <c r="H150" s="93">
        <f t="shared" si="27"/>
        <v>3199557.58</v>
      </c>
      <c r="I150" s="92">
        <v>165321.24</v>
      </c>
      <c r="J150" s="20"/>
      <c r="K150" s="93">
        <f t="shared" si="28"/>
        <v>165321.24</v>
      </c>
      <c r="L150" s="92">
        <v>1016319.66</v>
      </c>
      <c r="M150" s="20"/>
      <c r="N150" s="93">
        <f t="shared" si="29"/>
        <v>1016319.66</v>
      </c>
      <c r="O150" s="92">
        <v>546582.02999999991</v>
      </c>
      <c r="P150" s="20"/>
      <c r="Q150" s="93">
        <f t="shared" si="30"/>
        <v>546582.02999999991</v>
      </c>
      <c r="R150" s="92">
        <v>52866107.179996759</v>
      </c>
      <c r="S150" s="20"/>
      <c r="T150" s="93">
        <f t="shared" si="31"/>
        <v>52866107.179996759</v>
      </c>
      <c r="U150" s="209">
        <f t="shared" si="32"/>
        <v>0</v>
      </c>
      <c r="W150" s="86" t="s">
        <v>17</v>
      </c>
      <c r="X150" s="121">
        <f t="shared" si="33"/>
        <v>0</v>
      </c>
      <c r="Y150" s="122">
        <f t="shared" si="34"/>
        <v>0</v>
      </c>
      <c r="Z150" s="122">
        <f t="shared" si="35"/>
        <v>0</v>
      </c>
      <c r="AA150" s="122">
        <f t="shared" si="36"/>
        <v>0</v>
      </c>
      <c r="AB150" s="122">
        <f t="shared" si="37"/>
        <v>0</v>
      </c>
      <c r="AC150" s="129">
        <f t="shared" si="38"/>
        <v>0</v>
      </c>
    </row>
    <row r="151" spans="1:29" ht="15.75">
      <c r="A151" s="251"/>
      <c r="B151" s="86" t="s">
        <v>18</v>
      </c>
      <c r="C151" s="92">
        <v>9910411.0999999922</v>
      </c>
      <c r="D151" s="20"/>
      <c r="E151" s="93">
        <f t="shared" si="26"/>
        <v>9910411.0999999922</v>
      </c>
      <c r="F151" s="92">
        <v>418944.59000000014</v>
      </c>
      <c r="G151" s="20"/>
      <c r="H151" s="93">
        <f t="shared" si="27"/>
        <v>418944.59000000014</v>
      </c>
      <c r="I151" s="92">
        <v>8346.69</v>
      </c>
      <c r="J151" s="20"/>
      <c r="K151" s="93">
        <f t="shared" si="28"/>
        <v>8346.69</v>
      </c>
      <c r="L151" s="92">
        <v>1714.72</v>
      </c>
      <c r="M151" s="20"/>
      <c r="N151" s="93">
        <f t="shared" si="29"/>
        <v>1714.72</v>
      </c>
      <c r="O151" s="92">
        <v>56896.6</v>
      </c>
      <c r="P151" s="20"/>
      <c r="Q151" s="93">
        <f t="shared" si="30"/>
        <v>56896.6</v>
      </c>
      <c r="R151" s="92">
        <v>9441201.8799999934</v>
      </c>
      <c r="S151" s="20"/>
      <c r="T151" s="93">
        <f t="shared" si="31"/>
        <v>9441201.8799999934</v>
      </c>
      <c r="U151" s="209">
        <f t="shared" si="32"/>
        <v>0</v>
      </c>
      <c r="W151" s="86" t="s">
        <v>18</v>
      </c>
      <c r="X151" s="121">
        <f t="shared" si="33"/>
        <v>0</v>
      </c>
      <c r="Y151" s="122">
        <f t="shared" si="34"/>
        <v>0</v>
      </c>
      <c r="Z151" s="122">
        <f t="shared" si="35"/>
        <v>0</v>
      </c>
      <c r="AA151" s="122">
        <f t="shared" si="36"/>
        <v>0</v>
      </c>
      <c r="AB151" s="122">
        <f t="shared" si="37"/>
        <v>0</v>
      </c>
      <c r="AC151" s="129">
        <f t="shared" si="38"/>
        <v>0</v>
      </c>
    </row>
    <row r="152" spans="1:29" ht="15.75">
      <c r="A152" s="252"/>
      <c r="B152" s="88" t="s">
        <v>19</v>
      </c>
      <c r="C152" s="94">
        <v>68605117.979999095</v>
      </c>
      <c r="D152" s="95"/>
      <c r="E152" s="96">
        <f t="shared" si="26"/>
        <v>68605117.979999095</v>
      </c>
      <c r="F152" s="94">
        <v>2170413.2599999998</v>
      </c>
      <c r="G152" s="95"/>
      <c r="H152" s="96">
        <f t="shared" si="27"/>
        <v>2170413.2599999998</v>
      </c>
      <c r="I152" s="94">
        <v>149288.19</v>
      </c>
      <c r="J152" s="95"/>
      <c r="K152" s="96">
        <f t="shared" si="28"/>
        <v>149288.19</v>
      </c>
      <c r="L152" s="94">
        <v>51870.71</v>
      </c>
      <c r="M152" s="95"/>
      <c r="N152" s="96">
        <f t="shared" si="29"/>
        <v>51870.71</v>
      </c>
      <c r="O152" s="94">
        <v>393480.49</v>
      </c>
      <c r="P152" s="95"/>
      <c r="Q152" s="96">
        <f t="shared" si="30"/>
        <v>393480.49</v>
      </c>
      <c r="R152" s="94">
        <v>66138641.709999092</v>
      </c>
      <c r="S152" s="95"/>
      <c r="T152" s="96">
        <f t="shared" si="31"/>
        <v>66138641.709999092</v>
      </c>
      <c r="U152" s="210">
        <f t="shared" si="32"/>
        <v>0</v>
      </c>
      <c r="W152" s="88" t="s">
        <v>19</v>
      </c>
      <c r="X152" s="125">
        <f t="shared" si="33"/>
        <v>0</v>
      </c>
      <c r="Y152" s="126">
        <f t="shared" si="34"/>
        <v>0</v>
      </c>
      <c r="Z152" s="126">
        <f t="shared" si="35"/>
        <v>0</v>
      </c>
      <c r="AA152" s="126">
        <f t="shared" si="36"/>
        <v>0</v>
      </c>
      <c r="AB152" s="126">
        <f t="shared" si="37"/>
        <v>0</v>
      </c>
      <c r="AC152" s="132">
        <f t="shared" si="38"/>
        <v>0</v>
      </c>
    </row>
    <row r="153" spans="1:29" ht="15.75" customHeight="1">
      <c r="A153" s="250">
        <v>42816</v>
      </c>
      <c r="B153" s="85" t="s">
        <v>12</v>
      </c>
      <c r="C153" s="89">
        <v>43085371.160000227</v>
      </c>
      <c r="D153" s="90"/>
      <c r="E153" s="91">
        <f t="shared" si="26"/>
        <v>43085371.160000227</v>
      </c>
      <c r="F153" s="89">
        <v>1488100.4600000002</v>
      </c>
      <c r="G153" s="90"/>
      <c r="H153" s="91">
        <f t="shared" si="27"/>
        <v>1488100.4600000002</v>
      </c>
      <c r="I153" s="89">
        <v>18960.22</v>
      </c>
      <c r="J153" s="90"/>
      <c r="K153" s="91">
        <f t="shared" si="28"/>
        <v>18960.22</v>
      </c>
      <c r="L153" s="89">
        <v>2558.2600000000002</v>
      </c>
      <c r="M153" s="90"/>
      <c r="N153" s="91">
        <f t="shared" si="29"/>
        <v>2558.2600000000002</v>
      </c>
      <c r="O153" s="89">
        <v>275357.45999999996</v>
      </c>
      <c r="P153" s="90"/>
      <c r="Q153" s="91">
        <f t="shared" si="30"/>
        <v>275357.45999999996</v>
      </c>
      <c r="R153" s="89">
        <v>41338315.200000226</v>
      </c>
      <c r="S153" s="90"/>
      <c r="T153" s="91">
        <f t="shared" si="31"/>
        <v>41338315.200000226</v>
      </c>
      <c r="U153" s="208">
        <f t="shared" si="32"/>
        <v>0</v>
      </c>
      <c r="W153" s="85" t="s">
        <v>12</v>
      </c>
      <c r="X153" s="117">
        <f t="shared" si="33"/>
        <v>0</v>
      </c>
      <c r="Y153" s="118">
        <f t="shared" si="34"/>
        <v>0</v>
      </c>
      <c r="Z153" s="118">
        <f t="shared" si="35"/>
        <v>0</v>
      </c>
      <c r="AA153" s="118">
        <f t="shared" si="36"/>
        <v>0</v>
      </c>
      <c r="AB153" s="118">
        <f t="shared" si="37"/>
        <v>0</v>
      </c>
      <c r="AC153" s="131">
        <f t="shared" si="38"/>
        <v>0</v>
      </c>
    </row>
    <row r="154" spans="1:29" ht="15.75">
      <c r="A154" s="251"/>
      <c r="B154" s="86" t="s">
        <v>13</v>
      </c>
      <c r="C154" s="92">
        <v>98586065.519996703</v>
      </c>
      <c r="D154" s="20"/>
      <c r="E154" s="93">
        <f t="shared" si="26"/>
        <v>98586065.519996703</v>
      </c>
      <c r="F154" s="92">
        <v>6497466.3799999952</v>
      </c>
      <c r="G154" s="20"/>
      <c r="H154" s="93">
        <f t="shared" si="27"/>
        <v>6497466.3799999952</v>
      </c>
      <c r="I154" s="92">
        <v>910076.64000000048</v>
      </c>
      <c r="J154" s="20"/>
      <c r="K154" s="93">
        <f t="shared" si="28"/>
        <v>910076.64000000048</v>
      </c>
      <c r="L154" s="92">
        <v>551666.96</v>
      </c>
      <c r="M154" s="20"/>
      <c r="N154" s="93">
        <f t="shared" si="29"/>
        <v>551666.96</v>
      </c>
      <c r="O154" s="92">
        <v>2022175.71</v>
      </c>
      <c r="P154" s="20"/>
      <c r="Q154" s="93">
        <f t="shared" si="30"/>
        <v>2022175.71</v>
      </c>
      <c r="R154" s="92">
        <v>90424833.109996676</v>
      </c>
      <c r="S154" s="20"/>
      <c r="T154" s="93">
        <f t="shared" si="31"/>
        <v>90424833.109996676</v>
      </c>
      <c r="U154" s="209">
        <f t="shared" si="32"/>
        <v>0</v>
      </c>
      <c r="W154" s="86" t="s">
        <v>13</v>
      </c>
      <c r="X154" s="121">
        <f t="shared" si="33"/>
        <v>0</v>
      </c>
      <c r="Y154" s="122">
        <f t="shared" si="34"/>
        <v>0</v>
      </c>
      <c r="Z154" s="122">
        <f t="shared" si="35"/>
        <v>0</v>
      </c>
      <c r="AA154" s="122">
        <f t="shared" si="36"/>
        <v>0</v>
      </c>
      <c r="AB154" s="122">
        <f t="shared" si="37"/>
        <v>0</v>
      </c>
      <c r="AC154" s="129">
        <f t="shared" si="38"/>
        <v>0</v>
      </c>
    </row>
    <row r="155" spans="1:29" ht="15.75">
      <c r="A155" s="251"/>
      <c r="B155" s="87" t="s">
        <v>14</v>
      </c>
      <c r="C155" s="92">
        <v>41743714.799999706</v>
      </c>
      <c r="D155" s="20"/>
      <c r="E155" s="93">
        <f t="shared" si="26"/>
        <v>41743714.799999706</v>
      </c>
      <c r="F155" s="92">
        <v>1408071.3599999994</v>
      </c>
      <c r="G155" s="20"/>
      <c r="H155" s="93">
        <f t="shared" si="27"/>
        <v>1408071.3599999994</v>
      </c>
      <c r="I155" s="92">
        <v>84979.83</v>
      </c>
      <c r="J155" s="20"/>
      <c r="K155" s="93">
        <f t="shared" si="28"/>
        <v>84979.83</v>
      </c>
      <c r="L155" s="92">
        <v>23752.1</v>
      </c>
      <c r="M155" s="20"/>
      <c r="N155" s="93">
        <f t="shared" si="29"/>
        <v>23752.1</v>
      </c>
      <c r="O155" s="92">
        <v>367933.46</v>
      </c>
      <c r="P155" s="20"/>
      <c r="Q155" s="93">
        <f t="shared" si="30"/>
        <v>367933.46</v>
      </c>
      <c r="R155" s="92">
        <v>40028937.70999971</v>
      </c>
      <c r="S155" s="20"/>
      <c r="T155" s="93">
        <f t="shared" si="31"/>
        <v>40028937.70999971</v>
      </c>
      <c r="U155" s="209">
        <f t="shared" si="32"/>
        <v>0</v>
      </c>
      <c r="W155" s="87" t="s">
        <v>14</v>
      </c>
      <c r="X155" s="121">
        <f t="shared" si="33"/>
        <v>0</v>
      </c>
      <c r="Y155" s="122">
        <f t="shared" si="34"/>
        <v>0</v>
      </c>
      <c r="Z155" s="122">
        <f t="shared" si="35"/>
        <v>0</v>
      </c>
      <c r="AA155" s="122">
        <f t="shared" si="36"/>
        <v>0</v>
      </c>
      <c r="AB155" s="122">
        <f t="shared" si="37"/>
        <v>0</v>
      </c>
      <c r="AC155" s="129">
        <f t="shared" si="38"/>
        <v>0</v>
      </c>
    </row>
    <row r="156" spans="1:29" ht="15.75">
      <c r="A156" s="251"/>
      <c r="B156" s="86" t="s">
        <v>15</v>
      </c>
      <c r="C156" s="92">
        <v>89237631.049999967</v>
      </c>
      <c r="D156" s="20"/>
      <c r="E156" s="93">
        <f t="shared" si="26"/>
        <v>89237631.049999967</v>
      </c>
      <c r="F156" s="92">
        <v>1527976.91</v>
      </c>
      <c r="G156" s="20"/>
      <c r="H156" s="93">
        <f t="shared" si="27"/>
        <v>1527976.91</v>
      </c>
      <c r="I156" s="92">
        <v>178337.06</v>
      </c>
      <c r="J156" s="20"/>
      <c r="K156" s="93">
        <f t="shared" si="28"/>
        <v>178337.06</v>
      </c>
      <c r="L156" s="92">
        <v>7626.06</v>
      </c>
      <c r="M156" s="20"/>
      <c r="N156" s="93">
        <f t="shared" si="29"/>
        <v>7626.06</v>
      </c>
      <c r="O156" s="92">
        <v>854040.79</v>
      </c>
      <c r="P156" s="20"/>
      <c r="Q156" s="93">
        <f t="shared" si="30"/>
        <v>854040.79</v>
      </c>
      <c r="R156" s="92">
        <v>87026324.349999964</v>
      </c>
      <c r="S156" s="20"/>
      <c r="T156" s="93">
        <f t="shared" si="31"/>
        <v>87026324.349999964</v>
      </c>
      <c r="U156" s="209">
        <f t="shared" si="32"/>
        <v>0</v>
      </c>
      <c r="W156" s="86" t="s">
        <v>15</v>
      </c>
      <c r="X156" s="121">
        <f t="shared" si="33"/>
        <v>0</v>
      </c>
      <c r="Y156" s="122">
        <f t="shared" si="34"/>
        <v>0</v>
      </c>
      <c r="Z156" s="122">
        <f t="shared" si="35"/>
        <v>0</v>
      </c>
      <c r="AA156" s="122">
        <f t="shared" si="36"/>
        <v>0</v>
      </c>
      <c r="AB156" s="122">
        <f t="shared" si="37"/>
        <v>0</v>
      </c>
      <c r="AC156" s="129">
        <f t="shared" si="38"/>
        <v>0</v>
      </c>
    </row>
    <row r="157" spans="1:29" ht="15.75">
      <c r="A157" s="251"/>
      <c r="B157" s="86" t="s">
        <v>16</v>
      </c>
      <c r="C157" s="92">
        <v>56502295.289999008</v>
      </c>
      <c r="D157" s="20"/>
      <c r="E157" s="93">
        <f t="shared" si="26"/>
        <v>56502295.289999008</v>
      </c>
      <c r="F157" s="92">
        <v>1390232.3100000005</v>
      </c>
      <c r="G157" s="20"/>
      <c r="H157" s="93">
        <f t="shared" si="27"/>
        <v>1390232.3100000005</v>
      </c>
      <c r="I157" s="92">
        <v>120313.69999999998</v>
      </c>
      <c r="J157" s="20"/>
      <c r="K157" s="93">
        <f t="shared" si="28"/>
        <v>120313.69999999998</v>
      </c>
      <c r="L157" s="92">
        <v>4332.12</v>
      </c>
      <c r="M157" s="20"/>
      <c r="N157" s="93">
        <f t="shared" si="29"/>
        <v>4332.12</v>
      </c>
      <c r="O157" s="92">
        <v>207422.45</v>
      </c>
      <c r="P157" s="20"/>
      <c r="Q157" s="93">
        <f t="shared" si="30"/>
        <v>207422.45</v>
      </c>
      <c r="R157" s="92">
        <v>55020622.109999008</v>
      </c>
      <c r="S157" s="20"/>
      <c r="T157" s="93">
        <f t="shared" si="31"/>
        <v>55020622.109999008</v>
      </c>
      <c r="U157" s="209">
        <f t="shared" si="32"/>
        <v>0</v>
      </c>
      <c r="W157" s="86" t="s">
        <v>16</v>
      </c>
      <c r="X157" s="121">
        <f t="shared" si="33"/>
        <v>0</v>
      </c>
      <c r="Y157" s="122">
        <f t="shared" si="34"/>
        <v>0</v>
      </c>
      <c r="Z157" s="122">
        <f t="shared" si="35"/>
        <v>0</v>
      </c>
      <c r="AA157" s="122">
        <f t="shared" si="36"/>
        <v>0</v>
      </c>
      <c r="AB157" s="122">
        <f t="shared" si="37"/>
        <v>0</v>
      </c>
      <c r="AC157" s="129">
        <f t="shared" si="38"/>
        <v>0</v>
      </c>
    </row>
    <row r="158" spans="1:29" ht="15.75">
      <c r="A158" s="251"/>
      <c r="B158" s="86" t="s">
        <v>17</v>
      </c>
      <c r="C158" s="92">
        <v>52866107.179996759</v>
      </c>
      <c r="D158" s="20"/>
      <c r="E158" s="93">
        <f t="shared" si="26"/>
        <v>52866107.179996759</v>
      </c>
      <c r="F158" s="92">
        <v>2130008.7000000002</v>
      </c>
      <c r="G158" s="20"/>
      <c r="H158" s="93">
        <f t="shared" si="27"/>
        <v>2130008.7000000002</v>
      </c>
      <c r="I158" s="92">
        <v>103341.39</v>
      </c>
      <c r="J158" s="20"/>
      <c r="K158" s="93">
        <f t="shared" si="28"/>
        <v>103341.39</v>
      </c>
      <c r="L158" s="92">
        <v>41995.94</v>
      </c>
      <c r="M158" s="20"/>
      <c r="N158" s="93">
        <f t="shared" si="29"/>
        <v>41995.94</v>
      </c>
      <c r="O158" s="92">
        <v>248261.14</v>
      </c>
      <c r="P158" s="20"/>
      <c r="Q158" s="93">
        <f t="shared" si="30"/>
        <v>248261.14</v>
      </c>
      <c r="R158" s="92">
        <v>50549182.789996758</v>
      </c>
      <c r="S158" s="20"/>
      <c r="T158" s="93">
        <f t="shared" si="31"/>
        <v>50549182.789996758</v>
      </c>
      <c r="U158" s="209">
        <f t="shared" si="32"/>
        <v>0</v>
      </c>
      <c r="W158" s="86" t="s">
        <v>17</v>
      </c>
      <c r="X158" s="121">
        <f t="shared" si="33"/>
        <v>0</v>
      </c>
      <c r="Y158" s="122">
        <f t="shared" si="34"/>
        <v>0</v>
      </c>
      <c r="Z158" s="122">
        <f t="shared" si="35"/>
        <v>0</v>
      </c>
      <c r="AA158" s="122">
        <f t="shared" si="36"/>
        <v>0</v>
      </c>
      <c r="AB158" s="122">
        <f t="shared" si="37"/>
        <v>0</v>
      </c>
      <c r="AC158" s="129">
        <f t="shared" si="38"/>
        <v>0</v>
      </c>
    </row>
    <row r="159" spans="1:29" ht="15.75">
      <c r="A159" s="251"/>
      <c r="B159" s="86" t="s">
        <v>18</v>
      </c>
      <c r="C159" s="92"/>
      <c r="D159" s="20"/>
      <c r="E159" s="93">
        <f t="shared" si="26"/>
        <v>0</v>
      </c>
      <c r="F159" s="92"/>
      <c r="G159" s="20"/>
      <c r="H159" s="93">
        <f t="shared" si="27"/>
        <v>0</v>
      </c>
      <c r="I159" s="92"/>
      <c r="J159" s="20"/>
      <c r="K159" s="93">
        <f t="shared" si="28"/>
        <v>0</v>
      </c>
      <c r="L159" s="92"/>
      <c r="M159" s="20"/>
      <c r="N159" s="93">
        <f t="shared" si="29"/>
        <v>0</v>
      </c>
      <c r="O159" s="92"/>
      <c r="P159" s="20"/>
      <c r="Q159" s="93">
        <f t="shared" si="30"/>
        <v>0</v>
      </c>
      <c r="R159" s="92"/>
      <c r="S159" s="20"/>
      <c r="T159" s="93">
        <f t="shared" si="31"/>
        <v>0</v>
      </c>
      <c r="U159" s="209">
        <f t="shared" si="32"/>
        <v>0</v>
      </c>
      <c r="W159" s="86" t="s">
        <v>18</v>
      </c>
      <c r="X159" s="121">
        <f t="shared" si="33"/>
        <v>0</v>
      </c>
      <c r="Y159" s="122">
        <f t="shared" si="34"/>
        <v>0</v>
      </c>
      <c r="Z159" s="122">
        <f t="shared" si="35"/>
        <v>0</v>
      </c>
      <c r="AA159" s="122">
        <f t="shared" si="36"/>
        <v>0</v>
      </c>
      <c r="AB159" s="122">
        <f t="shared" si="37"/>
        <v>0</v>
      </c>
      <c r="AC159" s="129">
        <f t="shared" si="38"/>
        <v>0</v>
      </c>
    </row>
    <row r="160" spans="1:29" ht="15.75">
      <c r="A160" s="252"/>
      <c r="B160" s="88" t="s">
        <v>19</v>
      </c>
      <c r="C160" s="94">
        <v>66138641.709999092</v>
      </c>
      <c r="D160" s="95"/>
      <c r="E160" s="96">
        <f t="shared" si="26"/>
        <v>66138641.709999092</v>
      </c>
      <c r="F160" s="94">
        <v>884946.71</v>
      </c>
      <c r="G160" s="95"/>
      <c r="H160" s="96">
        <f t="shared" si="27"/>
        <v>884946.71</v>
      </c>
      <c r="I160" s="94">
        <v>22993.5</v>
      </c>
      <c r="J160" s="95"/>
      <c r="K160" s="96">
        <f t="shared" si="28"/>
        <v>22993.5</v>
      </c>
      <c r="L160" s="94">
        <v>3822.7</v>
      </c>
      <c r="M160" s="95"/>
      <c r="N160" s="96">
        <f t="shared" si="29"/>
        <v>3822.7</v>
      </c>
      <c r="O160" s="94">
        <v>238176.45</v>
      </c>
      <c r="P160" s="95"/>
      <c r="Q160" s="96">
        <f t="shared" si="30"/>
        <v>238176.45</v>
      </c>
      <c r="R160" s="94">
        <v>65034689.349999093</v>
      </c>
      <c r="S160" s="95"/>
      <c r="T160" s="96">
        <f t="shared" si="31"/>
        <v>65034689.349999093</v>
      </c>
      <c r="U160" s="210">
        <f t="shared" si="32"/>
        <v>0</v>
      </c>
      <c r="W160" s="88" t="s">
        <v>19</v>
      </c>
      <c r="X160" s="125">
        <f t="shared" si="33"/>
        <v>0</v>
      </c>
      <c r="Y160" s="126">
        <f t="shared" si="34"/>
        <v>0</v>
      </c>
      <c r="Z160" s="126">
        <f t="shared" si="35"/>
        <v>0</v>
      </c>
      <c r="AA160" s="126">
        <f t="shared" si="36"/>
        <v>0</v>
      </c>
      <c r="AB160" s="126">
        <f t="shared" si="37"/>
        <v>0</v>
      </c>
      <c r="AC160" s="132">
        <f t="shared" si="38"/>
        <v>0</v>
      </c>
    </row>
    <row r="161" spans="1:29" ht="15.75" customHeight="1">
      <c r="A161" s="250">
        <v>42817</v>
      </c>
      <c r="B161" s="85" t="s">
        <v>12</v>
      </c>
      <c r="C161" s="89">
        <v>41338315.200000226</v>
      </c>
      <c r="D161" s="90"/>
      <c r="E161" s="91">
        <f t="shared" si="26"/>
        <v>41338315.200000226</v>
      </c>
      <c r="F161" s="89">
        <v>1054995.45</v>
      </c>
      <c r="G161" s="102"/>
      <c r="H161" s="91">
        <f t="shared" si="27"/>
        <v>1054995.45</v>
      </c>
      <c r="I161" s="89">
        <v>143499.90999999997</v>
      </c>
      <c r="J161" s="90"/>
      <c r="K161" s="91">
        <f t="shared" si="28"/>
        <v>143499.90999999997</v>
      </c>
      <c r="L161" s="89">
        <v>608601.92999999993</v>
      </c>
      <c r="M161" s="90"/>
      <c r="N161" s="91">
        <f t="shared" si="29"/>
        <v>608601.92999999993</v>
      </c>
      <c r="O161" s="89">
        <v>108765.81</v>
      </c>
      <c r="P161" s="90"/>
      <c r="Q161" s="91">
        <f t="shared" si="30"/>
        <v>108765.81</v>
      </c>
      <c r="R161" s="89">
        <v>39709451.920000225</v>
      </c>
      <c r="S161" s="90"/>
      <c r="T161" s="91">
        <f t="shared" si="31"/>
        <v>39709451.920000225</v>
      </c>
      <c r="U161" s="208">
        <f t="shared" si="32"/>
        <v>0</v>
      </c>
      <c r="W161" s="85" t="s">
        <v>12</v>
      </c>
      <c r="X161" s="121">
        <f t="shared" si="33"/>
        <v>0</v>
      </c>
      <c r="Y161" s="122">
        <f t="shared" si="34"/>
        <v>0</v>
      </c>
      <c r="Z161" s="122">
        <f t="shared" si="35"/>
        <v>0</v>
      </c>
      <c r="AA161" s="122">
        <f t="shared" si="36"/>
        <v>0</v>
      </c>
      <c r="AB161" s="122">
        <f t="shared" si="37"/>
        <v>0</v>
      </c>
      <c r="AC161" s="129">
        <f t="shared" si="38"/>
        <v>0</v>
      </c>
    </row>
    <row r="162" spans="1:29" ht="15.75">
      <c r="A162" s="251"/>
      <c r="B162" s="86" t="s">
        <v>13</v>
      </c>
      <c r="C162" s="92">
        <v>90424833.109996676</v>
      </c>
      <c r="D162" s="20"/>
      <c r="E162" s="93">
        <f t="shared" si="26"/>
        <v>90424833.109996676</v>
      </c>
      <c r="F162" s="92">
        <v>2521441.3800000013</v>
      </c>
      <c r="G162" s="6"/>
      <c r="H162" s="93">
        <f t="shared" si="27"/>
        <v>2521441.3800000013</v>
      </c>
      <c r="I162" s="92">
        <v>177525.71</v>
      </c>
      <c r="J162" s="20"/>
      <c r="K162" s="93">
        <f t="shared" si="28"/>
        <v>177525.71</v>
      </c>
      <c r="L162" s="92">
        <v>25487.02</v>
      </c>
      <c r="M162" s="20"/>
      <c r="N162" s="93">
        <f t="shared" si="29"/>
        <v>25487.02</v>
      </c>
      <c r="O162" s="92">
        <v>380499.36</v>
      </c>
      <c r="P162" s="20"/>
      <c r="Q162" s="93">
        <f t="shared" si="30"/>
        <v>380499.36</v>
      </c>
      <c r="R162" s="92">
        <v>87674931.059996679</v>
      </c>
      <c r="S162" s="20"/>
      <c r="T162" s="93">
        <f t="shared" si="31"/>
        <v>87674931.059996679</v>
      </c>
      <c r="U162" s="209">
        <f t="shared" si="32"/>
        <v>0</v>
      </c>
      <c r="W162" s="86" t="s">
        <v>13</v>
      </c>
      <c r="X162" s="121">
        <f t="shared" si="33"/>
        <v>0</v>
      </c>
      <c r="Y162" s="122">
        <f t="shared" si="34"/>
        <v>0</v>
      </c>
      <c r="Z162" s="122">
        <f t="shared" si="35"/>
        <v>0</v>
      </c>
      <c r="AA162" s="122">
        <f t="shared" si="36"/>
        <v>0</v>
      </c>
      <c r="AB162" s="122">
        <f t="shared" si="37"/>
        <v>0</v>
      </c>
      <c r="AC162" s="129">
        <f t="shared" si="38"/>
        <v>0</v>
      </c>
    </row>
    <row r="163" spans="1:29" ht="15.75">
      <c r="A163" s="251"/>
      <c r="B163" s="87" t="s">
        <v>14</v>
      </c>
      <c r="C163" s="92">
        <v>40028937.70999971</v>
      </c>
      <c r="D163" s="20"/>
      <c r="E163" s="93">
        <f t="shared" si="26"/>
        <v>40028937.70999971</v>
      </c>
      <c r="F163" s="92">
        <v>1149207.7900000003</v>
      </c>
      <c r="G163" s="6"/>
      <c r="H163" s="93">
        <f t="shared" si="27"/>
        <v>1149207.7900000003</v>
      </c>
      <c r="I163" s="92">
        <v>70011.009999999995</v>
      </c>
      <c r="J163" s="20"/>
      <c r="K163" s="93">
        <f t="shared" si="28"/>
        <v>70011.009999999995</v>
      </c>
      <c r="L163" s="92">
        <v>3768.17</v>
      </c>
      <c r="M163" s="20"/>
      <c r="N163" s="93">
        <f t="shared" si="29"/>
        <v>3768.17</v>
      </c>
      <c r="O163" s="92">
        <v>207268.78</v>
      </c>
      <c r="P163" s="20"/>
      <c r="Q163" s="93">
        <f t="shared" si="30"/>
        <v>207268.78</v>
      </c>
      <c r="R163" s="92">
        <v>38738703.979999706</v>
      </c>
      <c r="S163" s="20"/>
      <c r="T163" s="93">
        <f t="shared" si="31"/>
        <v>38738703.979999706</v>
      </c>
      <c r="U163" s="209">
        <f t="shared" si="32"/>
        <v>0</v>
      </c>
      <c r="W163" s="87" t="s">
        <v>14</v>
      </c>
      <c r="X163" s="121">
        <f t="shared" si="33"/>
        <v>0</v>
      </c>
      <c r="Y163" s="122">
        <f t="shared" si="34"/>
        <v>0</v>
      </c>
      <c r="Z163" s="122">
        <f t="shared" si="35"/>
        <v>0</v>
      </c>
      <c r="AA163" s="122">
        <f t="shared" si="36"/>
        <v>0</v>
      </c>
      <c r="AB163" s="122">
        <f t="shared" si="37"/>
        <v>0</v>
      </c>
      <c r="AC163" s="129">
        <f t="shared" si="38"/>
        <v>0</v>
      </c>
    </row>
    <row r="164" spans="1:29" ht="15.75">
      <c r="A164" s="251"/>
      <c r="B164" s="86" t="s">
        <v>15</v>
      </c>
      <c r="C164" s="92">
        <v>87026324.349999964</v>
      </c>
      <c r="D164" s="20"/>
      <c r="E164" s="93">
        <f t="shared" si="26"/>
        <v>87026324.349999964</v>
      </c>
      <c r="F164" s="92">
        <v>1097396.070000001</v>
      </c>
      <c r="G164" s="6"/>
      <c r="H164" s="93">
        <f t="shared" si="27"/>
        <v>1097396.070000001</v>
      </c>
      <c r="I164" s="92">
        <v>167688.5</v>
      </c>
      <c r="J164" s="20"/>
      <c r="K164" s="93">
        <f t="shared" si="28"/>
        <v>167688.5</v>
      </c>
      <c r="L164" s="92">
        <v>8351.82</v>
      </c>
      <c r="M164" s="20"/>
      <c r="N164" s="93">
        <f t="shared" si="29"/>
        <v>8351.82</v>
      </c>
      <c r="O164" s="92">
        <v>796903.66999999981</v>
      </c>
      <c r="P164" s="20"/>
      <c r="Q164" s="93">
        <f t="shared" si="30"/>
        <v>796903.66999999981</v>
      </c>
      <c r="R164" s="92">
        <v>85291361.289999962</v>
      </c>
      <c r="S164" s="20"/>
      <c r="T164" s="93">
        <f t="shared" si="31"/>
        <v>85291361.289999962</v>
      </c>
      <c r="U164" s="209">
        <f t="shared" si="32"/>
        <v>0</v>
      </c>
      <c r="W164" s="86" t="s">
        <v>15</v>
      </c>
      <c r="X164" s="121">
        <f t="shared" si="33"/>
        <v>0</v>
      </c>
      <c r="Y164" s="122">
        <f t="shared" si="34"/>
        <v>0</v>
      </c>
      <c r="Z164" s="122">
        <f t="shared" si="35"/>
        <v>0</v>
      </c>
      <c r="AA164" s="122">
        <f t="shared" si="36"/>
        <v>0</v>
      </c>
      <c r="AB164" s="122">
        <f t="shared" si="37"/>
        <v>0</v>
      </c>
      <c r="AC164" s="129">
        <f t="shared" si="38"/>
        <v>0</v>
      </c>
    </row>
    <row r="165" spans="1:29" ht="15.75">
      <c r="A165" s="251"/>
      <c r="B165" s="86" t="s">
        <v>16</v>
      </c>
      <c r="C165" s="92">
        <v>55020622.109999008</v>
      </c>
      <c r="D165" s="20"/>
      <c r="E165" s="93">
        <f t="shared" si="26"/>
        <v>55020622.109999008</v>
      </c>
      <c r="F165" s="92">
        <v>947812.1</v>
      </c>
      <c r="G165" s="6"/>
      <c r="H165" s="93">
        <f t="shared" si="27"/>
        <v>947812.1</v>
      </c>
      <c r="I165" s="92">
        <v>110019.71999999999</v>
      </c>
      <c r="J165" s="20"/>
      <c r="K165" s="93">
        <f t="shared" si="28"/>
        <v>110019.71999999999</v>
      </c>
      <c r="L165" s="92">
        <v>51618.63</v>
      </c>
      <c r="M165" s="20"/>
      <c r="N165" s="93">
        <f t="shared" si="29"/>
        <v>51618.63</v>
      </c>
      <c r="O165" s="92">
        <v>267581.71000000002</v>
      </c>
      <c r="P165" s="20"/>
      <c r="Q165" s="93">
        <f t="shared" si="30"/>
        <v>267581.71000000002</v>
      </c>
      <c r="R165" s="92">
        <v>53863629.38999901</v>
      </c>
      <c r="S165" s="20"/>
      <c r="T165" s="93">
        <f t="shared" si="31"/>
        <v>53863629.38999901</v>
      </c>
      <c r="U165" s="209">
        <f t="shared" si="32"/>
        <v>0</v>
      </c>
      <c r="W165" s="86" t="s">
        <v>16</v>
      </c>
      <c r="X165" s="121">
        <f t="shared" si="33"/>
        <v>0</v>
      </c>
      <c r="Y165" s="122">
        <f t="shared" si="34"/>
        <v>0</v>
      </c>
      <c r="Z165" s="122">
        <f t="shared" si="35"/>
        <v>0</v>
      </c>
      <c r="AA165" s="122">
        <f t="shared" si="36"/>
        <v>0</v>
      </c>
      <c r="AB165" s="122">
        <f t="shared" si="37"/>
        <v>0</v>
      </c>
      <c r="AC165" s="129">
        <f t="shared" si="38"/>
        <v>0</v>
      </c>
    </row>
    <row r="166" spans="1:29" ht="15.75">
      <c r="A166" s="251"/>
      <c r="B166" s="86" t="s">
        <v>17</v>
      </c>
      <c r="C166" s="92">
        <v>50549182.789996758</v>
      </c>
      <c r="D166" s="20"/>
      <c r="E166" s="93">
        <f t="shared" si="26"/>
        <v>50549182.789996758</v>
      </c>
      <c r="F166" s="92">
        <v>1734721.4800000009</v>
      </c>
      <c r="G166" s="6"/>
      <c r="H166" s="93">
        <f t="shared" si="27"/>
        <v>1734721.4800000009</v>
      </c>
      <c r="I166" s="92">
        <v>50636.49</v>
      </c>
      <c r="J166" s="20"/>
      <c r="K166" s="93">
        <f t="shared" si="28"/>
        <v>50636.49</v>
      </c>
      <c r="L166" s="92">
        <v>580809.6399999999</v>
      </c>
      <c r="M166" s="20"/>
      <c r="N166" s="93">
        <f t="shared" si="29"/>
        <v>580809.6399999999</v>
      </c>
      <c r="O166" s="92">
        <v>212257.58</v>
      </c>
      <c r="P166" s="20"/>
      <c r="Q166" s="93">
        <f t="shared" si="30"/>
        <v>212257.58</v>
      </c>
      <c r="R166" s="92">
        <v>48072030.579996757</v>
      </c>
      <c r="S166" s="20"/>
      <c r="T166" s="93">
        <f t="shared" si="31"/>
        <v>48072030.579996757</v>
      </c>
      <c r="U166" s="209">
        <f t="shared" si="32"/>
        <v>0</v>
      </c>
      <c r="W166" s="86" t="s">
        <v>17</v>
      </c>
      <c r="X166" s="121">
        <f t="shared" si="33"/>
        <v>0</v>
      </c>
      <c r="Y166" s="122">
        <f t="shared" si="34"/>
        <v>0</v>
      </c>
      <c r="Z166" s="122">
        <f t="shared" si="35"/>
        <v>0</v>
      </c>
      <c r="AA166" s="122">
        <f t="shared" si="36"/>
        <v>0</v>
      </c>
      <c r="AB166" s="122">
        <f t="shared" si="37"/>
        <v>0</v>
      </c>
      <c r="AC166" s="129">
        <f t="shared" si="38"/>
        <v>0</v>
      </c>
    </row>
    <row r="167" spans="1:29" ht="15.75">
      <c r="A167" s="251"/>
      <c r="B167" s="86" t="s">
        <v>18</v>
      </c>
      <c r="C167" s="92">
        <v>9441201.8799999934</v>
      </c>
      <c r="D167" s="20"/>
      <c r="E167" s="93">
        <f t="shared" si="26"/>
        <v>9441201.8799999934</v>
      </c>
      <c r="F167" s="92">
        <v>915124.54</v>
      </c>
      <c r="G167" s="6"/>
      <c r="H167" s="93">
        <f t="shared" si="27"/>
        <v>915124.54</v>
      </c>
      <c r="I167" s="92">
        <v>50069.66</v>
      </c>
      <c r="J167" s="20"/>
      <c r="K167" s="93">
        <f t="shared" si="28"/>
        <v>50069.66</v>
      </c>
      <c r="L167" s="92">
        <v>234.17</v>
      </c>
      <c r="M167" s="20"/>
      <c r="N167" s="93">
        <f t="shared" si="29"/>
        <v>234.17</v>
      </c>
      <c r="O167" s="92">
        <v>112254.86</v>
      </c>
      <c r="P167" s="20"/>
      <c r="Q167" s="93">
        <f t="shared" si="30"/>
        <v>112254.86</v>
      </c>
      <c r="R167" s="92">
        <v>8463657.9699999932</v>
      </c>
      <c r="S167" s="20"/>
      <c r="T167" s="93">
        <f t="shared" si="31"/>
        <v>8463657.9699999932</v>
      </c>
      <c r="U167" s="209">
        <f t="shared" si="32"/>
        <v>0</v>
      </c>
      <c r="W167" s="86" t="s">
        <v>18</v>
      </c>
      <c r="X167" s="121">
        <f t="shared" si="33"/>
        <v>0</v>
      </c>
      <c r="Y167" s="122">
        <f t="shared" si="34"/>
        <v>0</v>
      </c>
      <c r="Z167" s="122">
        <f t="shared" si="35"/>
        <v>0</v>
      </c>
      <c r="AA167" s="122">
        <f t="shared" si="36"/>
        <v>0</v>
      </c>
      <c r="AB167" s="122">
        <f t="shared" si="37"/>
        <v>0</v>
      </c>
      <c r="AC167" s="129">
        <f t="shared" si="38"/>
        <v>0</v>
      </c>
    </row>
    <row r="168" spans="1:29" ht="15.75">
      <c r="A168" s="252"/>
      <c r="B168" s="88" t="s">
        <v>19</v>
      </c>
      <c r="C168" s="94">
        <v>65034689.349999093</v>
      </c>
      <c r="D168" s="95"/>
      <c r="E168" s="96">
        <f t="shared" si="26"/>
        <v>65034689.349999093</v>
      </c>
      <c r="F168" s="94">
        <v>794966.49000000011</v>
      </c>
      <c r="G168" s="105"/>
      <c r="H168" s="96">
        <f t="shared" si="27"/>
        <v>794966.49000000011</v>
      </c>
      <c r="I168" s="94">
        <v>89445.97</v>
      </c>
      <c r="J168" s="95"/>
      <c r="K168" s="96">
        <f t="shared" si="28"/>
        <v>89445.97</v>
      </c>
      <c r="L168" s="94">
        <v>1611.87</v>
      </c>
      <c r="M168" s="95"/>
      <c r="N168" s="96">
        <f t="shared" si="29"/>
        <v>1611.87</v>
      </c>
      <c r="O168" s="94">
        <v>287541.96999999997</v>
      </c>
      <c r="P168" s="95"/>
      <c r="Q168" s="96">
        <f t="shared" si="30"/>
        <v>287541.96999999997</v>
      </c>
      <c r="R168" s="94">
        <v>64040014.989999093</v>
      </c>
      <c r="S168" s="95"/>
      <c r="T168" s="96">
        <f t="shared" si="31"/>
        <v>64040014.989999093</v>
      </c>
      <c r="U168" s="210">
        <f t="shared" si="32"/>
        <v>0</v>
      </c>
      <c r="W168" s="88" t="s">
        <v>19</v>
      </c>
      <c r="X168" s="125">
        <f t="shared" si="33"/>
        <v>0</v>
      </c>
      <c r="Y168" s="126">
        <f t="shared" si="34"/>
        <v>0</v>
      </c>
      <c r="Z168" s="126">
        <f t="shared" si="35"/>
        <v>0</v>
      </c>
      <c r="AA168" s="126">
        <f t="shared" si="36"/>
        <v>0</v>
      </c>
      <c r="AB168" s="126">
        <f t="shared" si="37"/>
        <v>0</v>
      </c>
      <c r="AC168" s="132">
        <f t="shared" si="38"/>
        <v>0</v>
      </c>
    </row>
    <row r="169" spans="1:29" ht="15.75" customHeight="1">
      <c r="A169" s="250">
        <v>42819</v>
      </c>
      <c r="B169" s="85" t="s">
        <v>12</v>
      </c>
      <c r="C169" s="89">
        <v>39709451.920000225</v>
      </c>
      <c r="D169" s="90"/>
      <c r="E169" s="91">
        <f t="shared" si="26"/>
        <v>39709451.920000225</v>
      </c>
      <c r="F169" s="89">
        <v>434818.9</v>
      </c>
      <c r="G169" s="90"/>
      <c r="H169" s="91">
        <f t="shared" si="27"/>
        <v>434818.9</v>
      </c>
      <c r="I169" s="89">
        <v>0</v>
      </c>
      <c r="J169" s="90"/>
      <c r="K169" s="91">
        <f t="shared" si="28"/>
        <v>0</v>
      </c>
      <c r="L169" s="89">
        <v>0</v>
      </c>
      <c r="M169" s="90"/>
      <c r="N169" s="91">
        <f t="shared" si="29"/>
        <v>0</v>
      </c>
      <c r="O169" s="89">
        <v>0</v>
      </c>
      <c r="P169" s="90"/>
      <c r="Q169" s="91">
        <f t="shared" si="30"/>
        <v>0</v>
      </c>
      <c r="R169" s="89">
        <v>39274633.020000227</v>
      </c>
      <c r="S169" s="90"/>
      <c r="T169" s="91">
        <f t="shared" si="31"/>
        <v>39274633.020000227</v>
      </c>
      <c r="U169" s="208">
        <f t="shared" si="32"/>
        <v>0</v>
      </c>
      <c r="W169" s="85" t="s">
        <v>12</v>
      </c>
      <c r="X169" s="117">
        <f t="shared" si="33"/>
        <v>0</v>
      </c>
      <c r="Y169" s="118">
        <f t="shared" si="34"/>
        <v>0</v>
      </c>
      <c r="Z169" s="118">
        <f t="shared" si="35"/>
        <v>0</v>
      </c>
      <c r="AA169" s="118">
        <f t="shared" si="36"/>
        <v>0</v>
      </c>
      <c r="AB169" s="118">
        <f t="shared" si="37"/>
        <v>0</v>
      </c>
      <c r="AC169" s="131">
        <f t="shared" si="38"/>
        <v>0</v>
      </c>
    </row>
    <row r="170" spans="1:29" ht="15.75">
      <c r="A170" s="251"/>
      <c r="B170" s="86" t="s">
        <v>13</v>
      </c>
      <c r="C170" s="92">
        <v>87674931.059996679</v>
      </c>
      <c r="D170" s="20"/>
      <c r="E170" s="93">
        <f t="shared" si="26"/>
        <v>87674931.059996679</v>
      </c>
      <c r="F170" s="92">
        <v>1157841.05</v>
      </c>
      <c r="G170" s="20"/>
      <c r="H170" s="93">
        <f t="shared" si="27"/>
        <v>1157841.05</v>
      </c>
      <c r="I170" s="92">
        <v>106163.61</v>
      </c>
      <c r="J170" s="20"/>
      <c r="K170" s="93">
        <f t="shared" si="28"/>
        <v>106163.61</v>
      </c>
      <c r="L170" s="92">
        <v>35549.67</v>
      </c>
      <c r="M170" s="20"/>
      <c r="N170" s="93">
        <f t="shared" si="29"/>
        <v>35549.67</v>
      </c>
      <c r="O170" s="92">
        <v>0</v>
      </c>
      <c r="P170" s="20"/>
      <c r="Q170" s="93">
        <f t="shared" si="30"/>
        <v>0</v>
      </c>
      <c r="R170" s="92">
        <v>86587703.94999668</v>
      </c>
      <c r="S170" s="20"/>
      <c r="T170" s="93">
        <f t="shared" si="31"/>
        <v>86587703.94999668</v>
      </c>
      <c r="U170" s="209">
        <f t="shared" si="32"/>
        <v>0</v>
      </c>
      <c r="W170" s="86" t="s">
        <v>13</v>
      </c>
      <c r="X170" s="121">
        <f t="shared" si="33"/>
        <v>0</v>
      </c>
      <c r="Y170" s="122">
        <f t="shared" si="34"/>
        <v>0</v>
      </c>
      <c r="Z170" s="122">
        <f t="shared" si="35"/>
        <v>0</v>
      </c>
      <c r="AA170" s="122">
        <f t="shared" si="36"/>
        <v>0</v>
      </c>
      <c r="AB170" s="122">
        <f t="shared" si="37"/>
        <v>0</v>
      </c>
      <c r="AC170" s="129">
        <f t="shared" si="38"/>
        <v>0</v>
      </c>
    </row>
    <row r="171" spans="1:29" ht="15.75">
      <c r="A171" s="251"/>
      <c r="B171" s="87" t="s">
        <v>14</v>
      </c>
      <c r="C171" s="92">
        <v>38738703.979999706</v>
      </c>
      <c r="D171" s="20"/>
      <c r="E171" s="93">
        <f t="shared" si="26"/>
        <v>38738703.979999706</v>
      </c>
      <c r="F171" s="92">
        <v>670713.43999999994</v>
      </c>
      <c r="G171" s="20"/>
      <c r="H171" s="93">
        <f t="shared" si="27"/>
        <v>670713.43999999994</v>
      </c>
      <c r="I171" s="92">
        <v>0</v>
      </c>
      <c r="J171" s="20"/>
      <c r="K171" s="93">
        <f t="shared" si="28"/>
        <v>0</v>
      </c>
      <c r="L171" s="92">
        <v>0</v>
      </c>
      <c r="M171" s="20"/>
      <c r="N171" s="93">
        <f t="shared" si="29"/>
        <v>0</v>
      </c>
      <c r="O171" s="92">
        <v>0</v>
      </c>
      <c r="P171" s="20"/>
      <c r="Q171" s="93">
        <f t="shared" si="30"/>
        <v>0</v>
      </c>
      <c r="R171" s="92">
        <v>38067990.539999716</v>
      </c>
      <c r="S171" s="20"/>
      <c r="T171" s="93">
        <f t="shared" si="31"/>
        <v>38067990.539999716</v>
      </c>
      <c r="U171" s="209">
        <f t="shared" si="32"/>
        <v>0</v>
      </c>
      <c r="W171" s="87" t="s">
        <v>14</v>
      </c>
      <c r="X171" s="121">
        <f t="shared" si="33"/>
        <v>0</v>
      </c>
      <c r="Y171" s="122">
        <f t="shared" si="34"/>
        <v>0</v>
      </c>
      <c r="Z171" s="122">
        <f t="shared" si="35"/>
        <v>0</v>
      </c>
      <c r="AA171" s="122">
        <f t="shared" si="36"/>
        <v>0</v>
      </c>
      <c r="AB171" s="122">
        <f t="shared" si="37"/>
        <v>0</v>
      </c>
      <c r="AC171" s="129">
        <f t="shared" si="38"/>
        <v>0</v>
      </c>
    </row>
    <row r="172" spans="1:29" ht="15.75">
      <c r="A172" s="251"/>
      <c r="B172" s="86" t="s">
        <v>15</v>
      </c>
      <c r="C172" s="92">
        <v>85291361.289999962</v>
      </c>
      <c r="D172" s="20"/>
      <c r="E172" s="93">
        <f t="shared" si="26"/>
        <v>85291361.289999962</v>
      </c>
      <c r="F172" s="92">
        <v>607290.59</v>
      </c>
      <c r="G172" s="20"/>
      <c r="H172" s="93">
        <f t="shared" si="27"/>
        <v>607290.59</v>
      </c>
      <c r="I172" s="92">
        <v>186762.44</v>
      </c>
      <c r="J172" s="20"/>
      <c r="K172" s="93">
        <f t="shared" si="28"/>
        <v>186762.44</v>
      </c>
      <c r="L172" s="92">
        <v>10445.51</v>
      </c>
      <c r="M172" s="20"/>
      <c r="N172" s="93">
        <f t="shared" si="29"/>
        <v>10445.51</v>
      </c>
      <c r="O172" s="92">
        <v>0</v>
      </c>
      <c r="P172" s="20"/>
      <c r="Q172" s="93">
        <f t="shared" si="30"/>
        <v>0</v>
      </c>
      <c r="R172" s="92">
        <v>84860387.629999965</v>
      </c>
      <c r="S172" s="20"/>
      <c r="T172" s="93">
        <f t="shared" si="31"/>
        <v>84860387.629999965</v>
      </c>
      <c r="U172" s="209">
        <f t="shared" si="32"/>
        <v>0</v>
      </c>
      <c r="W172" s="86" t="s">
        <v>15</v>
      </c>
      <c r="X172" s="121">
        <f t="shared" si="33"/>
        <v>0</v>
      </c>
      <c r="Y172" s="122">
        <f t="shared" si="34"/>
        <v>0</v>
      </c>
      <c r="Z172" s="122">
        <f t="shared" si="35"/>
        <v>0</v>
      </c>
      <c r="AA172" s="122">
        <f t="shared" si="36"/>
        <v>0</v>
      </c>
      <c r="AB172" s="122">
        <f t="shared" si="37"/>
        <v>0</v>
      </c>
      <c r="AC172" s="129">
        <f t="shared" si="38"/>
        <v>0</v>
      </c>
    </row>
    <row r="173" spans="1:29" ht="15.75">
      <c r="A173" s="251"/>
      <c r="B173" s="86" t="s">
        <v>16</v>
      </c>
      <c r="C173" s="92">
        <v>53863629.38999901</v>
      </c>
      <c r="D173" s="20"/>
      <c r="E173" s="93">
        <f t="shared" si="26"/>
        <v>53863629.38999901</v>
      </c>
      <c r="F173" s="92">
        <v>237433.97</v>
      </c>
      <c r="G173" s="20"/>
      <c r="H173" s="93">
        <f t="shared" si="27"/>
        <v>237433.97</v>
      </c>
      <c r="I173" s="92">
        <v>28394.67</v>
      </c>
      <c r="J173" s="20"/>
      <c r="K173" s="93">
        <f t="shared" si="28"/>
        <v>28394.67</v>
      </c>
      <c r="L173" s="92">
        <v>1796.15</v>
      </c>
      <c r="M173" s="20"/>
      <c r="N173" s="93">
        <f t="shared" si="29"/>
        <v>1796.15</v>
      </c>
      <c r="O173" s="92">
        <v>0</v>
      </c>
      <c r="P173" s="20"/>
      <c r="Q173" s="93">
        <f t="shared" si="30"/>
        <v>0</v>
      </c>
      <c r="R173" s="92">
        <v>53652793.939999007</v>
      </c>
      <c r="S173" s="20"/>
      <c r="T173" s="93">
        <f t="shared" si="31"/>
        <v>53652793.939999007</v>
      </c>
      <c r="U173" s="209">
        <f t="shared" si="32"/>
        <v>0</v>
      </c>
      <c r="W173" s="86" t="s">
        <v>16</v>
      </c>
      <c r="X173" s="121">
        <f t="shared" si="33"/>
        <v>0</v>
      </c>
      <c r="Y173" s="122">
        <f t="shared" si="34"/>
        <v>0</v>
      </c>
      <c r="Z173" s="122">
        <f t="shared" si="35"/>
        <v>0</v>
      </c>
      <c r="AA173" s="122">
        <f t="shared" si="36"/>
        <v>0</v>
      </c>
      <c r="AB173" s="122">
        <f t="shared" si="37"/>
        <v>0</v>
      </c>
      <c r="AC173" s="129">
        <f t="shared" si="38"/>
        <v>0</v>
      </c>
    </row>
    <row r="174" spans="1:29" ht="15.75">
      <c r="A174" s="251"/>
      <c r="B174" s="86" t="s">
        <v>17</v>
      </c>
      <c r="C174" s="92">
        <v>48072030.579996757</v>
      </c>
      <c r="D174" s="20"/>
      <c r="E174" s="93">
        <f t="shared" si="26"/>
        <v>48072030.579996757</v>
      </c>
      <c r="F174" s="92">
        <v>710931.33999999973</v>
      </c>
      <c r="G174" s="20"/>
      <c r="H174" s="93">
        <f t="shared" si="27"/>
        <v>710931.33999999973</v>
      </c>
      <c r="I174" s="92">
        <v>13461.81</v>
      </c>
      <c r="J174" s="20"/>
      <c r="K174" s="93">
        <f t="shared" si="28"/>
        <v>13461.81</v>
      </c>
      <c r="L174" s="92">
        <v>4721.2</v>
      </c>
      <c r="M174" s="20"/>
      <c r="N174" s="93">
        <f t="shared" si="29"/>
        <v>4721.2</v>
      </c>
      <c r="O174" s="92">
        <v>0</v>
      </c>
      <c r="P174" s="20"/>
      <c r="Q174" s="93">
        <f t="shared" si="30"/>
        <v>0</v>
      </c>
      <c r="R174" s="92">
        <v>47369839.84999676</v>
      </c>
      <c r="S174" s="20"/>
      <c r="T174" s="93">
        <f t="shared" si="31"/>
        <v>47369839.84999676</v>
      </c>
      <c r="U174" s="209">
        <f t="shared" si="32"/>
        <v>0</v>
      </c>
      <c r="W174" s="86" t="s">
        <v>17</v>
      </c>
      <c r="X174" s="121">
        <f t="shared" si="33"/>
        <v>0</v>
      </c>
      <c r="Y174" s="122">
        <f t="shared" si="34"/>
        <v>0</v>
      </c>
      <c r="Z174" s="122">
        <f t="shared" si="35"/>
        <v>0</v>
      </c>
      <c r="AA174" s="122">
        <f t="shared" si="36"/>
        <v>0</v>
      </c>
      <c r="AB174" s="122">
        <f t="shared" si="37"/>
        <v>0</v>
      </c>
      <c r="AC174" s="129">
        <f t="shared" si="38"/>
        <v>0</v>
      </c>
    </row>
    <row r="175" spans="1:29" ht="15.75">
      <c r="A175" s="251"/>
      <c r="B175" s="86" t="s">
        <v>18</v>
      </c>
      <c r="C175" s="92">
        <v>8463657.9699999932</v>
      </c>
      <c r="D175" s="20"/>
      <c r="E175" s="93">
        <f t="shared" si="26"/>
        <v>8463657.9699999932</v>
      </c>
      <c r="F175" s="92">
        <v>112729.56</v>
      </c>
      <c r="G175" s="20"/>
      <c r="H175" s="93">
        <f t="shared" si="27"/>
        <v>112729.56</v>
      </c>
      <c r="I175" s="92">
        <v>1254.9000000000001</v>
      </c>
      <c r="J175" s="20"/>
      <c r="K175" s="93">
        <f t="shared" si="28"/>
        <v>1254.9000000000001</v>
      </c>
      <c r="L175" s="92">
        <v>352.96</v>
      </c>
      <c r="M175" s="20"/>
      <c r="N175" s="93">
        <f t="shared" si="29"/>
        <v>352.96</v>
      </c>
      <c r="O175" s="92">
        <v>0</v>
      </c>
      <c r="P175" s="20"/>
      <c r="Q175" s="93">
        <f t="shared" si="30"/>
        <v>0</v>
      </c>
      <c r="R175" s="92">
        <v>8351830.3499999931</v>
      </c>
      <c r="S175" s="20"/>
      <c r="T175" s="93">
        <f t="shared" si="31"/>
        <v>8351830.3499999931</v>
      </c>
      <c r="U175" s="209">
        <f t="shared" si="32"/>
        <v>0</v>
      </c>
      <c r="W175" s="86" t="s">
        <v>18</v>
      </c>
      <c r="X175" s="121">
        <f t="shared" si="33"/>
        <v>0</v>
      </c>
      <c r="Y175" s="122">
        <f t="shared" si="34"/>
        <v>0</v>
      </c>
      <c r="Z175" s="122">
        <f t="shared" si="35"/>
        <v>0</v>
      </c>
      <c r="AA175" s="122">
        <f t="shared" si="36"/>
        <v>0</v>
      </c>
      <c r="AB175" s="122">
        <f t="shared" si="37"/>
        <v>0</v>
      </c>
      <c r="AC175" s="129">
        <f t="shared" si="38"/>
        <v>0</v>
      </c>
    </row>
    <row r="176" spans="1:29" ht="15.75">
      <c r="A176" s="252"/>
      <c r="B176" s="88" t="s">
        <v>19</v>
      </c>
      <c r="C176" s="94">
        <v>64040014.989999093</v>
      </c>
      <c r="D176" s="95"/>
      <c r="E176" s="96">
        <f t="shared" si="26"/>
        <v>64040014.989999093</v>
      </c>
      <c r="F176" s="94">
        <v>121565.10999999999</v>
      </c>
      <c r="G176" s="95"/>
      <c r="H176" s="96">
        <f t="shared" si="27"/>
        <v>121565.10999999999</v>
      </c>
      <c r="I176" s="94">
        <v>0</v>
      </c>
      <c r="J176" s="95"/>
      <c r="K176" s="96">
        <f t="shared" si="28"/>
        <v>0</v>
      </c>
      <c r="L176" s="94">
        <v>0</v>
      </c>
      <c r="M176" s="95"/>
      <c r="N176" s="96">
        <f t="shared" si="29"/>
        <v>0</v>
      </c>
      <c r="O176" s="94">
        <v>0</v>
      </c>
      <c r="P176" s="95"/>
      <c r="Q176" s="96">
        <f t="shared" si="30"/>
        <v>0</v>
      </c>
      <c r="R176" s="94">
        <v>63918449.879999094</v>
      </c>
      <c r="S176" s="95"/>
      <c r="T176" s="96">
        <f t="shared" si="31"/>
        <v>63918449.879999094</v>
      </c>
      <c r="U176" s="210">
        <f t="shared" si="32"/>
        <v>0</v>
      </c>
      <c r="W176" s="88" t="s">
        <v>19</v>
      </c>
      <c r="X176" s="125">
        <f t="shared" si="33"/>
        <v>0</v>
      </c>
      <c r="Y176" s="126">
        <f t="shared" si="34"/>
        <v>0</v>
      </c>
      <c r="Z176" s="126">
        <f t="shared" si="35"/>
        <v>0</v>
      </c>
      <c r="AA176" s="126">
        <f t="shared" si="36"/>
        <v>0</v>
      </c>
      <c r="AB176" s="126">
        <f t="shared" si="37"/>
        <v>0</v>
      </c>
      <c r="AC176" s="132">
        <f t="shared" si="38"/>
        <v>0</v>
      </c>
    </row>
    <row r="177" spans="1:29" ht="15.75" customHeight="1">
      <c r="A177" s="250">
        <v>42820</v>
      </c>
      <c r="B177" s="85" t="s">
        <v>12</v>
      </c>
      <c r="C177" s="89">
        <v>39274633.020000227</v>
      </c>
      <c r="D177" s="90"/>
      <c r="E177" s="91">
        <f t="shared" si="26"/>
        <v>39274633.020000227</v>
      </c>
      <c r="F177" s="89">
        <v>1300357.6300000001</v>
      </c>
      <c r="G177" s="90"/>
      <c r="H177" s="91">
        <f t="shared" si="27"/>
        <v>1300357.6300000001</v>
      </c>
      <c r="I177" s="89">
        <v>113041.05</v>
      </c>
      <c r="J177" s="90"/>
      <c r="K177" s="91">
        <f t="shared" si="28"/>
        <v>113041.05</v>
      </c>
      <c r="L177" s="89">
        <v>5788.07</v>
      </c>
      <c r="M177" s="90"/>
      <c r="N177" s="91">
        <f t="shared" si="29"/>
        <v>5788.07</v>
      </c>
      <c r="O177" s="89">
        <v>444233.65000000014</v>
      </c>
      <c r="P177" s="90"/>
      <c r="Q177" s="91">
        <f t="shared" si="30"/>
        <v>444233.65000000014</v>
      </c>
      <c r="R177" s="89">
        <v>37637294.72000023</v>
      </c>
      <c r="S177" s="90"/>
      <c r="T177" s="91">
        <f t="shared" si="31"/>
        <v>37637294.72000023</v>
      </c>
      <c r="U177" s="208">
        <f t="shared" si="32"/>
        <v>0</v>
      </c>
      <c r="W177" s="85" t="s">
        <v>12</v>
      </c>
      <c r="X177" s="117">
        <f t="shared" si="33"/>
        <v>0</v>
      </c>
      <c r="Y177" s="118">
        <f t="shared" si="34"/>
        <v>0</v>
      </c>
      <c r="Z177" s="118">
        <f t="shared" si="35"/>
        <v>0</v>
      </c>
      <c r="AA177" s="118">
        <f t="shared" si="36"/>
        <v>0</v>
      </c>
      <c r="AB177" s="118">
        <f t="shared" si="37"/>
        <v>0</v>
      </c>
      <c r="AC177" s="131">
        <f t="shared" si="38"/>
        <v>0</v>
      </c>
    </row>
    <row r="178" spans="1:29" ht="15.75">
      <c r="A178" s="251"/>
      <c r="B178" s="86" t="s">
        <v>13</v>
      </c>
      <c r="C178" s="92">
        <v>86587703.94999668</v>
      </c>
      <c r="D178" s="20"/>
      <c r="E178" s="93">
        <f t="shared" si="26"/>
        <v>86587703.94999668</v>
      </c>
      <c r="F178" s="92">
        <v>3368591.5799999996</v>
      </c>
      <c r="G178" s="20"/>
      <c r="H178" s="93">
        <f t="shared" si="27"/>
        <v>3368591.5799999996</v>
      </c>
      <c r="I178" s="92">
        <v>466114.69999999995</v>
      </c>
      <c r="J178" s="20"/>
      <c r="K178" s="93">
        <f t="shared" si="28"/>
        <v>466114.69999999995</v>
      </c>
      <c r="L178" s="92">
        <v>1177791.3700000001</v>
      </c>
      <c r="M178" s="20"/>
      <c r="N178" s="93">
        <f t="shared" si="29"/>
        <v>1177791.3700000001</v>
      </c>
      <c r="O178" s="92">
        <v>914058.89000000013</v>
      </c>
      <c r="P178" s="20"/>
      <c r="Q178" s="93">
        <f t="shared" si="30"/>
        <v>914058.89000000013</v>
      </c>
      <c r="R178" s="92">
        <v>81593376.809996679</v>
      </c>
      <c r="S178" s="20"/>
      <c r="T178" s="93">
        <f t="shared" si="31"/>
        <v>81593376.809996679</v>
      </c>
      <c r="U178" s="209">
        <f t="shared" si="32"/>
        <v>0</v>
      </c>
      <c r="W178" s="86" t="s">
        <v>13</v>
      </c>
      <c r="X178" s="121">
        <f t="shared" si="33"/>
        <v>0</v>
      </c>
      <c r="Y178" s="122">
        <f t="shared" si="34"/>
        <v>0</v>
      </c>
      <c r="Z178" s="122">
        <f t="shared" si="35"/>
        <v>0</v>
      </c>
      <c r="AA178" s="122">
        <f t="shared" si="36"/>
        <v>0</v>
      </c>
      <c r="AB178" s="122">
        <f t="shared" si="37"/>
        <v>0</v>
      </c>
      <c r="AC178" s="129">
        <f t="shared" si="38"/>
        <v>0</v>
      </c>
    </row>
    <row r="179" spans="1:29" ht="15.75">
      <c r="A179" s="251"/>
      <c r="B179" s="87" t="s">
        <v>14</v>
      </c>
      <c r="C179" s="92">
        <v>38067990.539999716</v>
      </c>
      <c r="D179" s="20"/>
      <c r="E179" s="93">
        <f t="shared" si="26"/>
        <v>38067990.539999716</v>
      </c>
      <c r="F179" s="92">
        <v>1264125.2399999995</v>
      </c>
      <c r="G179" s="20"/>
      <c r="H179" s="93">
        <f t="shared" si="27"/>
        <v>1264125.2399999995</v>
      </c>
      <c r="I179" s="92">
        <v>55249.139999999992</v>
      </c>
      <c r="J179" s="20"/>
      <c r="K179" s="93">
        <f t="shared" si="28"/>
        <v>55249.139999999992</v>
      </c>
      <c r="L179" s="92">
        <v>44150.05</v>
      </c>
      <c r="M179" s="20"/>
      <c r="N179" s="93">
        <f t="shared" si="29"/>
        <v>44150.05</v>
      </c>
      <c r="O179" s="92">
        <v>751868.74</v>
      </c>
      <c r="P179" s="20"/>
      <c r="Q179" s="93">
        <f t="shared" si="30"/>
        <v>751868.74</v>
      </c>
      <c r="R179" s="92">
        <v>36063095.649999715</v>
      </c>
      <c r="S179" s="20"/>
      <c r="T179" s="93">
        <f t="shared" si="31"/>
        <v>36063095.649999715</v>
      </c>
      <c r="U179" s="209">
        <f t="shared" si="32"/>
        <v>0</v>
      </c>
      <c r="W179" s="87" t="s">
        <v>14</v>
      </c>
      <c r="X179" s="121">
        <f t="shared" si="33"/>
        <v>0</v>
      </c>
      <c r="Y179" s="122">
        <f t="shared" si="34"/>
        <v>0</v>
      </c>
      <c r="Z179" s="122">
        <f t="shared" si="35"/>
        <v>0</v>
      </c>
      <c r="AA179" s="122">
        <f t="shared" si="36"/>
        <v>0</v>
      </c>
      <c r="AB179" s="122">
        <f t="shared" si="37"/>
        <v>0</v>
      </c>
      <c r="AC179" s="129">
        <f t="shared" si="38"/>
        <v>0</v>
      </c>
    </row>
    <row r="180" spans="1:29" ht="15.75">
      <c r="A180" s="251"/>
      <c r="B180" s="86" t="s">
        <v>15</v>
      </c>
      <c r="C180" s="92">
        <v>84860387.629999965</v>
      </c>
      <c r="D180" s="20"/>
      <c r="E180" s="93">
        <f t="shared" si="26"/>
        <v>84860387.629999965</v>
      </c>
      <c r="F180" s="92">
        <v>1304216.1100000001</v>
      </c>
      <c r="G180" s="20"/>
      <c r="H180" s="93">
        <f t="shared" si="27"/>
        <v>1304216.1100000001</v>
      </c>
      <c r="I180" s="92">
        <v>178525.28999999995</v>
      </c>
      <c r="J180" s="20"/>
      <c r="K180" s="93">
        <f t="shared" si="28"/>
        <v>178525.28999999995</v>
      </c>
      <c r="L180" s="92">
        <v>7984.58</v>
      </c>
      <c r="M180" s="20"/>
      <c r="N180" s="93">
        <f t="shared" si="29"/>
        <v>7984.58</v>
      </c>
      <c r="O180" s="92">
        <v>1199012.7</v>
      </c>
      <c r="P180" s="20"/>
      <c r="Q180" s="93">
        <f t="shared" si="30"/>
        <v>1199012.7</v>
      </c>
      <c r="R180" s="92">
        <v>82527699.529999956</v>
      </c>
      <c r="S180" s="20"/>
      <c r="T180" s="93">
        <f t="shared" si="31"/>
        <v>82527699.529999956</v>
      </c>
      <c r="U180" s="209">
        <f t="shared" si="32"/>
        <v>0</v>
      </c>
      <c r="W180" s="86" t="s">
        <v>15</v>
      </c>
      <c r="X180" s="121">
        <f t="shared" si="33"/>
        <v>0</v>
      </c>
      <c r="Y180" s="122">
        <f t="shared" si="34"/>
        <v>0</v>
      </c>
      <c r="Z180" s="122">
        <f t="shared" si="35"/>
        <v>0</v>
      </c>
      <c r="AA180" s="122">
        <f t="shared" si="36"/>
        <v>0</v>
      </c>
      <c r="AB180" s="122">
        <f t="shared" si="37"/>
        <v>0</v>
      </c>
      <c r="AC180" s="129">
        <f t="shared" si="38"/>
        <v>0</v>
      </c>
    </row>
    <row r="181" spans="1:29" ht="15.75">
      <c r="A181" s="251"/>
      <c r="B181" s="86" t="s">
        <v>16</v>
      </c>
      <c r="C181" s="92">
        <v>53652793.939999007</v>
      </c>
      <c r="D181" s="20"/>
      <c r="E181" s="93">
        <f t="shared" si="26"/>
        <v>53652793.939999007</v>
      </c>
      <c r="F181" s="92">
        <v>1306680.0899999994</v>
      </c>
      <c r="G181" s="20"/>
      <c r="H181" s="93">
        <f t="shared" si="27"/>
        <v>1306680.0899999994</v>
      </c>
      <c r="I181" s="92">
        <v>91916.2</v>
      </c>
      <c r="J181" s="20"/>
      <c r="K181" s="93">
        <f t="shared" si="28"/>
        <v>91916.2</v>
      </c>
      <c r="L181" s="92">
        <v>15455.35</v>
      </c>
      <c r="M181" s="20"/>
      <c r="N181" s="93">
        <f t="shared" si="29"/>
        <v>15455.35</v>
      </c>
      <c r="O181" s="92">
        <v>859231.44</v>
      </c>
      <c r="P181" s="20"/>
      <c r="Q181" s="93">
        <f t="shared" si="30"/>
        <v>859231.44</v>
      </c>
      <c r="R181" s="92">
        <v>51563343.259999007</v>
      </c>
      <c r="S181" s="20"/>
      <c r="T181" s="93">
        <f t="shared" si="31"/>
        <v>51563343.259999007</v>
      </c>
      <c r="U181" s="209">
        <f t="shared" si="32"/>
        <v>0</v>
      </c>
      <c r="W181" s="86" t="s">
        <v>16</v>
      </c>
      <c r="X181" s="121">
        <f t="shared" si="33"/>
        <v>0</v>
      </c>
      <c r="Y181" s="122">
        <f t="shared" si="34"/>
        <v>0</v>
      </c>
      <c r="Z181" s="122">
        <f t="shared" si="35"/>
        <v>0</v>
      </c>
      <c r="AA181" s="122">
        <f t="shared" si="36"/>
        <v>0</v>
      </c>
      <c r="AB181" s="122">
        <f t="shared" si="37"/>
        <v>0</v>
      </c>
      <c r="AC181" s="129">
        <f t="shared" si="38"/>
        <v>0</v>
      </c>
    </row>
    <row r="182" spans="1:29" ht="15.75">
      <c r="A182" s="251"/>
      <c r="B182" s="86" t="s">
        <v>17</v>
      </c>
      <c r="C182" s="92">
        <v>47369839.84999676</v>
      </c>
      <c r="D182" s="20"/>
      <c r="E182" s="93">
        <f t="shared" si="26"/>
        <v>47369839.84999676</v>
      </c>
      <c r="F182" s="92">
        <v>1917521.1999999997</v>
      </c>
      <c r="G182" s="20"/>
      <c r="H182" s="93">
        <f t="shared" si="27"/>
        <v>1917521.1999999997</v>
      </c>
      <c r="I182" s="92">
        <v>296972.68</v>
      </c>
      <c r="J182" s="20"/>
      <c r="K182" s="93">
        <f t="shared" si="28"/>
        <v>296972.68</v>
      </c>
      <c r="L182" s="92">
        <v>1465552.11</v>
      </c>
      <c r="M182" s="20"/>
      <c r="N182" s="93">
        <f t="shared" si="29"/>
        <v>1465552.11</v>
      </c>
      <c r="O182" s="92">
        <v>434956.48</v>
      </c>
      <c r="P182" s="20"/>
      <c r="Q182" s="93">
        <f t="shared" si="30"/>
        <v>434956.48</v>
      </c>
      <c r="R182" s="92">
        <v>43848782.739996761</v>
      </c>
      <c r="S182" s="20"/>
      <c r="T182" s="93">
        <f t="shared" si="31"/>
        <v>43848782.739996761</v>
      </c>
      <c r="U182" s="209">
        <f t="shared" si="32"/>
        <v>0</v>
      </c>
      <c r="W182" s="86" t="s">
        <v>17</v>
      </c>
      <c r="X182" s="121">
        <f t="shared" si="33"/>
        <v>0</v>
      </c>
      <c r="Y182" s="122">
        <f t="shared" si="34"/>
        <v>0</v>
      </c>
      <c r="Z182" s="122">
        <f t="shared" si="35"/>
        <v>0</v>
      </c>
      <c r="AA182" s="122">
        <f t="shared" si="36"/>
        <v>0</v>
      </c>
      <c r="AB182" s="122">
        <f t="shared" si="37"/>
        <v>0</v>
      </c>
      <c r="AC182" s="129">
        <f t="shared" si="38"/>
        <v>0</v>
      </c>
    </row>
    <row r="183" spans="1:29" ht="15.75">
      <c r="A183" s="251"/>
      <c r="B183" s="86" t="s">
        <v>18</v>
      </c>
      <c r="C183" s="92"/>
      <c r="D183" s="20"/>
      <c r="E183" s="93">
        <f t="shared" si="26"/>
        <v>0</v>
      </c>
      <c r="F183" s="92"/>
      <c r="G183" s="20"/>
      <c r="H183" s="93">
        <f t="shared" si="27"/>
        <v>0</v>
      </c>
      <c r="I183" s="92"/>
      <c r="J183" s="20"/>
      <c r="K183" s="93">
        <f t="shared" si="28"/>
        <v>0</v>
      </c>
      <c r="L183" s="92"/>
      <c r="M183" s="20"/>
      <c r="N183" s="93">
        <f t="shared" si="29"/>
        <v>0</v>
      </c>
      <c r="O183" s="92"/>
      <c r="P183" s="20"/>
      <c r="Q183" s="93">
        <f t="shared" si="30"/>
        <v>0</v>
      </c>
      <c r="R183" s="92"/>
      <c r="S183" s="20"/>
      <c r="T183" s="93">
        <f t="shared" si="31"/>
        <v>0</v>
      </c>
      <c r="U183" s="209">
        <f t="shared" si="32"/>
        <v>0</v>
      </c>
      <c r="W183" s="86" t="s">
        <v>18</v>
      </c>
      <c r="X183" s="121">
        <f t="shared" si="33"/>
        <v>0</v>
      </c>
      <c r="Y183" s="122">
        <f t="shared" si="34"/>
        <v>0</v>
      </c>
      <c r="Z183" s="122">
        <f t="shared" si="35"/>
        <v>0</v>
      </c>
      <c r="AA183" s="122">
        <f t="shared" si="36"/>
        <v>0</v>
      </c>
      <c r="AB183" s="122">
        <f t="shared" si="37"/>
        <v>0</v>
      </c>
      <c r="AC183" s="129">
        <f t="shared" si="38"/>
        <v>0</v>
      </c>
    </row>
    <row r="184" spans="1:29" ht="15.75">
      <c r="A184" s="252"/>
      <c r="B184" s="88" t="s">
        <v>19</v>
      </c>
      <c r="C184" s="94">
        <v>63918449.879999094</v>
      </c>
      <c r="D184" s="95"/>
      <c r="E184" s="96">
        <f t="shared" si="26"/>
        <v>63918449.879999094</v>
      </c>
      <c r="F184" s="94">
        <v>423201.45</v>
      </c>
      <c r="G184" s="95"/>
      <c r="H184" s="96">
        <f t="shared" si="27"/>
        <v>423201.45</v>
      </c>
      <c r="I184" s="94">
        <v>16516.86</v>
      </c>
      <c r="J184" s="95"/>
      <c r="K184" s="96">
        <f t="shared" si="28"/>
        <v>16516.86</v>
      </c>
      <c r="L184" s="94">
        <v>649.66999999999996</v>
      </c>
      <c r="M184" s="95"/>
      <c r="N184" s="96">
        <f t="shared" si="29"/>
        <v>649.66999999999996</v>
      </c>
      <c r="O184" s="94">
        <v>168290.03</v>
      </c>
      <c r="P184" s="95"/>
      <c r="Q184" s="96">
        <f t="shared" si="30"/>
        <v>168290.03</v>
      </c>
      <c r="R184" s="94">
        <v>63342825.589999095</v>
      </c>
      <c r="S184" s="95"/>
      <c r="T184" s="96">
        <f t="shared" si="31"/>
        <v>63342825.589999095</v>
      </c>
      <c r="U184" s="210">
        <f t="shared" si="32"/>
        <v>0</v>
      </c>
      <c r="W184" s="88" t="s">
        <v>19</v>
      </c>
      <c r="X184" s="125">
        <f t="shared" si="33"/>
        <v>0</v>
      </c>
      <c r="Y184" s="126">
        <f t="shared" si="34"/>
        <v>0</v>
      </c>
      <c r="Z184" s="126">
        <f t="shared" si="35"/>
        <v>0</v>
      </c>
      <c r="AA184" s="126">
        <f t="shared" si="36"/>
        <v>0</v>
      </c>
      <c r="AB184" s="126">
        <f t="shared" si="37"/>
        <v>0</v>
      </c>
      <c r="AC184" s="132">
        <f t="shared" si="38"/>
        <v>0</v>
      </c>
    </row>
    <row r="185" spans="1:29" ht="15.75" customHeight="1">
      <c r="A185" s="250">
        <v>42821</v>
      </c>
      <c r="B185" s="85" t="s">
        <v>12</v>
      </c>
      <c r="C185" s="89">
        <v>37637294.72000023</v>
      </c>
      <c r="D185" s="90"/>
      <c r="E185" s="91">
        <f t="shared" si="26"/>
        <v>37637294.72000023</v>
      </c>
      <c r="F185" s="89">
        <v>1349112.96</v>
      </c>
      <c r="G185" s="102"/>
      <c r="H185" s="91">
        <f t="shared" si="27"/>
        <v>1349112.96</v>
      </c>
      <c r="I185" s="89">
        <v>51922.91</v>
      </c>
      <c r="J185" s="90"/>
      <c r="K185" s="91">
        <f t="shared" si="28"/>
        <v>51922.91</v>
      </c>
      <c r="L185" s="89">
        <v>8793.35</v>
      </c>
      <c r="M185" s="90"/>
      <c r="N185" s="91">
        <f t="shared" si="29"/>
        <v>8793.35</v>
      </c>
      <c r="O185" s="89">
        <v>275507.59999999998</v>
      </c>
      <c r="P185" s="90"/>
      <c r="Q185" s="91">
        <f t="shared" si="30"/>
        <v>275507.59999999998</v>
      </c>
      <c r="R185" s="89">
        <v>36055803.72000023</v>
      </c>
      <c r="S185" s="90"/>
      <c r="T185" s="91">
        <f t="shared" si="31"/>
        <v>36055803.72000023</v>
      </c>
      <c r="U185" s="208">
        <f t="shared" si="32"/>
        <v>0</v>
      </c>
      <c r="W185" s="85" t="s">
        <v>12</v>
      </c>
      <c r="X185" s="121">
        <f t="shared" si="33"/>
        <v>0</v>
      </c>
      <c r="Y185" s="122">
        <f t="shared" si="34"/>
        <v>0</v>
      </c>
      <c r="Z185" s="122">
        <f t="shared" si="35"/>
        <v>0</v>
      </c>
      <c r="AA185" s="122">
        <f t="shared" si="36"/>
        <v>0</v>
      </c>
      <c r="AB185" s="122">
        <f t="shared" si="37"/>
        <v>0</v>
      </c>
      <c r="AC185" s="129">
        <f t="shared" si="38"/>
        <v>0</v>
      </c>
    </row>
    <row r="186" spans="1:29" ht="15.75">
      <c r="A186" s="251"/>
      <c r="B186" s="86" t="s">
        <v>13</v>
      </c>
      <c r="C186" s="92">
        <v>81593376.809996679</v>
      </c>
      <c r="D186" s="20"/>
      <c r="E186" s="93">
        <f t="shared" si="26"/>
        <v>81593376.809996679</v>
      </c>
      <c r="F186" s="92">
        <v>3159055.4900000012</v>
      </c>
      <c r="G186" s="6"/>
      <c r="H186" s="93">
        <f t="shared" si="27"/>
        <v>3159055.4900000012</v>
      </c>
      <c r="I186" s="92">
        <v>280707.46999999997</v>
      </c>
      <c r="J186" s="20"/>
      <c r="K186" s="93">
        <f t="shared" si="28"/>
        <v>280707.46999999997</v>
      </c>
      <c r="L186" s="92">
        <v>2152972.0799999996</v>
      </c>
      <c r="M186" s="20"/>
      <c r="N186" s="93">
        <f t="shared" si="29"/>
        <v>2152972.0799999996</v>
      </c>
      <c r="O186" s="92">
        <v>756912.29</v>
      </c>
      <c r="P186" s="20"/>
      <c r="Q186" s="93">
        <f t="shared" si="30"/>
        <v>756912.29</v>
      </c>
      <c r="R186" s="92">
        <v>75805144.419996679</v>
      </c>
      <c r="S186" s="20"/>
      <c r="T186" s="93">
        <f t="shared" si="31"/>
        <v>75805144.419996679</v>
      </c>
      <c r="U186" s="209">
        <f t="shared" si="32"/>
        <v>0</v>
      </c>
      <c r="W186" s="86" t="s">
        <v>13</v>
      </c>
      <c r="X186" s="121">
        <f t="shared" si="33"/>
        <v>0</v>
      </c>
      <c r="Y186" s="122">
        <f t="shared" si="34"/>
        <v>0</v>
      </c>
      <c r="Z186" s="122">
        <f t="shared" si="35"/>
        <v>0</v>
      </c>
      <c r="AA186" s="122">
        <f t="shared" si="36"/>
        <v>0</v>
      </c>
      <c r="AB186" s="122">
        <f t="shared" si="37"/>
        <v>0</v>
      </c>
      <c r="AC186" s="129">
        <f t="shared" si="38"/>
        <v>0</v>
      </c>
    </row>
    <row r="187" spans="1:29" ht="15.75">
      <c r="A187" s="251"/>
      <c r="B187" s="87" t="s">
        <v>14</v>
      </c>
      <c r="C187" s="92">
        <v>36063095.649999715</v>
      </c>
      <c r="D187" s="20"/>
      <c r="E187" s="93">
        <f t="shared" si="26"/>
        <v>36063095.649999715</v>
      </c>
      <c r="F187" s="92">
        <v>1300455.3999999999</v>
      </c>
      <c r="G187" s="6"/>
      <c r="H187" s="93">
        <f t="shared" si="27"/>
        <v>1300455.3999999999</v>
      </c>
      <c r="I187" s="92">
        <v>59639.61</v>
      </c>
      <c r="J187" s="20"/>
      <c r="K187" s="93">
        <f t="shared" si="28"/>
        <v>59639.61</v>
      </c>
      <c r="L187" s="92">
        <v>16652.599999999999</v>
      </c>
      <c r="M187" s="20"/>
      <c r="N187" s="93">
        <f t="shared" si="29"/>
        <v>16652.599999999999</v>
      </c>
      <c r="O187" s="92">
        <v>415753.22</v>
      </c>
      <c r="P187" s="20"/>
      <c r="Q187" s="93">
        <f t="shared" si="30"/>
        <v>415753.22</v>
      </c>
      <c r="R187" s="92">
        <v>34389874.039999716</v>
      </c>
      <c r="S187" s="20"/>
      <c r="T187" s="93">
        <f t="shared" si="31"/>
        <v>34389874.039999716</v>
      </c>
      <c r="U187" s="209">
        <f t="shared" si="32"/>
        <v>0</v>
      </c>
      <c r="W187" s="87" t="s">
        <v>14</v>
      </c>
      <c r="X187" s="121">
        <f t="shared" si="33"/>
        <v>0</v>
      </c>
      <c r="Y187" s="122">
        <f t="shared" si="34"/>
        <v>0</v>
      </c>
      <c r="Z187" s="122">
        <f t="shared" si="35"/>
        <v>0</v>
      </c>
      <c r="AA187" s="122">
        <f t="shared" si="36"/>
        <v>0</v>
      </c>
      <c r="AB187" s="122">
        <f t="shared" si="37"/>
        <v>0</v>
      </c>
      <c r="AC187" s="129">
        <f t="shared" si="38"/>
        <v>0</v>
      </c>
    </row>
    <row r="188" spans="1:29" ht="15.75">
      <c r="A188" s="251"/>
      <c r="B188" s="86" t="s">
        <v>15</v>
      </c>
      <c r="C188" s="92">
        <v>51563343.259999007</v>
      </c>
      <c r="D188" s="20"/>
      <c r="E188" s="93">
        <f t="shared" si="26"/>
        <v>51563343.259999007</v>
      </c>
      <c r="F188" s="92">
        <v>981227.43999999983</v>
      </c>
      <c r="G188" s="6"/>
      <c r="H188" s="93">
        <f t="shared" si="27"/>
        <v>981227.43999999983</v>
      </c>
      <c r="I188" s="92">
        <v>168823.26</v>
      </c>
      <c r="J188" s="20"/>
      <c r="K188" s="93">
        <f t="shared" si="28"/>
        <v>168823.26</v>
      </c>
      <c r="L188" s="92">
        <v>96595.12</v>
      </c>
      <c r="M188" s="20"/>
      <c r="N188" s="93">
        <f t="shared" si="29"/>
        <v>96595.12</v>
      </c>
      <c r="O188" s="92">
        <v>290292.78000000003</v>
      </c>
      <c r="P188" s="20"/>
      <c r="Q188" s="93">
        <f t="shared" si="30"/>
        <v>290292.78000000003</v>
      </c>
      <c r="R188" s="92">
        <v>50364051.179999009</v>
      </c>
      <c r="S188" s="20"/>
      <c r="T188" s="93">
        <f t="shared" si="31"/>
        <v>50364051.179999009</v>
      </c>
      <c r="U188" s="209">
        <f t="shared" si="32"/>
        <v>0</v>
      </c>
      <c r="W188" s="86" t="s">
        <v>15</v>
      </c>
      <c r="X188" s="121">
        <f t="shared" si="33"/>
        <v>0</v>
      </c>
      <c r="Y188" s="122">
        <f t="shared" si="34"/>
        <v>0</v>
      </c>
      <c r="Z188" s="122">
        <f t="shared" si="35"/>
        <v>0</v>
      </c>
      <c r="AA188" s="122">
        <f t="shared" si="36"/>
        <v>0</v>
      </c>
      <c r="AB188" s="122">
        <f t="shared" si="37"/>
        <v>0</v>
      </c>
      <c r="AC188" s="129">
        <f t="shared" si="38"/>
        <v>0</v>
      </c>
    </row>
    <row r="189" spans="1:29" ht="15.75">
      <c r="A189" s="251"/>
      <c r="B189" s="86" t="s">
        <v>16</v>
      </c>
      <c r="C189" s="92">
        <v>43848782.739996761</v>
      </c>
      <c r="D189" s="20"/>
      <c r="E189" s="93">
        <f t="shared" si="26"/>
        <v>43848782.739996761</v>
      </c>
      <c r="F189" s="92">
        <v>1710150.0300000003</v>
      </c>
      <c r="G189" s="6"/>
      <c r="H189" s="93">
        <f t="shared" si="27"/>
        <v>1710150.0300000003</v>
      </c>
      <c r="I189" s="92">
        <v>556324.02</v>
      </c>
      <c r="J189" s="20"/>
      <c r="K189" s="93">
        <f t="shared" si="28"/>
        <v>556324.02</v>
      </c>
      <c r="L189" s="92">
        <v>504469.46</v>
      </c>
      <c r="M189" s="20"/>
      <c r="N189" s="93">
        <f t="shared" si="29"/>
        <v>504469.46</v>
      </c>
      <c r="O189" s="92">
        <v>352016.02</v>
      </c>
      <c r="P189" s="20"/>
      <c r="Q189" s="93">
        <f t="shared" si="30"/>
        <v>352016.02</v>
      </c>
      <c r="R189" s="92">
        <v>41838471.249996759</v>
      </c>
      <c r="S189" s="20"/>
      <c r="T189" s="93">
        <f t="shared" si="31"/>
        <v>41838471.249996759</v>
      </c>
      <c r="U189" s="209">
        <f t="shared" si="32"/>
        <v>0</v>
      </c>
      <c r="W189" s="86" t="s">
        <v>16</v>
      </c>
      <c r="X189" s="121">
        <f t="shared" si="33"/>
        <v>0</v>
      </c>
      <c r="Y189" s="122">
        <f t="shared" si="34"/>
        <v>0</v>
      </c>
      <c r="Z189" s="122">
        <f t="shared" si="35"/>
        <v>0</v>
      </c>
      <c r="AA189" s="122">
        <f t="shared" si="36"/>
        <v>0</v>
      </c>
      <c r="AB189" s="122">
        <f t="shared" si="37"/>
        <v>0</v>
      </c>
      <c r="AC189" s="129">
        <f t="shared" si="38"/>
        <v>0</v>
      </c>
    </row>
    <row r="190" spans="1:29" ht="15.75">
      <c r="A190" s="251"/>
      <c r="B190" s="86" t="s">
        <v>17</v>
      </c>
      <c r="C190" s="92"/>
      <c r="D190" s="20"/>
      <c r="E190" s="93">
        <f t="shared" si="26"/>
        <v>0</v>
      </c>
      <c r="F190" s="92"/>
      <c r="G190" s="6"/>
      <c r="H190" s="93">
        <f t="shared" si="27"/>
        <v>0</v>
      </c>
      <c r="I190" s="92"/>
      <c r="J190" s="20"/>
      <c r="K190" s="93">
        <f t="shared" si="28"/>
        <v>0</v>
      </c>
      <c r="L190" s="92"/>
      <c r="M190" s="20"/>
      <c r="N190" s="93">
        <f t="shared" si="29"/>
        <v>0</v>
      </c>
      <c r="O190" s="92"/>
      <c r="P190" s="20"/>
      <c r="Q190" s="93">
        <f t="shared" si="30"/>
        <v>0</v>
      </c>
      <c r="R190" s="92"/>
      <c r="S190" s="20"/>
      <c r="T190" s="93">
        <f t="shared" si="31"/>
        <v>0</v>
      </c>
      <c r="U190" s="209">
        <f t="shared" si="32"/>
        <v>0</v>
      </c>
      <c r="W190" s="86" t="s">
        <v>17</v>
      </c>
      <c r="X190" s="121">
        <f t="shared" si="33"/>
        <v>0</v>
      </c>
      <c r="Y190" s="122">
        <f t="shared" si="34"/>
        <v>0</v>
      </c>
      <c r="Z190" s="122">
        <f t="shared" si="35"/>
        <v>0</v>
      </c>
      <c r="AA190" s="122">
        <f t="shared" si="36"/>
        <v>0</v>
      </c>
      <c r="AB190" s="122">
        <f t="shared" si="37"/>
        <v>0</v>
      </c>
      <c r="AC190" s="129">
        <f t="shared" si="38"/>
        <v>0</v>
      </c>
    </row>
    <row r="191" spans="1:29" ht="15.75">
      <c r="A191" s="251"/>
      <c r="B191" s="86" t="s">
        <v>18</v>
      </c>
      <c r="C191" s="92"/>
      <c r="D191" s="20"/>
      <c r="E191" s="93">
        <f t="shared" si="26"/>
        <v>0</v>
      </c>
      <c r="F191" s="92"/>
      <c r="G191" s="6"/>
      <c r="H191" s="93">
        <f t="shared" si="27"/>
        <v>0</v>
      </c>
      <c r="I191" s="92"/>
      <c r="J191" s="20"/>
      <c r="K191" s="93">
        <f t="shared" si="28"/>
        <v>0</v>
      </c>
      <c r="L191" s="92"/>
      <c r="M191" s="20"/>
      <c r="N191" s="93">
        <f t="shared" si="29"/>
        <v>0</v>
      </c>
      <c r="O191" s="92"/>
      <c r="P191" s="20"/>
      <c r="Q191" s="93">
        <f t="shared" si="30"/>
        <v>0</v>
      </c>
      <c r="R191" s="92"/>
      <c r="S191" s="20"/>
      <c r="T191" s="93">
        <f t="shared" si="31"/>
        <v>0</v>
      </c>
      <c r="U191" s="209">
        <f t="shared" si="32"/>
        <v>0</v>
      </c>
      <c r="W191" s="86" t="s">
        <v>18</v>
      </c>
      <c r="X191" s="121">
        <f t="shared" si="33"/>
        <v>0</v>
      </c>
      <c r="Y191" s="122">
        <f t="shared" si="34"/>
        <v>0</v>
      </c>
      <c r="Z191" s="122">
        <f t="shared" si="35"/>
        <v>0</v>
      </c>
      <c r="AA191" s="122">
        <f t="shared" si="36"/>
        <v>0</v>
      </c>
      <c r="AB191" s="122">
        <f t="shared" si="37"/>
        <v>0</v>
      </c>
      <c r="AC191" s="129">
        <f t="shared" si="38"/>
        <v>0</v>
      </c>
    </row>
    <row r="192" spans="1:29" ht="15.75">
      <c r="A192" s="252"/>
      <c r="B192" s="88" t="s">
        <v>19</v>
      </c>
      <c r="C192" s="94">
        <v>63342825.589999095</v>
      </c>
      <c r="D192" s="95"/>
      <c r="E192" s="96">
        <f t="shared" si="26"/>
        <v>63342825.589999095</v>
      </c>
      <c r="F192" s="94">
        <v>613550.93000000005</v>
      </c>
      <c r="G192" s="105"/>
      <c r="H192" s="96">
        <f t="shared" si="27"/>
        <v>613550.93000000005</v>
      </c>
      <c r="I192" s="94">
        <v>71863.31</v>
      </c>
      <c r="J192" s="95"/>
      <c r="K192" s="96">
        <f t="shared" si="28"/>
        <v>71863.31</v>
      </c>
      <c r="L192" s="94">
        <v>333754.64999999997</v>
      </c>
      <c r="M192" s="95"/>
      <c r="N192" s="96">
        <f t="shared" si="29"/>
        <v>333754.64999999997</v>
      </c>
      <c r="O192" s="94">
        <v>255764.70999999996</v>
      </c>
      <c r="P192" s="95"/>
      <c r="Q192" s="96">
        <f t="shared" si="30"/>
        <v>255764.70999999996</v>
      </c>
      <c r="R192" s="94">
        <v>62211618.60999909</v>
      </c>
      <c r="S192" s="95"/>
      <c r="T192" s="96">
        <f t="shared" si="31"/>
        <v>62211618.60999909</v>
      </c>
      <c r="U192" s="210">
        <f t="shared" si="32"/>
        <v>0</v>
      </c>
      <c r="W192" s="88" t="s">
        <v>19</v>
      </c>
      <c r="X192" s="125">
        <f t="shared" si="33"/>
        <v>0</v>
      </c>
      <c r="Y192" s="126">
        <f t="shared" si="34"/>
        <v>0</v>
      </c>
      <c r="Z192" s="126">
        <f t="shared" si="35"/>
        <v>0</v>
      </c>
      <c r="AA192" s="126">
        <f t="shared" si="36"/>
        <v>0</v>
      </c>
      <c r="AB192" s="126">
        <f t="shared" si="37"/>
        <v>0</v>
      </c>
      <c r="AC192" s="132">
        <f t="shared" si="38"/>
        <v>0</v>
      </c>
    </row>
    <row r="193" spans="1:29" ht="15.75" customHeight="1">
      <c r="A193" s="250">
        <v>42822</v>
      </c>
      <c r="B193" s="85" t="s">
        <v>12</v>
      </c>
      <c r="C193" s="89">
        <v>36055803.72000023</v>
      </c>
      <c r="D193" s="90"/>
      <c r="E193" s="91">
        <f t="shared" si="26"/>
        <v>36055803.72000023</v>
      </c>
      <c r="F193" s="89">
        <v>1150104.9199999997</v>
      </c>
      <c r="G193" s="90"/>
      <c r="H193" s="91">
        <f t="shared" si="27"/>
        <v>1150104.9199999997</v>
      </c>
      <c r="I193" s="89">
        <v>17983.66</v>
      </c>
      <c r="J193" s="90"/>
      <c r="K193" s="91">
        <f t="shared" si="28"/>
        <v>17983.66</v>
      </c>
      <c r="L193" s="89">
        <v>3078.41</v>
      </c>
      <c r="M193" s="90"/>
      <c r="N193" s="91">
        <f t="shared" si="29"/>
        <v>3078.41</v>
      </c>
      <c r="O193" s="89">
        <v>401125.27</v>
      </c>
      <c r="P193" s="90"/>
      <c r="Q193" s="91">
        <f t="shared" si="30"/>
        <v>401125.27</v>
      </c>
      <c r="R193" s="89">
        <v>34519478.780000232</v>
      </c>
      <c r="S193" s="90"/>
      <c r="T193" s="91">
        <f t="shared" si="31"/>
        <v>34519478.780000232</v>
      </c>
      <c r="U193" s="208">
        <f t="shared" si="32"/>
        <v>0</v>
      </c>
      <c r="W193" s="85" t="s">
        <v>12</v>
      </c>
      <c r="X193" s="117">
        <f t="shared" si="33"/>
        <v>0</v>
      </c>
      <c r="Y193" s="118">
        <f t="shared" si="34"/>
        <v>0</v>
      </c>
      <c r="Z193" s="118">
        <f t="shared" si="35"/>
        <v>0</v>
      </c>
      <c r="AA193" s="118">
        <f t="shared" si="36"/>
        <v>0</v>
      </c>
      <c r="AB193" s="118">
        <f t="shared" si="37"/>
        <v>0</v>
      </c>
      <c r="AC193" s="131">
        <f t="shared" si="38"/>
        <v>0</v>
      </c>
    </row>
    <row r="194" spans="1:29" ht="15.75">
      <c r="A194" s="251"/>
      <c r="B194" s="86" t="s">
        <v>13</v>
      </c>
      <c r="C194" s="92">
        <v>75805144.419996679</v>
      </c>
      <c r="D194" s="20"/>
      <c r="E194" s="93">
        <f t="shared" si="26"/>
        <v>75805144.419996679</v>
      </c>
      <c r="F194" s="92">
        <v>2719172.59</v>
      </c>
      <c r="G194" s="20"/>
      <c r="H194" s="93">
        <f t="shared" si="27"/>
        <v>2719172.59</v>
      </c>
      <c r="I194" s="92">
        <v>442713.3899999999</v>
      </c>
      <c r="J194" s="20"/>
      <c r="K194" s="93">
        <f t="shared" si="28"/>
        <v>442713.3899999999</v>
      </c>
      <c r="L194" s="92">
        <v>407634.36999999994</v>
      </c>
      <c r="M194" s="20"/>
      <c r="N194" s="93">
        <f t="shared" si="29"/>
        <v>407634.36999999994</v>
      </c>
      <c r="O194" s="92">
        <v>1103961.0299999993</v>
      </c>
      <c r="P194" s="20"/>
      <c r="Q194" s="93">
        <f t="shared" si="30"/>
        <v>1103961.0299999993</v>
      </c>
      <c r="R194" s="92">
        <v>72209414.479996681</v>
      </c>
      <c r="S194" s="20"/>
      <c r="T194" s="93">
        <f t="shared" si="31"/>
        <v>72209414.479996681</v>
      </c>
      <c r="U194" s="209">
        <f t="shared" si="32"/>
        <v>0</v>
      </c>
      <c r="W194" s="86" t="s">
        <v>13</v>
      </c>
      <c r="X194" s="121">
        <f t="shared" si="33"/>
        <v>0</v>
      </c>
      <c r="Y194" s="122">
        <f t="shared" si="34"/>
        <v>0</v>
      </c>
      <c r="Z194" s="122">
        <f t="shared" si="35"/>
        <v>0</v>
      </c>
      <c r="AA194" s="122">
        <f t="shared" si="36"/>
        <v>0</v>
      </c>
      <c r="AB194" s="122">
        <f t="shared" si="37"/>
        <v>0</v>
      </c>
      <c r="AC194" s="129">
        <f t="shared" si="38"/>
        <v>0</v>
      </c>
    </row>
    <row r="195" spans="1:29" ht="15.75">
      <c r="A195" s="251"/>
      <c r="B195" s="87" t="s">
        <v>14</v>
      </c>
      <c r="C195" s="92">
        <v>34389874.039999716</v>
      </c>
      <c r="D195" s="20"/>
      <c r="E195" s="93">
        <f t="shared" si="26"/>
        <v>34389874.039999716</v>
      </c>
      <c r="F195" s="92">
        <v>1527803.4200000011</v>
      </c>
      <c r="G195" s="20"/>
      <c r="H195" s="93">
        <f t="shared" si="27"/>
        <v>1527803.4200000011</v>
      </c>
      <c r="I195" s="92">
        <v>76030.06</v>
      </c>
      <c r="J195" s="20"/>
      <c r="K195" s="93">
        <f t="shared" si="28"/>
        <v>76030.06</v>
      </c>
      <c r="L195" s="92">
        <v>76881.23</v>
      </c>
      <c r="M195" s="20"/>
      <c r="N195" s="93">
        <f t="shared" si="29"/>
        <v>76881.23</v>
      </c>
      <c r="O195" s="92">
        <v>264664.87000000005</v>
      </c>
      <c r="P195" s="20"/>
      <c r="Q195" s="93">
        <f t="shared" si="30"/>
        <v>264664.87000000005</v>
      </c>
      <c r="R195" s="92">
        <v>32596554.579999715</v>
      </c>
      <c r="S195" s="20"/>
      <c r="T195" s="93">
        <f t="shared" si="31"/>
        <v>32596554.579999715</v>
      </c>
      <c r="U195" s="209">
        <f t="shared" si="32"/>
        <v>0</v>
      </c>
      <c r="W195" s="87" t="s">
        <v>14</v>
      </c>
      <c r="X195" s="121">
        <f t="shared" si="33"/>
        <v>0</v>
      </c>
      <c r="Y195" s="122">
        <f t="shared" si="34"/>
        <v>0</v>
      </c>
      <c r="Z195" s="122">
        <f t="shared" si="35"/>
        <v>0</v>
      </c>
      <c r="AA195" s="122">
        <f t="shared" si="36"/>
        <v>0</v>
      </c>
      <c r="AB195" s="122">
        <f t="shared" si="37"/>
        <v>0</v>
      </c>
      <c r="AC195" s="129">
        <f t="shared" si="38"/>
        <v>0</v>
      </c>
    </row>
    <row r="196" spans="1:29" ht="15.75">
      <c r="A196" s="251"/>
      <c r="B196" s="86" t="s">
        <v>15</v>
      </c>
      <c r="C196" s="92">
        <v>82527699.529999956</v>
      </c>
      <c r="D196" s="20"/>
      <c r="E196" s="93">
        <f t="shared" si="26"/>
        <v>82527699.529999956</v>
      </c>
      <c r="F196" s="92">
        <v>3151368.0500000012</v>
      </c>
      <c r="G196" s="20"/>
      <c r="H196" s="93">
        <f t="shared" si="27"/>
        <v>3151368.0500000012</v>
      </c>
      <c r="I196" s="92">
        <v>388202.51</v>
      </c>
      <c r="J196" s="20"/>
      <c r="K196" s="93">
        <f t="shared" si="28"/>
        <v>388202.51</v>
      </c>
      <c r="L196" s="92">
        <v>25759.97</v>
      </c>
      <c r="M196" s="20"/>
      <c r="N196" s="93">
        <f t="shared" si="29"/>
        <v>25759.97</v>
      </c>
      <c r="O196" s="92">
        <v>1985730.5600000001</v>
      </c>
      <c r="P196" s="20"/>
      <c r="Q196" s="93">
        <f t="shared" si="30"/>
        <v>1985730.5600000001</v>
      </c>
      <c r="R196" s="92">
        <v>77753043.459999964</v>
      </c>
      <c r="S196" s="20"/>
      <c r="T196" s="93">
        <f t="shared" si="31"/>
        <v>77753043.459999964</v>
      </c>
      <c r="U196" s="209">
        <f t="shared" si="32"/>
        <v>0</v>
      </c>
      <c r="W196" s="86" t="s">
        <v>15</v>
      </c>
      <c r="X196" s="121">
        <f t="shared" si="33"/>
        <v>0</v>
      </c>
      <c r="Y196" s="122">
        <f t="shared" si="34"/>
        <v>0</v>
      </c>
      <c r="Z196" s="122">
        <f t="shared" si="35"/>
        <v>0</v>
      </c>
      <c r="AA196" s="122">
        <f t="shared" si="36"/>
        <v>0</v>
      </c>
      <c r="AB196" s="122">
        <f t="shared" si="37"/>
        <v>0</v>
      </c>
      <c r="AC196" s="129">
        <f t="shared" si="38"/>
        <v>0</v>
      </c>
    </row>
    <row r="197" spans="1:29" ht="15.75">
      <c r="A197" s="251"/>
      <c r="B197" s="86" t="s">
        <v>16</v>
      </c>
      <c r="C197" s="92">
        <v>50364051.179999009</v>
      </c>
      <c r="D197" s="20"/>
      <c r="E197" s="93">
        <f t="shared" si="26"/>
        <v>50364051.179999009</v>
      </c>
      <c r="F197" s="92">
        <v>738302</v>
      </c>
      <c r="G197" s="20"/>
      <c r="H197" s="93">
        <f t="shared" si="27"/>
        <v>738302</v>
      </c>
      <c r="I197" s="92">
        <v>275019.50000000012</v>
      </c>
      <c r="J197" s="20"/>
      <c r="K197" s="93">
        <f t="shared" si="28"/>
        <v>275019.50000000012</v>
      </c>
      <c r="L197" s="92">
        <v>41638.629999999997</v>
      </c>
      <c r="M197" s="20"/>
      <c r="N197" s="93">
        <f t="shared" si="29"/>
        <v>41638.629999999997</v>
      </c>
      <c r="O197" s="92">
        <v>271147.93999999994</v>
      </c>
      <c r="P197" s="20"/>
      <c r="Q197" s="93">
        <f t="shared" si="30"/>
        <v>271147.93999999994</v>
      </c>
      <c r="R197" s="92">
        <v>49587982.109999008</v>
      </c>
      <c r="S197" s="20"/>
      <c r="T197" s="93">
        <f t="shared" si="31"/>
        <v>49587982.109999008</v>
      </c>
      <c r="U197" s="209">
        <f t="shared" si="32"/>
        <v>0</v>
      </c>
      <c r="W197" s="86" t="s">
        <v>16</v>
      </c>
      <c r="X197" s="121">
        <f t="shared" si="33"/>
        <v>0</v>
      </c>
      <c r="Y197" s="122">
        <f t="shared" si="34"/>
        <v>0</v>
      </c>
      <c r="Z197" s="122">
        <f t="shared" si="35"/>
        <v>0</v>
      </c>
      <c r="AA197" s="122">
        <f t="shared" si="36"/>
        <v>0</v>
      </c>
      <c r="AB197" s="122">
        <f t="shared" si="37"/>
        <v>0</v>
      </c>
      <c r="AC197" s="129">
        <f t="shared" si="38"/>
        <v>0</v>
      </c>
    </row>
    <row r="198" spans="1:29" ht="15.75">
      <c r="A198" s="251"/>
      <c r="B198" s="86" t="s">
        <v>17</v>
      </c>
      <c r="C198" s="92">
        <v>41838471.249996759</v>
      </c>
      <c r="D198" s="20"/>
      <c r="E198" s="93">
        <f t="shared" si="26"/>
        <v>41838471.249996759</v>
      </c>
      <c r="F198" s="92">
        <v>1969305.5699999996</v>
      </c>
      <c r="G198" s="20"/>
      <c r="H198" s="93">
        <f t="shared" si="27"/>
        <v>1969305.5699999996</v>
      </c>
      <c r="I198" s="92">
        <v>83554.97</v>
      </c>
      <c r="J198" s="20"/>
      <c r="K198" s="93">
        <f t="shared" si="28"/>
        <v>83554.97</v>
      </c>
      <c r="L198" s="92">
        <v>45952.52</v>
      </c>
      <c r="M198" s="20"/>
      <c r="N198" s="93">
        <f t="shared" si="29"/>
        <v>45952.52</v>
      </c>
      <c r="O198" s="92">
        <v>146733.45000000001</v>
      </c>
      <c r="P198" s="20"/>
      <c r="Q198" s="93">
        <f t="shared" si="30"/>
        <v>146733.45000000001</v>
      </c>
      <c r="R198" s="92">
        <v>39760034.679996759</v>
      </c>
      <c r="S198" s="20"/>
      <c r="T198" s="93">
        <f t="shared" si="31"/>
        <v>39760034.679996759</v>
      </c>
      <c r="U198" s="209">
        <f t="shared" si="32"/>
        <v>0</v>
      </c>
      <c r="W198" s="86" t="s">
        <v>17</v>
      </c>
      <c r="X198" s="121">
        <f t="shared" si="33"/>
        <v>0</v>
      </c>
      <c r="Y198" s="122">
        <f t="shared" si="34"/>
        <v>0</v>
      </c>
      <c r="Z198" s="122">
        <f t="shared" si="35"/>
        <v>0</v>
      </c>
      <c r="AA198" s="122">
        <f t="shared" si="36"/>
        <v>0</v>
      </c>
      <c r="AB198" s="122">
        <f t="shared" si="37"/>
        <v>0</v>
      </c>
      <c r="AC198" s="129">
        <f t="shared" si="38"/>
        <v>0</v>
      </c>
    </row>
    <row r="199" spans="1:29" ht="15.75">
      <c r="A199" s="251"/>
      <c r="B199" s="86" t="s">
        <v>18</v>
      </c>
      <c r="C199" s="92">
        <v>8351830.3499999931</v>
      </c>
      <c r="D199" s="20"/>
      <c r="E199" s="93">
        <f t="shared" si="26"/>
        <v>8351830.3499999931</v>
      </c>
      <c r="F199" s="92">
        <v>1370186.2100000007</v>
      </c>
      <c r="G199" s="20"/>
      <c r="H199" s="93">
        <f t="shared" si="27"/>
        <v>1370186.2100000007</v>
      </c>
      <c r="I199" s="92">
        <v>74574.36</v>
      </c>
      <c r="J199" s="20"/>
      <c r="K199" s="93">
        <f t="shared" si="28"/>
        <v>74574.36</v>
      </c>
      <c r="L199" s="92">
        <v>40166.82</v>
      </c>
      <c r="M199" s="20"/>
      <c r="N199" s="93">
        <f t="shared" si="29"/>
        <v>40166.82</v>
      </c>
      <c r="O199" s="92">
        <v>119239.03999999999</v>
      </c>
      <c r="P199" s="20"/>
      <c r="Q199" s="93">
        <f t="shared" si="30"/>
        <v>119239.03999999999</v>
      </c>
      <c r="R199" s="92">
        <v>6956765.199999989</v>
      </c>
      <c r="S199" s="20"/>
      <c r="T199" s="93">
        <f t="shared" si="31"/>
        <v>6956765.199999989</v>
      </c>
      <c r="U199" s="209">
        <f t="shared" si="32"/>
        <v>0</v>
      </c>
      <c r="W199" s="86" t="s">
        <v>18</v>
      </c>
      <c r="X199" s="121">
        <f t="shared" si="33"/>
        <v>0</v>
      </c>
      <c r="Y199" s="122">
        <f t="shared" si="34"/>
        <v>0</v>
      </c>
      <c r="Z199" s="122">
        <f t="shared" si="35"/>
        <v>0</v>
      </c>
      <c r="AA199" s="122">
        <f t="shared" si="36"/>
        <v>0</v>
      </c>
      <c r="AB199" s="122">
        <f t="shared" si="37"/>
        <v>0</v>
      </c>
      <c r="AC199" s="129">
        <f t="shared" si="38"/>
        <v>0</v>
      </c>
    </row>
    <row r="200" spans="1:29" ht="15.75">
      <c r="A200" s="252"/>
      <c r="B200" s="88" t="s">
        <v>19</v>
      </c>
      <c r="C200" s="94"/>
      <c r="D200" s="95"/>
      <c r="E200" s="96">
        <f t="shared" si="26"/>
        <v>0</v>
      </c>
      <c r="F200" s="94"/>
      <c r="G200" s="95"/>
      <c r="H200" s="96">
        <f t="shared" si="27"/>
        <v>0</v>
      </c>
      <c r="I200" s="94"/>
      <c r="J200" s="95"/>
      <c r="K200" s="96">
        <f t="shared" si="28"/>
        <v>0</v>
      </c>
      <c r="L200" s="94"/>
      <c r="M200" s="95"/>
      <c r="N200" s="96">
        <f t="shared" si="29"/>
        <v>0</v>
      </c>
      <c r="O200" s="94"/>
      <c r="P200" s="95"/>
      <c r="Q200" s="96">
        <f t="shared" si="30"/>
        <v>0</v>
      </c>
      <c r="R200" s="94"/>
      <c r="S200" s="95"/>
      <c r="T200" s="96">
        <f t="shared" si="31"/>
        <v>0</v>
      </c>
      <c r="U200" s="210">
        <f t="shared" si="32"/>
        <v>0</v>
      </c>
      <c r="W200" s="88" t="s">
        <v>19</v>
      </c>
      <c r="X200" s="125">
        <f t="shared" si="33"/>
        <v>0</v>
      </c>
      <c r="Y200" s="126">
        <f t="shared" si="34"/>
        <v>0</v>
      </c>
      <c r="Z200" s="126">
        <f t="shared" si="35"/>
        <v>0</v>
      </c>
      <c r="AA200" s="126">
        <f t="shared" si="36"/>
        <v>0</v>
      </c>
      <c r="AB200" s="126">
        <f t="shared" si="37"/>
        <v>0</v>
      </c>
      <c r="AC200" s="132">
        <f t="shared" si="38"/>
        <v>0</v>
      </c>
    </row>
    <row r="201" spans="1:29" ht="15.75" customHeight="1">
      <c r="A201" s="250">
        <v>42823</v>
      </c>
      <c r="B201" s="85" t="s">
        <v>12</v>
      </c>
      <c r="C201" s="89">
        <v>34519478.780000232</v>
      </c>
      <c r="D201" s="90"/>
      <c r="E201" s="91">
        <f t="shared" ref="E201:E208" si="39">C201-D201</f>
        <v>34519478.780000232</v>
      </c>
      <c r="F201" s="89">
        <v>1344003.2299999997</v>
      </c>
      <c r="G201" s="90"/>
      <c r="H201" s="91">
        <f t="shared" ref="H201:H208" si="40">F201-G201</f>
        <v>1344003.2299999997</v>
      </c>
      <c r="I201" s="89">
        <v>20833.77</v>
      </c>
      <c r="J201" s="90"/>
      <c r="K201" s="91">
        <f t="shared" ref="K201:K208" si="41">I201-J201</f>
        <v>20833.77</v>
      </c>
      <c r="L201" s="89">
        <v>3426.15</v>
      </c>
      <c r="M201" s="90"/>
      <c r="N201" s="91">
        <f t="shared" ref="N201:N208" si="42">L201-M201</f>
        <v>3426.15</v>
      </c>
      <c r="O201" s="89">
        <v>243515.99</v>
      </c>
      <c r="P201" s="90"/>
      <c r="Q201" s="91">
        <f t="shared" ref="Q201:Q208" si="43">O201-P201</f>
        <v>243515.99</v>
      </c>
      <c r="R201" s="89">
        <v>34289936.630000226</v>
      </c>
      <c r="S201" s="90"/>
      <c r="T201" s="91">
        <f t="shared" ref="T201:T208" si="44">R201-S201</f>
        <v>34289936.630000226</v>
      </c>
      <c r="U201" s="208">
        <f t="shared" si="32"/>
        <v>0</v>
      </c>
      <c r="W201" s="85" t="s">
        <v>12</v>
      </c>
      <c r="X201" s="117">
        <f t="shared" si="33"/>
        <v>0</v>
      </c>
      <c r="Y201" s="118">
        <f t="shared" si="34"/>
        <v>0</v>
      </c>
      <c r="Z201" s="118">
        <f t="shared" si="35"/>
        <v>0</v>
      </c>
      <c r="AA201" s="118">
        <f t="shared" si="36"/>
        <v>0</v>
      </c>
      <c r="AB201" s="118">
        <f t="shared" si="37"/>
        <v>0</v>
      </c>
      <c r="AC201" s="131">
        <f t="shared" si="38"/>
        <v>0</v>
      </c>
    </row>
    <row r="202" spans="1:29" ht="15.75">
      <c r="A202" s="251"/>
      <c r="B202" s="86" t="s">
        <v>13</v>
      </c>
      <c r="C202" s="92">
        <v>72209414.479996681</v>
      </c>
      <c r="D202" s="20"/>
      <c r="E202" s="93">
        <f t="shared" si="39"/>
        <v>72209414.479996681</v>
      </c>
      <c r="F202" s="92">
        <v>2252421.09</v>
      </c>
      <c r="G202" s="20"/>
      <c r="H202" s="93">
        <f t="shared" si="40"/>
        <v>2252421.09</v>
      </c>
      <c r="I202" s="92">
        <v>266675.11</v>
      </c>
      <c r="J202" s="20"/>
      <c r="K202" s="93">
        <f t="shared" si="41"/>
        <v>266675.11</v>
      </c>
      <c r="L202" s="92">
        <v>219894.44999999995</v>
      </c>
      <c r="M202" s="20"/>
      <c r="N202" s="93">
        <f t="shared" si="42"/>
        <v>219894.44999999995</v>
      </c>
      <c r="O202" s="92">
        <v>608631.69999999995</v>
      </c>
      <c r="P202" s="20"/>
      <c r="Q202" s="93">
        <f t="shared" si="43"/>
        <v>608631.69999999995</v>
      </c>
      <c r="R202" s="92">
        <v>69395142.349996686</v>
      </c>
      <c r="S202" s="20"/>
      <c r="T202" s="93">
        <f t="shared" si="44"/>
        <v>69395142.349996686</v>
      </c>
      <c r="U202" s="209">
        <f t="shared" ref="U202:U209" si="45">IF(D202=0,0,1)</f>
        <v>0</v>
      </c>
      <c r="W202" s="86" t="s">
        <v>13</v>
      </c>
      <c r="X202" s="121">
        <f t="shared" ref="X202:X209" si="46">+IF(AND(C202&lt;&gt;0,D202&lt;&gt;0,OR(E202&gt;100,E202&lt;-100)),1,0)</f>
        <v>0</v>
      </c>
      <c r="Y202" s="122">
        <f t="shared" ref="Y202:Y209" si="47">+IF(AND(F202&lt;&gt;0,G202&lt;&gt;0,OR(H202&gt;100,H202&lt;-100)),1,0)</f>
        <v>0</v>
      </c>
      <c r="Z202" s="122">
        <f t="shared" ref="Z202:Z209" si="48">+IF(AND(I202&lt;&gt;0,J202&lt;&gt;0,OR(K202&gt;100,K202&lt;-100)),1,0)</f>
        <v>0</v>
      </c>
      <c r="AA202" s="122">
        <f t="shared" ref="AA202:AA209" si="49">+IF(AND(L202&lt;&gt;0,M202&lt;&gt;0,OR(N202&gt;100,N202&lt;-100)),1,0)</f>
        <v>0</v>
      </c>
      <c r="AB202" s="122">
        <f t="shared" ref="AB202:AB209" si="50">+IF(AND(O202&lt;&gt;0,P202&lt;&gt;0,OR(Q202&gt;100,Q202&lt;-100)),1,0)</f>
        <v>0</v>
      </c>
      <c r="AC202" s="129">
        <f t="shared" ref="AC202:AC209" si="51">+IF(AND(R202&lt;&gt;0,S202&lt;&gt;0,OR(T202&gt;100,T202&lt;-100)),1,0)</f>
        <v>0</v>
      </c>
    </row>
    <row r="203" spans="1:29" ht="15.75">
      <c r="A203" s="251"/>
      <c r="B203" s="87" t="s">
        <v>14</v>
      </c>
      <c r="C203" s="92">
        <v>32596554.579999715</v>
      </c>
      <c r="D203" s="20"/>
      <c r="E203" s="93">
        <f t="shared" si="39"/>
        <v>32596554.579999715</v>
      </c>
      <c r="F203" s="92">
        <v>1327041.27</v>
      </c>
      <c r="G203" s="20"/>
      <c r="H203" s="93">
        <f t="shared" si="40"/>
        <v>1327041.27</v>
      </c>
      <c r="I203" s="92">
        <v>155487.20000000001</v>
      </c>
      <c r="J203" s="20"/>
      <c r="K203" s="93">
        <f t="shared" si="41"/>
        <v>155487.20000000001</v>
      </c>
      <c r="L203" s="92">
        <v>76848.929999999993</v>
      </c>
      <c r="M203" s="20"/>
      <c r="N203" s="93">
        <f t="shared" si="42"/>
        <v>76848.929999999993</v>
      </c>
      <c r="O203" s="92">
        <v>345137.19000000006</v>
      </c>
      <c r="P203" s="20"/>
      <c r="Q203" s="93">
        <f t="shared" si="43"/>
        <v>345137.19000000006</v>
      </c>
      <c r="R203" s="92">
        <v>31003014.389999695</v>
      </c>
      <c r="S203" s="20"/>
      <c r="T203" s="93">
        <f t="shared" si="44"/>
        <v>31003014.389999695</v>
      </c>
      <c r="U203" s="209">
        <f t="shared" si="45"/>
        <v>0</v>
      </c>
      <c r="W203" s="87" t="s">
        <v>14</v>
      </c>
      <c r="X203" s="121">
        <f t="shared" si="46"/>
        <v>0</v>
      </c>
      <c r="Y203" s="122">
        <f t="shared" si="47"/>
        <v>0</v>
      </c>
      <c r="Z203" s="122">
        <f t="shared" si="48"/>
        <v>0</v>
      </c>
      <c r="AA203" s="122">
        <f t="shared" si="49"/>
        <v>0</v>
      </c>
      <c r="AB203" s="122">
        <f t="shared" si="50"/>
        <v>0</v>
      </c>
      <c r="AC203" s="129">
        <f t="shared" si="51"/>
        <v>0</v>
      </c>
    </row>
    <row r="204" spans="1:29" ht="15.75">
      <c r="A204" s="251"/>
      <c r="B204" s="86" t="s">
        <v>15</v>
      </c>
      <c r="C204" s="92">
        <v>77753043.459999964</v>
      </c>
      <c r="D204" s="20"/>
      <c r="E204" s="93">
        <f t="shared" si="39"/>
        <v>77753043.459999964</v>
      </c>
      <c r="F204" s="92">
        <v>853131.55</v>
      </c>
      <c r="G204" s="20"/>
      <c r="H204" s="93">
        <f t="shared" si="40"/>
        <v>853131.55</v>
      </c>
      <c r="I204" s="92">
        <v>57065.87</v>
      </c>
      <c r="J204" s="20"/>
      <c r="K204" s="93">
        <f t="shared" si="41"/>
        <v>57065.87</v>
      </c>
      <c r="L204" s="92">
        <v>9810.7199999999993</v>
      </c>
      <c r="M204" s="20"/>
      <c r="N204" s="93">
        <f t="shared" si="42"/>
        <v>9810.7199999999993</v>
      </c>
      <c r="O204" s="92">
        <v>620473.89</v>
      </c>
      <c r="P204" s="20"/>
      <c r="Q204" s="93">
        <f t="shared" si="43"/>
        <v>620473.89</v>
      </c>
      <c r="R204" s="92">
        <v>76779043.259999931</v>
      </c>
      <c r="S204" s="20"/>
      <c r="T204" s="93">
        <f t="shared" si="44"/>
        <v>76779043.259999931</v>
      </c>
      <c r="U204" s="209">
        <f t="shared" si="45"/>
        <v>0</v>
      </c>
      <c r="W204" s="86" t="s">
        <v>15</v>
      </c>
      <c r="X204" s="121">
        <f t="shared" si="46"/>
        <v>0</v>
      </c>
      <c r="Y204" s="122">
        <f t="shared" si="47"/>
        <v>0</v>
      </c>
      <c r="Z204" s="122">
        <f t="shared" si="48"/>
        <v>0</v>
      </c>
      <c r="AA204" s="122">
        <f t="shared" si="49"/>
        <v>0</v>
      </c>
      <c r="AB204" s="122">
        <f t="shared" si="50"/>
        <v>0</v>
      </c>
      <c r="AC204" s="129">
        <f t="shared" si="51"/>
        <v>0</v>
      </c>
    </row>
    <row r="205" spans="1:29" ht="15.75">
      <c r="A205" s="251"/>
      <c r="B205" s="86" t="s">
        <v>16</v>
      </c>
      <c r="C205" s="92">
        <v>49587982.109999008</v>
      </c>
      <c r="D205" s="20"/>
      <c r="E205" s="93">
        <f t="shared" si="39"/>
        <v>49587982.109999008</v>
      </c>
      <c r="F205" s="92">
        <v>865260.55000000028</v>
      </c>
      <c r="G205" s="20"/>
      <c r="H205" s="93">
        <f t="shared" si="40"/>
        <v>865260.55000000028</v>
      </c>
      <c r="I205" s="92">
        <v>11321.43</v>
      </c>
      <c r="J205" s="20"/>
      <c r="K205" s="93">
        <f t="shared" si="41"/>
        <v>11321.43</v>
      </c>
      <c r="L205" s="92">
        <v>1617.56</v>
      </c>
      <c r="M205" s="20"/>
      <c r="N205" s="93">
        <f t="shared" si="42"/>
        <v>1617.56</v>
      </c>
      <c r="O205" s="92">
        <v>288185.53000000009</v>
      </c>
      <c r="P205" s="20"/>
      <c r="Q205" s="93">
        <f t="shared" si="43"/>
        <v>288185.53000000009</v>
      </c>
      <c r="R205" s="92">
        <v>48908273.169999011</v>
      </c>
      <c r="S205" s="20"/>
      <c r="T205" s="93">
        <f t="shared" si="44"/>
        <v>48908273.169999011</v>
      </c>
      <c r="U205" s="209">
        <f t="shared" si="45"/>
        <v>0</v>
      </c>
      <c r="W205" s="86" t="s">
        <v>16</v>
      </c>
      <c r="X205" s="121">
        <f t="shared" si="46"/>
        <v>0</v>
      </c>
      <c r="Y205" s="122">
        <f t="shared" si="47"/>
        <v>0</v>
      </c>
      <c r="Z205" s="122">
        <f t="shared" si="48"/>
        <v>0</v>
      </c>
      <c r="AA205" s="122">
        <f t="shared" si="49"/>
        <v>0</v>
      </c>
      <c r="AB205" s="122">
        <f t="shared" si="50"/>
        <v>0</v>
      </c>
      <c r="AC205" s="129">
        <f t="shared" si="51"/>
        <v>0</v>
      </c>
    </row>
    <row r="206" spans="1:29" ht="15.75">
      <c r="A206" s="251"/>
      <c r="B206" s="86" t="s">
        <v>17</v>
      </c>
      <c r="C206" s="92">
        <v>39760034.679996759</v>
      </c>
      <c r="D206" s="20"/>
      <c r="E206" s="93">
        <f t="shared" si="39"/>
        <v>39760034.679996759</v>
      </c>
      <c r="F206" s="92">
        <v>1578549.1000000008</v>
      </c>
      <c r="G206" s="20"/>
      <c r="H206" s="93">
        <f t="shared" si="40"/>
        <v>1578549.1000000008</v>
      </c>
      <c r="I206" s="92">
        <v>91796.03</v>
      </c>
      <c r="J206" s="20"/>
      <c r="K206" s="93">
        <f t="shared" si="41"/>
        <v>91796.03</v>
      </c>
      <c r="L206" s="92">
        <v>23666.57</v>
      </c>
      <c r="M206" s="20"/>
      <c r="N206" s="93">
        <f t="shared" si="42"/>
        <v>23666.57</v>
      </c>
      <c r="O206" s="92">
        <v>346856.50999999995</v>
      </c>
      <c r="P206" s="20"/>
      <c r="Q206" s="93">
        <f t="shared" si="43"/>
        <v>346856.50999999995</v>
      </c>
      <c r="R206" s="92">
        <v>38524342.879996769</v>
      </c>
      <c r="S206" s="20"/>
      <c r="T206" s="93">
        <f t="shared" si="44"/>
        <v>38524342.879996769</v>
      </c>
      <c r="U206" s="209">
        <f t="shared" si="45"/>
        <v>0</v>
      </c>
      <c r="W206" s="86" t="s">
        <v>17</v>
      </c>
      <c r="X206" s="121">
        <f t="shared" si="46"/>
        <v>0</v>
      </c>
      <c r="Y206" s="122">
        <f t="shared" si="47"/>
        <v>0</v>
      </c>
      <c r="Z206" s="122">
        <f t="shared" si="48"/>
        <v>0</v>
      </c>
      <c r="AA206" s="122">
        <f t="shared" si="49"/>
        <v>0</v>
      </c>
      <c r="AB206" s="122">
        <f t="shared" si="50"/>
        <v>0</v>
      </c>
      <c r="AC206" s="129">
        <f t="shared" si="51"/>
        <v>0</v>
      </c>
    </row>
    <row r="207" spans="1:29" ht="15.75">
      <c r="A207" s="251"/>
      <c r="B207" s="86" t="s">
        <v>18</v>
      </c>
      <c r="C207" s="92">
        <v>6956765.199999989</v>
      </c>
      <c r="D207" s="20"/>
      <c r="E207" s="93">
        <f t="shared" si="39"/>
        <v>6956765.199999989</v>
      </c>
      <c r="F207" s="92">
        <v>155919.45000000001</v>
      </c>
      <c r="G207" s="20"/>
      <c r="H207" s="93">
        <f t="shared" si="40"/>
        <v>155919.45000000001</v>
      </c>
      <c r="I207" s="92">
        <v>28962.94</v>
      </c>
      <c r="J207" s="20"/>
      <c r="K207" s="93">
        <f t="shared" si="41"/>
        <v>28962.94</v>
      </c>
      <c r="L207" s="92">
        <v>325.66000000000003</v>
      </c>
      <c r="M207" s="20"/>
      <c r="N207" s="93">
        <f t="shared" si="42"/>
        <v>325.66000000000003</v>
      </c>
      <c r="O207" s="92">
        <v>999.52</v>
      </c>
      <c r="P207" s="20"/>
      <c r="Q207" s="93">
        <f t="shared" si="43"/>
        <v>999.52</v>
      </c>
      <c r="R207" s="92">
        <v>6828483.5099999895</v>
      </c>
      <c r="S207" s="20"/>
      <c r="T207" s="93">
        <f t="shared" si="44"/>
        <v>6828483.5099999895</v>
      </c>
      <c r="U207" s="209">
        <f t="shared" si="45"/>
        <v>0</v>
      </c>
      <c r="W207" s="86" t="s">
        <v>18</v>
      </c>
      <c r="X207" s="121">
        <f t="shared" si="46"/>
        <v>0</v>
      </c>
      <c r="Y207" s="122">
        <f t="shared" si="47"/>
        <v>0</v>
      </c>
      <c r="Z207" s="122">
        <f t="shared" si="48"/>
        <v>0</v>
      </c>
      <c r="AA207" s="122">
        <f t="shared" si="49"/>
        <v>0</v>
      </c>
      <c r="AB207" s="122">
        <f t="shared" si="50"/>
        <v>0</v>
      </c>
      <c r="AC207" s="129">
        <f t="shared" si="51"/>
        <v>0</v>
      </c>
    </row>
    <row r="208" spans="1:29" ht="15.75">
      <c r="A208" s="252"/>
      <c r="B208" s="88" t="s">
        <v>19</v>
      </c>
      <c r="C208" s="94">
        <v>62211618.60999909</v>
      </c>
      <c r="D208" s="95"/>
      <c r="E208" s="96">
        <f t="shared" si="39"/>
        <v>62211618.60999909</v>
      </c>
      <c r="F208" s="94">
        <v>1000949.3700000003</v>
      </c>
      <c r="G208" s="95"/>
      <c r="H208" s="96">
        <f t="shared" si="40"/>
        <v>1000949.3700000003</v>
      </c>
      <c r="I208" s="94">
        <v>275395.02</v>
      </c>
      <c r="J208" s="95"/>
      <c r="K208" s="96">
        <f t="shared" si="41"/>
        <v>275395.02</v>
      </c>
      <c r="L208" s="94">
        <v>104363.18</v>
      </c>
      <c r="M208" s="95"/>
      <c r="N208" s="96">
        <f t="shared" si="42"/>
        <v>104363.18</v>
      </c>
      <c r="O208" s="94">
        <v>388838.76</v>
      </c>
      <c r="P208" s="95"/>
      <c r="Q208" s="96">
        <f t="shared" si="43"/>
        <v>388838.76</v>
      </c>
      <c r="R208" s="94">
        <v>63189241.249999091</v>
      </c>
      <c r="S208" s="95"/>
      <c r="T208" s="96">
        <f t="shared" si="44"/>
        <v>63189241.249999091</v>
      </c>
      <c r="U208" s="210">
        <f t="shared" si="45"/>
        <v>0</v>
      </c>
      <c r="W208" s="88" t="s">
        <v>19</v>
      </c>
      <c r="X208" s="125">
        <f t="shared" si="46"/>
        <v>0</v>
      </c>
      <c r="Y208" s="126">
        <f t="shared" si="47"/>
        <v>0</v>
      </c>
      <c r="Z208" s="126">
        <f t="shared" si="48"/>
        <v>0</v>
      </c>
      <c r="AA208" s="126">
        <f t="shared" si="49"/>
        <v>0</v>
      </c>
      <c r="AB208" s="126">
        <f t="shared" si="50"/>
        <v>0</v>
      </c>
      <c r="AC208" s="132">
        <f t="shared" si="51"/>
        <v>0</v>
      </c>
    </row>
    <row r="209" spans="1:29" ht="15.75" customHeight="1">
      <c r="A209" s="250">
        <v>42824</v>
      </c>
      <c r="B209" s="85" t="s">
        <v>12</v>
      </c>
      <c r="C209" s="89">
        <v>34289936.630000226</v>
      </c>
      <c r="D209" s="90"/>
      <c r="E209" s="91">
        <f t="shared" ref="E209:E216" si="52">C209-D209</f>
        <v>34289936.630000226</v>
      </c>
      <c r="F209" s="89">
        <v>863763.70000000019</v>
      </c>
      <c r="G209" s="90"/>
      <c r="H209" s="91">
        <f t="shared" ref="H209:H216" si="53">F209-G209</f>
        <v>863763.70000000019</v>
      </c>
      <c r="I209" s="89">
        <v>80203.78</v>
      </c>
      <c r="J209" s="90"/>
      <c r="K209" s="91">
        <f t="shared" ref="K209:K216" si="54">I209-J209</f>
        <v>80203.78</v>
      </c>
      <c r="L209" s="89">
        <v>5701.65</v>
      </c>
      <c r="M209" s="90"/>
      <c r="N209" s="91">
        <f t="shared" ref="N209:N216" si="55">L209-M209</f>
        <v>5701.65</v>
      </c>
      <c r="O209" s="89">
        <v>336167.23</v>
      </c>
      <c r="P209" s="90"/>
      <c r="Q209" s="91">
        <f t="shared" ref="Q209:Q216" si="56">O209-P209</f>
        <v>336167.23</v>
      </c>
      <c r="R209" s="89">
        <v>33164507.830000233</v>
      </c>
      <c r="S209" s="90"/>
      <c r="T209" s="91">
        <f t="shared" ref="T209:T216" si="57">R209-S209</f>
        <v>33164507.830000233</v>
      </c>
      <c r="U209" s="208">
        <f t="shared" si="45"/>
        <v>0</v>
      </c>
      <c r="W209" s="85" t="s">
        <v>12</v>
      </c>
      <c r="X209" s="117">
        <f t="shared" si="46"/>
        <v>0</v>
      </c>
      <c r="Y209" s="118">
        <f t="shared" si="47"/>
        <v>0</v>
      </c>
      <c r="Z209" s="118">
        <f t="shared" si="48"/>
        <v>0</v>
      </c>
      <c r="AA209" s="118">
        <f t="shared" si="49"/>
        <v>0</v>
      </c>
      <c r="AB209" s="118">
        <f t="shared" si="50"/>
        <v>0</v>
      </c>
      <c r="AC209" s="131">
        <f t="shared" si="51"/>
        <v>0</v>
      </c>
    </row>
    <row r="210" spans="1:29" ht="15.75">
      <c r="A210" s="251"/>
      <c r="B210" s="86" t="s">
        <v>13</v>
      </c>
      <c r="C210" s="92">
        <v>69395142.349996686</v>
      </c>
      <c r="D210" s="20"/>
      <c r="E210" s="93">
        <f t="shared" si="52"/>
        <v>69395142.349996686</v>
      </c>
      <c r="F210" s="92">
        <v>3929137.7999999989</v>
      </c>
      <c r="G210" s="20"/>
      <c r="H210" s="93">
        <f t="shared" si="53"/>
        <v>3929137.7999999989</v>
      </c>
      <c r="I210" s="92">
        <v>697682.39999999991</v>
      </c>
      <c r="J210" s="20"/>
      <c r="K210" s="93">
        <f t="shared" si="54"/>
        <v>697682.39999999991</v>
      </c>
      <c r="L210" s="92">
        <v>988464.64000000001</v>
      </c>
      <c r="M210" s="20"/>
      <c r="N210" s="93">
        <f t="shared" si="55"/>
        <v>988464.64000000001</v>
      </c>
      <c r="O210" s="92">
        <v>586823.29999999993</v>
      </c>
      <c r="P210" s="20"/>
      <c r="Q210" s="93">
        <f t="shared" si="56"/>
        <v>586823.29999999993</v>
      </c>
      <c r="R210" s="92">
        <v>64588399.009996682</v>
      </c>
      <c r="S210" s="20"/>
      <c r="T210" s="93">
        <f t="shared" si="57"/>
        <v>64588399.009996682</v>
      </c>
      <c r="U210" s="209">
        <f t="shared" ref="U210:U216" si="58">IF(D210=0,0,1)</f>
        <v>0</v>
      </c>
      <c r="W210" s="86" t="s">
        <v>13</v>
      </c>
      <c r="X210" s="121">
        <f t="shared" ref="X210:X216" si="59">+IF(AND(C210&lt;&gt;0,D210&lt;&gt;0,OR(E210&gt;100,E210&lt;-100)),1,0)</f>
        <v>0</v>
      </c>
      <c r="Y210" s="122">
        <f t="shared" ref="Y210:Y216" si="60">+IF(AND(F210&lt;&gt;0,G210&lt;&gt;0,OR(H210&gt;100,H210&lt;-100)),1,0)</f>
        <v>0</v>
      </c>
      <c r="Z210" s="122">
        <f t="shared" ref="Z210:Z216" si="61">+IF(AND(I210&lt;&gt;0,J210&lt;&gt;0,OR(K210&gt;100,K210&lt;-100)),1,0)</f>
        <v>0</v>
      </c>
      <c r="AA210" s="122">
        <f t="shared" ref="AA210:AA216" si="62">+IF(AND(L210&lt;&gt;0,M210&lt;&gt;0,OR(N210&gt;100,N210&lt;-100)),1,0)</f>
        <v>0</v>
      </c>
      <c r="AB210" s="122">
        <f t="shared" ref="AB210:AB216" si="63">+IF(AND(O210&lt;&gt;0,P210&lt;&gt;0,OR(Q210&gt;100,Q210&lt;-100)),1,0)</f>
        <v>0</v>
      </c>
      <c r="AC210" s="129">
        <f t="shared" ref="AC210:AC216" si="64">+IF(AND(R210&lt;&gt;0,S210&lt;&gt;0,OR(T210&gt;100,T210&lt;-100)),1,0)</f>
        <v>0</v>
      </c>
    </row>
    <row r="211" spans="1:29" ht="15.75">
      <c r="A211" s="251"/>
      <c r="B211" s="87" t="s">
        <v>14</v>
      </c>
      <c r="C211" s="92">
        <v>31003014.389999695</v>
      </c>
      <c r="D211" s="20"/>
      <c r="E211" s="93">
        <f t="shared" si="52"/>
        <v>31003014.389999695</v>
      </c>
      <c r="F211" s="92">
        <v>1225455.95</v>
      </c>
      <c r="G211" s="20"/>
      <c r="H211" s="93">
        <f t="shared" si="53"/>
        <v>1225455.95</v>
      </c>
      <c r="I211" s="92">
        <v>38812.129999999997</v>
      </c>
      <c r="J211" s="20"/>
      <c r="K211" s="93">
        <f t="shared" si="54"/>
        <v>38812.129999999997</v>
      </c>
      <c r="L211" s="92">
        <v>7111.87</v>
      </c>
      <c r="M211" s="20"/>
      <c r="N211" s="93">
        <f t="shared" si="55"/>
        <v>7111.87</v>
      </c>
      <c r="O211" s="92">
        <v>251712.11999999997</v>
      </c>
      <c r="P211" s="20"/>
      <c r="Q211" s="93">
        <f t="shared" si="56"/>
        <v>251712.11999999997</v>
      </c>
      <c r="R211" s="92">
        <v>30496533.819999713</v>
      </c>
      <c r="S211" s="20"/>
      <c r="T211" s="93">
        <f t="shared" si="57"/>
        <v>30496533.819999713</v>
      </c>
      <c r="U211" s="209">
        <f t="shared" si="58"/>
        <v>0</v>
      </c>
      <c r="W211" s="87" t="s">
        <v>14</v>
      </c>
      <c r="X211" s="121">
        <f t="shared" si="59"/>
        <v>0</v>
      </c>
      <c r="Y211" s="122">
        <f t="shared" si="60"/>
        <v>0</v>
      </c>
      <c r="Z211" s="122">
        <f t="shared" si="61"/>
        <v>0</v>
      </c>
      <c r="AA211" s="122">
        <f t="shared" si="62"/>
        <v>0</v>
      </c>
      <c r="AB211" s="122">
        <f t="shared" si="63"/>
        <v>0</v>
      </c>
      <c r="AC211" s="129">
        <f t="shared" si="64"/>
        <v>0</v>
      </c>
    </row>
    <row r="212" spans="1:29" ht="15.75">
      <c r="A212" s="251"/>
      <c r="B212" s="86" t="s">
        <v>15</v>
      </c>
      <c r="C212" s="92">
        <v>76779043.259999931</v>
      </c>
      <c r="D212" s="20"/>
      <c r="E212" s="93">
        <f t="shared" si="52"/>
        <v>76779043.259999931</v>
      </c>
      <c r="F212" s="92">
        <v>745403.16</v>
      </c>
      <c r="G212" s="20"/>
      <c r="H212" s="93">
        <f t="shared" si="53"/>
        <v>745403.16</v>
      </c>
      <c r="I212" s="92">
        <v>83103.23</v>
      </c>
      <c r="J212" s="20"/>
      <c r="K212" s="93">
        <f t="shared" si="54"/>
        <v>83103.23</v>
      </c>
      <c r="L212" s="92">
        <v>7091.91</v>
      </c>
      <c r="M212" s="20"/>
      <c r="N212" s="93">
        <f t="shared" si="55"/>
        <v>7091.91</v>
      </c>
      <c r="O212" s="92">
        <v>620105.14</v>
      </c>
      <c r="P212" s="20"/>
      <c r="Q212" s="93">
        <f t="shared" si="56"/>
        <v>620105.14</v>
      </c>
      <c r="R212" s="92">
        <v>75489546.279999956</v>
      </c>
      <c r="S212" s="20"/>
      <c r="T212" s="93">
        <f t="shared" si="57"/>
        <v>75489546.279999956</v>
      </c>
      <c r="U212" s="209">
        <f t="shared" si="58"/>
        <v>0</v>
      </c>
      <c r="W212" s="86" t="s">
        <v>15</v>
      </c>
      <c r="X212" s="121">
        <f t="shared" si="59"/>
        <v>0</v>
      </c>
      <c r="Y212" s="122">
        <f t="shared" si="60"/>
        <v>0</v>
      </c>
      <c r="Z212" s="122">
        <f t="shared" si="61"/>
        <v>0</v>
      </c>
      <c r="AA212" s="122">
        <f t="shared" si="62"/>
        <v>0</v>
      </c>
      <c r="AB212" s="122">
        <f t="shared" si="63"/>
        <v>0</v>
      </c>
      <c r="AC212" s="129">
        <f t="shared" si="64"/>
        <v>0</v>
      </c>
    </row>
    <row r="213" spans="1:29" ht="15.75">
      <c r="A213" s="251"/>
      <c r="B213" s="86" t="s">
        <v>16</v>
      </c>
      <c r="C213" s="92">
        <v>48908273.169999011</v>
      </c>
      <c r="D213" s="20"/>
      <c r="E213" s="93">
        <f t="shared" si="52"/>
        <v>48908273.169999011</v>
      </c>
      <c r="F213" s="92">
        <v>839325.54</v>
      </c>
      <c r="G213" s="20"/>
      <c r="H213" s="93">
        <f t="shared" si="53"/>
        <v>839325.54</v>
      </c>
      <c r="I213" s="92">
        <v>213615.44</v>
      </c>
      <c r="J213" s="20"/>
      <c r="K213" s="93">
        <f t="shared" si="54"/>
        <v>213615.44</v>
      </c>
      <c r="L213" s="92">
        <v>2235.4</v>
      </c>
      <c r="M213" s="20"/>
      <c r="N213" s="93">
        <f t="shared" si="55"/>
        <v>2235.4</v>
      </c>
      <c r="O213" s="92">
        <v>185785.08</v>
      </c>
      <c r="P213" s="20"/>
      <c r="Q213" s="93">
        <f t="shared" si="56"/>
        <v>185785.08</v>
      </c>
      <c r="R213" s="92">
        <v>48094542.589998983</v>
      </c>
      <c r="S213" s="20"/>
      <c r="T213" s="93">
        <f t="shared" si="57"/>
        <v>48094542.589998983</v>
      </c>
      <c r="U213" s="209">
        <f t="shared" si="58"/>
        <v>0</v>
      </c>
      <c r="W213" s="86" t="s">
        <v>16</v>
      </c>
      <c r="X213" s="121">
        <f t="shared" si="59"/>
        <v>0</v>
      </c>
      <c r="Y213" s="122">
        <f t="shared" si="60"/>
        <v>0</v>
      </c>
      <c r="Z213" s="122">
        <f t="shared" si="61"/>
        <v>0</v>
      </c>
      <c r="AA213" s="122">
        <f t="shared" si="62"/>
        <v>0</v>
      </c>
      <c r="AB213" s="122">
        <f t="shared" si="63"/>
        <v>0</v>
      </c>
      <c r="AC213" s="129">
        <f t="shared" si="64"/>
        <v>0</v>
      </c>
    </row>
    <row r="214" spans="1:29" ht="15.75">
      <c r="A214" s="251"/>
      <c r="B214" s="86" t="s">
        <v>17</v>
      </c>
      <c r="C214" s="92">
        <v>38524342.879996769</v>
      </c>
      <c r="D214" s="20"/>
      <c r="E214" s="93">
        <f t="shared" si="52"/>
        <v>38524342.879996769</v>
      </c>
      <c r="F214" s="92">
        <v>1651492.6400000006</v>
      </c>
      <c r="G214" s="20"/>
      <c r="H214" s="93">
        <f t="shared" si="53"/>
        <v>1651492.6400000006</v>
      </c>
      <c r="I214" s="92">
        <v>77366.049999999988</v>
      </c>
      <c r="J214" s="20"/>
      <c r="K214" s="93">
        <f t="shared" si="54"/>
        <v>77366.049999999988</v>
      </c>
      <c r="L214" s="92">
        <v>6902.98</v>
      </c>
      <c r="M214" s="20"/>
      <c r="N214" s="93">
        <f t="shared" si="55"/>
        <v>6902.98</v>
      </c>
      <c r="O214" s="92">
        <v>105477.77</v>
      </c>
      <c r="P214" s="20"/>
      <c r="Q214" s="93">
        <f t="shared" si="56"/>
        <v>105477.77</v>
      </c>
      <c r="R214" s="92">
        <v>36837835.539996766</v>
      </c>
      <c r="S214" s="20"/>
      <c r="T214" s="93">
        <f t="shared" si="57"/>
        <v>36837835.539996766</v>
      </c>
      <c r="U214" s="209">
        <f t="shared" si="58"/>
        <v>0</v>
      </c>
      <c r="W214" s="86" t="s">
        <v>17</v>
      </c>
      <c r="X214" s="121">
        <f t="shared" si="59"/>
        <v>0</v>
      </c>
      <c r="Y214" s="122">
        <f t="shared" si="60"/>
        <v>0</v>
      </c>
      <c r="Z214" s="122">
        <f t="shared" si="61"/>
        <v>0</v>
      </c>
      <c r="AA214" s="122">
        <f t="shared" si="62"/>
        <v>0</v>
      </c>
      <c r="AB214" s="122">
        <f t="shared" si="63"/>
        <v>0</v>
      </c>
      <c r="AC214" s="129">
        <f t="shared" si="64"/>
        <v>0</v>
      </c>
    </row>
    <row r="215" spans="1:29" ht="15.75">
      <c r="A215" s="251"/>
      <c r="B215" s="86" t="s">
        <v>18</v>
      </c>
      <c r="C215" s="92">
        <v>6828483.5099999895</v>
      </c>
      <c r="D215" s="20"/>
      <c r="E215" s="93">
        <f t="shared" si="52"/>
        <v>6828483.5099999895</v>
      </c>
      <c r="F215" s="92">
        <v>389059.35</v>
      </c>
      <c r="G215" s="20"/>
      <c r="H215" s="93">
        <f t="shared" si="53"/>
        <v>389059.35</v>
      </c>
      <c r="I215" s="92">
        <v>5880.83</v>
      </c>
      <c r="J215" s="20"/>
      <c r="K215" s="93">
        <f t="shared" si="54"/>
        <v>5880.83</v>
      </c>
      <c r="L215" s="92">
        <v>57387.6</v>
      </c>
      <c r="M215" s="20"/>
      <c r="N215" s="93">
        <f t="shared" si="55"/>
        <v>57387.6</v>
      </c>
      <c r="O215" s="92">
        <v>4709.7700000000004</v>
      </c>
      <c r="P215" s="20"/>
      <c r="Q215" s="93">
        <f t="shared" si="56"/>
        <v>4709.7700000000004</v>
      </c>
      <c r="R215" s="92">
        <v>6383207.6199999889</v>
      </c>
      <c r="S215" s="20"/>
      <c r="T215" s="93">
        <f t="shared" si="57"/>
        <v>6383207.6199999889</v>
      </c>
      <c r="U215" s="209">
        <f t="shared" si="58"/>
        <v>0</v>
      </c>
      <c r="W215" s="86" t="s">
        <v>18</v>
      </c>
      <c r="X215" s="121">
        <f t="shared" si="59"/>
        <v>0</v>
      </c>
      <c r="Y215" s="122">
        <f t="shared" si="60"/>
        <v>0</v>
      </c>
      <c r="Z215" s="122">
        <f t="shared" si="61"/>
        <v>0</v>
      </c>
      <c r="AA215" s="122">
        <f t="shared" si="62"/>
        <v>0</v>
      </c>
      <c r="AB215" s="122">
        <f t="shared" si="63"/>
        <v>0</v>
      </c>
      <c r="AC215" s="129">
        <f t="shared" si="64"/>
        <v>0</v>
      </c>
    </row>
    <row r="216" spans="1:29" ht="15.75">
      <c r="A216" s="252"/>
      <c r="B216" s="88" t="s">
        <v>19</v>
      </c>
      <c r="C216" s="94">
        <v>63189241.249999091</v>
      </c>
      <c r="D216" s="95"/>
      <c r="E216" s="96">
        <f t="shared" si="52"/>
        <v>63189241.249999091</v>
      </c>
      <c r="F216" s="94">
        <v>800811.12000000058</v>
      </c>
      <c r="G216" s="95"/>
      <c r="H216" s="96">
        <f t="shared" si="53"/>
        <v>800811.12000000058</v>
      </c>
      <c r="I216" s="94">
        <v>68510.75</v>
      </c>
      <c r="J216" s="95"/>
      <c r="K216" s="96">
        <f t="shared" si="54"/>
        <v>68510.75</v>
      </c>
      <c r="L216" s="94">
        <v>918.3399999999998</v>
      </c>
      <c r="M216" s="95"/>
      <c r="N216" s="96">
        <f t="shared" si="55"/>
        <v>918.3399999999998</v>
      </c>
      <c r="O216" s="94">
        <v>78026.289999999994</v>
      </c>
      <c r="P216" s="95"/>
      <c r="Q216" s="96">
        <f t="shared" si="56"/>
        <v>78026.289999999994</v>
      </c>
      <c r="R216" s="94">
        <v>62377996.249999091</v>
      </c>
      <c r="S216" s="95"/>
      <c r="T216" s="96">
        <f t="shared" si="57"/>
        <v>62377996.249999091</v>
      </c>
      <c r="U216" s="210">
        <f t="shared" si="58"/>
        <v>0</v>
      </c>
      <c r="W216" s="88" t="s">
        <v>19</v>
      </c>
      <c r="X216" s="125">
        <f t="shared" si="59"/>
        <v>0</v>
      </c>
      <c r="Y216" s="126">
        <f t="shared" si="60"/>
        <v>0</v>
      </c>
      <c r="Z216" s="126">
        <f t="shared" si="61"/>
        <v>0</v>
      </c>
      <c r="AA216" s="126">
        <f t="shared" si="62"/>
        <v>0</v>
      </c>
      <c r="AB216" s="126">
        <f t="shared" si="63"/>
        <v>0</v>
      </c>
      <c r="AC216" s="132">
        <f t="shared" si="64"/>
        <v>0</v>
      </c>
    </row>
    <row r="217" spans="1:29">
      <c r="G217" s="20"/>
      <c r="P217" s="20"/>
    </row>
    <row r="218" spans="1:29">
      <c r="G218" s="20"/>
      <c r="P218" s="20"/>
      <c r="U218" s="199" t="s">
        <v>1573</v>
      </c>
      <c r="X218" s="85" t="s">
        <v>22</v>
      </c>
      <c r="Y218" s="85" t="s">
        <v>23</v>
      </c>
      <c r="Z218" s="111" t="s">
        <v>24</v>
      </c>
      <c r="AA218" s="85" t="s">
        <v>25</v>
      </c>
      <c r="AB218" s="85" t="s">
        <v>26</v>
      </c>
      <c r="AC218" s="85" t="s">
        <v>27</v>
      </c>
    </row>
    <row r="219" spans="1:29">
      <c r="G219" s="20"/>
      <c r="P219" s="20"/>
      <c r="U219" s="211">
        <f>U9+U17+U25+U33+U41+U49+U57+U65+U73+U81+U89+U97+U105+U113+U121+U129+U137+U145+U153</f>
        <v>0</v>
      </c>
      <c r="W219" s="85" t="s">
        <v>12</v>
      </c>
      <c r="X219" s="117">
        <f>X9+X17+X25+X33+X41+X49+X57+X65+X73+X81+X89+X97+X105+X113+X121+X129+X137+X145+X153</f>
        <v>0</v>
      </c>
      <c r="Y219" s="118">
        <f t="shared" ref="Y219:AC219" si="65">Y9+Y17+Y25+Y33+Y41+Y49+Y57+Y65+Y73+Y81+Y89+Y97+Y105+Y113+Y121+Y129+Y137+Y145+Y153</f>
        <v>0</v>
      </c>
      <c r="Z219" s="118">
        <f t="shared" si="65"/>
        <v>0</v>
      </c>
      <c r="AA219" s="119">
        <f t="shared" si="65"/>
        <v>0</v>
      </c>
      <c r="AB219" s="119">
        <f t="shared" si="65"/>
        <v>0</v>
      </c>
      <c r="AC219" s="120">
        <f t="shared" si="65"/>
        <v>0</v>
      </c>
    </row>
    <row r="220" spans="1:29">
      <c r="G220" s="20"/>
      <c r="P220" s="20"/>
      <c r="U220" s="212">
        <f t="shared" ref="U220:U226" si="66">U10+U18+U26+U34+U42+U50+U58+U66+U74+U82+U90+U98+U106+U114+U122+U130+U138+U146+U154</f>
        <v>0</v>
      </c>
      <c r="W220" s="86" t="s">
        <v>13</v>
      </c>
      <c r="X220" s="121">
        <f t="shared" ref="X220:AC226" si="67">X10+X18+X26+X34+X42+X50+X58+X66+X74+X82+X90+X98+X106+X114+X122+X130+X138+X146+X154</f>
        <v>0</v>
      </c>
      <c r="Y220" s="122">
        <f t="shared" si="67"/>
        <v>0</v>
      </c>
      <c r="Z220" s="122">
        <f t="shared" si="67"/>
        <v>0</v>
      </c>
      <c r="AA220" s="123">
        <f t="shared" si="67"/>
        <v>0</v>
      </c>
      <c r="AB220" s="123">
        <f t="shared" si="67"/>
        <v>0</v>
      </c>
      <c r="AC220" s="124">
        <f t="shared" si="67"/>
        <v>0</v>
      </c>
    </row>
    <row r="221" spans="1:29">
      <c r="G221" s="20"/>
      <c r="P221" s="20"/>
      <c r="U221" s="212">
        <f t="shared" si="66"/>
        <v>0</v>
      </c>
      <c r="W221" s="87" t="s">
        <v>14</v>
      </c>
      <c r="X221" s="121">
        <f t="shared" si="67"/>
        <v>0</v>
      </c>
      <c r="Y221" s="122">
        <f t="shared" si="67"/>
        <v>0</v>
      </c>
      <c r="Z221" s="122">
        <f t="shared" si="67"/>
        <v>0</v>
      </c>
      <c r="AA221" s="123">
        <f t="shared" si="67"/>
        <v>0</v>
      </c>
      <c r="AB221" s="123">
        <f t="shared" si="67"/>
        <v>0</v>
      </c>
      <c r="AC221" s="124">
        <f t="shared" si="67"/>
        <v>0</v>
      </c>
    </row>
    <row r="222" spans="1:29">
      <c r="U222" s="212">
        <f t="shared" si="66"/>
        <v>0</v>
      </c>
      <c r="W222" s="86" t="s">
        <v>15</v>
      </c>
      <c r="X222" s="121">
        <f t="shared" si="67"/>
        <v>0</v>
      </c>
      <c r="Y222" s="122">
        <f t="shared" si="67"/>
        <v>0</v>
      </c>
      <c r="Z222" s="122">
        <f t="shared" si="67"/>
        <v>0</v>
      </c>
      <c r="AA222" s="123">
        <f t="shared" si="67"/>
        <v>0</v>
      </c>
      <c r="AB222" s="123">
        <f t="shared" si="67"/>
        <v>0</v>
      </c>
      <c r="AC222" s="124">
        <f t="shared" si="67"/>
        <v>0</v>
      </c>
    </row>
    <row r="223" spans="1:29">
      <c r="U223" s="212">
        <f t="shared" si="66"/>
        <v>0</v>
      </c>
      <c r="W223" s="86" t="s">
        <v>16</v>
      </c>
      <c r="X223" s="121">
        <f t="shared" si="67"/>
        <v>0</v>
      </c>
      <c r="Y223" s="122">
        <f t="shared" si="67"/>
        <v>0</v>
      </c>
      <c r="Z223" s="122">
        <f t="shared" si="67"/>
        <v>0</v>
      </c>
      <c r="AA223" s="123">
        <f t="shared" si="67"/>
        <v>0</v>
      </c>
      <c r="AB223" s="123">
        <f t="shared" si="67"/>
        <v>0</v>
      </c>
      <c r="AC223" s="124">
        <f t="shared" si="67"/>
        <v>0</v>
      </c>
    </row>
    <row r="224" spans="1:29">
      <c r="U224" s="212">
        <f t="shared" si="66"/>
        <v>0</v>
      </c>
      <c r="W224" s="86" t="s">
        <v>17</v>
      </c>
      <c r="X224" s="121">
        <f t="shared" si="67"/>
        <v>0</v>
      </c>
      <c r="Y224" s="122">
        <f t="shared" si="67"/>
        <v>0</v>
      </c>
      <c r="Z224" s="122">
        <f t="shared" si="67"/>
        <v>0</v>
      </c>
      <c r="AA224" s="123">
        <f t="shared" si="67"/>
        <v>0</v>
      </c>
      <c r="AB224" s="123">
        <f t="shared" si="67"/>
        <v>0</v>
      </c>
      <c r="AC224" s="124">
        <f t="shared" si="67"/>
        <v>0</v>
      </c>
    </row>
    <row r="225" spans="11:29">
      <c r="K225"/>
      <c r="N225"/>
      <c r="U225" s="212">
        <f t="shared" si="66"/>
        <v>0</v>
      </c>
      <c r="W225" s="86" t="s">
        <v>18</v>
      </c>
      <c r="X225" s="121">
        <f t="shared" si="67"/>
        <v>0</v>
      </c>
      <c r="Y225" s="122">
        <f t="shared" si="67"/>
        <v>0</v>
      </c>
      <c r="Z225" s="122">
        <f t="shared" si="67"/>
        <v>0</v>
      </c>
      <c r="AA225" s="123">
        <f t="shared" si="67"/>
        <v>0</v>
      </c>
      <c r="AB225" s="123">
        <f t="shared" si="67"/>
        <v>0</v>
      </c>
      <c r="AC225" s="124">
        <f t="shared" si="67"/>
        <v>0</v>
      </c>
    </row>
    <row r="226" spans="11:29">
      <c r="K226"/>
      <c r="N226"/>
      <c r="U226" s="213">
        <f t="shared" si="66"/>
        <v>0</v>
      </c>
      <c r="W226" s="88" t="s">
        <v>19</v>
      </c>
      <c r="X226" s="125">
        <f t="shared" si="67"/>
        <v>0</v>
      </c>
      <c r="Y226" s="126">
        <f t="shared" si="67"/>
        <v>0</v>
      </c>
      <c r="Z226" s="126">
        <f t="shared" si="67"/>
        <v>0</v>
      </c>
      <c r="AA226" s="127">
        <f t="shared" si="67"/>
        <v>0</v>
      </c>
      <c r="AB226" s="127">
        <f t="shared" si="67"/>
        <v>0</v>
      </c>
      <c r="AC226" s="128">
        <f t="shared" si="67"/>
        <v>0</v>
      </c>
    </row>
  </sheetData>
  <mergeCells count="34">
    <mergeCell ref="A113:A120"/>
    <mergeCell ref="A121:A128"/>
    <mergeCell ref="A185:A192"/>
    <mergeCell ref="A193:A200"/>
    <mergeCell ref="A201:A208"/>
    <mergeCell ref="A137:A144"/>
    <mergeCell ref="A145:A152"/>
    <mergeCell ref="A153:A160"/>
    <mergeCell ref="A161:A168"/>
    <mergeCell ref="A169:A176"/>
    <mergeCell ref="A177:A184"/>
    <mergeCell ref="I7:K7"/>
    <mergeCell ref="R7:T7"/>
    <mergeCell ref="U7:U8"/>
    <mergeCell ref="A9:A16"/>
    <mergeCell ref="A17:A24"/>
    <mergeCell ref="L7:N7"/>
    <mergeCell ref="O7:Q7"/>
    <mergeCell ref="A209:A216"/>
    <mergeCell ref="A33:A40"/>
    <mergeCell ref="B7:B8"/>
    <mergeCell ref="C7:E7"/>
    <mergeCell ref="F7:H7"/>
    <mergeCell ref="A25:A32"/>
    <mergeCell ref="A129:A136"/>
    <mergeCell ref="A41:A48"/>
    <mergeCell ref="A49:A56"/>
    <mergeCell ref="A57:A64"/>
    <mergeCell ref="A65:A72"/>
    <mergeCell ref="A73:A80"/>
    <mergeCell ref="A81:A88"/>
    <mergeCell ref="A89:A96"/>
    <mergeCell ref="A97:A104"/>
    <mergeCell ref="A105:A11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6"/>
  <sheetViews>
    <sheetView zoomScale="70" zoomScaleNormal="70" workbookViewId="0">
      <selection sqref="A1:XFD1048576"/>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20" width="13.425781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42736</v>
      </c>
      <c r="B9" s="86" t="s">
        <v>12</v>
      </c>
      <c r="C9" s="92"/>
      <c r="D9" s="20"/>
      <c r="E9" s="93">
        <f t="shared" ref="E9:E72" si="0">C9-D9</f>
        <v>0</v>
      </c>
      <c r="F9" s="92"/>
      <c r="G9" s="20"/>
      <c r="H9" s="93">
        <f t="shared" ref="H9:H72" si="1">F9-G9</f>
        <v>0</v>
      </c>
      <c r="I9" s="92"/>
      <c r="J9" s="20"/>
      <c r="K9" s="93">
        <f t="shared" ref="K9:K72" si="2">I9-J9</f>
        <v>0</v>
      </c>
      <c r="L9" s="92"/>
      <c r="M9" s="20"/>
      <c r="N9" s="93">
        <f t="shared" ref="N9:N72" si="3">L9-M9</f>
        <v>0</v>
      </c>
      <c r="O9" s="92"/>
      <c r="P9" s="20"/>
      <c r="Q9" s="93">
        <f t="shared" ref="Q9:Q72" si="4">O9-P9</f>
        <v>0</v>
      </c>
      <c r="R9" s="89"/>
      <c r="S9" s="90"/>
      <c r="T9" s="91">
        <f t="shared" ref="T9:T72" si="5">R9-S9</f>
        <v>0</v>
      </c>
      <c r="U9" s="208">
        <f>IF(D9=0,0,1)</f>
        <v>0</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86" t="s">
        <v>13</v>
      </c>
      <c r="C10" s="92"/>
      <c r="D10" s="20"/>
      <c r="E10" s="93">
        <f t="shared" si="0"/>
        <v>0</v>
      </c>
      <c r="F10" s="92"/>
      <c r="G10" s="20"/>
      <c r="H10" s="93">
        <f t="shared" si="1"/>
        <v>0</v>
      </c>
      <c r="I10" s="92"/>
      <c r="J10" s="20"/>
      <c r="K10" s="93">
        <f t="shared" si="2"/>
        <v>0</v>
      </c>
      <c r="L10" s="92"/>
      <c r="M10" s="20"/>
      <c r="N10" s="93">
        <f t="shared" si="3"/>
        <v>0</v>
      </c>
      <c r="O10" s="92"/>
      <c r="P10" s="20"/>
      <c r="Q10" s="93">
        <f t="shared" si="4"/>
        <v>0</v>
      </c>
      <c r="R10" s="92"/>
      <c r="S10" s="20"/>
      <c r="T10" s="93">
        <f t="shared" si="5"/>
        <v>0</v>
      </c>
      <c r="U10" s="209">
        <f t="shared" ref="U10:U73" si="6">IF(D10=0,0,1)</f>
        <v>0</v>
      </c>
      <c r="W10" s="86" t="s">
        <v>13</v>
      </c>
      <c r="X10" s="121">
        <f t="shared" ref="X10:X73" si="7">+IF(AND(C10&lt;&gt;0,D10&lt;&gt;0,OR(E10&gt;100,E10&lt;-100)),1,0)</f>
        <v>0</v>
      </c>
      <c r="Y10" s="122">
        <f t="shared" ref="Y10:Y73" si="8">+IF(AND(F10&lt;&gt;0,G10&lt;&gt;0,OR(H10&gt;100,H10&lt;-100)),1,0)</f>
        <v>0</v>
      </c>
      <c r="Z10" s="122">
        <f t="shared" ref="Z10:Z73" si="9">+IF(AND(I10&lt;&gt;0,J10&lt;&gt;0,OR(K10&gt;100,K10&lt;-100)),1,0)</f>
        <v>0</v>
      </c>
      <c r="AA10" s="123">
        <f t="shared" ref="AA10:AA73" si="10">+IF(AND(L10&lt;&gt;0,M10&lt;&gt;0,OR(N10&gt;100,N10&lt;-100)),1,0)</f>
        <v>0</v>
      </c>
      <c r="AB10" s="123">
        <f t="shared" ref="AB10:AB73" si="11">+IF(AND(O10&lt;&gt;0,P10&lt;&gt;0,OR(Q10&gt;100,Q10&lt;-100)),1,0)</f>
        <v>0</v>
      </c>
      <c r="AC10" s="124">
        <f t="shared" ref="AC10:AC73" si="12">+IF(AND(R10&lt;&gt;0,S10&lt;&gt;0,OR(T10&gt;100,T10&lt;-100)),1,0)</f>
        <v>0</v>
      </c>
    </row>
    <row r="11" spans="1:29" ht="15.75">
      <c r="A11" s="251"/>
      <c r="B11" s="87" t="s">
        <v>14</v>
      </c>
      <c r="C11" s="92"/>
      <c r="D11" s="20"/>
      <c r="E11" s="93">
        <f t="shared" si="0"/>
        <v>0</v>
      </c>
      <c r="F11" s="92"/>
      <c r="G11" s="20"/>
      <c r="H11" s="93">
        <f t="shared" si="1"/>
        <v>0</v>
      </c>
      <c r="I11" s="92"/>
      <c r="J11" s="20"/>
      <c r="K11" s="93">
        <f t="shared" si="2"/>
        <v>0</v>
      </c>
      <c r="L11" s="92"/>
      <c r="M11" s="20"/>
      <c r="N11" s="93">
        <f t="shared" si="3"/>
        <v>0</v>
      </c>
      <c r="O11" s="92"/>
      <c r="P11" s="20"/>
      <c r="Q11" s="93">
        <f t="shared" si="4"/>
        <v>0</v>
      </c>
      <c r="R11" s="92"/>
      <c r="S11" s="20"/>
      <c r="T11" s="93">
        <f t="shared" si="5"/>
        <v>0</v>
      </c>
      <c r="U11" s="209">
        <f t="shared" si="6"/>
        <v>0</v>
      </c>
      <c r="W11" s="87" t="s">
        <v>14</v>
      </c>
      <c r="X11" s="121">
        <f t="shared" si="7"/>
        <v>0</v>
      </c>
      <c r="Y11" s="122">
        <f t="shared" si="8"/>
        <v>0</v>
      </c>
      <c r="Z11" s="122">
        <f t="shared" si="9"/>
        <v>0</v>
      </c>
      <c r="AA11" s="123">
        <f t="shared" si="10"/>
        <v>0</v>
      </c>
      <c r="AB11" s="123">
        <f t="shared" si="11"/>
        <v>0</v>
      </c>
      <c r="AC11" s="124">
        <f t="shared" si="12"/>
        <v>0</v>
      </c>
    </row>
    <row r="12" spans="1:29" ht="15.75">
      <c r="A12" s="251"/>
      <c r="B12" s="86" t="s">
        <v>15</v>
      </c>
      <c r="C12" s="92"/>
      <c r="D12" s="20"/>
      <c r="E12" s="93">
        <f t="shared" si="0"/>
        <v>0</v>
      </c>
      <c r="F12" s="92"/>
      <c r="G12" s="20"/>
      <c r="H12" s="93">
        <f t="shared" si="1"/>
        <v>0</v>
      </c>
      <c r="I12" s="92"/>
      <c r="J12" s="20"/>
      <c r="K12" s="93">
        <f t="shared" si="2"/>
        <v>0</v>
      </c>
      <c r="L12" s="92"/>
      <c r="M12" s="20"/>
      <c r="N12" s="93">
        <f t="shared" si="3"/>
        <v>0</v>
      </c>
      <c r="O12" s="92"/>
      <c r="P12" s="20"/>
      <c r="Q12" s="93">
        <f t="shared" si="4"/>
        <v>0</v>
      </c>
      <c r="R12" s="92"/>
      <c r="S12" s="20"/>
      <c r="T12" s="93">
        <f t="shared" si="5"/>
        <v>0</v>
      </c>
      <c r="U12" s="209">
        <f t="shared" si="6"/>
        <v>0</v>
      </c>
      <c r="W12" s="86" t="s">
        <v>15</v>
      </c>
      <c r="X12" s="121">
        <f t="shared" si="7"/>
        <v>0</v>
      </c>
      <c r="Y12" s="122">
        <f t="shared" si="8"/>
        <v>0</v>
      </c>
      <c r="Z12" s="122">
        <f t="shared" si="9"/>
        <v>0</v>
      </c>
      <c r="AA12" s="123">
        <f t="shared" si="10"/>
        <v>0</v>
      </c>
      <c r="AB12" s="123">
        <f t="shared" si="11"/>
        <v>0</v>
      </c>
      <c r="AC12" s="124">
        <f t="shared" si="12"/>
        <v>0</v>
      </c>
    </row>
    <row r="13" spans="1:29" ht="15.75">
      <c r="A13" s="251"/>
      <c r="B13" s="86" t="s">
        <v>16</v>
      </c>
      <c r="C13" s="92"/>
      <c r="D13" s="20"/>
      <c r="E13" s="93">
        <f t="shared" si="0"/>
        <v>0</v>
      </c>
      <c r="F13" s="92"/>
      <c r="G13" s="20"/>
      <c r="H13" s="93">
        <f t="shared" si="1"/>
        <v>0</v>
      </c>
      <c r="I13" s="92"/>
      <c r="J13" s="20"/>
      <c r="K13" s="93">
        <f t="shared" si="2"/>
        <v>0</v>
      </c>
      <c r="L13" s="92"/>
      <c r="M13" s="20"/>
      <c r="N13" s="93">
        <f t="shared" si="3"/>
        <v>0</v>
      </c>
      <c r="O13" s="92"/>
      <c r="P13" s="20"/>
      <c r="Q13" s="93">
        <f t="shared" si="4"/>
        <v>0</v>
      </c>
      <c r="R13" s="92"/>
      <c r="S13" s="20"/>
      <c r="T13" s="93">
        <f t="shared" si="5"/>
        <v>0</v>
      </c>
      <c r="U13" s="209">
        <f t="shared" si="6"/>
        <v>0</v>
      </c>
      <c r="W13" s="86" t="s">
        <v>16</v>
      </c>
      <c r="X13" s="121">
        <f t="shared" si="7"/>
        <v>0</v>
      </c>
      <c r="Y13" s="122">
        <f t="shared" si="8"/>
        <v>0</v>
      </c>
      <c r="Z13" s="122">
        <f t="shared" si="9"/>
        <v>0</v>
      </c>
      <c r="AA13" s="123">
        <f t="shared" si="10"/>
        <v>0</v>
      </c>
      <c r="AB13" s="123">
        <f t="shared" si="11"/>
        <v>0</v>
      </c>
      <c r="AC13" s="124">
        <f t="shared" si="12"/>
        <v>0</v>
      </c>
    </row>
    <row r="14" spans="1:29" ht="15.75">
      <c r="A14" s="251"/>
      <c r="B14" s="86" t="s">
        <v>17</v>
      </c>
      <c r="C14" s="92"/>
      <c r="D14" s="20"/>
      <c r="E14" s="93">
        <f t="shared" si="0"/>
        <v>0</v>
      </c>
      <c r="F14" s="92"/>
      <c r="G14" s="20"/>
      <c r="H14" s="93">
        <f t="shared" si="1"/>
        <v>0</v>
      </c>
      <c r="I14" s="92"/>
      <c r="J14" s="20"/>
      <c r="K14" s="93">
        <f t="shared" si="2"/>
        <v>0</v>
      </c>
      <c r="L14" s="92"/>
      <c r="M14" s="20"/>
      <c r="N14" s="93">
        <f t="shared" si="3"/>
        <v>0</v>
      </c>
      <c r="O14" s="92"/>
      <c r="P14" s="20"/>
      <c r="Q14" s="93">
        <f t="shared" si="4"/>
        <v>0</v>
      </c>
      <c r="R14" s="92"/>
      <c r="S14" s="20"/>
      <c r="T14" s="93">
        <f t="shared" si="5"/>
        <v>0</v>
      </c>
      <c r="U14" s="209">
        <f t="shared" si="6"/>
        <v>0</v>
      </c>
      <c r="W14" s="86" t="s">
        <v>17</v>
      </c>
      <c r="X14" s="121">
        <f t="shared" si="7"/>
        <v>0</v>
      </c>
      <c r="Y14" s="122">
        <f t="shared" si="8"/>
        <v>0</v>
      </c>
      <c r="Z14" s="122">
        <f t="shared" si="9"/>
        <v>0</v>
      </c>
      <c r="AA14" s="123">
        <f t="shared" si="10"/>
        <v>0</v>
      </c>
      <c r="AB14" s="123">
        <f t="shared" si="11"/>
        <v>0</v>
      </c>
      <c r="AC14" s="124">
        <f t="shared" si="12"/>
        <v>0</v>
      </c>
    </row>
    <row r="15" spans="1:29" ht="15.75">
      <c r="A15" s="251"/>
      <c r="B15" s="86" t="s">
        <v>18</v>
      </c>
      <c r="C15" s="92"/>
      <c r="D15" s="20"/>
      <c r="E15" s="93">
        <f t="shared" si="0"/>
        <v>0</v>
      </c>
      <c r="F15" s="92"/>
      <c r="G15" s="20"/>
      <c r="H15" s="93">
        <f t="shared" si="1"/>
        <v>0</v>
      </c>
      <c r="I15" s="92"/>
      <c r="J15" s="20"/>
      <c r="K15" s="93">
        <f t="shared" si="2"/>
        <v>0</v>
      </c>
      <c r="L15" s="92"/>
      <c r="M15" s="20"/>
      <c r="N15" s="93">
        <f t="shared" si="3"/>
        <v>0</v>
      </c>
      <c r="O15" s="92"/>
      <c r="P15" s="20"/>
      <c r="Q15" s="93">
        <f t="shared" si="4"/>
        <v>0</v>
      </c>
      <c r="R15" s="92"/>
      <c r="S15" s="20"/>
      <c r="T15" s="93">
        <f t="shared" si="5"/>
        <v>0</v>
      </c>
      <c r="U15" s="209">
        <f t="shared" si="6"/>
        <v>0</v>
      </c>
      <c r="W15" s="86" t="s">
        <v>18</v>
      </c>
      <c r="X15" s="121">
        <f t="shared" si="7"/>
        <v>0</v>
      </c>
      <c r="Y15" s="122">
        <f t="shared" si="8"/>
        <v>0</v>
      </c>
      <c r="Z15" s="122">
        <f t="shared" si="9"/>
        <v>0</v>
      </c>
      <c r="AA15" s="123">
        <f t="shared" si="10"/>
        <v>0</v>
      </c>
      <c r="AB15" s="123">
        <f t="shared" si="11"/>
        <v>0</v>
      </c>
      <c r="AC15" s="124">
        <f t="shared" si="12"/>
        <v>0</v>
      </c>
    </row>
    <row r="16" spans="1:29" ht="15.75">
      <c r="A16" s="252"/>
      <c r="B16" s="88" t="s">
        <v>19</v>
      </c>
      <c r="C16" s="94"/>
      <c r="D16" s="95"/>
      <c r="E16" s="96">
        <f t="shared" si="0"/>
        <v>0</v>
      </c>
      <c r="F16" s="94"/>
      <c r="G16" s="95"/>
      <c r="H16" s="96">
        <f t="shared" si="1"/>
        <v>0</v>
      </c>
      <c r="I16" s="94"/>
      <c r="J16" s="95"/>
      <c r="K16" s="96">
        <f t="shared" si="2"/>
        <v>0</v>
      </c>
      <c r="L16" s="94"/>
      <c r="M16" s="95"/>
      <c r="N16" s="96">
        <f t="shared" si="3"/>
        <v>0</v>
      </c>
      <c r="O16" s="94"/>
      <c r="P16" s="95"/>
      <c r="Q16" s="96">
        <f t="shared" si="4"/>
        <v>0</v>
      </c>
      <c r="R16" s="94"/>
      <c r="S16" s="95"/>
      <c r="T16" s="96">
        <f t="shared" si="5"/>
        <v>0</v>
      </c>
      <c r="U16" s="210">
        <f t="shared" si="6"/>
        <v>0</v>
      </c>
      <c r="W16" s="88" t="s">
        <v>19</v>
      </c>
      <c r="X16" s="125">
        <f t="shared" si="7"/>
        <v>0</v>
      </c>
      <c r="Y16" s="126">
        <f t="shared" si="8"/>
        <v>0</v>
      </c>
      <c r="Z16" s="126">
        <f t="shared" si="9"/>
        <v>0</v>
      </c>
      <c r="AA16" s="127">
        <f t="shared" si="10"/>
        <v>0</v>
      </c>
      <c r="AB16" s="127">
        <f t="shared" si="11"/>
        <v>0</v>
      </c>
      <c r="AC16" s="128">
        <f t="shared" si="12"/>
        <v>0</v>
      </c>
    </row>
    <row r="17" spans="1:29" ht="15.75" customHeight="1">
      <c r="A17" s="250">
        <v>42737</v>
      </c>
      <c r="B17" s="85" t="s">
        <v>12</v>
      </c>
      <c r="C17" s="89"/>
      <c r="D17" s="90"/>
      <c r="E17" s="91">
        <f t="shared" si="0"/>
        <v>0</v>
      </c>
      <c r="F17" s="89"/>
      <c r="G17" s="90"/>
      <c r="H17" s="91">
        <f t="shared" si="1"/>
        <v>0</v>
      </c>
      <c r="I17" s="89"/>
      <c r="J17" s="90"/>
      <c r="K17" s="91">
        <f t="shared" si="2"/>
        <v>0</v>
      </c>
      <c r="L17" s="89"/>
      <c r="M17" s="90"/>
      <c r="N17" s="91">
        <f t="shared" si="3"/>
        <v>0</v>
      </c>
      <c r="O17" s="89"/>
      <c r="P17" s="90"/>
      <c r="Q17" s="91">
        <f t="shared" si="4"/>
        <v>0</v>
      </c>
      <c r="R17" s="89"/>
      <c r="S17" s="90"/>
      <c r="T17" s="91">
        <f t="shared" si="5"/>
        <v>0</v>
      </c>
      <c r="U17" s="208">
        <f t="shared" si="6"/>
        <v>0</v>
      </c>
      <c r="W17" s="85" t="s">
        <v>12</v>
      </c>
      <c r="X17" s="122">
        <f t="shared" si="7"/>
        <v>0</v>
      </c>
      <c r="Y17" s="122">
        <f t="shared" si="8"/>
        <v>0</v>
      </c>
      <c r="Z17" s="122">
        <f t="shared" si="9"/>
        <v>0</v>
      </c>
      <c r="AA17" s="122">
        <f t="shared" si="10"/>
        <v>0</v>
      </c>
      <c r="AB17" s="123">
        <f t="shared" si="11"/>
        <v>0</v>
      </c>
      <c r="AC17" s="129">
        <f t="shared" si="12"/>
        <v>0</v>
      </c>
    </row>
    <row r="18" spans="1:29" ht="15.75">
      <c r="A18" s="251"/>
      <c r="B18" s="86" t="s">
        <v>13</v>
      </c>
      <c r="C18" s="92"/>
      <c r="D18" s="20"/>
      <c r="E18" s="93">
        <f t="shared" si="0"/>
        <v>0</v>
      </c>
      <c r="F18" s="92"/>
      <c r="G18" s="20"/>
      <c r="H18" s="93">
        <f t="shared" si="1"/>
        <v>0</v>
      </c>
      <c r="I18" s="92"/>
      <c r="J18" s="20"/>
      <c r="K18" s="93">
        <f t="shared" si="2"/>
        <v>0</v>
      </c>
      <c r="L18" s="92"/>
      <c r="M18" s="20"/>
      <c r="N18" s="93">
        <f t="shared" si="3"/>
        <v>0</v>
      </c>
      <c r="O18" s="92"/>
      <c r="P18" s="20"/>
      <c r="Q18" s="93">
        <f t="shared" si="4"/>
        <v>0</v>
      </c>
      <c r="R18" s="92"/>
      <c r="S18" s="20"/>
      <c r="T18" s="93">
        <f t="shared" si="5"/>
        <v>0</v>
      </c>
      <c r="U18" s="209">
        <f t="shared" si="6"/>
        <v>0</v>
      </c>
      <c r="W18" s="86" t="s">
        <v>13</v>
      </c>
      <c r="X18" s="122">
        <f t="shared" si="7"/>
        <v>0</v>
      </c>
      <c r="Y18" s="122">
        <f t="shared" si="8"/>
        <v>0</v>
      </c>
      <c r="Z18" s="122">
        <f t="shared" si="9"/>
        <v>0</v>
      </c>
      <c r="AA18" s="122">
        <f t="shared" si="10"/>
        <v>0</v>
      </c>
      <c r="AB18" s="123">
        <f t="shared" si="11"/>
        <v>0</v>
      </c>
      <c r="AC18" s="129">
        <f t="shared" si="12"/>
        <v>0</v>
      </c>
    </row>
    <row r="19" spans="1:29" ht="15.75">
      <c r="A19" s="251"/>
      <c r="B19" s="87" t="s">
        <v>14</v>
      </c>
      <c r="C19" s="92"/>
      <c r="D19" s="20"/>
      <c r="E19" s="93">
        <f t="shared" si="0"/>
        <v>0</v>
      </c>
      <c r="F19" s="92"/>
      <c r="G19" s="20"/>
      <c r="H19" s="93">
        <f t="shared" si="1"/>
        <v>0</v>
      </c>
      <c r="I19" s="92"/>
      <c r="J19" s="20"/>
      <c r="K19" s="93">
        <f t="shared" si="2"/>
        <v>0</v>
      </c>
      <c r="L19" s="92"/>
      <c r="M19" s="20"/>
      <c r="N19" s="93">
        <f t="shared" si="3"/>
        <v>0</v>
      </c>
      <c r="O19" s="92"/>
      <c r="P19" s="20"/>
      <c r="Q19" s="93">
        <f t="shared" si="4"/>
        <v>0</v>
      </c>
      <c r="R19" s="92"/>
      <c r="S19" s="20"/>
      <c r="T19" s="93">
        <f t="shared" si="5"/>
        <v>0</v>
      </c>
      <c r="U19" s="209">
        <f t="shared" si="6"/>
        <v>0</v>
      </c>
      <c r="W19" s="87" t="s">
        <v>14</v>
      </c>
      <c r="X19" s="122">
        <f t="shared" si="7"/>
        <v>0</v>
      </c>
      <c r="Y19" s="122">
        <f t="shared" si="8"/>
        <v>0</v>
      </c>
      <c r="Z19" s="122">
        <f t="shared" si="9"/>
        <v>0</v>
      </c>
      <c r="AA19" s="122">
        <f t="shared" si="10"/>
        <v>0</v>
      </c>
      <c r="AB19" s="123">
        <f t="shared" si="11"/>
        <v>0</v>
      </c>
      <c r="AC19" s="129">
        <f t="shared" si="12"/>
        <v>0</v>
      </c>
    </row>
    <row r="20" spans="1:29" ht="15.75">
      <c r="A20" s="251"/>
      <c r="B20" s="86" t="s">
        <v>15</v>
      </c>
      <c r="C20" s="92"/>
      <c r="D20" s="20"/>
      <c r="E20" s="93">
        <f t="shared" si="0"/>
        <v>0</v>
      </c>
      <c r="F20" s="92"/>
      <c r="G20" s="20"/>
      <c r="H20" s="93">
        <f t="shared" si="1"/>
        <v>0</v>
      </c>
      <c r="I20" s="92"/>
      <c r="J20" s="20"/>
      <c r="K20" s="93">
        <f t="shared" si="2"/>
        <v>0</v>
      </c>
      <c r="L20" s="92"/>
      <c r="M20" s="20"/>
      <c r="N20" s="93">
        <f t="shared" si="3"/>
        <v>0</v>
      </c>
      <c r="O20" s="92"/>
      <c r="P20" s="20"/>
      <c r="Q20" s="93">
        <f t="shared" si="4"/>
        <v>0</v>
      </c>
      <c r="R20" s="92"/>
      <c r="S20" s="20"/>
      <c r="T20" s="93">
        <f t="shared" si="5"/>
        <v>0</v>
      </c>
      <c r="U20" s="209">
        <f t="shared" si="6"/>
        <v>0</v>
      </c>
      <c r="W20" s="86" t="s">
        <v>15</v>
      </c>
      <c r="X20" s="122">
        <f t="shared" si="7"/>
        <v>0</v>
      </c>
      <c r="Y20" s="4">
        <f t="shared" si="8"/>
        <v>0</v>
      </c>
      <c r="Z20" s="130">
        <f t="shared" si="9"/>
        <v>0</v>
      </c>
      <c r="AA20" s="4">
        <f t="shared" si="10"/>
        <v>0</v>
      </c>
      <c r="AB20" s="123">
        <f t="shared" si="11"/>
        <v>0</v>
      </c>
      <c r="AC20" s="129">
        <f t="shared" si="12"/>
        <v>0</v>
      </c>
    </row>
    <row r="21" spans="1:29" ht="15.75">
      <c r="A21" s="251"/>
      <c r="B21" s="86" t="s">
        <v>16</v>
      </c>
      <c r="C21" s="92"/>
      <c r="D21" s="20"/>
      <c r="E21" s="93">
        <f t="shared" si="0"/>
        <v>0</v>
      </c>
      <c r="F21" s="92"/>
      <c r="G21" s="20"/>
      <c r="H21" s="93">
        <f t="shared" si="1"/>
        <v>0</v>
      </c>
      <c r="I21" s="92"/>
      <c r="J21" s="20"/>
      <c r="K21" s="93">
        <f t="shared" si="2"/>
        <v>0</v>
      </c>
      <c r="L21" s="92"/>
      <c r="M21" s="20"/>
      <c r="N21" s="93">
        <f t="shared" si="3"/>
        <v>0</v>
      </c>
      <c r="O21" s="92"/>
      <c r="P21" s="20"/>
      <c r="Q21" s="93">
        <f t="shared" si="4"/>
        <v>0</v>
      </c>
      <c r="R21" s="92"/>
      <c r="S21" s="20"/>
      <c r="T21" s="93">
        <f t="shared" si="5"/>
        <v>0</v>
      </c>
      <c r="U21" s="209">
        <f t="shared" si="6"/>
        <v>0</v>
      </c>
      <c r="W21" s="86" t="s">
        <v>16</v>
      </c>
      <c r="X21" s="122">
        <f t="shared" si="7"/>
        <v>0</v>
      </c>
      <c r="Y21" s="4">
        <f t="shared" si="8"/>
        <v>0</v>
      </c>
      <c r="Z21" s="130">
        <f t="shared" si="9"/>
        <v>0</v>
      </c>
      <c r="AA21" s="4">
        <f t="shared" si="10"/>
        <v>0</v>
      </c>
      <c r="AB21" s="4">
        <f t="shared" si="11"/>
        <v>0</v>
      </c>
      <c r="AC21" s="129">
        <f t="shared" si="12"/>
        <v>0</v>
      </c>
    </row>
    <row r="22" spans="1:29" ht="15.75">
      <c r="A22" s="251"/>
      <c r="B22" s="86" t="s">
        <v>17</v>
      </c>
      <c r="C22" s="92"/>
      <c r="D22" s="20"/>
      <c r="E22" s="93">
        <f t="shared" si="0"/>
        <v>0</v>
      </c>
      <c r="F22" s="92"/>
      <c r="G22" s="20"/>
      <c r="H22" s="93">
        <f t="shared" si="1"/>
        <v>0</v>
      </c>
      <c r="I22" s="92"/>
      <c r="J22" s="20"/>
      <c r="K22" s="93">
        <f t="shared" si="2"/>
        <v>0</v>
      </c>
      <c r="L22" s="92"/>
      <c r="M22" s="20"/>
      <c r="N22" s="93">
        <f t="shared" si="3"/>
        <v>0</v>
      </c>
      <c r="O22" s="92"/>
      <c r="P22" s="20"/>
      <c r="Q22" s="93">
        <f t="shared" si="4"/>
        <v>0</v>
      </c>
      <c r="R22" s="92"/>
      <c r="S22" s="20"/>
      <c r="T22" s="93">
        <f t="shared" si="5"/>
        <v>0</v>
      </c>
      <c r="U22" s="209">
        <f t="shared" si="6"/>
        <v>0</v>
      </c>
      <c r="W22" s="86" t="s">
        <v>17</v>
      </c>
      <c r="X22" s="122">
        <f t="shared" si="7"/>
        <v>0</v>
      </c>
      <c r="Y22" s="4">
        <f t="shared" si="8"/>
        <v>0</v>
      </c>
      <c r="Z22" s="130">
        <f t="shared" si="9"/>
        <v>0</v>
      </c>
      <c r="AA22" s="4">
        <f t="shared" si="10"/>
        <v>0</v>
      </c>
      <c r="AB22" s="4">
        <f t="shared" si="11"/>
        <v>0</v>
      </c>
      <c r="AC22" s="129">
        <f t="shared" si="12"/>
        <v>0</v>
      </c>
    </row>
    <row r="23" spans="1:29" ht="15.75">
      <c r="A23" s="251"/>
      <c r="B23" s="86" t="s">
        <v>18</v>
      </c>
      <c r="C23" s="92"/>
      <c r="D23" s="20"/>
      <c r="E23" s="93">
        <f t="shared" si="0"/>
        <v>0</v>
      </c>
      <c r="F23" s="92"/>
      <c r="G23" s="20"/>
      <c r="H23" s="93">
        <f t="shared" si="1"/>
        <v>0</v>
      </c>
      <c r="I23" s="92"/>
      <c r="J23" s="20"/>
      <c r="K23" s="93">
        <f t="shared" si="2"/>
        <v>0</v>
      </c>
      <c r="L23" s="92"/>
      <c r="M23" s="20"/>
      <c r="N23" s="93">
        <f t="shared" si="3"/>
        <v>0</v>
      </c>
      <c r="O23" s="92"/>
      <c r="P23" s="20"/>
      <c r="Q23" s="93">
        <f t="shared" si="4"/>
        <v>0</v>
      </c>
      <c r="R23" s="92"/>
      <c r="S23" s="20"/>
      <c r="T23" s="93">
        <f t="shared" si="5"/>
        <v>0</v>
      </c>
      <c r="U23" s="209">
        <f t="shared" si="6"/>
        <v>0</v>
      </c>
      <c r="W23" s="86" t="s">
        <v>18</v>
      </c>
      <c r="X23" s="122">
        <f t="shared" si="7"/>
        <v>0</v>
      </c>
      <c r="Y23" s="4">
        <f t="shared" si="8"/>
        <v>0</v>
      </c>
      <c r="Z23" s="130">
        <f t="shared" si="9"/>
        <v>0</v>
      </c>
      <c r="AA23" s="4">
        <f t="shared" si="10"/>
        <v>0</v>
      </c>
      <c r="AB23" s="4">
        <f t="shared" si="11"/>
        <v>0</v>
      </c>
      <c r="AC23" s="129">
        <f t="shared" si="12"/>
        <v>0</v>
      </c>
    </row>
    <row r="24" spans="1:29" ht="15.75">
      <c r="A24" s="252"/>
      <c r="B24" s="88" t="s">
        <v>19</v>
      </c>
      <c r="C24" s="94"/>
      <c r="D24" s="95"/>
      <c r="E24" s="96">
        <f t="shared" si="0"/>
        <v>0</v>
      </c>
      <c r="F24" s="94"/>
      <c r="G24" s="95"/>
      <c r="H24" s="96">
        <f t="shared" si="1"/>
        <v>0</v>
      </c>
      <c r="I24" s="94"/>
      <c r="J24" s="95"/>
      <c r="K24" s="96">
        <f t="shared" si="2"/>
        <v>0</v>
      </c>
      <c r="L24" s="94"/>
      <c r="M24" s="95"/>
      <c r="N24" s="96">
        <f t="shared" si="3"/>
        <v>0</v>
      </c>
      <c r="O24" s="94"/>
      <c r="P24" s="95"/>
      <c r="Q24" s="96">
        <f t="shared" si="4"/>
        <v>0</v>
      </c>
      <c r="R24" s="94"/>
      <c r="S24" s="95"/>
      <c r="T24" s="96">
        <f t="shared" si="5"/>
        <v>0</v>
      </c>
      <c r="U24" s="210">
        <f t="shared" si="6"/>
        <v>0</v>
      </c>
      <c r="W24" s="88" t="s">
        <v>19</v>
      </c>
      <c r="X24" s="122">
        <f t="shared" si="7"/>
        <v>0</v>
      </c>
      <c r="Y24" s="4">
        <f t="shared" si="8"/>
        <v>0</v>
      </c>
      <c r="Z24" s="130">
        <f t="shared" si="9"/>
        <v>0</v>
      </c>
      <c r="AA24" s="4">
        <f t="shared" si="10"/>
        <v>0</v>
      </c>
      <c r="AB24" s="4">
        <f t="shared" si="11"/>
        <v>0</v>
      </c>
      <c r="AC24" s="129">
        <f t="shared" si="12"/>
        <v>0</v>
      </c>
    </row>
    <row r="25" spans="1:29" ht="15.75" customHeight="1">
      <c r="A25" s="250">
        <v>42738</v>
      </c>
      <c r="B25" s="85" t="s">
        <v>12</v>
      </c>
      <c r="C25" s="89"/>
      <c r="D25" s="90"/>
      <c r="E25" s="91">
        <f t="shared" si="0"/>
        <v>0</v>
      </c>
      <c r="F25" s="89"/>
      <c r="G25" s="90"/>
      <c r="H25" s="91">
        <f t="shared" si="1"/>
        <v>0</v>
      </c>
      <c r="I25" s="89"/>
      <c r="J25" s="90"/>
      <c r="K25" s="91">
        <f t="shared" si="2"/>
        <v>0</v>
      </c>
      <c r="L25" s="89"/>
      <c r="M25" s="90"/>
      <c r="N25" s="91">
        <f t="shared" si="3"/>
        <v>0</v>
      </c>
      <c r="O25" s="89"/>
      <c r="P25" s="90"/>
      <c r="Q25" s="91">
        <f t="shared" si="4"/>
        <v>0</v>
      </c>
      <c r="R25" s="89"/>
      <c r="S25" s="90"/>
      <c r="T25" s="91">
        <f t="shared" si="5"/>
        <v>0</v>
      </c>
      <c r="U25" s="208">
        <f t="shared" si="6"/>
        <v>0</v>
      </c>
      <c r="W25" s="85" t="s">
        <v>12</v>
      </c>
      <c r="X25" s="117">
        <f t="shared" si="7"/>
        <v>0</v>
      </c>
      <c r="Y25" s="118">
        <f t="shared" si="8"/>
        <v>0</v>
      </c>
      <c r="Z25" s="118">
        <f t="shared" si="9"/>
        <v>0</v>
      </c>
      <c r="AA25" s="118">
        <f t="shared" si="10"/>
        <v>0</v>
      </c>
      <c r="AB25" s="118">
        <f t="shared" si="11"/>
        <v>0</v>
      </c>
      <c r="AC25" s="131">
        <f t="shared" si="12"/>
        <v>0</v>
      </c>
    </row>
    <row r="26" spans="1:29" ht="15.75">
      <c r="A26" s="251"/>
      <c r="B26" s="86" t="s">
        <v>13</v>
      </c>
      <c r="C26" s="92"/>
      <c r="D26" s="20"/>
      <c r="E26" s="93">
        <f t="shared" si="0"/>
        <v>0</v>
      </c>
      <c r="F26" s="92"/>
      <c r="G26" s="20"/>
      <c r="H26" s="93">
        <f t="shared" si="1"/>
        <v>0</v>
      </c>
      <c r="I26" s="92"/>
      <c r="J26" s="20"/>
      <c r="K26" s="93">
        <f t="shared" si="2"/>
        <v>0</v>
      </c>
      <c r="L26" s="92"/>
      <c r="M26" s="20"/>
      <c r="N26" s="93">
        <f t="shared" si="3"/>
        <v>0</v>
      </c>
      <c r="O26" s="92"/>
      <c r="P26" s="20"/>
      <c r="Q26" s="93">
        <f t="shared" si="4"/>
        <v>0</v>
      </c>
      <c r="R26" s="92"/>
      <c r="S26" s="20"/>
      <c r="T26" s="93">
        <f t="shared" si="5"/>
        <v>0</v>
      </c>
      <c r="U26" s="209">
        <f t="shared" si="6"/>
        <v>0</v>
      </c>
      <c r="W26" s="86" t="s">
        <v>13</v>
      </c>
      <c r="X26" s="121">
        <f t="shared" si="7"/>
        <v>0</v>
      </c>
      <c r="Y26" s="122">
        <f t="shared" si="8"/>
        <v>0</v>
      </c>
      <c r="Z26" s="122">
        <f t="shared" si="9"/>
        <v>0</v>
      </c>
      <c r="AA26" s="122">
        <f t="shared" si="10"/>
        <v>0</v>
      </c>
      <c r="AB26" s="122">
        <f t="shared" si="11"/>
        <v>0</v>
      </c>
      <c r="AC26" s="129">
        <f t="shared" si="12"/>
        <v>0</v>
      </c>
    </row>
    <row r="27" spans="1:29" ht="15.75">
      <c r="A27" s="251"/>
      <c r="B27" s="87" t="s">
        <v>14</v>
      </c>
      <c r="C27" s="92"/>
      <c r="D27" s="20"/>
      <c r="E27" s="93">
        <f t="shared" si="0"/>
        <v>0</v>
      </c>
      <c r="F27" s="92"/>
      <c r="G27" s="20"/>
      <c r="H27" s="93">
        <f t="shared" si="1"/>
        <v>0</v>
      </c>
      <c r="I27" s="92"/>
      <c r="J27" s="20"/>
      <c r="K27" s="93">
        <f t="shared" si="2"/>
        <v>0</v>
      </c>
      <c r="L27" s="92"/>
      <c r="M27" s="20"/>
      <c r="N27" s="93">
        <f t="shared" si="3"/>
        <v>0</v>
      </c>
      <c r="O27" s="92"/>
      <c r="P27" s="20"/>
      <c r="Q27" s="93">
        <f t="shared" si="4"/>
        <v>0</v>
      </c>
      <c r="R27" s="92"/>
      <c r="S27" s="20"/>
      <c r="T27" s="93">
        <f t="shared" si="5"/>
        <v>0</v>
      </c>
      <c r="U27" s="209">
        <f t="shared" si="6"/>
        <v>0</v>
      </c>
      <c r="W27" s="87" t="s">
        <v>14</v>
      </c>
      <c r="X27" s="121">
        <f t="shared" si="7"/>
        <v>0</v>
      </c>
      <c r="Y27" s="122">
        <f t="shared" si="8"/>
        <v>0</v>
      </c>
      <c r="Z27" s="122">
        <f t="shared" si="9"/>
        <v>0</v>
      </c>
      <c r="AA27" s="122">
        <f t="shared" si="10"/>
        <v>0</v>
      </c>
      <c r="AB27" s="122">
        <f t="shared" si="11"/>
        <v>0</v>
      </c>
      <c r="AC27" s="129">
        <f t="shared" si="12"/>
        <v>0</v>
      </c>
    </row>
    <row r="28" spans="1:29" ht="15.75">
      <c r="A28" s="251"/>
      <c r="B28" s="86" t="s">
        <v>15</v>
      </c>
      <c r="C28" s="92"/>
      <c r="D28" s="20"/>
      <c r="E28" s="93">
        <f t="shared" si="0"/>
        <v>0</v>
      </c>
      <c r="F28" s="92"/>
      <c r="G28" s="20"/>
      <c r="H28" s="93">
        <f t="shared" si="1"/>
        <v>0</v>
      </c>
      <c r="I28" s="92"/>
      <c r="J28" s="20"/>
      <c r="K28" s="93">
        <f t="shared" si="2"/>
        <v>0</v>
      </c>
      <c r="L28" s="92"/>
      <c r="M28" s="20"/>
      <c r="N28" s="93">
        <f t="shared" si="3"/>
        <v>0</v>
      </c>
      <c r="O28" s="92"/>
      <c r="P28" s="20"/>
      <c r="Q28" s="93">
        <f t="shared" si="4"/>
        <v>0</v>
      </c>
      <c r="R28" s="92"/>
      <c r="S28" s="20"/>
      <c r="T28" s="93">
        <f t="shared" si="5"/>
        <v>0</v>
      </c>
      <c r="U28" s="209">
        <f t="shared" si="6"/>
        <v>0</v>
      </c>
      <c r="W28" s="86" t="s">
        <v>15</v>
      </c>
      <c r="X28" s="121">
        <f t="shared" si="7"/>
        <v>0</v>
      </c>
      <c r="Y28" s="122">
        <f t="shared" si="8"/>
        <v>0</v>
      </c>
      <c r="Z28" s="122">
        <f t="shared" si="9"/>
        <v>0</v>
      </c>
      <c r="AA28" s="122">
        <f t="shared" si="10"/>
        <v>0</v>
      </c>
      <c r="AB28" s="122">
        <f t="shared" si="11"/>
        <v>0</v>
      </c>
      <c r="AC28" s="129">
        <f t="shared" si="12"/>
        <v>0</v>
      </c>
    </row>
    <row r="29" spans="1:29" ht="15.75">
      <c r="A29" s="251"/>
      <c r="B29" s="86" t="s">
        <v>16</v>
      </c>
      <c r="C29" s="92"/>
      <c r="D29" s="20"/>
      <c r="E29" s="93">
        <f t="shared" si="0"/>
        <v>0</v>
      </c>
      <c r="F29" s="92"/>
      <c r="G29" s="20"/>
      <c r="H29" s="93">
        <f t="shared" si="1"/>
        <v>0</v>
      </c>
      <c r="I29" s="92"/>
      <c r="J29" s="20"/>
      <c r="K29" s="93">
        <f t="shared" si="2"/>
        <v>0</v>
      </c>
      <c r="L29" s="92"/>
      <c r="M29" s="20"/>
      <c r="N29" s="93">
        <f t="shared" si="3"/>
        <v>0</v>
      </c>
      <c r="O29" s="92"/>
      <c r="P29" s="20"/>
      <c r="Q29" s="93">
        <f t="shared" si="4"/>
        <v>0</v>
      </c>
      <c r="R29" s="92"/>
      <c r="S29" s="20"/>
      <c r="T29" s="93">
        <f t="shared" si="5"/>
        <v>0</v>
      </c>
      <c r="U29" s="209">
        <f t="shared" si="6"/>
        <v>0</v>
      </c>
      <c r="W29" s="86" t="s">
        <v>16</v>
      </c>
      <c r="X29" s="121">
        <f t="shared" si="7"/>
        <v>0</v>
      </c>
      <c r="Y29" s="122">
        <f t="shared" si="8"/>
        <v>0</v>
      </c>
      <c r="Z29" s="122">
        <f t="shared" si="9"/>
        <v>0</v>
      </c>
      <c r="AA29" s="122">
        <f t="shared" si="10"/>
        <v>0</v>
      </c>
      <c r="AB29" s="122">
        <f t="shared" si="11"/>
        <v>0</v>
      </c>
      <c r="AC29" s="129">
        <f t="shared" si="12"/>
        <v>0</v>
      </c>
    </row>
    <row r="30" spans="1:29" ht="15.75">
      <c r="A30" s="251"/>
      <c r="B30" s="86" t="s">
        <v>17</v>
      </c>
      <c r="C30" s="92"/>
      <c r="D30" s="20"/>
      <c r="E30" s="93">
        <f t="shared" si="0"/>
        <v>0</v>
      </c>
      <c r="F30" s="92"/>
      <c r="G30" s="20"/>
      <c r="H30" s="93">
        <f t="shared" si="1"/>
        <v>0</v>
      </c>
      <c r="I30" s="92"/>
      <c r="J30" s="20"/>
      <c r="K30" s="93">
        <f t="shared" si="2"/>
        <v>0</v>
      </c>
      <c r="L30" s="92"/>
      <c r="M30" s="20"/>
      <c r="N30" s="93">
        <f t="shared" si="3"/>
        <v>0</v>
      </c>
      <c r="O30" s="92"/>
      <c r="P30" s="20"/>
      <c r="Q30" s="93">
        <f t="shared" si="4"/>
        <v>0</v>
      </c>
      <c r="R30" s="92"/>
      <c r="S30" s="20"/>
      <c r="T30" s="93">
        <f t="shared" si="5"/>
        <v>0</v>
      </c>
      <c r="U30" s="209">
        <f t="shared" si="6"/>
        <v>0</v>
      </c>
      <c r="W30" s="86" t="s">
        <v>17</v>
      </c>
      <c r="X30" s="121">
        <f t="shared" si="7"/>
        <v>0</v>
      </c>
      <c r="Y30" s="122">
        <f t="shared" si="8"/>
        <v>0</v>
      </c>
      <c r="Z30" s="122">
        <f t="shared" si="9"/>
        <v>0</v>
      </c>
      <c r="AA30" s="122">
        <f t="shared" si="10"/>
        <v>0</v>
      </c>
      <c r="AB30" s="122">
        <f t="shared" si="11"/>
        <v>0</v>
      </c>
      <c r="AC30" s="129">
        <f t="shared" si="12"/>
        <v>0</v>
      </c>
    </row>
    <row r="31" spans="1:29" ht="15.75">
      <c r="A31" s="251"/>
      <c r="B31" s="86" t="s">
        <v>18</v>
      </c>
      <c r="C31" s="92"/>
      <c r="D31" s="20"/>
      <c r="E31" s="93">
        <f t="shared" si="0"/>
        <v>0</v>
      </c>
      <c r="F31" s="92"/>
      <c r="G31" s="20"/>
      <c r="H31" s="93">
        <f t="shared" si="1"/>
        <v>0</v>
      </c>
      <c r="I31" s="92"/>
      <c r="J31" s="20"/>
      <c r="K31" s="93">
        <f t="shared" si="2"/>
        <v>0</v>
      </c>
      <c r="L31" s="92"/>
      <c r="M31" s="20"/>
      <c r="N31" s="93">
        <f t="shared" si="3"/>
        <v>0</v>
      </c>
      <c r="O31" s="92"/>
      <c r="P31" s="20"/>
      <c r="Q31" s="93">
        <f t="shared" si="4"/>
        <v>0</v>
      </c>
      <c r="R31" s="92"/>
      <c r="S31" s="20"/>
      <c r="T31" s="93">
        <f t="shared" si="5"/>
        <v>0</v>
      </c>
      <c r="U31" s="209">
        <f t="shared" si="6"/>
        <v>0</v>
      </c>
      <c r="W31" s="86" t="s">
        <v>18</v>
      </c>
      <c r="X31" s="121">
        <f t="shared" si="7"/>
        <v>0</v>
      </c>
      <c r="Y31" s="122">
        <f t="shared" si="8"/>
        <v>0</v>
      </c>
      <c r="Z31" s="122">
        <f t="shared" si="9"/>
        <v>0</v>
      </c>
      <c r="AA31" s="122">
        <f t="shared" si="10"/>
        <v>0</v>
      </c>
      <c r="AB31" s="122">
        <f t="shared" si="11"/>
        <v>0</v>
      </c>
      <c r="AC31" s="129">
        <f t="shared" si="12"/>
        <v>0</v>
      </c>
    </row>
    <row r="32" spans="1:29" ht="15.75">
      <c r="A32" s="252"/>
      <c r="B32" s="88" t="s">
        <v>19</v>
      </c>
      <c r="C32" s="94"/>
      <c r="D32" s="95"/>
      <c r="E32" s="96">
        <f t="shared" si="0"/>
        <v>0</v>
      </c>
      <c r="F32" s="94"/>
      <c r="G32" s="95"/>
      <c r="H32" s="96">
        <f t="shared" si="1"/>
        <v>0</v>
      </c>
      <c r="I32" s="94"/>
      <c r="J32" s="95"/>
      <c r="K32" s="96">
        <f t="shared" si="2"/>
        <v>0</v>
      </c>
      <c r="L32" s="94"/>
      <c r="M32" s="95"/>
      <c r="N32" s="96">
        <f t="shared" si="3"/>
        <v>0</v>
      </c>
      <c r="O32" s="94"/>
      <c r="P32" s="95"/>
      <c r="Q32" s="96">
        <f t="shared" si="4"/>
        <v>0</v>
      </c>
      <c r="R32" s="94"/>
      <c r="S32" s="95"/>
      <c r="T32" s="96">
        <f t="shared" si="5"/>
        <v>0</v>
      </c>
      <c r="U32" s="210">
        <f t="shared" si="6"/>
        <v>0</v>
      </c>
      <c r="W32" s="88" t="s">
        <v>19</v>
      </c>
      <c r="X32" s="125">
        <f t="shared" si="7"/>
        <v>0</v>
      </c>
      <c r="Y32" s="126">
        <f t="shared" si="8"/>
        <v>0</v>
      </c>
      <c r="Z32" s="126">
        <f t="shared" si="9"/>
        <v>0</v>
      </c>
      <c r="AA32" s="126">
        <f t="shared" si="10"/>
        <v>0</v>
      </c>
      <c r="AB32" s="126">
        <f t="shared" si="11"/>
        <v>0</v>
      </c>
      <c r="AC32" s="132">
        <f t="shared" si="12"/>
        <v>0</v>
      </c>
    </row>
    <row r="33" spans="1:29" ht="15.75" customHeight="1">
      <c r="A33" s="250">
        <v>42739</v>
      </c>
      <c r="B33" s="85" t="s">
        <v>12</v>
      </c>
      <c r="C33" s="89"/>
      <c r="D33" s="90"/>
      <c r="E33" s="91">
        <f t="shared" si="0"/>
        <v>0</v>
      </c>
      <c r="F33" s="89"/>
      <c r="G33" s="90"/>
      <c r="H33" s="91">
        <f t="shared" si="1"/>
        <v>0</v>
      </c>
      <c r="I33" s="89"/>
      <c r="J33" s="90"/>
      <c r="K33" s="91">
        <f t="shared" si="2"/>
        <v>0</v>
      </c>
      <c r="L33" s="89"/>
      <c r="M33" s="90"/>
      <c r="N33" s="91">
        <f t="shared" si="3"/>
        <v>0</v>
      </c>
      <c r="O33" s="89"/>
      <c r="P33" s="90"/>
      <c r="Q33" s="91">
        <f t="shared" si="4"/>
        <v>0</v>
      </c>
      <c r="R33" s="89"/>
      <c r="S33" s="90"/>
      <c r="T33" s="91">
        <f t="shared" si="5"/>
        <v>0</v>
      </c>
      <c r="U33" s="208">
        <f t="shared" si="6"/>
        <v>0</v>
      </c>
      <c r="W33" s="85" t="s">
        <v>12</v>
      </c>
      <c r="X33" s="117">
        <f t="shared" si="7"/>
        <v>0</v>
      </c>
      <c r="Y33" s="118">
        <f t="shared" si="8"/>
        <v>0</v>
      </c>
      <c r="Z33" s="118">
        <f t="shared" si="9"/>
        <v>0</v>
      </c>
      <c r="AA33" s="118">
        <f t="shared" si="10"/>
        <v>0</v>
      </c>
      <c r="AB33" s="118">
        <f t="shared" si="11"/>
        <v>0</v>
      </c>
      <c r="AC33" s="131">
        <f t="shared" si="12"/>
        <v>0</v>
      </c>
    </row>
    <row r="34" spans="1:29" ht="15.75">
      <c r="A34" s="251"/>
      <c r="B34" s="86" t="s">
        <v>13</v>
      </c>
      <c r="C34" s="92"/>
      <c r="D34" s="84"/>
      <c r="E34" s="93">
        <f t="shared" si="0"/>
        <v>0</v>
      </c>
      <c r="F34" s="92"/>
      <c r="G34" s="6"/>
      <c r="H34" s="93">
        <f t="shared" si="1"/>
        <v>0</v>
      </c>
      <c r="I34" s="92"/>
      <c r="J34" s="20"/>
      <c r="K34" s="93">
        <f t="shared" si="2"/>
        <v>0</v>
      </c>
      <c r="L34" s="92"/>
      <c r="M34" s="20"/>
      <c r="N34" s="93">
        <f t="shared" si="3"/>
        <v>0</v>
      </c>
      <c r="O34" s="92"/>
      <c r="P34" s="6"/>
      <c r="Q34" s="93">
        <f t="shared" si="4"/>
        <v>0</v>
      </c>
      <c r="R34" s="92"/>
      <c r="S34" s="6"/>
      <c r="T34" s="93">
        <f t="shared" si="5"/>
        <v>0</v>
      </c>
      <c r="U34" s="209">
        <f t="shared" si="6"/>
        <v>0</v>
      </c>
      <c r="W34" s="86" t="s">
        <v>13</v>
      </c>
      <c r="X34" s="121">
        <f t="shared" si="7"/>
        <v>0</v>
      </c>
      <c r="Y34" s="122">
        <f t="shared" si="8"/>
        <v>0</v>
      </c>
      <c r="Z34" s="122">
        <f t="shared" si="9"/>
        <v>0</v>
      </c>
      <c r="AA34" s="122">
        <f t="shared" si="10"/>
        <v>0</v>
      </c>
      <c r="AB34" s="122">
        <f t="shared" si="11"/>
        <v>0</v>
      </c>
      <c r="AC34" s="129">
        <f t="shared" si="12"/>
        <v>0</v>
      </c>
    </row>
    <row r="35" spans="1:29" ht="15.75">
      <c r="A35" s="251"/>
      <c r="B35" s="87" t="s">
        <v>14</v>
      </c>
      <c r="C35" s="92"/>
      <c r="D35" s="6"/>
      <c r="E35" s="93">
        <f t="shared" si="0"/>
        <v>0</v>
      </c>
      <c r="F35" s="92"/>
      <c r="G35" s="6"/>
      <c r="H35" s="93">
        <f t="shared" si="1"/>
        <v>0</v>
      </c>
      <c r="I35" s="92"/>
      <c r="J35" s="20"/>
      <c r="K35" s="93">
        <f t="shared" si="2"/>
        <v>0</v>
      </c>
      <c r="L35" s="92"/>
      <c r="M35" s="20"/>
      <c r="N35" s="93">
        <f t="shared" si="3"/>
        <v>0</v>
      </c>
      <c r="O35" s="92"/>
      <c r="P35" s="6"/>
      <c r="Q35" s="93">
        <f t="shared" si="4"/>
        <v>0</v>
      </c>
      <c r="R35" s="92"/>
      <c r="S35" s="6"/>
      <c r="T35" s="93">
        <f t="shared" si="5"/>
        <v>0</v>
      </c>
      <c r="U35" s="209">
        <f t="shared" si="6"/>
        <v>0</v>
      </c>
      <c r="W35" s="87" t="s">
        <v>14</v>
      </c>
      <c r="X35" s="121">
        <f t="shared" si="7"/>
        <v>0</v>
      </c>
      <c r="Y35" s="122">
        <f t="shared" si="8"/>
        <v>0</v>
      </c>
      <c r="Z35" s="122">
        <f t="shared" si="9"/>
        <v>0</v>
      </c>
      <c r="AA35" s="122">
        <f t="shared" si="10"/>
        <v>0</v>
      </c>
      <c r="AB35" s="122">
        <f t="shared" si="11"/>
        <v>0</v>
      </c>
      <c r="AC35" s="129">
        <f t="shared" si="12"/>
        <v>0</v>
      </c>
    </row>
    <row r="36" spans="1:29" ht="15.75">
      <c r="A36" s="251"/>
      <c r="B36" s="86" t="s">
        <v>15</v>
      </c>
      <c r="C36" s="92"/>
      <c r="D36" s="6"/>
      <c r="E36" s="93">
        <f t="shared" si="0"/>
        <v>0</v>
      </c>
      <c r="F36" s="92"/>
      <c r="G36" s="6"/>
      <c r="H36" s="93">
        <f t="shared" si="1"/>
        <v>0</v>
      </c>
      <c r="I36" s="92"/>
      <c r="J36" s="20"/>
      <c r="K36" s="93">
        <f t="shared" si="2"/>
        <v>0</v>
      </c>
      <c r="L36" s="92"/>
      <c r="M36" s="20"/>
      <c r="N36" s="93">
        <f t="shared" si="3"/>
        <v>0</v>
      </c>
      <c r="O36" s="92"/>
      <c r="P36" s="6"/>
      <c r="Q36" s="93">
        <f t="shared" si="4"/>
        <v>0</v>
      </c>
      <c r="R36" s="92"/>
      <c r="S36" s="6"/>
      <c r="T36" s="93">
        <f t="shared" si="5"/>
        <v>0</v>
      </c>
      <c r="U36" s="209">
        <f t="shared" si="6"/>
        <v>0</v>
      </c>
      <c r="W36" s="86" t="s">
        <v>15</v>
      </c>
      <c r="X36" s="121">
        <f t="shared" si="7"/>
        <v>0</v>
      </c>
      <c r="Y36" s="122">
        <f t="shared" si="8"/>
        <v>0</v>
      </c>
      <c r="Z36" s="122">
        <f t="shared" si="9"/>
        <v>0</v>
      </c>
      <c r="AA36" s="122">
        <f t="shared" si="10"/>
        <v>0</v>
      </c>
      <c r="AB36" s="122">
        <f t="shared" si="11"/>
        <v>0</v>
      </c>
      <c r="AC36" s="129">
        <f t="shared" si="12"/>
        <v>0</v>
      </c>
    </row>
    <row r="37" spans="1:29" ht="15.75">
      <c r="A37" s="251"/>
      <c r="B37" s="86" t="s">
        <v>16</v>
      </c>
      <c r="C37" s="92"/>
      <c r="D37" s="6"/>
      <c r="E37" s="93">
        <f t="shared" si="0"/>
        <v>0</v>
      </c>
      <c r="F37" s="92"/>
      <c r="G37" s="6"/>
      <c r="H37" s="93">
        <f t="shared" si="1"/>
        <v>0</v>
      </c>
      <c r="I37" s="92"/>
      <c r="J37" s="20"/>
      <c r="K37" s="93">
        <f t="shared" si="2"/>
        <v>0</v>
      </c>
      <c r="L37" s="92"/>
      <c r="M37" s="20"/>
      <c r="N37" s="93">
        <f t="shared" si="3"/>
        <v>0</v>
      </c>
      <c r="O37" s="92"/>
      <c r="P37" s="6"/>
      <c r="Q37" s="93">
        <f t="shared" si="4"/>
        <v>0</v>
      </c>
      <c r="R37" s="92"/>
      <c r="S37" s="6"/>
      <c r="T37" s="93">
        <f t="shared" si="5"/>
        <v>0</v>
      </c>
      <c r="U37" s="209">
        <f t="shared" si="6"/>
        <v>0</v>
      </c>
      <c r="W37" s="86" t="s">
        <v>16</v>
      </c>
      <c r="X37" s="121">
        <f t="shared" si="7"/>
        <v>0</v>
      </c>
      <c r="Y37" s="122">
        <f t="shared" si="8"/>
        <v>0</v>
      </c>
      <c r="Z37" s="122">
        <f t="shared" si="9"/>
        <v>0</v>
      </c>
      <c r="AA37" s="122">
        <f t="shared" si="10"/>
        <v>0</v>
      </c>
      <c r="AB37" s="122">
        <f t="shared" si="11"/>
        <v>0</v>
      </c>
      <c r="AC37" s="129">
        <f t="shared" si="12"/>
        <v>0</v>
      </c>
    </row>
    <row r="38" spans="1:29" ht="15.75">
      <c r="A38" s="251"/>
      <c r="B38" s="86" t="s">
        <v>17</v>
      </c>
      <c r="C38" s="92"/>
      <c r="D38" s="6"/>
      <c r="E38" s="93">
        <f t="shared" si="0"/>
        <v>0</v>
      </c>
      <c r="F38" s="92"/>
      <c r="G38" s="6"/>
      <c r="H38" s="93">
        <f t="shared" si="1"/>
        <v>0</v>
      </c>
      <c r="I38" s="92"/>
      <c r="J38" s="20"/>
      <c r="K38" s="93">
        <f t="shared" si="2"/>
        <v>0</v>
      </c>
      <c r="L38" s="92"/>
      <c r="M38" s="20"/>
      <c r="N38" s="93">
        <f t="shared" si="3"/>
        <v>0</v>
      </c>
      <c r="O38" s="92"/>
      <c r="P38" s="6"/>
      <c r="Q38" s="93">
        <f t="shared" si="4"/>
        <v>0</v>
      </c>
      <c r="R38" s="92"/>
      <c r="S38" s="6"/>
      <c r="T38" s="93">
        <f t="shared" si="5"/>
        <v>0</v>
      </c>
      <c r="U38" s="209">
        <f t="shared" si="6"/>
        <v>0</v>
      </c>
      <c r="W38" s="86" t="s">
        <v>17</v>
      </c>
      <c r="X38" s="121">
        <f t="shared" si="7"/>
        <v>0</v>
      </c>
      <c r="Y38" s="122">
        <f t="shared" si="8"/>
        <v>0</v>
      </c>
      <c r="Z38" s="122">
        <f t="shared" si="9"/>
        <v>0</v>
      </c>
      <c r="AA38" s="122">
        <f t="shared" si="10"/>
        <v>0</v>
      </c>
      <c r="AB38" s="122">
        <f t="shared" si="11"/>
        <v>0</v>
      </c>
      <c r="AC38" s="129">
        <f t="shared" si="12"/>
        <v>0</v>
      </c>
    </row>
    <row r="39" spans="1:29" ht="15.75">
      <c r="A39" s="251"/>
      <c r="B39" s="86" t="s">
        <v>18</v>
      </c>
      <c r="C39" s="92"/>
      <c r="D39" s="6"/>
      <c r="E39" s="93">
        <f t="shared" si="0"/>
        <v>0</v>
      </c>
      <c r="F39" s="92"/>
      <c r="G39" s="6"/>
      <c r="H39" s="93">
        <f t="shared" si="1"/>
        <v>0</v>
      </c>
      <c r="I39" s="92"/>
      <c r="J39" s="20"/>
      <c r="K39" s="93">
        <f t="shared" si="2"/>
        <v>0</v>
      </c>
      <c r="L39" s="92"/>
      <c r="M39" s="20"/>
      <c r="N39" s="93">
        <f t="shared" si="3"/>
        <v>0</v>
      </c>
      <c r="O39" s="92"/>
      <c r="P39" s="6"/>
      <c r="Q39" s="93">
        <f t="shared" si="4"/>
        <v>0</v>
      </c>
      <c r="R39" s="92"/>
      <c r="S39" s="6"/>
      <c r="T39" s="93">
        <f t="shared" si="5"/>
        <v>0</v>
      </c>
      <c r="U39" s="209">
        <f t="shared" si="6"/>
        <v>0</v>
      </c>
      <c r="W39" s="86" t="s">
        <v>18</v>
      </c>
      <c r="X39" s="121">
        <f t="shared" si="7"/>
        <v>0</v>
      </c>
      <c r="Y39" s="122">
        <f t="shared" si="8"/>
        <v>0</v>
      </c>
      <c r="Z39" s="122">
        <f t="shared" si="9"/>
        <v>0</v>
      </c>
      <c r="AA39" s="122">
        <f t="shared" si="10"/>
        <v>0</v>
      </c>
      <c r="AB39" s="122">
        <f t="shared" si="11"/>
        <v>0</v>
      </c>
      <c r="AC39" s="129">
        <f t="shared" si="12"/>
        <v>0</v>
      </c>
    </row>
    <row r="40" spans="1:29" ht="15.75">
      <c r="A40" s="252"/>
      <c r="B40" s="88" t="s">
        <v>19</v>
      </c>
      <c r="C40" s="94"/>
      <c r="D40" s="105"/>
      <c r="E40" s="96">
        <f t="shared" si="0"/>
        <v>0</v>
      </c>
      <c r="F40" s="94"/>
      <c r="G40" s="105"/>
      <c r="H40" s="96">
        <f t="shared" si="1"/>
        <v>0</v>
      </c>
      <c r="I40" s="94"/>
      <c r="J40" s="95"/>
      <c r="K40" s="96">
        <f t="shared" si="2"/>
        <v>0</v>
      </c>
      <c r="L40" s="94"/>
      <c r="M40" s="95"/>
      <c r="N40" s="96">
        <f t="shared" si="3"/>
        <v>0</v>
      </c>
      <c r="O40" s="94"/>
      <c r="P40" s="105"/>
      <c r="Q40" s="96">
        <f t="shared" si="4"/>
        <v>0</v>
      </c>
      <c r="R40" s="94"/>
      <c r="S40" s="105"/>
      <c r="T40" s="96">
        <f t="shared" si="5"/>
        <v>0</v>
      </c>
      <c r="U40" s="210">
        <f t="shared" si="6"/>
        <v>0</v>
      </c>
      <c r="W40" s="88" t="s">
        <v>19</v>
      </c>
      <c r="X40" s="125">
        <f t="shared" si="7"/>
        <v>0</v>
      </c>
      <c r="Y40" s="126">
        <f t="shared" si="8"/>
        <v>0</v>
      </c>
      <c r="Z40" s="126">
        <f t="shared" si="9"/>
        <v>0</v>
      </c>
      <c r="AA40" s="126">
        <f t="shared" si="10"/>
        <v>0</v>
      </c>
      <c r="AB40" s="126">
        <f t="shared" si="11"/>
        <v>0</v>
      </c>
      <c r="AC40" s="132">
        <f t="shared" si="12"/>
        <v>0</v>
      </c>
    </row>
    <row r="41" spans="1:29" ht="15.75" customHeight="1">
      <c r="A41" s="250">
        <v>42740</v>
      </c>
      <c r="B41" s="85" t="s">
        <v>12</v>
      </c>
      <c r="C41" s="89"/>
      <c r="D41" s="90"/>
      <c r="E41" s="97">
        <f t="shared" si="0"/>
        <v>0</v>
      </c>
      <c r="F41" s="89"/>
      <c r="G41" s="90"/>
      <c r="H41" s="91">
        <f t="shared" si="1"/>
        <v>0</v>
      </c>
      <c r="I41" s="89"/>
      <c r="J41" s="90"/>
      <c r="K41" s="91">
        <f t="shared" si="2"/>
        <v>0</v>
      </c>
      <c r="L41" s="89"/>
      <c r="M41" s="90"/>
      <c r="N41" s="91">
        <f t="shared" si="3"/>
        <v>0</v>
      </c>
      <c r="O41" s="89"/>
      <c r="P41" s="90"/>
      <c r="Q41" s="91">
        <f t="shared" si="4"/>
        <v>0</v>
      </c>
      <c r="R41" s="89"/>
      <c r="S41" s="90"/>
      <c r="T41" s="91">
        <f t="shared" si="5"/>
        <v>0</v>
      </c>
      <c r="U41" s="208">
        <f t="shared" si="6"/>
        <v>0</v>
      </c>
      <c r="W41" s="85" t="s">
        <v>12</v>
      </c>
      <c r="X41" s="122">
        <f t="shared" si="7"/>
        <v>0</v>
      </c>
      <c r="Y41" s="122">
        <f t="shared" si="8"/>
        <v>0</v>
      </c>
      <c r="Z41" s="122">
        <f t="shared" si="9"/>
        <v>0</v>
      </c>
      <c r="AA41" s="122">
        <f t="shared" si="10"/>
        <v>0</v>
      </c>
      <c r="AB41" s="122">
        <f t="shared" si="11"/>
        <v>0</v>
      </c>
      <c r="AC41" s="129">
        <f t="shared" si="12"/>
        <v>0</v>
      </c>
    </row>
    <row r="42" spans="1:29" ht="15.75">
      <c r="A42" s="251"/>
      <c r="B42" s="86" t="s">
        <v>13</v>
      </c>
      <c r="C42" s="92"/>
      <c r="D42" s="20"/>
      <c r="E42" s="93">
        <f t="shared" si="0"/>
        <v>0</v>
      </c>
      <c r="F42" s="92"/>
      <c r="G42" s="20"/>
      <c r="H42" s="93">
        <f t="shared" si="1"/>
        <v>0</v>
      </c>
      <c r="I42" s="92"/>
      <c r="J42" s="20"/>
      <c r="K42" s="93">
        <f t="shared" si="2"/>
        <v>0</v>
      </c>
      <c r="L42" s="92"/>
      <c r="M42" s="20"/>
      <c r="N42" s="93">
        <f t="shared" si="3"/>
        <v>0</v>
      </c>
      <c r="O42" s="92"/>
      <c r="P42" s="20"/>
      <c r="Q42" s="93">
        <f t="shared" si="4"/>
        <v>0</v>
      </c>
      <c r="R42" s="92"/>
      <c r="S42" s="20"/>
      <c r="T42" s="93">
        <f t="shared" si="5"/>
        <v>0</v>
      </c>
      <c r="U42" s="209">
        <f t="shared" si="6"/>
        <v>0</v>
      </c>
      <c r="W42" s="86" t="s">
        <v>13</v>
      </c>
      <c r="X42" s="122">
        <f t="shared" si="7"/>
        <v>0</v>
      </c>
      <c r="Y42" s="122">
        <f t="shared" si="8"/>
        <v>0</v>
      </c>
      <c r="Z42" s="122">
        <f t="shared" si="9"/>
        <v>0</v>
      </c>
      <c r="AA42" s="122">
        <f t="shared" si="10"/>
        <v>0</v>
      </c>
      <c r="AB42" s="122">
        <f t="shared" si="11"/>
        <v>0</v>
      </c>
      <c r="AC42" s="129">
        <f t="shared" si="12"/>
        <v>0</v>
      </c>
    </row>
    <row r="43" spans="1:29" ht="15.75">
      <c r="A43" s="251"/>
      <c r="B43" s="87" t="s">
        <v>14</v>
      </c>
      <c r="C43" s="92"/>
      <c r="D43" s="20"/>
      <c r="E43" s="93">
        <f t="shared" si="0"/>
        <v>0</v>
      </c>
      <c r="F43" s="92"/>
      <c r="G43" s="20"/>
      <c r="H43" s="93">
        <f t="shared" si="1"/>
        <v>0</v>
      </c>
      <c r="I43" s="92"/>
      <c r="J43" s="20"/>
      <c r="K43" s="93">
        <f t="shared" si="2"/>
        <v>0</v>
      </c>
      <c r="L43" s="92"/>
      <c r="M43" s="20"/>
      <c r="N43" s="93">
        <f t="shared" si="3"/>
        <v>0</v>
      </c>
      <c r="O43" s="92"/>
      <c r="P43" s="20"/>
      <c r="Q43" s="93">
        <f t="shared" si="4"/>
        <v>0</v>
      </c>
      <c r="R43" s="92"/>
      <c r="S43" s="20"/>
      <c r="T43" s="93">
        <f t="shared" si="5"/>
        <v>0</v>
      </c>
      <c r="U43" s="209">
        <f t="shared" si="6"/>
        <v>0</v>
      </c>
      <c r="W43" s="87" t="s">
        <v>14</v>
      </c>
      <c r="X43" s="122">
        <f t="shared" si="7"/>
        <v>0</v>
      </c>
      <c r="Y43" s="122">
        <f t="shared" si="8"/>
        <v>0</v>
      </c>
      <c r="Z43" s="122">
        <f t="shared" si="9"/>
        <v>0</v>
      </c>
      <c r="AA43" s="122">
        <f t="shared" si="10"/>
        <v>0</v>
      </c>
      <c r="AB43" s="122">
        <f t="shared" si="11"/>
        <v>0</v>
      </c>
      <c r="AC43" s="129">
        <f t="shared" si="12"/>
        <v>0</v>
      </c>
    </row>
    <row r="44" spans="1:29" ht="15.75">
      <c r="A44" s="251"/>
      <c r="B44" s="86" t="s">
        <v>15</v>
      </c>
      <c r="C44" s="92"/>
      <c r="D44" s="20"/>
      <c r="E44" s="93">
        <f t="shared" si="0"/>
        <v>0</v>
      </c>
      <c r="F44" s="92"/>
      <c r="G44" s="20"/>
      <c r="H44" s="93">
        <f t="shared" si="1"/>
        <v>0</v>
      </c>
      <c r="I44" s="92"/>
      <c r="J44" s="20"/>
      <c r="K44" s="93">
        <f t="shared" si="2"/>
        <v>0</v>
      </c>
      <c r="L44" s="92"/>
      <c r="M44" s="20"/>
      <c r="N44" s="93">
        <f t="shared" si="3"/>
        <v>0</v>
      </c>
      <c r="O44" s="92"/>
      <c r="P44" s="20"/>
      <c r="Q44" s="93">
        <f t="shared" si="4"/>
        <v>0</v>
      </c>
      <c r="R44" s="92"/>
      <c r="S44" s="20"/>
      <c r="T44" s="93">
        <f t="shared" si="5"/>
        <v>0</v>
      </c>
      <c r="U44" s="209">
        <f t="shared" si="6"/>
        <v>0</v>
      </c>
      <c r="W44" s="86" t="s">
        <v>15</v>
      </c>
      <c r="X44" s="122">
        <f t="shared" si="7"/>
        <v>0</v>
      </c>
      <c r="Y44" s="122">
        <f t="shared" si="8"/>
        <v>0</v>
      </c>
      <c r="Z44" s="122">
        <f t="shared" si="9"/>
        <v>0</v>
      </c>
      <c r="AA44" s="122">
        <f t="shared" si="10"/>
        <v>0</v>
      </c>
      <c r="AB44" s="122">
        <f t="shared" si="11"/>
        <v>0</v>
      </c>
      <c r="AC44" s="129">
        <f t="shared" si="12"/>
        <v>0</v>
      </c>
    </row>
    <row r="45" spans="1:29" ht="15.75">
      <c r="A45" s="251"/>
      <c r="B45" s="86" t="s">
        <v>16</v>
      </c>
      <c r="C45" s="92"/>
      <c r="D45" s="20"/>
      <c r="E45" s="93">
        <f t="shared" si="0"/>
        <v>0</v>
      </c>
      <c r="F45" s="92"/>
      <c r="G45" s="20"/>
      <c r="H45" s="93">
        <f t="shared" si="1"/>
        <v>0</v>
      </c>
      <c r="I45" s="92"/>
      <c r="J45" s="20"/>
      <c r="K45" s="93">
        <f t="shared" si="2"/>
        <v>0</v>
      </c>
      <c r="L45" s="92"/>
      <c r="M45" s="20"/>
      <c r="N45" s="93">
        <f t="shared" si="3"/>
        <v>0</v>
      </c>
      <c r="O45" s="92"/>
      <c r="P45" s="20"/>
      <c r="Q45" s="93">
        <f t="shared" si="4"/>
        <v>0</v>
      </c>
      <c r="R45" s="92"/>
      <c r="S45" s="20"/>
      <c r="T45" s="93">
        <f t="shared" si="5"/>
        <v>0</v>
      </c>
      <c r="U45" s="209">
        <f t="shared" si="6"/>
        <v>0</v>
      </c>
      <c r="W45" s="86" t="s">
        <v>16</v>
      </c>
      <c r="X45" s="122">
        <f t="shared" si="7"/>
        <v>0</v>
      </c>
      <c r="Y45" s="122">
        <f t="shared" si="8"/>
        <v>0</v>
      </c>
      <c r="Z45" s="122">
        <f t="shared" si="9"/>
        <v>0</v>
      </c>
      <c r="AA45" s="122">
        <f t="shared" si="10"/>
        <v>0</v>
      </c>
      <c r="AB45" s="122">
        <f t="shared" si="11"/>
        <v>0</v>
      </c>
      <c r="AC45" s="129">
        <f t="shared" si="12"/>
        <v>0</v>
      </c>
    </row>
    <row r="46" spans="1:29" ht="15.75">
      <c r="A46" s="251"/>
      <c r="B46" s="86" t="s">
        <v>17</v>
      </c>
      <c r="C46" s="92"/>
      <c r="D46" s="20"/>
      <c r="E46" s="93">
        <f t="shared" si="0"/>
        <v>0</v>
      </c>
      <c r="F46" s="92"/>
      <c r="G46" s="20"/>
      <c r="H46" s="93">
        <f t="shared" si="1"/>
        <v>0</v>
      </c>
      <c r="I46" s="92"/>
      <c r="J46" s="20"/>
      <c r="K46" s="93">
        <f t="shared" si="2"/>
        <v>0</v>
      </c>
      <c r="L46" s="92"/>
      <c r="M46" s="20"/>
      <c r="N46" s="93">
        <f t="shared" si="3"/>
        <v>0</v>
      </c>
      <c r="O46" s="92"/>
      <c r="P46" s="20"/>
      <c r="Q46" s="93">
        <f t="shared" si="4"/>
        <v>0</v>
      </c>
      <c r="R46" s="92"/>
      <c r="S46" s="20"/>
      <c r="T46" s="93">
        <f t="shared" si="5"/>
        <v>0</v>
      </c>
      <c r="U46" s="209">
        <f t="shared" si="6"/>
        <v>0</v>
      </c>
      <c r="W46" s="86" t="s">
        <v>17</v>
      </c>
      <c r="X46" s="122">
        <f t="shared" si="7"/>
        <v>0</v>
      </c>
      <c r="Y46" s="122">
        <f t="shared" si="8"/>
        <v>0</v>
      </c>
      <c r="Z46" s="122">
        <f t="shared" si="9"/>
        <v>0</v>
      </c>
      <c r="AA46" s="122">
        <f t="shared" si="10"/>
        <v>0</v>
      </c>
      <c r="AB46" s="122">
        <f t="shared" si="11"/>
        <v>0</v>
      </c>
      <c r="AC46" s="129">
        <f t="shared" si="12"/>
        <v>0</v>
      </c>
    </row>
    <row r="47" spans="1:29" ht="15.75">
      <c r="A47" s="251"/>
      <c r="B47" s="86" t="s">
        <v>18</v>
      </c>
      <c r="C47" s="92"/>
      <c r="D47" s="20"/>
      <c r="E47" s="93">
        <f t="shared" si="0"/>
        <v>0</v>
      </c>
      <c r="F47" s="92"/>
      <c r="G47" s="20"/>
      <c r="H47" s="93">
        <f t="shared" si="1"/>
        <v>0</v>
      </c>
      <c r="I47" s="92"/>
      <c r="J47" s="20"/>
      <c r="K47" s="93">
        <f t="shared" si="2"/>
        <v>0</v>
      </c>
      <c r="L47" s="92"/>
      <c r="M47" s="20"/>
      <c r="N47" s="93">
        <f t="shared" si="3"/>
        <v>0</v>
      </c>
      <c r="O47" s="92"/>
      <c r="P47" s="20"/>
      <c r="Q47" s="93">
        <f t="shared" si="4"/>
        <v>0</v>
      </c>
      <c r="R47" s="92"/>
      <c r="S47" s="20"/>
      <c r="T47" s="93">
        <f t="shared" si="5"/>
        <v>0</v>
      </c>
      <c r="U47" s="209">
        <f t="shared" si="6"/>
        <v>0</v>
      </c>
      <c r="W47" s="86" t="s">
        <v>18</v>
      </c>
      <c r="X47" s="122">
        <f t="shared" si="7"/>
        <v>0</v>
      </c>
      <c r="Y47" s="122">
        <f t="shared" si="8"/>
        <v>0</v>
      </c>
      <c r="Z47" s="122">
        <f t="shared" si="9"/>
        <v>0</v>
      </c>
      <c r="AA47" s="122">
        <f t="shared" si="10"/>
        <v>0</v>
      </c>
      <c r="AB47" s="122">
        <f t="shared" si="11"/>
        <v>0</v>
      </c>
      <c r="AC47" s="129">
        <f t="shared" si="12"/>
        <v>0</v>
      </c>
    </row>
    <row r="48" spans="1:29" ht="15.75">
      <c r="A48" s="252"/>
      <c r="B48" s="88" t="s">
        <v>19</v>
      </c>
      <c r="C48" s="94"/>
      <c r="D48" s="95"/>
      <c r="E48" s="96">
        <f t="shared" si="0"/>
        <v>0</v>
      </c>
      <c r="F48" s="94"/>
      <c r="G48" s="95"/>
      <c r="H48" s="96">
        <f t="shared" si="1"/>
        <v>0</v>
      </c>
      <c r="I48" s="94"/>
      <c r="J48" s="95"/>
      <c r="K48" s="96">
        <f t="shared" si="2"/>
        <v>0</v>
      </c>
      <c r="L48" s="94"/>
      <c r="M48" s="95"/>
      <c r="N48" s="96">
        <f t="shared" si="3"/>
        <v>0</v>
      </c>
      <c r="O48" s="94"/>
      <c r="P48" s="95"/>
      <c r="Q48" s="96">
        <f t="shared" si="4"/>
        <v>0</v>
      </c>
      <c r="R48" s="94"/>
      <c r="S48" s="95"/>
      <c r="T48" s="96">
        <f t="shared" si="5"/>
        <v>0</v>
      </c>
      <c r="U48" s="210">
        <f t="shared" si="6"/>
        <v>0</v>
      </c>
      <c r="W48" s="88" t="s">
        <v>19</v>
      </c>
      <c r="X48" s="122">
        <f t="shared" si="7"/>
        <v>0</v>
      </c>
      <c r="Y48" s="122">
        <f t="shared" si="8"/>
        <v>0</v>
      </c>
      <c r="Z48" s="122">
        <f t="shared" si="9"/>
        <v>0</v>
      </c>
      <c r="AA48" s="122">
        <f t="shared" si="10"/>
        <v>0</v>
      </c>
      <c r="AB48" s="122">
        <f t="shared" si="11"/>
        <v>0</v>
      </c>
      <c r="AC48" s="129">
        <f t="shared" si="12"/>
        <v>0</v>
      </c>
    </row>
    <row r="49" spans="1:29" ht="15.75" customHeight="1">
      <c r="A49" s="250">
        <v>42741</v>
      </c>
      <c r="B49" s="85" t="s">
        <v>12</v>
      </c>
      <c r="C49" s="89"/>
      <c r="D49" s="90"/>
      <c r="E49" s="91">
        <f t="shared" si="0"/>
        <v>0</v>
      </c>
      <c r="F49" s="89"/>
      <c r="G49" s="90"/>
      <c r="H49" s="91">
        <f t="shared" si="1"/>
        <v>0</v>
      </c>
      <c r="I49" s="89"/>
      <c r="J49" s="90"/>
      <c r="K49" s="91">
        <f t="shared" si="2"/>
        <v>0</v>
      </c>
      <c r="L49" s="89"/>
      <c r="M49" s="90"/>
      <c r="N49" s="91">
        <f t="shared" si="3"/>
        <v>0</v>
      </c>
      <c r="O49" s="89"/>
      <c r="P49" s="90"/>
      <c r="Q49" s="91">
        <f t="shared" si="4"/>
        <v>0</v>
      </c>
      <c r="R49" s="89"/>
      <c r="S49" s="90"/>
      <c r="T49" s="91">
        <f t="shared" si="5"/>
        <v>0</v>
      </c>
      <c r="U49" s="208">
        <f t="shared" si="6"/>
        <v>0</v>
      </c>
      <c r="W49" s="85" t="s">
        <v>12</v>
      </c>
      <c r="X49" s="117">
        <f t="shared" si="7"/>
        <v>0</v>
      </c>
      <c r="Y49" s="118">
        <f t="shared" si="8"/>
        <v>0</v>
      </c>
      <c r="Z49" s="118">
        <f t="shared" si="9"/>
        <v>0</v>
      </c>
      <c r="AA49" s="118">
        <f t="shared" si="10"/>
        <v>0</v>
      </c>
      <c r="AB49" s="118">
        <f t="shared" si="11"/>
        <v>0</v>
      </c>
      <c r="AC49" s="131">
        <f t="shared" si="12"/>
        <v>0</v>
      </c>
    </row>
    <row r="50" spans="1:29" ht="15.75">
      <c r="A50" s="251"/>
      <c r="B50" s="86" t="s">
        <v>13</v>
      </c>
      <c r="C50" s="92"/>
      <c r="D50" s="20"/>
      <c r="E50" s="93">
        <f t="shared" si="0"/>
        <v>0</v>
      </c>
      <c r="F50" s="92"/>
      <c r="G50" s="20"/>
      <c r="H50" s="93">
        <f t="shared" si="1"/>
        <v>0</v>
      </c>
      <c r="I50" s="92"/>
      <c r="J50" s="20"/>
      <c r="K50" s="93">
        <f t="shared" si="2"/>
        <v>0</v>
      </c>
      <c r="L50" s="92"/>
      <c r="M50" s="20"/>
      <c r="N50" s="93">
        <f t="shared" si="3"/>
        <v>0</v>
      </c>
      <c r="O50" s="92"/>
      <c r="P50" s="20"/>
      <c r="Q50" s="93">
        <f t="shared" si="4"/>
        <v>0</v>
      </c>
      <c r="R50" s="92"/>
      <c r="S50" s="20"/>
      <c r="T50" s="93">
        <f t="shared" si="5"/>
        <v>0</v>
      </c>
      <c r="U50" s="209">
        <f t="shared" si="6"/>
        <v>0</v>
      </c>
      <c r="W50" s="86" t="s">
        <v>13</v>
      </c>
      <c r="X50" s="121">
        <f t="shared" si="7"/>
        <v>0</v>
      </c>
      <c r="Y50" s="122">
        <f t="shared" si="8"/>
        <v>0</v>
      </c>
      <c r="Z50" s="122">
        <f t="shared" si="9"/>
        <v>0</v>
      </c>
      <c r="AA50" s="122">
        <f t="shared" si="10"/>
        <v>0</v>
      </c>
      <c r="AB50" s="122">
        <f t="shared" si="11"/>
        <v>0</v>
      </c>
      <c r="AC50" s="129">
        <f t="shared" si="12"/>
        <v>0</v>
      </c>
    </row>
    <row r="51" spans="1:29" ht="15.75">
      <c r="A51" s="251"/>
      <c r="B51" s="87" t="s">
        <v>14</v>
      </c>
      <c r="C51" s="92"/>
      <c r="D51" s="20"/>
      <c r="E51" s="93">
        <f t="shared" si="0"/>
        <v>0</v>
      </c>
      <c r="F51" s="92"/>
      <c r="G51" s="20"/>
      <c r="H51" s="93">
        <f t="shared" si="1"/>
        <v>0</v>
      </c>
      <c r="I51" s="92"/>
      <c r="J51" s="20"/>
      <c r="K51" s="93">
        <f t="shared" si="2"/>
        <v>0</v>
      </c>
      <c r="L51" s="92"/>
      <c r="M51" s="20"/>
      <c r="N51" s="93">
        <f t="shared" si="3"/>
        <v>0</v>
      </c>
      <c r="O51" s="92"/>
      <c r="P51" s="20"/>
      <c r="Q51" s="93">
        <f t="shared" si="4"/>
        <v>0</v>
      </c>
      <c r="R51" s="92"/>
      <c r="S51" s="20"/>
      <c r="T51" s="93">
        <f t="shared" si="5"/>
        <v>0</v>
      </c>
      <c r="U51" s="209">
        <f t="shared" si="6"/>
        <v>0</v>
      </c>
      <c r="W51" s="87" t="s">
        <v>14</v>
      </c>
      <c r="X51" s="121">
        <f t="shared" si="7"/>
        <v>0</v>
      </c>
      <c r="Y51" s="122">
        <f t="shared" si="8"/>
        <v>0</v>
      </c>
      <c r="Z51" s="122">
        <f t="shared" si="9"/>
        <v>0</v>
      </c>
      <c r="AA51" s="122">
        <f t="shared" si="10"/>
        <v>0</v>
      </c>
      <c r="AB51" s="122">
        <f t="shared" si="11"/>
        <v>0</v>
      </c>
      <c r="AC51" s="129">
        <f t="shared" si="12"/>
        <v>0</v>
      </c>
    </row>
    <row r="52" spans="1:29" ht="15.75">
      <c r="A52" s="251"/>
      <c r="B52" s="86" t="s">
        <v>15</v>
      </c>
      <c r="C52" s="92"/>
      <c r="D52" s="20"/>
      <c r="E52" s="93">
        <f t="shared" si="0"/>
        <v>0</v>
      </c>
      <c r="F52" s="92"/>
      <c r="G52" s="20"/>
      <c r="H52" s="93">
        <f t="shared" si="1"/>
        <v>0</v>
      </c>
      <c r="I52" s="92"/>
      <c r="J52" s="20"/>
      <c r="K52" s="93">
        <f t="shared" si="2"/>
        <v>0</v>
      </c>
      <c r="L52" s="92"/>
      <c r="M52" s="20"/>
      <c r="N52" s="93">
        <f t="shared" si="3"/>
        <v>0</v>
      </c>
      <c r="O52" s="92"/>
      <c r="P52" s="20"/>
      <c r="Q52" s="93">
        <f t="shared" si="4"/>
        <v>0</v>
      </c>
      <c r="R52" s="92"/>
      <c r="S52" s="20"/>
      <c r="T52" s="93">
        <f t="shared" si="5"/>
        <v>0</v>
      </c>
      <c r="U52" s="209">
        <f t="shared" si="6"/>
        <v>0</v>
      </c>
      <c r="W52" s="86" t="s">
        <v>15</v>
      </c>
      <c r="X52" s="121">
        <f t="shared" si="7"/>
        <v>0</v>
      </c>
      <c r="Y52" s="122">
        <f t="shared" si="8"/>
        <v>0</v>
      </c>
      <c r="Z52" s="122">
        <f t="shared" si="9"/>
        <v>0</v>
      </c>
      <c r="AA52" s="122">
        <f t="shared" si="10"/>
        <v>0</v>
      </c>
      <c r="AB52" s="122">
        <f t="shared" si="11"/>
        <v>0</v>
      </c>
      <c r="AC52" s="129">
        <f t="shared" si="12"/>
        <v>0</v>
      </c>
    </row>
    <row r="53" spans="1:29" ht="15.75">
      <c r="A53" s="251"/>
      <c r="B53" s="86" t="s">
        <v>16</v>
      </c>
      <c r="C53" s="92"/>
      <c r="D53" s="20"/>
      <c r="E53" s="93">
        <f t="shared" si="0"/>
        <v>0</v>
      </c>
      <c r="F53" s="92"/>
      <c r="G53" s="20"/>
      <c r="H53" s="93">
        <f t="shared" si="1"/>
        <v>0</v>
      </c>
      <c r="I53" s="92"/>
      <c r="J53" s="20"/>
      <c r="K53" s="93">
        <f t="shared" si="2"/>
        <v>0</v>
      </c>
      <c r="L53" s="92"/>
      <c r="M53" s="20"/>
      <c r="N53" s="93">
        <f t="shared" si="3"/>
        <v>0</v>
      </c>
      <c r="O53" s="92"/>
      <c r="P53" s="20"/>
      <c r="Q53" s="93">
        <f t="shared" si="4"/>
        <v>0</v>
      </c>
      <c r="R53" s="92"/>
      <c r="S53" s="20"/>
      <c r="T53" s="93">
        <f t="shared" si="5"/>
        <v>0</v>
      </c>
      <c r="U53" s="209">
        <f t="shared" si="6"/>
        <v>0</v>
      </c>
      <c r="W53" s="86" t="s">
        <v>16</v>
      </c>
      <c r="X53" s="121">
        <f t="shared" si="7"/>
        <v>0</v>
      </c>
      <c r="Y53" s="122">
        <f t="shared" si="8"/>
        <v>0</v>
      </c>
      <c r="Z53" s="122">
        <f t="shared" si="9"/>
        <v>0</v>
      </c>
      <c r="AA53" s="122">
        <f t="shared" si="10"/>
        <v>0</v>
      </c>
      <c r="AB53" s="122">
        <f t="shared" si="11"/>
        <v>0</v>
      </c>
      <c r="AC53" s="129">
        <f t="shared" si="12"/>
        <v>0</v>
      </c>
    </row>
    <row r="54" spans="1:29" ht="15.75">
      <c r="A54" s="251"/>
      <c r="B54" s="86" t="s">
        <v>17</v>
      </c>
      <c r="C54" s="92"/>
      <c r="D54" s="20"/>
      <c r="E54" s="93">
        <f t="shared" si="0"/>
        <v>0</v>
      </c>
      <c r="F54" s="92"/>
      <c r="G54" s="20"/>
      <c r="H54" s="93">
        <f t="shared" si="1"/>
        <v>0</v>
      </c>
      <c r="I54" s="92"/>
      <c r="J54" s="20"/>
      <c r="K54" s="93">
        <f t="shared" si="2"/>
        <v>0</v>
      </c>
      <c r="L54" s="92"/>
      <c r="M54" s="20"/>
      <c r="N54" s="93">
        <f t="shared" si="3"/>
        <v>0</v>
      </c>
      <c r="O54" s="92"/>
      <c r="P54" s="20"/>
      <c r="Q54" s="93">
        <f t="shared" si="4"/>
        <v>0</v>
      </c>
      <c r="R54" s="92"/>
      <c r="S54" s="20"/>
      <c r="T54" s="93">
        <f t="shared" si="5"/>
        <v>0</v>
      </c>
      <c r="U54" s="209">
        <f t="shared" si="6"/>
        <v>0</v>
      </c>
      <c r="W54" s="86" t="s">
        <v>17</v>
      </c>
      <c r="X54" s="121">
        <f t="shared" si="7"/>
        <v>0</v>
      </c>
      <c r="Y54" s="122">
        <f t="shared" si="8"/>
        <v>0</v>
      </c>
      <c r="Z54" s="122">
        <f t="shared" si="9"/>
        <v>0</v>
      </c>
      <c r="AA54" s="122">
        <f t="shared" si="10"/>
        <v>0</v>
      </c>
      <c r="AB54" s="122">
        <f t="shared" si="11"/>
        <v>0</v>
      </c>
      <c r="AC54" s="129">
        <f t="shared" si="12"/>
        <v>0</v>
      </c>
    </row>
    <row r="55" spans="1:29" ht="15.75">
      <c r="A55" s="251"/>
      <c r="B55" s="86" t="s">
        <v>18</v>
      </c>
      <c r="C55" s="92"/>
      <c r="D55" s="20"/>
      <c r="E55" s="93">
        <f t="shared" si="0"/>
        <v>0</v>
      </c>
      <c r="F55" s="92"/>
      <c r="G55" s="20"/>
      <c r="H55" s="93">
        <f t="shared" si="1"/>
        <v>0</v>
      </c>
      <c r="I55" s="92"/>
      <c r="J55" s="20"/>
      <c r="K55" s="93">
        <f t="shared" si="2"/>
        <v>0</v>
      </c>
      <c r="L55" s="92"/>
      <c r="M55" s="20"/>
      <c r="N55" s="93">
        <f t="shared" si="3"/>
        <v>0</v>
      </c>
      <c r="O55" s="92"/>
      <c r="P55" s="20"/>
      <c r="Q55" s="93">
        <f t="shared" si="4"/>
        <v>0</v>
      </c>
      <c r="R55" s="92"/>
      <c r="S55" s="20"/>
      <c r="T55" s="93">
        <f t="shared" si="5"/>
        <v>0</v>
      </c>
      <c r="U55" s="209">
        <f t="shared" si="6"/>
        <v>0</v>
      </c>
      <c r="W55" s="86" t="s">
        <v>18</v>
      </c>
      <c r="X55" s="121">
        <f t="shared" si="7"/>
        <v>0</v>
      </c>
      <c r="Y55" s="122">
        <f t="shared" si="8"/>
        <v>0</v>
      </c>
      <c r="Z55" s="122">
        <f t="shared" si="9"/>
        <v>0</v>
      </c>
      <c r="AA55" s="122">
        <f t="shared" si="10"/>
        <v>0</v>
      </c>
      <c r="AB55" s="122">
        <f t="shared" si="11"/>
        <v>0</v>
      </c>
      <c r="AC55" s="129">
        <f t="shared" si="12"/>
        <v>0</v>
      </c>
    </row>
    <row r="56" spans="1:29" ht="15.75">
      <c r="A56" s="252"/>
      <c r="B56" s="88" t="s">
        <v>19</v>
      </c>
      <c r="C56" s="94"/>
      <c r="D56" s="95"/>
      <c r="E56" s="96">
        <f t="shared" si="0"/>
        <v>0</v>
      </c>
      <c r="F56" s="94"/>
      <c r="G56" s="95"/>
      <c r="H56" s="96">
        <f t="shared" si="1"/>
        <v>0</v>
      </c>
      <c r="I56" s="94"/>
      <c r="J56" s="95"/>
      <c r="K56" s="96">
        <f t="shared" si="2"/>
        <v>0</v>
      </c>
      <c r="L56" s="94"/>
      <c r="M56" s="95"/>
      <c r="N56" s="96">
        <f t="shared" si="3"/>
        <v>0</v>
      </c>
      <c r="O56" s="92"/>
      <c r="P56" s="20"/>
      <c r="Q56" s="93">
        <f t="shared" si="4"/>
        <v>0</v>
      </c>
      <c r="R56" s="94"/>
      <c r="S56" s="95"/>
      <c r="T56" s="96">
        <f t="shared" si="5"/>
        <v>0</v>
      </c>
      <c r="U56" s="210">
        <f t="shared" si="6"/>
        <v>0</v>
      </c>
      <c r="W56" s="88" t="s">
        <v>19</v>
      </c>
      <c r="X56" s="125">
        <f t="shared" si="7"/>
        <v>0</v>
      </c>
      <c r="Y56" s="126">
        <f t="shared" si="8"/>
        <v>0</v>
      </c>
      <c r="Z56" s="126">
        <f t="shared" si="9"/>
        <v>0</v>
      </c>
      <c r="AA56" s="126">
        <f t="shared" si="10"/>
        <v>0</v>
      </c>
      <c r="AB56" s="126">
        <f t="shared" si="11"/>
        <v>0</v>
      </c>
      <c r="AC56" s="132">
        <f t="shared" si="12"/>
        <v>0</v>
      </c>
    </row>
    <row r="57" spans="1:29" ht="15.75" customHeight="1">
      <c r="A57" s="250">
        <v>42742</v>
      </c>
      <c r="B57" s="85" t="s">
        <v>12</v>
      </c>
      <c r="C57" s="89"/>
      <c r="D57" s="90"/>
      <c r="E57" s="91">
        <f t="shared" si="0"/>
        <v>0</v>
      </c>
      <c r="F57" s="89"/>
      <c r="G57" s="90"/>
      <c r="H57" s="91">
        <f t="shared" si="1"/>
        <v>0</v>
      </c>
      <c r="I57" s="89"/>
      <c r="J57" s="90"/>
      <c r="K57" s="91">
        <f t="shared" si="2"/>
        <v>0</v>
      </c>
      <c r="L57" s="89"/>
      <c r="M57" s="90"/>
      <c r="N57" s="91">
        <f t="shared" si="3"/>
        <v>0</v>
      </c>
      <c r="O57" s="89"/>
      <c r="P57" s="90"/>
      <c r="Q57" s="91">
        <f t="shared" si="4"/>
        <v>0</v>
      </c>
      <c r="R57" s="89"/>
      <c r="S57" s="90"/>
      <c r="T57" s="91">
        <f t="shared" si="5"/>
        <v>0</v>
      </c>
      <c r="U57" s="208">
        <f t="shared" si="6"/>
        <v>0</v>
      </c>
      <c r="W57" s="85" t="s">
        <v>12</v>
      </c>
      <c r="X57" s="122">
        <f t="shared" si="7"/>
        <v>0</v>
      </c>
      <c r="Y57" s="122">
        <f t="shared" si="8"/>
        <v>0</v>
      </c>
      <c r="Z57" s="122">
        <f t="shared" si="9"/>
        <v>0</v>
      </c>
      <c r="AA57" s="122">
        <f t="shared" si="10"/>
        <v>0</v>
      </c>
      <c r="AB57" s="122">
        <f t="shared" si="11"/>
        <v>0</v>
      </c>
      <c r="AC57" s="129">
        <f t="shared" si="12"/>
        <v>0</v>
      </c>
    </row>
    <row r="58" spans="1:29" ht="15.75">
      <c r="A58" s="251"/>
      <c r="B58" s="86" t="s">
        <v>13</v>
      </c>
      <c r="C58" s="92"/>
      <c r="D58" s="20"/>
      <c r="E58" s="93">
        <f t="shared" si="0"/>
        <v>0</v>
      </c>
      <c r="F58" s="92"/>
      <c r="G58" s="20"/>
      <c r="H58" s="93">
        <f t="shared" si="1"/>
        <v>0</v>
      </c>
      <c r="I58" s="92"/>
      <c r="J58" s="20"/>
      <c r="K58" s="93">
        <f t="shared" si="2"/>
        <v>0</v>
      </c>
      <c r="L58" s="92"/>
      <c r="M58" s="20"/>
      <c r="N58" s="93">
        <f t="shared" si="3"/>
        <v>0</v>
      </c>
      <c r="O58" s="92"/>
      <c r="P58" s="20"/>
      <c r="Q58" s="93">
        <f t="shared" si="4"/>
        <v>0</v>
      </c>
      <c r="R58" s="92"/>
      <c r="S58" s="20"/>
      <c r="T58" s="93">
        <f t="shared" si="5"/>
        <v>0</v>
      </c>
      <c r="U58" s="209">
        <f t="shared" si="6"/>
        <v>0</v>
      </c>
      <c r="W58" s="86" t="s">
        <v>13</v>
      </c>
      <c r="X58" s="122">
        <f t="shared" si="7"/>
        <v>0</v>
      </c>
      <c r="Y58" s="122">
        <f t="shared" si="8"/>
        <v>0</v>
      </c>
      <c r="Z58" s="122">
        <f t="shared" si="9"/>
        <v>0</v>
      </c>
      <c r="AA58" s="122">
        <f t="shared" si="10"/>
        <v>0</v>
      </c>
      <c r="AB58" s="122">
        <f t="shared" si="11"/>
        <v>0</v>
      </c>
      <c r="AC58" s="129">
        <f t="shared" si="12"/>
        <v>0</v>
      </c>
    </row>
    <row r="59" spans="1:29" ht="15.75">
      <c r="A59" s="251"/>
      <c r="B59" s="87" t="s">
        <v>14</v>
      </c>
      <c r="C59" s="92"/>
      <c r="D59" s="20"/>
      <c r="E59" s="93">
        <f t="shared" si="0"/>
        <v>0</v>
      </c>
      <c r="F59" s="92"/>
      <c r="G59" s="20"/>
      <c r="H59" s="93">
        <f t="shared" si="1"/>
        <v>0</v>
      </c>
      <c r="I59" s="92"/>
      <c r="J59" s="20"/>
      <c r="K59" s="93">
        <f t="shared" si="2"/>
        <v>0</v>
      </c>
      <c r="L59" s="92"/>
      <c r="M59" s="20"/>
      <c r="N59" s="93">
        <f t="shared" si="3"/>
        <v>0</v>
      </c>
      <c r="O59" s="92"/>
      <c r="P59" s="20"/>
      <c r="Q59" s="93">
        <f t="shared" si="4"/>
        <v>0</v>
      </c>
      <c r="R59" s="92"/>
      <c r="S59" s="20"/>
      <c r="T59" s="93">
        <f t="shared" si="5"/>
        <v>0</v>
      </c>
      <c r="U59" s="209">
        <f t="shared" si="6"/>
        <v>0</v>
      </c>
      <c r="W59" s="87" t="s">
        <v>14</v>
      </c>
      <c r="X59" s="122">
        <f t="shared" si="7"/>
        <v>0</v>
      </c>
      <c r="Y59" s="122">
        <f t="shared" si="8"/>
        <v>0</v>
      </c>
      <c r="Z59" s="122">
        <f t="shared" si="9"/>
        <v>0</v>
      </c>
      <c r="AA59" s="122">
        <f t="shared" si="10"/>
        <v>0</v>
      </c>
      <c r="AB59" s="122">
        <f t="shared" si="11"/>
        <v>0</v>
      </c>
      <c r="AC59" s="129">
        <f t="shared" si="12"/>
        <v>0</v>
      </c>
    </row>
    <row r="60" spans="1:29" ht="15.75">
      <c r="A60" s="251"/>
      <c r="B60" s="86" t="s">
        <v>15</v>
      </c>
      <c r="C60" s="92"/>
      <c r="D60" s="20"/>
      <c r="E60" s="93">
        <f t="shared" si="0"/>
        <v>0</v>
      </c>
      <c r="F60" s="92"/>
      <c r="G60" s="20"/>
      <c r="H60" s="93">
        <f t="shared" si="1"/>
        <v>0</v>
      </c>
      <c r="I60" s="92"/>
      <c r="J60" s="20"/>
      <c r="K60" s="93">
        <f t="shared" si="2"/>
        <v>0</v>
      </c>
      <c r="L60" s="92"/>
      <c r="M60" s="20"/>
      <c r="N60" s="93">
        <f t="shared" si="3"/>
        <v>0</v>
      </c>
      <c r="O60" s="92"/>
      <c r="P60" s="20"/>
      <c r="Q60" s="93">
        <f t="shared" si="4"/>
        <v>0</v>
      </c>
      <c r="R60" s="92"/>
      <c r="S60" s="20"/>
      <c r="T60" s="93">
        <f t="shared" si="5"/>
        <v>0</v>
      </c>
      <c r="U60" s="209">
        <f t="shared" si="6"/>
        <v>0</v>
      </c>
      <c r="W60" s="86" t="s">
        <v>15</v>
      </c>
      <c r="X60" s="122">
        <f t="shared" si="7"/>
        <v>0</v>
      </c>
      <c r="Y60" s="122">
        <f t="shared" si="8"/>
        <v>0</v>
      </c>
      <c r="Z60" s="122">
        <f t="shared" si="9"/>
        <v>0</v>
      </c>
      <c r="AA60" s="122">
        <f t="shared" si="10"/>
        <v>0</v>
      </c>
      <c r="AB60" s="122">
        <f t="shared" si="11"/>
        <v>0</v>
      </c>
      <c r="AC60" s="129">
        <f t="shared" si="12"/>
        <v>0</v>
      </c>
    </row>
    <row r="61" spans="1:29" ht="15.75">
      <c r="A61" s="251"/>
      <c r="B61" s="86" t="s">
        <v>16</v>
      </c>
      <c r="C61" s="92"/>
      <c r="D61" s="20"/>
      <c r="E61" s="93">
        <f t="shared" si="0"/>
        <v>0</v>
      </c>
      <c r="F61" s="92"/>
      <c r="G61" s="20"/>
      <c r="H61" s="93">
        <f t="shared" si="1"/>
        <v>0</v>
      </c>
      <c r="I61" s="92"/>
      <c r="J61" s="20"/>
      <c r="K61" s="93">
        <f t="shared" si="2"/>
        <v>0</v>
      </c>
      <c r="L61" s="92"/>
      <c r="M61" s="20"/>
      <c r="N61" s="93">
        <f t="shared" si="3"/>
        <v>0</v>
      </c>
      <c r="O61" s="92"/>
      <c r="P61" s="20"/>
      <c r="Q61" s="93">
        <f t="shared" si="4"/>
        <v>0</v>
      </c>
      <c r="R61" s="92"/>
      <c r="S61" s="20"/>
      <c r="T61" s="93">
        <f t="shared" si="5"/>
        <v>0</v>
      </c>
      <c r="U61" s="209">
        <f t="shared" si="6"/>
        <v>0</v>
      </c>
      <c r="W61" s="86" t="s">
        <v>16</v>
      </c>
      <c r="X61" s="122">
        <f t="shared" si="7"/>
        <v>0</v>
      </c>
      <c r="Y61" s="122">
        <f t="shared" si="8"/>
        <v>0</v>
      </c>
      <c r="Z61" s="122">
        <f t="shared" si="9"/>
        <v>0</v>
      </c>
      <c r="AA61" s="122">
        <f t="shared" si="10"/>
        <v>0</v>
      </c>
      <c r="AB61" s="122">
        <f t="shared" si="11"/>
        <v>0</v>
      </c>
      <c r="AC61" s="129">
        <f t="shared" si="12"/>
        <v>0</v>
      </c>
    </row>
    <row r="62" spans="1:29" ht="15.75">
      <c r="A62" s="251"/>
      <c r="B62" s="86" t="s">
        <v>17</v>
      </c>
      <c r="C62" s="92"/>
      <c r="D62" s="20"/>
      <c r="E62" s="93">
        <f t="shared" si="0"/>
        <v>0</v>
      </c>
      <c r="F62" s="92"/>
      <c r="G62" s="20"/>
      <c r="H62" s="93">
        <f t="shared" si="1"/>
        <v>0</v>
      </c>
      <c r="I62" s="92"/>
      <c r="J62" s="20"/>
      <c r="K62" s="93">
        <f t="shared" si="2"/>
        <v>0</v>
      </c>
      <c r="L62" s="92"/>
      <c r="M62" s="20"/>
      <c r="N62" s="93">
        <f t="shared" si="3"/>
        <v>0</v>
      </c>
      <c r="O62" s="92"/>
      <c r="P62" s="20"/>
      <c r="Q62" s="93">
        <f t="shared" si="4"/>
        <v>0</v>
      </c>
      <c r="R62" s="92"/>
      <c r="S62" s="20"/>
      <c r="T62" s="93">
        <f t="shared" si="5"/>
        <v>0</v>
      </c>
      <c r="U62" s="209">
        <f t="shared" si="6"/>
        <v>0</v>
      </c>
      <c r="W62" s="86" t="s">
        <v>17</v>
      </c>
      <c r="X62" s="122">
        <f t="shared" si="7"/>
        <v>0</v>
      </c>
      <c r="Y62" s="122">
        <f t="shared" si="8"/>
        <v>0</v>
      </c>
      <c r="Z62" s="122">
        <f t="shared" si="9"/>
        <v>0</v>
      </c>
      <c r="AA62" s="122">
        <f t="shared" si="10"/>
        <v>0</v>
      </c>
      <c r="AB62" s="122">
        <f t="shared" si="11"/>
        <v>0</v>
      </c>
      <c r="AC62" s="129">
        <f t="shared" si="12"/>
        <v>0</v>
      </c>
    </row>
    <row r="63" spans="1:29" ht="15.75">
      <c r="A63" s="251"/>
      <c r="B63" s="86" t="s">
        <v>18</v>
      </c>
      <c r="C63" s="92"/>
      <c r="D63" s="20"/>
      <c r="E63" s="93">
        <f t="shared" si="0"/>
        <v>0</v>
      </c>
      <c r="F63" s="92"/>
      <c r="G63" s="20"/>
      <c r="H63" s="93">
        <f t="shared" si="1"/>
        <v>0</v>
      </c>
      <c r="I63" s="92"/>
      <c r="J63" s="20"/>
      <c r="K63" s="93">
        <f t="shared" si="2"/>
        <v>0</v>
      </c>
      <c r="L63" s="92"/>
      <c r="M63" s="20"/>
      <c r="N63" s="93">
        <f t="shared" si="3"/>
        <v>0</v>
      </c>
      <c r="O63" s="92"/>
      <c r="P63" s="20"/>
      <c r="Q63" s="93">
        <f t="shared" si="4"/>
        <v>0</v>
      </c>
      <c r="R63" s="92"/>
      <c r="S63" s="20"/>
      <c r="T63" s="93">
        <f t="shared" si="5"/>
        <v>0</v>
      </c>
      <c r="U63" s="209">
        <f t="shared" si="6"/>
        <v>0</v>
      </c>
      <c r="W63" s="86" t="s">
        <v>18</v>
      </c>
      <c r="X63" s="122">
        <f t="shared" si="7"/>
        <v>0</v>
      </c>
      <c r="Y63" s="122">
        <f t="shared" si="8"/>
        <v>0</v>
      </c>
      <c r="Z63" s="122">
        <f t="shared" si="9"/>
        <v>0</v>
      </c>
      <c r="AA63" s="122">
        <f t="shared" si="10"/>
        <v>0</v>
      </c>
      <c r="AB63" s="122">
        <f t="shared" si="11"/>
        <v>0</v>
      </c>
      <c r="AC63" s="129">
        <f t="shared" si="12"/>
        <v>0</v>
      </c>
    </row>
    <row r="64" spans="1:29" ht="15.75">
      <c r="A64" s="252"/>
      <c r="B64" s="88" t="s">
        <v>19</v>
      </c>
      <c r="C64" s="94"/>
      <c r="D64" s="95"/>
      <c r="E64" s="96">
        <f t="shared" si="0"/>
        <v>0</v>
      </c>
      <c r="F64" s="94"/>
      <c r="G64" s="95"/>
      <c r="H64" s="96">
        <f t="shared" si="1"/>
        <v>0</v>
      </c>
      <c r="I64" s="94"/>
      <c r="J64" s="95"/>
      <c r="K64" s="96">
        <f t="shared" si="2"/>
        <v>0</v>
      </c>
      <c r="L64" s="94"/>
      <c r="M64" s="95"/>
      <c r="N64" s="96">
        <f t="shared" si="3"/>
        <v>0</v>
      </c>
      <c r="O64" s="94"/>
      <c r="P64" s="95"/>
      <c r="Q64" s="96">
        <f t="shared" si="4"/>
        <v>0</v>
      </c>
      <c r="R64" s="94"/>
      <c r="S64" s="95"/>
      <c r="T64" s="96">
        <f t="shared" si="5"/>
        <v>0</v>
      </c>
      <c r="U64" s="210">
        <f t="shared" si="6"/>
        <v>0</v>
      </c>
      <c r="W64" s="88" t="s">
        <v>19</v>
      </c>
      <c r="X64" s="122">
        <f t="shared" si="7"/>
        <v>0</v>
      </c>
      <c r="Y64" s="122">
        <f t="shared" si="8"/>
        <v>0</v>
      </c>
      <c r="Z64" s="122">
        <f t="shared" si="9"/>
        <v>0</v>
      </c>
      <c r="AA64" s="122">
        <f t="shared" si="10"/>
        <v>0</v>
      </c>
      <c r="AB64" s="122">
        <f t="shared" si="11"/>
        <v>0</v>
      </c>
      <c r="AC64" s="129">
        <f t="shared" si="12"/>
        <v>0</v>
      </c>
    </row>
    <row r="65" spans="1:29" ht="15.75" customHeight="1">
      <c r="A65" s="250">
        <v>42743</v>
      </c>
      <c r="B65" s="85" t="s">
        <v>12</v>
      </c>
      <c r="C65" s="89"/>
      <c r="D65" s="90"/>
      <c r="E65" s="91">
        <f t="shared" si="0"/>
        <v>0</v>
      </c>
      <c r="F65" s="89"/>
      <c r="G65" s="90"/>
      <c r="H65" s="91">
        <f t="shared" si="1"/>
        <v>0</v>
      </c>
      <c r="I65" s="89"/>
      <c r="J65" s="90"/>
      <c r="K65" s="91">
        <f t="shared" si="2"/>
        <v>0</v>
      </c>
      <c r="L65" s="89"/>
      <c r="M65" s="90"/>
      <c r="N65" s="91">
        <f t="shared" si="3"/>
        <v>0</v>
      </c>
      <c r="O65" s="92"/>
      <c r="P65" s="20"/>
      <c r="Q65" s="93">
        <f t="shared" si="4"/>
        <v>0</v>
      </c>
      <c r="R65" s="89"/>
      <c r="S65" s="90"/>
      <c r="T65" s="91">
        <f t="shared" si="5"/>
        <v>0</v>
      </c>
      <c r="U65" s="208">
        <f t="shared" si="6"/>
        <v>0</v>
      </c>
      <c r="W65" s="85" t="s">
        <v>12</v>
      </c>
      <c r="X65" s="117">
        <f t="shared" si="7"/>
        <v>0</v>
      </c>
      <c r="Y65" s="118">
        <f t="shared" si="8"/>
        <v>0</v>
      </c>
      <c r="Z65" s="118">
        <f t="shared" si="9"/>
        <v>0</v>
      </c>
      <c r="AA65" s="118">
        <f t="shared" si="10"/>
        <v>0</v>
      </c>
      <c r="AB65" s="118">
        <f t="shared" si="11"/>
        <v>0</v>
      </c>
      <c r="AC65" s="131">
        <f t="shared" si="12"/>
        <v>0</v>
      </c>
    </row>
    <row r="66" spans="1:29" ht="15.75">
      <c r="A66" s="251"/>
      <c r="B66" s="86" t="s">
        <v>13</v>
      </c>
      <c r="C66" s="92"/>
      <c r="D66" s="20"/>
      <c r="E66" s="93">
        <f t="shared" si="0"/>
        <v>0</v>
      </c>
      <c r="F66" s="92"/>
      <c r="G66" s="20"/>
      <c r="H66" s="93">
        <f t="shared" si="1"/>
        <v>0</v>
      </c>
      <c r="I66" s="92"/>
      <c r="J66" s="20"/>
      <c r="K66" s="93">
        <f t="shared" si="2"/>
        <v>0</v>
      </c>
      <c r="L66" s="92"/>
      <c r="M66" s="20"/>
      <c r="N66" s="93">
        <f t="shared" si="3"/>
        <v>0</v>
      </c>
      <c r="O66" s="92"/>
      <c r="P66" s="20"/>
      <c r="Q66" s="93">
        <f t="shared" si="4"/>
        <v>0</v>
      </c>
      <c r="R66" s="92"/>
      <c r="S66" s="20"/>
      <c r="T66" s="93">
        <f t="shared" si="5"/>
        <v>0</v>
      </c>
      <c r="U66" s="209">
        <f t="shared" si="6"/>
        <v>0</v>
      </c>
      <c r="W66" s="86" t="s">
        <v>13</v>
      </c>
      <c r="X66" s="121">
        <f t="shared" si="7"/>
        <v>0</v>
      </c>
      <c r="Y66" s="122">
        <f t="shared" si="8"/>
        <v>0</v>
      </c>
      <c r="Z66" s="122">
        <f t="shared" si="9"/>
        <v>0</v>
      </c>
      <c r="AA66" s="122">
        <f t="shared" si="10"/>
        <v>0</v>
      </c>
      <c r="AB66" s="122">
        <f t="shared" si="11"/>
        <v>0</v>
      </c>
      <c r="AC66" s="129">
        <f t="shared" si="12"/>
        <v>0</v>
      </c>
    </row>
    <row r="67" spans="1:29" ht="15.75">
      <c r="A67" s="251"/>
      <c r="B67" s="87" t="s">
        <v>14</v>
      </c>
      <c r="C67" s="92"/>
      <c r="D67" s="20"/>
      <c r="E67" s="93">
        <f t="shared" si="0"/>
        <v>0</v>
      </c>
      <c r="F67" s="92"/>
      <c r="G67" s="20"/>
      <c r="H67" s="93">
        <f t="shared" si="1"/>
        <v>0</v>
      </c>
      <c r="I67" s="92"/>
      <c r="J67" s="20"/>
      <c r="K67" s="93">
        <f t="shared" si="2"/>
        <v>0</v>
      </c>
      <c r="L67" s="92"/>
      <c r="M67" s="20"/>
      <c r="N67" s="93">
        <f t="shared" si="3"/>
        <v>0</v>
      </c>
      <c r="O67" s="92"/>
      <c r="P67" s="20"/>
      <c r="Q67" s="93">
        <f t="shared" si="4"/>
        <v>0</v>
      </c>
      <c r="R67" s="92"/>
      <c r="S67" s="20"/>
      <c r="T67" s="93">
        <f t="shared" si="5"/>
        <v>0</v>
      </c>
      <c r="U67" s="209">
        <f t="shared" si="6"/>
        <v>0</v>
      </c>
      <c r="W67" s="87" t="s">
        <v>14</v>
      </c>
      <c r="X67" s="121">
        <f t="shared" si="7"/>
        <v>0</v>
      </c>
      <c r="Y67" s="122">
        <f t="shared" si="8"/>
        <v>0</v>
      </c>
      <c r="Z67" s="122">
        <f t="shared" si="9"/>
        <v>0</v>
      </c>
      <c r="AA67" s="122">
        <f t="shared" si="10"/>
        <v>0</v>
      </c>
      <c r="AB67" s="122">
        <f t="shared" si="11"/>
        <v>0</v>
      </c>
      <c r="AC67" s="129">
        <f t="shared" si="12"/>
        <v>0</v>
      </c>
    </row>
    <row r="68" spans="1:29" ht="15.75">
      <c r="A68" s="251"/>
      <c r="B68" s="86" t="s">
        <v>15</v>
      </c>
      <c r="C68" s="92"/>
      <c r="D68" s="20"/>
      <c r="E68" s="93">
        <f t="shared" si="0"/>
        <v>0</v>
      </c>
      <c r="F68" s="92"/>
      <c r="G68" s="20"/>
      <c r="H68" s="93">
        <f t="shared" si="1"/>
        <v>0</v>
      </c>
      <c r="I68" s="92"/>
      <c r="J68" s="20"/>
      <c r="K68" s="93">
        <f t="shared" si="2"/>
        <v>0</v>
      </c>
      <c r="L68" s="92"/>
      <c r="M68" s="20"/>
      <c r="N68" s="93">
        <f t="shared" si="3"/>
        <v>0</v>
      </c>
      <c r="O68" s="92"/>
      <c r="P68" s="20"/>
      <c r="Q68" s="93">
        <f t="shared" si="4"/>
        <v>0</v>
      </c>
      <c r="R68" s="92"/>
      <c r="S68" s="20"/>
      <c r="T68" s="93">
        <f t="shared" si="5"/>
        <v>0</v>
      </c>
      <c r="U68" s="209">
        <f t="shared" si="6"/>
        <v>0</v>
      </c>
      <c r="W68" s="86" t="s">
        <v>15</v>
      </c>
      <c r="X68" s="121">
        <f t="shared" si="7"/>
        <v>0</v>
      </c>
      <c r="Y68" s="122">
        <f t="shared" si="8"/>
        <v>0</v>
      </c>
      <c r="Z68" s="122">
        <f t="shared" si="9"/>
        <v>0</v>
      </c>
      <c r="AA68" s="122">
        <f t="shared" si="10"/>
        <v>0</v>
      </c>
      <c r="AB68" s="122">
        <f t="shared" si="11"/>
        <v>0</v>
      </c>
      <c r="AC68" s="129">
        <f t="shared" si="12"/>
        <v>0</v>
      </c>
    </row>
    <row r="69" spans="1:29" ht="15.75">
      <c r="A69" s="251"/>
      <c r="B69" s="86" t="s">
        <v>16</v>
      </c>
      <c r="C69" s="92"/>
      <c r="D69" s="20"/>
      <c r="E69" s="93">
        <f t="shared" si="0"/>
        <v>0</v>
      </c>
      <c r="F69" s="92"/>
      <c r="G69" s="20"/>
      <c r="H69" s="93">
        <f t="shared" si="1"/>
        <v>0</v>
      </c>
      <c r="I69" s="92"/>
      <c r="J69" s="20"/>
      <c r="K69" s="93">
        <f t="shared" si="2"/>
        <v>0</v>
      </c>
      <c r="L69" s="92"/>
      <c r="M69" s="20"/>
      <c r="N69" s="93">
        <f t="shared" si="3"/>
        <v>0</v>
      </c>
      <c r="O69" s="92"/>
      <c r="P69" s="20"/>
      <c r="Q69" s="93">
        <f t="shared" si="4"/>
        <v>0</v>
      </c>
      <c r="R69" s="92"/>
      <c r="S69" s="20"/>
      <c r="T69" s="93">
        <f t="shared" si="5"/>
        <v>0</v>
      </c>
      <c r="U69" s="209">
        <f t="shared" si="6"/>
        <v>0</v>
      </c>
      <c r="W69" s="86" t="s">
        <v>16</v>
      </c>
      <c r="X69" s="121">
        <f t="shared" si="7"/>
        <v>0</v>
      </c>
      <c r="Y69" s="122">
        <f t="shared" si="8"/>
        <v>0</v>
      </c>
      <c r="Z69" s="122">
        <f t="shared" si="9"/>
        <v>0</v>
      </c>
      <c r="AA69" s="122">
        <f t="shared" si="10"/>
        <v>0</v>
      </c>
      <c r="AB69" s="122">
        <f t="shared" si="11"/>
        <v>0</v>
      </c>
      <c r="AC69" s="129">
        <f t="shared" si="12"/>
        <v>0</v>
      </c>
    </row>
    <row r="70" spans="1:29" ht="15.75">
      <c r="A70" s="251"/>
      <c r="B70" s="86" t="s">
        <v>17</v>
      </c>
      <c r="C70" s="92"/>
      <c r="D70" s="20"/>
      <c r="E70" s="93">
        <f t="shared" si="0"/>
        <v>0</v>
      </c>
      <c r="F70" s="92"/>
      <c r="G70" s="20"/>
      <c r="H70" s="93">
        <f t="shared" si="1"/>
        <v>0</v>
      </c>
      <c r="I70" s="92"/>
      <c r="J70" s="20"/>
      <c r="K70" s="93">
        <f t="shared" si="2"/>
        <v>0</v>
      </c>
      <c r="L70" s="92"/>
      <c r="M70" s="20"/>
      <c r="N70" s="93">
        <f t="shared" si="3"/>
        <v>0</v>
      </c>
      <c r="O70" s="92"/>
      <c r="P70" s="20"/>
      <c r="Q70" s="93">
        <f t="shared" si="4"/>
        <v>0</v>
      </c>
      <c r="R70" s="92"/>
      <c r="S70" s="20"/>
      <c r="T70" s="93">
        <f t="shared" si="5"/>
        <v>0</v>
      </c>
      <c r="U70" s="209">
        <f t="shared" si="6"/>
        <v>0</v>
      </c>
      <c r="W70" s="86" t="s">
        <v>17</v>
      </c>
      <c r="X70" s="121">
        <f t="shared" si="7"/>
        <v>0</v>
      </c>
      <c r="Y70" s="122">
        <f t="shared" si="8"/>
        <v>0</v>
      </c>
      <c r="Z70" s="122">
        <f t="shared" si="9"/>
        <v>0</v>
      </c>
      <c r="AA70" s="122">
        <f t="shared" si="10"/>
        <v>0</v>
      </c>
      <c r="AB70" s="122">
        <f t="shared" si="11"/>
        <v>0</v>
      </c>
      <c r="AC70" s="129">
        <f t="shared" si="12"/>
        <v>0</v>
      </c>
    </row>
    <row r="71" spans="1:29" ht="15.75">
      <c r="A71" s="251"/>
      <c r="B71" s="86" t="s">
        <v>18</v>
      </c>
      <c r="C71" s="92"/>
      <c r="D71" s="20"/>
      <c r="E71" s="93">
        <f t="shared" si="0"/>
        <v>0</v>
      </c>
      <c r="F71" s="92"/>
      <c r="G71" s="20"/>
      <c r="H71" s="93">
        <f t="shared" si="1"/>
        <v>0</v>
      </c>
      <c r="I71" s="92"/>
      <c r="J71" s="20"/>
      <c r="K71" s="93">
        <f t="shared" si="2"/>
        <v>0</v>
      </c>
      <c r="L71" s="92"/>
      <c r="M71" s="20"/>
      <c r="N71" s="93">
        <f t="shared" si="3"/>
        <v>0</v>
      </c>
      <c r="O71" s="92"/>
      <c r="P71" s="20"/>
      <c r="Q71" s="93">
        <f t="shared" si="4"/>
        <v>0</v>
      </c>
      <c r="R71" s="92"/>
      <c r="S71" s="20"/>
      <c r="T71" s="93">
        <f t="shared" si="5"/>
        <v>0</v>
      </c>
      <c r="U71" s="209">
        <f t="shared" si="6"/>
        <v>0</v>
      </c>
      <c r="W71" s="86" t="s">
        <v>18</v>
      </c>
      <c r="X71" s="121">
        <f t="shared" si="7"/>
        <v>0</v>
      </c>
      <c r="Y71" s="122">
        <f t="shared" si="8"/>
        <v>0</v>
      </c>
      <c r="Z71" s="122">
        <f t="shared" si="9"/>
        <v>0</v>
      </c>
      <c r="AA71" s="122">
        <f t="shared" si="10"/>
        <v>0</v>
      </c>
      <c r="AB71" s="122">
        <f t="shared" si="11"/>
        <v>0</v>
      </c>
      <c r="AC71" s="129">
        <f t="shared" si="12"/>
        <v>0</v>
      </c>
    </row>
    <row r="72" spans="1:29" ht="15.75">
      <c r="A72" s="252"/>
      <c r="B72" s="88" t="s">
        <v>19</v>
      </c>
      <c r="C72" s="94"/>
      <c r="D72" s="95"/>
      <c r="E72" s="96">
        <f t="shared" si="0"/>
        <v>0</v>
      </c>
      <c r="F72" s="94"/>
      <c r="G72" s="95"/>
      <c r="H72" s="96">
        <f t="shared" si="1"/>
        <v>0</v>
      </c>
      <c r="I72" s="94"/>
      <c r="J72" s="95"/>
      <c r="K72" s="96">
        <f t="shared" si="2"/>
        <v>0</v>
      </c>
      <c r="L72" s="94"/>
      <c r="M72" s="95"/>
      <c r="N72" s="96">
        <f t="shared" si="3"/>
        <v>0</v>
      </c>
      <c r="O72" s="94"/>
      <c r="P72" s="95"/>
      <c r="Q72" s="96">
        <f t="shared" si="4"/>
        <v>0</v>
      </c>
      <c r="R72" s="94"/>
      <c r="S72" s="95"/>
      <c r="T72" s="96">
        <f t="shared" si="5"/>
        <v>0</v>
      </c>
      <c r="U72" s="210">
        <f t="shared" si="6"/>
        <v>0</v>
      </c>
      <c r="W72" s="88" t="s">
        <v>19</v>
      </c>
      <c r="X72" s="125">
        <f t="shared" si="7"/>
        <v>0</v>
      </c>
      <c r="Y72" s="126">
        <f t="shared" si="8"/>
        <v>0</v>
      </c>
      <c r="Z72" s="126">
        <f t="shared" si="9"/>
        <v>0</v>
      </c>
      <c r="AA72" s="126">
        <f t="shared" si="10"/>
        <v>0</v>
      </c>
      <c r="AB72" s="126">
        <f t="shared" si="11"/>
        <v>0</v>
      </c>
      <c r="AC72" s="132">
        <f t="shared" si="12"/>
        <v>0</v>
      </c>
    </row>
    <row r="73" spans="1:29" ht="15.75" customHeight="1">
      <c r="A73" s="250">
        <v>42744</v>
      </c>
      <c r="B73" s="85" t="s">
        <v>12</v>
      </c>
      <c r="C73" s="89"/>
      <c r="D73" s="133"/>
      <c r="E73" s="91">
        <f t="shared" ref="E73:E136" si="13">C73-D73</f>
        <v>0</v>
      </c>
      <c r="F73" s="89"/>
      <c r="G73" s="90"/>
      <c r="H73" s="91">
        <f t="shared" ref="H73:H136" si="14">F73-G73</f>
        <v>0</v>
      </c>
      <c r="I73" s="89"/>
      <c r="J73" s="90"/>
      <c r="K73" s="91">
        <f t="shared" ref="K73:K136" si="15">I73-J73</f>
        <v>0</v>
      </c>
      <c r="L73" s="89"/>
      <c r="M73" s="90"/>
      <c r="N73" s="91">
        <f t="shared" ref="N73:N136" si="16">L73-M73</f>
        <v>0</v>
      </c>
      <c r="O73" s="89"/>
      <c r="P73" s="102"/>
      <c r="Q73" s="91">
        <f t="shared" ref="Q73:Q136" si="17">O73-P73</f>
        <v>0</v>
      </c>
      <c r="R73" s="89"/>
      <c r="S73" s="90"/>
      <c r="T73" s="91">
        <f t="shared" ref="T73:T136" si="18">R73-S73</f>
        <v>0</v>
      </c>
      <c r="U73" s="208">
        <f t="shared" si="6"/>
        <v>0</v>
      </c>
      <c r="W73" s="85" t="s">
        <v>12</v>
      </c>
      <c r="X73" s="117">
        <f t="shared" si="7"/>
        <v>0</v>
      </c>
      <c r="Y73" s="118">
        <f t="shared" si="8"/>
        <v>0</v>
      </c>
      <c r="Z73" s="118">
        <f t="shared" si="9"/>
        <v>0</v>
      </c>
      <c r="AA73" s="118">
        <f t="shared" si="10"/>
        <v>0</v>
      </c>
      <c r="AB73" s="118">
        <f t="shared" si="11"/>
        <v>0</v>
      </c>
      <c r="AC73" s="131">
        <f t="shared" si="12"/>
        <v>0</v>
      </c>
    </row>
    <row r="74" spans="1:29" ht="15.75">
      <c r="A74" s="251"/>
      <c r="B74" s="86" t="s">
        <v>13</v>
      </c>
      <c r="C74" s="92"/>
      <c r="D74" s="134"/>
      <c r="E74" s="93">
        <f t="shared" si="13"/>
        <v>0</v>
      </c>
      <c r="F74" s="92"/>
      <c r="G74" s="20"/>
      <c r="H74" s="93">
        <f t="shared" si="14"/>
        <v>0</v>
      </c>
      <c r="I74" s="92"/>
      <c r="J74" s="20"/>
      <c r="K74" s="93">
        <f t="shared" si="15"/>
        <v>0</v>
      </c>
      <c r="L74" s="92"/>
      <c r="M74" s="20"/>
      <c r="N74" s="93">
        <f t="shared" si="16"/>
        <v>0</v>
      </c>
      <c r="O74" s="92"/>
      <c r="P74" s="6"/>
      <c r="Q74" s="93">
        <f t="shared" si="17"/>
        <v>0</v>
      </c>
      <c r="R74" s="92"/>
      <c r="S74" s="20"/>
      <c r="T74" s="93">
        <f t="shared" si="18"/>
        <v>0</v>
      </c>
      <c r="U74" s="209">
        <f t="shared" ref="U74:U137" si="19">IF(D74=0,0,1)</f>
        <v>0</v>
      </c>
      <c r="W74" s="86" t="s">
        <v>13</v>
      </c>
      <c r="X74" s="121">
        <f t="shared" ref="X74:X137" si="20">+IF(AND(C74&lt;&gt;0,D74&lt;&gt;0,OR(E74&gt;100,E74&lt;-100)),1,0)</f>
        <v>0</v>
      </c>
      <c r="Y74" s="122">
        <f t="shared" ref="Y74:Y137" si="21">+IF(AND(F74&lt;&gt;0,G74&lt;&gt;0,OR(H74&gt;100,H74&lt;-100)),1,0)</f>
        <v>0</v>
      </c>
      <c r="Z74" s="122">
        <f t="shared" ref="Z74:Z137" si="22">+IF(AND(I74&lt;&gt;0,J74&lt;&gt;0,OR(K74&gt;100,K74&lt;-100)),1,0)</f>
        <v>0</v>
      </c>
      <c r="AA74" s="122">
        <f t="shared" ref="AA74:AA137" si="23">+IF(AND(L74&lt;&gt;0,M74&lt;&gt;0,OR(N74&gt;100,N74&lt;-100)),1,0)</f>
        <v>0</v>
      </c>
      <c r="AB74" s="122">
        <f t="shared" ref="AB74:AB137" si="24">+IF(AND(O74&lt;&gt;0,P74&lt;&gt;0,OR(Q74&gt;100,Q74&lt;-100)),1,0)</f>
        <v>0</v>
      </c>
      <c r="AC74" s="129">
        <f t="shared" ref="AC74:AC137" si="25">+IF(AND(R74&lt;&gt;0,S74&lt;&gt;0,OR(T74&gt;100,T74&lt;-100)),1,0)</f>
        <v>0</v>
      </c>
    </row>
    <row r="75" spans="1:29" ht="15.75">
      <c r="A75" s="251"/>
      <c r="B75" s="87" t="s">
        <v>14</v>
      </c>
      <c r="C75" s="92"/>
      <c r="D75" s="134"/>
      <c r="E75" s="93">
        <f t="shared" si="13"/>
        <v>0</v>
      </c>
      <c r="F75" s="92"/>
      <c r="G75" s="20"/>
      <c r="H75" s="93">
        <f t="shared" si="14"/>
        <v>0</v>
      </c>
      <c r="I75" s="92"/>
      <c r="J75" s="20"/>
      <c r="K75" s="93">
        <f t="shared" si="15"/>
        <v>0</v>
      </c>
      <c r="L75" s="92"/>
      <c r="M75" s="20"/>
      <c r="N75" s="93">
        <f t="shared" si="16"/>
        <v>0</v>
      </c>
      <c r="O75" s="92"/>
      <c r="P75" s="6"/>
      <c r="Q75" s="93">
        <f t="shared" si="17"/>
        <v>0</v>
      </c>
      <c r="R75" s="92"/>
      <c r="S75" s="20"/>
      <c r="T75" s="93">
        <f t="shared" si="18"/>
        <v>0</v>
      </c>
      <c r="U75" s="209">
        <f t="shared" si="19"/>
        <v>0</v>
      </c>
      <c r="W75" s="87" t="s">
        <v>14</v>
      </c>
      <c r="X75" s="121">
        <f t="shared" si="20"/>
        <v>0</v>
      </c>
      <c r="Y75" s="122">
        <f t="shared" si="21"/>
        <v>0</v>
      </c>
      <c r="Z75" s="122">
        <f t="shared" si="22"/>
        <v>0</v>
      </c>
      <c r="AA75" s="122">
        <f t="shared" si="23"/>
        <v>0</v>
      </c>
      <c r="AB75" s="122">
        <f t="shared" si="24"/>
        <v>0</v>
      </c>
      <c r="AC75" s="129">
        <f t="shared" si="25"/>
        <v>0</v>
      </c>
    </row>
    <row r="76" spans="1:29" ht="15.75">
      <c r="A76" s="251"/>
      <c r="B76" s="86" t="s">
        <v>15</v>
      </c>
      <c r="C76" s="92"/>
      <c r="D76" s="134"/>
      <c r="E76" s="93">
        <f t="shared" si="13"/>
        <v>0</v>
      </c>
      <c r="F76" s="92"/>
      <c r="G76" s="20"/>
      <c r="H76" s="93">
        <f t="shared" si="14"/>
        <v>0</v>
      </c>
      <c r="I76" s="92"/>
      <c r="J76" s="20"/>
      <c r="K76" s="93">
        <f t="shared" si="15"/>
        <v>0</v>
      </c>
      <c r="L76" s="92"/>
      <c r="M76" s="20"/>
      <c r="N76" s="93">
        <f t="shared" si="16"/>
        <v>0</v>
      </c>
      <c r="O76" s="92"/>
      <c r="P76" s="6"/>
      <c r="Q76" s="93">
        <f t="shared" si="17"/>
        <v>0</v>
      </c>
      <c r="R76" s="92"/>
      <c r="S76" s="20"/>
      <c r="T76" s="93">
        <f t="shared" si="18"/>
        <v>0</v>
      </c>
      <c r="U76" s="209">
        <f t="shared" si="19"/>
        <v>0</v>
      </c>
      <c r="W76" s="86" t="s">
        <v>15</v>
      </c>
      <c r="X76" s="121">
        <f t="shared" si="20"/>
        <v>0</v>
      </c>
      <c r="Y76" s="122">
        <f t="shared" si="21"/>
        <v>0</v>
      </c>
      <c r="Z76" s="122">
        <f t="shared" si="22"/>
        <v>0</v>
      </c>
      <c r="AA76" s="122">
        <f t="shared" si="23"/>
        <v>0</v>
      </c>
      <c r="AB76" s="122">
        <f t="shared" si="24"/>
        <v>0</v>
      </c>
      <c r="AC76" s="129">
        <f t="shared" si="25"/>
        <v>0</v>
      </c>
    </row>
    <row r="77" spans="1:29" ht="15.75">
      <c r="A77" s="251"/>
      <c r="B77" s="86" t="s">
        <v>16</v>
      </c>
      <c r="C77" s="92"/>
      <c r="D77" s="134"/>
      <c r="E77" s="93">
        <f t="shared" si="13"/>
        <v>0</v>
      </c>
      <c r="F77" s="92"/>
      <c r="G77" s="20"/>
      <c r="H77" s="93">
        <f t="shared" si="14"/>
        <v>0</v>
      </c>
      <c r="I77" s="92"/>
      <c r="J77" s="20"/>
      <c r="K77" s="93">
        <f t="shared" si="15"/>
        <v>0</v>
      </c>
      <c r="L77" s="92"/>
      <c r="M77" s="20"/>
      <c r="N77" s="93">
        <f t="shared" si="16"/>
        <v>0</v>
      </c>
      <c r="O77" s="92"/>
      <c r="P77" s="6"/>
      <c r="Q77" s="93">
        <f t="shared" si="17"/>
        <v>0</v>
      </c>
      <c r="R77" s="92"/>
      <c r="S77" s="20"/>
      <c r="T77" s="93">
        <f t="shared" si="18"/>
        <v>0</v>
      </c>
      <c r="U77" s="209">
        <f t="shared" si="19"/>
        <v>0</v>
      </c>
      <c r="W77" s="86" t="s">
        <v>16</v>
      </c>
      <c r="X77" s="121">
        <f t="shared" si="20"/>
        <v>0</v>
      </c>
      <c r="Y77" s="122">
        <f t="shared" si="21"/>
        <v>0</v>
      </c>
      <c r="Z77" s="122">
        <f t="shared" si="22"/>
        <v>0</v>
      </c>
      <c r="AA77" s="122">
        <f t="shared" si="23"/>
        <v>0</v>
      </c>
      <c r="AB77" s="122">
        <f t="shared" si="24"/>
        <v>0</v>
      </c>
      <c r="AC77" s="129">
        <f t="shared" si="25"/>
        <v>0</v>
      </c>
    </row>
    <row r="78" spans="1:29" ht="15.75">
      <c r="A78" s="251"/>
      <c r="B78" s="86" t="s">
        <v>17</v>
      </c>
      <c r="C78" s="92"/>
      <c r="D78" s="134"/>
      <c r="E78" s="93">
        <f t="shared" si="13"/>
        <v>0</v>
      </c>
      <c r="F78" s="92"/>
      <c r="G78" s="20"/>
      <c r="H78" s="93">
        <f t="shared" si="14"/>
        <v>0</v>
      </c>
      <c r="I78" s="92"/>
      <c r="J78" s="20"/>
      <c r="K78" s="93">
        <f t="shared" si="15"/>
        <v>0</v>
      </c>
      <c r="L78" s="92"/>
      <c r="M78" s="20"/>
      <c r="N78" s="93">
        <f t="shared" si="16"/>
        <v>0</v>
      </c>
      <c r="O78" s="92"/>
      <c r="P78" s="6"/>
      <c r="Q78" s="93">
        <f t="shared" si="17"/>
        <v>0</v>
      </c>
      <c r="R78" s="92"/>
      <c r="S78" s="20"/>
      <c r="T78" s="93">
        <f t="shared" si="18"/>
        <v>0</v>
      </c>
      <c r="U78" s="209">
        <f t="shared" si="19"/>
        <v>0</v>
      </c>
      <c r="W78" s="86" t="s">
        <v>17</v>
      </c>
      <c r="X78" s="121">
        <f t="shared" si="20"/>
        <v>0</v>
      </c>
      <c r="Y78" s="122">
        <f t="shared" si="21"/>
        <v>0</v>
      </c>
      <c r="Z78" s="122">
        <f t="shared" si="22"/>
        <v>0</v>
      </c>
      <c r="AA78" s="122">
        <f t="shared" si="23"/>
        <v>0</v>
      </c>
      <c r="AB78" s="122">
        <f t="shared" si="24"/>
        <v>0</v>
      </c>
      <c r="AC78" s="129">
        <f t="shared" si="25"/>
        <v>0</v>
      </c>
    </row>
    <row r="79" spans="1:29" ht="15.75">
      <c r="A79" s="251"/>
      <c r="B79" s="86" t="s">
        <v>18</v>
      </c>
      <c r="C79" s="92"/>
      <c r="D79" s="134"/>
      <c r="E79" s="93">
        <f t="shared" si="13"/>
        <v>0</v>
      </c>
      <c r="F79" s="92"/>
      <c r="G79" s="20"/>
      <c r="H79" s="93">
        <f t="shared" si="14"/>
        <v>0</v>
      </c>
      <c r="I79" s="92"/>
      <c r="J79" s="20"/>
      <c r="K79" s="93">
        <f t="shared" si="15"/>
        <v>0</v>
      </c>
      <c r="L79" s="92"/>
      <c r="M79" s="20"/>
      <c r="N79" s="93">
        <f t="shared" si="16"/>
        <v>0</v>
      </c>
      <c r="O79" s="92"/>
      <c r="P79" s="6"/>
      <c r="Q79" s="93">
        <f t="shared" si="17"/>
        <v>0</v>
      </c>
      <c r="R79" s="92"/>
      <c r="S79" s="20"/>
      <c r="T79" s="93">
        <f t="shared" si="18"/>
        <v>0</v>
      </c>
      <c r="U79" s="209">
        <f t="shared" si="19"/>
        <v>0</v>
      </c>
      <c r="W79" s="86" t="s">
        <v>18</v>
      </c>
      <c r="X79" s="121">
        <f t="shared" si="20"/>
        <v>0</v>
      </c>
      <c r="Y79" s="122">
        <f t="shared" si="21"/>
        <v>0</v>
      </c>
      <c r="Z79" s="122">
        <f t="shared" si="22"/>
        <v>0</v>
      </c>
      <c r="AA79" s="122">
        <f t="shared" si="23"/>
        <v>0</v>
      </c>
      <c r="AB79" s="122">
        <f t="shared" si="24"/>
        <v>0</v>
      </c>
      <c r="AC79" s="129">
        <f t="shared" si="25"/>
        <v>0</v>
      </c>
    </row>
    <row r="80" spans="1:29" ht="15.75">
      <c r="A80" s="252"/>
      <c r="B80" s="88" t="s">
        <v>19</v>
      </c>
      <c r="C80" s="94"/>
      <c r="D80" s="135"/>
      <c r="E80" s="96">
        <f t="shared" si="13"/>
        <v>0</v>
      </c>
      <c r="F80" s="94"/>
      <c r="G80" s="95"/>
      <c r="H80" s="96">
        <f t="shared" si="14"/>
        <v>0</v>
      </c>
      <c r="I80" s="94"/>
      <c r="J80" s="95"/>
      <c r="K80" s="96">
        <f t="shared" si="15"/>
        <v>0</v>
      </c>
      <c r="L80" s="94"/>
      <c r="M80" s="95"/>
      <c r="N80" s="96">
        <f t="shared" si="16"/>
        <v>0</v>
      </c>
      <c r="O80" s="94"/>
      <c r="P80" s="105"/>
      <c r="Q80" s="96">
        <f t="shared" si="17"/>
        <v>0</v>
      </c>
      <c r="R80" s="94"/>
      <c r="S80" s="95"/>
      <c r="T80" s="96">
        <f t="shared" si="18"/>
        <v>0</v>
      </c>
      <c r="U80" s="210">
        <f t="shared" si="19"/>
        <v>0</v>
      </c>
      <c r="W80" s="88" t="s">
        <v>19</v>
      </c>
      <c r="X80" s="125">
        <f t="shared" si="20"/>
        <v>0</v>
      </c>
      <c r="Y80" s="126">
        <f t="shared" si="21"/>
        <v>0</v>
      </c>
      <c r="Z80" s="126">
        <f t="shared" si="22"/>
        <v>0</v>
      </c>
      <c r="AA80" s="126">
        <f t="shared" si="23"/>
        <v>0</v>
      </c>
      <c r="AB80" s="126">
        <f t="shared" si="24"/>
        <v>0</v>
      </c>
      <c r="AC80" s="132">
        <f t="shared" si="25"/>
        <v>0</v>
      </c>
    </row>
    <row r="81" spans="1:29" ht="15.75" customHeight="1">
      <c r="A81" s="250">
        <v>42745</v>
      </c>
      <c r="B81" s="85" t="s">
        <v>12</v>
      </c>
      <c r="C81" s="89"/>
      <c r="D81" s="90"/>
      <c r="E81" s="91">
        <f t="shared" si="13"/>
        <v>0</v>
      </c>
      <c r="F81" s="89"/>
      <c r="G81" s="102"/>
      <c r="H81" s="91">
        <f t="shared" si="14"/>
        <v>0</v>
      </c>
      <c r="I81" s="89"/>
      <c r="J81" s="90"/>
      <c r="K81" s="91">
        <f t="shared" si="15"/>
        <v>0</v>
      </c>
      <c r="L81" s="89"/>
      <c r="M81" s="90"/>
      <c r="N81" s="91">
        <f t="shared" si="16"/>
        <v>0</v>
      </c>
      <c r="O81" s="89"/>
      <c r="P81" s="90"/>
      <c r="Q81" s="91">
        <f t="shared" si="17"/>
        <v>0</v>
      </c>
      <c r="R81" s="89"/>
      <c r="S81" s="102"/>
      <c r="T81" s="91">
        <f t="shared" si="18"/>
        <v>0</v>
      </c>
      <c r="U81" s="208">
        <f t="shared" si="19"/>
        <v>0</v>
      </c>
      <c r="W81" s="85" t="s">
        <v>12</v>
      </c>
      <c r="X81" s="121">
        <f t="shared" si="20"/>
        <v>0</v>
      </c>
      <c r="Y81" s="122">
        <f t="shared" si="21"/>
        <v>0</v>
      </c>
      <c r="Z81" s="122">
        <f t="shared" si="22"/>
        <v>0</v>
      </c>
      <c r="AA81" s="122">
        <f t="shared" si="23"/>
        <v>0</v>
      </c>
      <c r="AB81" s="122">
        <f t="shared" si="24"/>
        <v>0</v>
      </c>
      <c r="AC81" s="129">
        <f t="shared" si="25"/>
        <v>0</v>
      </c>
    </row>
    <row r="82" spans="1:29" ht="15.75">
      <c r="A82" s="251"/>
      <c r="B82" s="86" t="s">
        <v>13</v>
      </c>
      <c r="C82" s="92"/>
      <c r="D82" s="20"/>
      <c r="E82" s="93">
        <f t="shared" si="13"/>
        <v>0</v>
      </c>
      <c r="F82" s="92"/>
      <c r="G82" s="6"/>
      <c r="H82" s="93">
        <f t="shared" si="14"/>
        <v>0</v>
      </c>
      <c r="I82" s="92"/>
      <c r="J82" s="20"/>
      <c r="K82" s="93">
        <f t="shared" si="15"/>
        <v>0</v>
      </c>
      <c r="L82" s="92"/>
      <c r="M82" s="20"/>
      <c r="N82" s="93">
        <f t="shared" si="16"/>
        <v>0</v>
      </c>
      <c r="O82" s="92"/>
      <c r="P82" s="20"/>
      <c r="Q82" s="93">
        <f t="shared" si="17"/>
        <v>0</v>
      </c>
      <c r="R82" s="92"/>
      <c r="S82" s="6"/>
      <c r="T82" s="93">
        <f t="shared" si="18"/>
        <v>0</v>
      </c>
      <c r="U82" s="209">
        <f t="shared" si="19"/>
        <v>0</v>
      </c>
      <c r="W82" s="86" t="s">
        <v>13</v>
      </c>
      <c r="X82" s="121">
        <f t="shared" si="20"/>
        <v>0</v>
      </c>
      <c r="Y82" s="122">
        <f t="shared" si="21"/>
        <v>0</v>
      </c>
      <c r="Z82" s="122">
        <f t="shared" si="22"/>
        <v>0</v>
      </c>
      <c r="AA82" s="122">
        <f t="shared" si="23"/>
        <v>0</v>
      </c>
      <c r="AB82" s="122">
        <f t="shared" si="24"/>
        <v>0</v>
      </c>
      <c r="AC82" s="129">
        <f t="shared" si="25"/>
        <v>0</v>
      </c>
    </row>
    <row r="83" spans="1:29" ht="15.75">
      <c r="A83" s="251"/>
      <c r="B83" s="87" t="s">
        <v>14</v>
      </c>
      <c r="C83" s="92"/>
      <c r="D83" s="20"/>
      <c r="E83" s="93">
        <f t="shared" si="13"/>
        <v>0</v>
      </c>
      <c r="F83" s="92"/>
      <c r="G83" s="6"/>
      <c r="H83" s="93">
        <f t="shared" si="14"/>
        <v>0</v>
      </c>
      <c r="I83" s="92"/>
      <c r="J83" s="20"/>
      <c r="K83" s="93">
        <f t="shared" si="15"/>
        <v>0</v>
      </c>
      <c r="L83" s="92"/>
      <c r="M83" s="20"/>
      <c r="N83" s="93">
        <f t="shared" si="16"/>
        <v>0</v>
      </c>
      <c r="O83" s="92"/>
      <c r="P83" s="20"/>
      <c r="Q83" s="93">
        <f t="shared" si="17"/>
        <v>0</v>
      </c>
      <c r="R83" s="92"/>
      <c r="S83" s="6"/>
      <c r="T83" s="93">
        <f t="shared" si="18"/>
        <v>0</v>
      </c>
      <c r="U83" s="209">
        <f t="shared" si="19"/>
        <v>0</v>
      </c>
      <c r="W83" s="87" t="s">
        <v>14</v>
      </c>
      <c r="X83" s="121">
        <f t="shared" si="20"/>
        <v>0</v>
      </c>
      <c r="Y83" s="122">
        <f t="shared" si="21"/>
        <v>0</v>
      </c>
      <c r="Z83" s="122">
        <f t="shared" si="22"/>
        <v>0</v>
      </c>
      <c r="AA83" s="122">
        <f t="shared" si="23"/>
        <v>0</v>
      </c>
      <c r="AB83" s="122">
        <f t="shared" si="24"/>
        <v>0</v>
      </c>
      <c r="AC83" s="129">
        <f t="shared" si="25"/>
        <v>0</v>
      </c>
    </row>
    <row r="84" spans="1:29" ht="15.75">
      <c r="A84" s="251"/>
      <c r="B84" s="86" t="s">
        <v>15</v>
      </c>
      <c r="C84" s="92"/>
      <c r="D84" s="20"/>
      <c r="E84" s="93">
        <f t="shared" si="13"/>
        <v>0</v>
      </c>
      <c r="F84" s="92"/>
      <c r="G84" s="6"/>
      <c r="H84" s="93">
        <f t="shared" si="14"/>
        <v>0</v>
      </c>
      <c r="I84" s="92"/>
      <c r="J84" s="20"/>
      <c r="K84" s="93">
        <f t="shared" si="15"/>
        <v>0</v>
      </c>
      <c r="L84" s="92"/>
      <c r="M84" s="20"/>
      <c r="N84" s="93">
        <f t="shared" si="16"/>
        <v>0</v>
      </c>
      <c r="O84" s="92"/>
      <c r="P84" s="20"/>
      <c r="Q84" s="93">
        <f t="shared" si="17"/>
        <v>0</v>
      </c>
      <c r="R84" s="92"/>
      <c r="S84" s="6"/>
      <c r="T84" s="93">
        <f t="shared" si="18"/>
        <v>0</v>
      </c>
      <c r="U84" s="209">
        <f t="shared" si="19"/>
        <v>0</v>
      </c>
      <c r="W84" s="86" t="s">
        <v>15</v>
      </c>
      <c r="X84" s="121">
        <f t="shared" si="20"/>
        <v>0</v>
      </c>
      <c r="Y84" s="122">
        <f t="shared" si="21"/>
        <v>0</v>
      </c>
      <c r="Z84" s="122">
        <f t="shared" si="22"/>
        <v>0</v>
      </c>
      <c r="AA84" s="122">
        <f t="shared" si="23"/>
        <v>0</v>
      </c>
      <c r="AB84" s="122">
        <f t="shared" si="24"/>
        <v>0</v>
      </c>
      <c r="AC84" s="129">
        <f t="shared" si="25"/>
        <v>0</v>
      </c>
    </row>
    <row r="85" spans="1:29" ht="15.75">
      <c r="A85" s="251"/>
      <c r="B85" s="86" t="s">
        <v>16</v>
      </c>
      <c r="C85" s="92"/>
      <c r="D85" s="20"/>
      <c r="E85" s="93">
        <f t="shared" si="13"/>
        <v>0</v>
      </c>
      <c r="F85" s="92"/>
      <c r="G85" s="6"/>
      <c r="H85" s="93">
        <f t="shared" si="14"/>
        <v>0</v>
      </c>
      <c r="I85" s="92"/>
      <c r="J85" s="20"/>
      <c r="K85" s="93">
        <f t="shared" si="15"/>
        <v>0</v>
      </c>
      <c r="L85" s="92"/>
      <c r="M85" s="20"/>
      <c r="N85" s="93">
        <f t="shared" si="16"/>
        <v>0</v>
      </c>
      <c r="O85" s="92"/>
      <c r="P85" s="20"/>
      <c r="Q85" s="93">
        <f t="shared" si="17"/>
        <v>0</v>
      </c>
      <c r="R85" s="92"/>
      <c r="S85" s="6"/>
      <c r="T85" s="93">
        <f t="shared" si="18"/>
        <v>0</v>
      </c>
      <c r="U85" s="209">
        <f t="shared" si="19"/>
        <v>0</v>
      </c>
      <c r="W85" s="86" t="s">
        <v>16</v>
      </c>
      <c r="X85" s="121">
        <f t="shared" si="20"/>
        <v>0</v>
      </c>
      <c r="Y85" s="122">
        <f t="shared" si="21"/>
        <v>0</v>
      </c>
      <c r="Z85" s="122">
        <f t="shared" si="22"/>
        <v>0</v>
      </c>
      <c r="AA85" s="122">
        <f t="shared" si="23"/>
        <v>0</v>
      </c>
      <c r="AB85" s="122">
        <f t="shared" si="24"/>
        <v>0</v>
      </c>
      <c r="AC85" s="129">
        <f t="shared" si="25"/>
        <v>0</v>
      </c>
    </row>
    <row r="86" spans="1:29" ht="15.75">
      <c r="A86" s="251"/>
      <c r="B86" s="86" t="s">
        <v>17</v>
      </c>
      <c r="C86" s="92"/>
      <c r="D86" s="20"/>
      <c r="E86" s="93">
        <f t="shared" si="13"/>
        <v>0</v>
      </c>
      <c r="F86" s="92"/>
      <c r="G86" s="6"/>
      <c r="H86" s="93">
        <f t="shared" si="14"/>
        <v>0</v>
      </c>
      <c r="I86" s="92"/>
      <c r="J86" s="20"/>
      <c r="K86" s="93">
        <f t="shared" si="15"/>
        <v>0</v>
      </c>
      <c r="L86" s="92"/>
      <c r="M86" s="20"/>
      <c r="N86" s="93">
        <f t="shared" si="16"/>
        <v>0</v>
      </c>
      <c r="O86" s="92"/>
      <c r="P86" s="20"/>
      <c r="Q86" s="93">
        <f t="shared" si="17"/>
        <v>0</v>
      </c>
      <c r="R86" s="92"/>
      <c r="S86" s="6"/>
      <c r="T86" s="93">
        <f t="shared" si="18"/>
        <v>0</v>
      </c>
      <c r="U86" s="209">
        <f t="shared" si="19"/>
        <v>0</v>
      </c>
      <c r="W86" s="86" t="s">
        <v>17</v>
      </c>
      <c r="X86" s="121">
        <f t="shared" si="20"/>
        <v>0</v>
      </c>
      <c r="Y86" s="122">
        <f t="shared" si="21"/>
        <v>0</v>
      </c>
      <c r="Z86" s="122">
        <f t="shared" si="22"/>
        <v>0</v>
      </c>
      <c r="AA86" s="122">
        <f t="shared" si="23"/>
        <v>0</v>
      </c>
      <c r="AB86" s="122">
        <f t="shared" si="24"/>
        <v>0</v>
      </c>
      <c r="AC86" s="129">
        <f t="shared" si="25"/>
        <v>0</v>
      </c>
    </row>
    <row r="87" spans="1:29" ht="15.75">
      <c r="A87" s="251"/>
      <c r="B87" s="86" t="s">
        <v>18</v>
      </c>
      <c r="C87" s="92"/>
      <c r="D87" s="20"/>
      <c r="E87" s="93">
        <f t="shared" si="13"/>
        <v>0</v>
      </c>
      <c r="F87" s="92"/>
      <c r="G87" s="6"/>
      <c r="H87" s="93">
        <f t="shared" si="14"/>
        <v>0</v>
      </c>
      <c r="I87" s="92"/>
      <c r="J87" s="20"/>
      <c r="K87" s="93">
        <f t="shared" si="15"/>
        <v>0</v>
      </c>
      <c r="L87" s="92"/>
      <c r="M87" s="20"/>
      <c r="N87" s="93">
        <f t="shared" si="16"/>
        <v>0</v>
      </c>
      <c r="O87" s="92"/>
      <c r="P87" s="20"/>
      <c r="Q87" s="93">
        <f t="shared" si="17"/>
        <v>0</v>
      </c>
      <c r="R87" s="92"/>
      <c r="S87" s="6"/>
      <c r="T87" s="93">
        <f t="shared" si="18"/>
        <v>0</v>
      </c>
      <c r="U87" s="209">
        <f t="shared" si="19"/>
        <v>0</v>
      </c>
      <c r="W87" s="86" t="s">
        <v>18</v>
      </c>
      <c r="X87" s="121">
        <f t="shared" si="20"/>
        <v>0</v>
      </c>
      <c r="Y87" s="122">
        <f t="shared" si="21"/>
        <v>0</v>
      </c>
      <c r="Z87" s="122">
        <f t="shared" si="22"/>
        <v>0</v>
      </c>
      <c r="AA87" s="122">
        <f t="shared" si="23"/>
        <v>0</v>
      </c>
      <c r="AB87" s="122">
        <f t="shared" si="24"/>
        <v>0</v>
      </c>
      <c r="AC87" s="129">
        <f t="shared" si="25"/>
        <v>0</v>
      </c>
    </row>
    <row r="88" spans="1:29" ht="15.75">
      <c r="A88" s="252"/>
      <c r="B88" s="88" t="s">
        <v>19</v>
      </c>
      <c r="C88" s="94"/>
      <c r="D88" s="95"/>
      <c r="E88" s="96">
        <f t="shared" si="13"/>
        <v>0</v>
      </c>
      <c r="F88" s="94"/>
      <c r="G88" s="105"/>
      <c r="H88" s="96">
        <f t="shared" si="14"/>
        <v>0</v>
      </c>
      <c r="I88" s="94"/>
      <c r="J88" s="95"/>
      <c r="K88" s="96">
        <f t="shared" si="15"/>
        <v>0</v>
      </c>
      <c r="L88" s="94"/>
      <c r="M88" s="95"/>
      <c r="N88" s="96">
        <f t="shared" si="16"/>
        <v>0</v>
      </c>
      <c r="O88" s="94"/>
      <c r="P88" s="95"/>
      <c r="Q88" s="96">
        <f t="shared" si="17"/>
        <v>0</v>
      </c>
      <c r="R88" s="94"/>
      <c r="S88" s="105"/>
      <c r="T88" s="96">
        <f t="shared" si="18"/>
        <v>0</v>
      </c>
      <c r="U88" s="210">
        <f t="shared" si="19"/>
        <v>0</v>
      </c>
      <c r="W88" s="88" t="s">
        <v>19</v>
      </c>
      <c r="X88" s="125">
        <f t="shared" si="20"/>
        <v>0</v>
      </c>
      <c r="Y88" s="126">
        <f t="shared" si="21"/>
        <v>0</v>
      </c>
      <c r="Z88" s="126">
        <f t="shared" si="22"/>
        <v>0</v>
      </c>
      <c r="AA88" s="126">
        <f t="shared" si="23"/>
        <v>0</v>
      </c>
      <c r="AB88" s="126">
        <f t="shared" si="24"/>
        <v>0</v>
      </c>
      <c r="AC88" s="132">
        <f t="shared" si="25"/>
        <v>0</v>
      </c>
    </row>
    <row r="89" spans="1:29" ht="15.75" customHeight="1">
      <c r="A89" s="250">
        <v>42746</v>
      </c>
      <c r="B89" s="85" t="s">
        <v>12</v>
      </c>
      <c r="C89" s="89"/>
      <c r="D89" s="90"/>
      <c r="E89" s="91">
        <f t="shared" si="13"/>
        <v>0</v>
      </c>
      <c r="F89" s="89"/>
      <c r="G89" s="90"/>
      <c r="H89" s="91">
        <f t="shared" si="14"/>
        <v>0</v>
      </c>
      <c r="I89" s="89"/>
      <c r="J89" s="90"/>
      <c r="K89" s="91">
        <f t="shared" si="15"/>
        <v>0</v>
      </c>
      <c r="L89" s="89"/>
      <c r="M89" s="90"/>
      <c r="N89" s="91">
        <f t="shared" si="16"/>
        <v>0</v>
      </c>
      <c r="O89" s="89"/>
      <c r="P89" s="90"/>
      <c r="Q89" s="91">
        <f t="shared" si="17"/>
        <v>0</v>
      </c>
      <c r="R89" s="89"/>
      <c r="S89" s="90"/>
      <c r="T89" s="91">
        <f t="shared" si="18"/>
        <v>0</v>
      </c>
      <c r="U89" s="208">
        <f t="shared" si="19"/>
        <v>0</v>
      </c>
      <c r="W89" s="85" t="s">
        <v>12</v>
      </c>
      <c r="X89" s="122">
        <f t="shared" si="20"/>
        <v>0</v>
      </c>
      <c r="Y89" s="122">
        <f t="shared" si="21"/>
        <v>0</v>
      </c>
      <c r="Z89" s="122">
        <f t="shared" si="22"/>
        <v>0</v>
      </c>
      <c r="AA89" s="122">
        <f t="shared" si="23"/>
        <v>0</v>
      </c>
      <c r="AB89" s="122">
        <f t="shared" si="24"/>
        <v>0</v>
      </c>
      <c r="AC89" s="129">
        <f t="shared" si="25"/>
        <v>0</v>
      </c>
    </row>
    <row r="90" spans="1:29" ht="15.75">
      <c r="A90" s="251"/>
      <c r="B90" s="86" t="s">
        <v>13</v>
      </c>
      <c r="C90" s="92"/>
      <c r="D90" s="20"/>
      <c r="E90" s="93">
        <f t="shared" si="13"/>
        <v>0</v>
      </c>
      <c r="F90" s="92"/>
      <c r="G90" s="6"/>
      <c r="H90" s="93">
        <f t="shared" si="14"/>
        <v>0</v>
      </c>
      <c r="I90" s="92"/>
      <c r="J90" s="20"/>
      <c r="K90" s="93">
        <f t="shared" si="15"/>
        <v>0</v>
      </c>
      <c r="L90" s="92"/>
      <c r="M90" s="20"/>
      <c r="N90" s="93">
        <f t="shared" si="16"/>
        <v>0</v>
      </c>
      <c r="O90" s="92"/>
      <c r="P90" s="20"/>
      <c r="Q90" s="93">
        <f t="shared" si="17"/>
        <v>0</v>
      </c>
      <c r="R90" s="92"/>
      <c r="S90" s="20"/>
      <c r="T90" s="93">
        <f t="shared" si="18"/>
        <v>0</v>
      </c>
      <c r="U90" s="209">
        <f t="shared" si="19"/>
        <v>0</v>
      </c>
      <c r="W90" s="86" t="s">
        <v>13</v>
      </c>
      <c r="X90" s="122">
        <f t="shared" si="20"/>
        <v>0</v>
      </c>
      <c r="Y90" s="122">
        <f t="shared" si="21"/>
        <v>0</v>
      </c>
      <c r="Z90" s="122">
        <f t="shared" si="22"/>
        <v>0</v>
      </c>
      <c r="AA90" s="122">
        <f t="shared" si="23"/>
        <v>0</v>
      </c>
      <c r="AB90" s="122">
        <f t="shared" si="24"/>
        <v>0</v>
      </c>
      <c r="AC90" s="129">
        <f t="shared" si="25"/>
        <v>0</v>
      </c>
    </row>
    <row r="91" spans="1:29" ht="15.75">
      <c r="A91" s="251"/>
      <c r="B91" s="87" t="s">
        <v>14</v>
      </c>
      <c r="C91" s="92"/>
      <c r="D91" s="20"/>
      <c r="E91" s="93">
        <f t="shared" si="13"/>
        <v>0</v>
      </c>
      <c r="F91" s="92"/>
      <c r="G91" s="6"/>
      <c r="H91" s="93">
        <f t="shared" si="14"/>
        <v>0</v>
      </c>
      <c r="I91" s="92"/>
      <c r="J91" s="20"/>
      <c r="K91" s="93">
        <f t="shared" si="15"/>
        <v>0</v>
      </c>
      <c r="L91" s="92"/>
      <c r="M91" s="20"/>
      <c r="N91" s="93">
        <f t="shared" si="16"/>
        <v>0</v>
      </c>
      <c r="O91" s="92"/>
      <c r="P91" s="20"/>
      <c r="Q91" s="93">
        <f t="shared" si="17"/>
        <v>0</v>
      </c>
      <c r="R91" s="92"/>
      <c r="S91" s="20"/>
      <c r="T91" s="93">
        <f t="shared" si="18"/>
        <v>0</v>
      </c>
      <c r="U91" s="209">
        <f t="shared" si="19"/>
        <v>0</v>
      </c>
      <c r="W91" s="87" t="s">
        <v>14</v>
      </c>
      <c r="X91" s="122">
        <f t="shared" si="20"/>
        <v>0</v>
      </c>
      <c r="Y91" s="122">
        <f t="shared" si="21"/>
        <v>0</v>
      </c>
      <c r="Z91" s="122">
        <f t="shared" si="22"/>
        <v>0</v>
      </c>
      <c r="AA91" s="122">
        <f t="shared" si="23"/>
        <v>0</v>
      </c>
      <c r="AB91" s="122">
        <f t="shared" si="24"/>
        <v>0</v>
      </c>
      <c r="AC91" s="129">
        <f t="shared" si="25"/>
        <v>0</v>
      </c>
    </row>
    <row r="92" spans="1:29" ht="15.75">
      <c r="A92" s="251"/>
      <c r="B92" s="86" t="s">
        <v>15</v>
      </c>
      <c r="C92" s="92"/>
      <c r="D92" s="20"/>
      <c r="E92" s="93">
        <f t="shared" si="13"/>
        <v>0</v>
      </c>
      <c r="F92" s="92"/>
      <c r="G92" s="6"/>
      <c r="H92" s="93">
        <f t="shared" si="14"/>
        <v>0</v>
      </c>
      <c r="I92" s="92"/>
      <c r="J92" s="20"/>
      <c r="K92" s="93">
        <f t="shared" si="15"/>
        <v>0</v>
      </c>
      <c r="L92" s="92"/>
      <c r="M92" s="20"/>
      <c r="N92" s="93">
        <f t="shared" si="16"/>
        <v>0</v>
      </c>
      <c r="O92" s="92"/>
      <c r="P92" s="20"/>
      <c r="Q92" s="93">
        <f t="shared" si="17"/>
        <v>0</v>
      </c>
      <c r="R92" s="92"/>
      <c r="S92" s="20"/>
      <c r="T92" s="93">
        <f t="shared" si="18"/>
        <v>0</v>
      </c>
      <c r="U92" s="209">
        <f t="shared" si="19"/>
        <v>0</v>
      </c>
      <c r="W92" s="86" t="s">
        <v>15</v>
      </c>
      <c r="X92" s="122">
        <f t="shared" si="20"/>
        <v>0</v>
      </c>
      <c r="Y92" s="122">
        <f t="shared" si="21"/>
        <v>0</v>
      </c>
      <c r="Z92" s="122">
        <f t="shared" si="22"/>
        <v>0</v>
      </c>
      <c r="AA92" s="122">
        <f t="shared" si="23"/>
        <v>0</v>
      </c>
      <c r="AB92" s="122">
        <f t="shared" si="24"/>
        <v>0</v>
      </c>
      <c r="AC92" s="129">
        <f t="shared" si="25"/>
        <v>0</v>
      </c>
    </row>
    <row r="93" spans="1:29" ht="15.75">
      <c r="A93" s="251"/>
      <c r="B93" s="86" t="s">
        <v>16</v>
      </c>
      <c r="C93" s="92"/>
      <c r="D93" s="20"/>
      <c r="E93" s="93">
        <f t="shared" si="13"/>
        <v>0</v>
      </c>
      <c r="F93" s="92"/>
      <c r="G93" s="6"/>
      <c r="H93" s="93">
        <f t="shared" si="14"/>
        <v>0</v>
      </c>
      <c r="I93" s="92"/>
      <c r="J93" s="20"/>
      <c r="K93" s="93">
        <f t="shared" si="15"/>
        <v>0</v>
      </c>
      <c r="L93" s="92"/>
      <c r="M93" s="20"/>
      <c r="N93" s="93">
        <f t="shared" si="16"/>
        <v>0</v>
      </c>
      <c r="O93" s="92"/>
      <c r="P93" s="20"/>
      <c r="Q93" s="93">
        <f t="shared" si="17"/>
        <v>0</v>
      </c>
      <c r="R93" s="92"/>
      <c r="S93" s="20"/>
      <c r="T93" s="93">
        <f t="shared" si="18"/>
        <v>0</v>
      </c>
      <c r="U93" s="209">
        <f t="shared" si="19"/>
        <v>0</v>
      </c>
      <c r="W93" s="86" t="s">
        <v>16</v>
      </c>
      <c r="X93" s="122">
        <f t="shared" si="20"/>
        <v>0</v>
      </c>
      <c r="Y93" s="122">
        <f t="shared" si="21"/>
        <v>0</v>
      </c>
      <c r="Z93" s="122">
        <f t="shared" si="22"/>
        <v>0</v>
      </c>
      <c r="AA93" s="122">
        <f t="shared" si="23"/>
        <v>0</v>
      </c>
      <c r="AB93" s="122">
        <f t="shared" si="24"/>
        <v>0</v>
      </c>
      <c r="AC93" s="129">
        <f t="shared" si="25"/>
        <v>0</v>
      </c>
    </row>
    <row r="94" spans="1:29" ht="15.75">
      <c r="A94" s="251"/>
      <c r="B94" s="86" t="s">
        <v>17</v>
      </c>
      <c r="C94" s="92"/>
      <c r="D94" s="20"/>
      <c r="E94" s="93">
        <f t="shared" si="13"/>
        <v>0</v>
      </c>
      <c r="F94" s="92"/>
      <c r="G94" s="6"/>
      <c r="H94" s="93">
        <f t="shared" si="14"/>
        <v>0</v>
      </c>
      <c r="I94" s="92"/>
      <c r="J94" s="20"/>
      <c r="K94" s="93">
        <f t="shared" si="15"/>
        <v>0</v>
      </c>
      <c r="L94" s="92"/>
      <c r="M94" s="20"/>
      <c r="N94" s="93">
        <f t="shared" si="16"/>
        <v>0</v>
      </c>
      <c r="O94" s="92"/>
      <c r="P94" s="20"/>
      <c r="Q94" s="93">
        <f t="shared" si="17"/>
        <v>0</v>
      </c>
      <c r="R94" s="92"/>
      <c r="S94" s="20"/>
      <c r="T94" s="93">
        <f t="shared" si="18"/>
        <v>0</v>
      </c>
      <c r="U94" s="209">
        <f t="shared" si="19"/>
        <v>0</v>
      </c>
      <c r="W94" s="86" t="s">
        <v>17</v>
      </c>
      <c r="X94" s="122">
        <f t="shared" si="20"/>
        <v>0</v>
      </c>
      <c r="Y94" s="122">
        <f t="shared" si="21"/>
        <v>0</v>
      </c>
      <c r="Z94" s="122">
        <f t="shared" si="22"/>
        <v>0</v>
      </c>
      <c r="AA94" s="122">
        <f t="shared" si="23"/>
        <v>0</v>
      </c>
      <c r="AB94" s="122">
        <f t="shared" si="24"/>
        <v>0</v>
      </c>
      <c r="AC94" s="129">
        <f t="shared" si="25"/>
        <v>0</v>
      </c>
    </row>
    <row r="95" spans="1:29" ht="15.75">
      <c r="A95" s="251"/>
      <c r="B95" s="86" t="s">
        <v>18</v>
      </c>
      <c r="C95" s="92"/>
      <c r="D95" s="20"/>
      <c r="E95" s="93">
        <f t="shared" si="13"/>
        <v>0</v>
      </c>
      <c r="F95" s="92"/>
      <c r="G95" s="6"/>
      <c r="H95" s="93">
        <f t="shared" si="14"/>
        <v>0</v>
      </c>
      <c r="I95" s="92"/>
      <c r="J95" s="20"/>
      <c r="K95" s="93">
        <f t="shared" si="15"/>
        <v>0</v>
      </c>
      <c r="L95" s="92"/>
      <c r="M95" s="20"/>
      <c r="N95" s="93">
        <f t="shared" si="16"/>
        <v>0</v>
      </c>
      <c r="O95" s="92"/>
      <c r="P95" s="20"/>
      <c r="Q95" s="93">
        <f t="shared" si="17"/>
        <v>0</v>
      </c>
      <c r="R95" s="92"/>
      <c r="S95" s="20"/>
      <c r="T95" s="93">
        <f t="shared" si="18"/>
        <v>0</v>
      </c>
      <c r="U95" s="209">
        <f t="shared" si="19"/>
        <v>0</v>
      </c>
      <c r="W95" s="86" t="s">
        <v>18</v>
      </c>
      <c r="X95" s="122">
        <f t="shared" si="20"/>
        <v>0</v>
      </c>
      <c r="Y95" s="122">
        <f t="shared" si="21"/>
        <v>0</v>
      </c>
      <c r="Z95" s="122">
        <f t="shared" si="22"/>
        <v>0</v>
      </c>
      <c r="AA95" s="122">
        <f t="shared" si="23"/>
        <v>0</v>
      </c>
      <c r="AB95" s="122">
        <f t="shared" si="24"/>
        <v>0</v>
      </c>
      <c r="AC95" s="129">
        <f t="shared" si="25"/>
        <v>0</v>
      </c>
    </row>
    <row r="96" spans="1:29" ht="15.75">
      <c r="A96" s="252"/>
      <c r="B96" s="88" t="s">
        <v>19</v>
      </c>
      <c r="C96" s="94"/>
      <c r="D96" s="95"/>
      <c r="E96" s="96">
        <f t="shared" si="13"/>
        <v>0</v>
      </c>
      <c r="F96" s="94"/>
      <c r="G96" s="105"/>
      <c r="H96" s="96">
        <f t="shared" si="14"/>
        <v>0</v>
      </c>
      <c r="I96" s="94"/>
      <c r="J96" s="95"/>
      <c r="K96" s="96">
        <f t="shared" si="15"/>
        <v>0</v>
      </c>
      <c r="L96" s="94"/>
      <c r="M96" s="95"/>
      <c r="N96" s="96">
        <f t="shared" si="16"/>
        <v>0</v>
      </c>
      <c r="O96" s="94"/>
      <c r="P96" s="95"/>
      <c r="Q96" s="96">
        <f t="shared" si="17"/>
        <v>0</v>
      </c>
      <c r="R96" s="94"/>
      <c r="S96" s="95"/>
      <c r="T96" s="96">
        <f t="shared" si="18"/>
        <v>0</v>
      </c>
      <c r="U96" s="210">
        <f t="shared" si="19"/>
        <v>0</v>
      </c>
      <c r="W96" s="88" t="s">
        <v>19</v>
      </c>
      <c r="X96" s="122">
        <f t="shared" si="20"/>
        <v>0</v>
      </c>
      <c r="Y96" s="122">
        <f t="shared" si="21"/>
        <v>0</v>
      </c>
      <c r="Z96" s="122">
        <f t="shared" si="22"/>
        <v>0</v>
      </c>
      <c r="AA96" s="122">
        <f t="shared" si="23"/>
        <v>0</v>
      </c>
      <c r="AB96" s="122">
        <f t="shared" si="24"/>
        <v>0</v>
      </c>
      <c r="AC96" s="129">
        <f t="shared" si="25"/>
        <v>0</v>
      </c>
    </row>
    <row r="97" spans="1:29" ht="15.75" customHeight="1">
      <c r="A97" s="250">
        <v>42747</v>
      </c>
      <c r="B97" s="85" t="s">
        <v>12</v>
      </c>
      <c r="C97" s="98"/>
      <c r="D97" s="90"/>
      <c r="E97" s="91">
        <f t="shared" si="13"/>
        <v>0</v>
      </c>
      <c r="F97" s="98"/>
      <c r="G97" s="90"/>
      <c r="H97" s="91">
        <f t="shared" si="14"/>
        <v>0</v>
      </c>
      <c r="I97" s="98"/>
      <c r="J97" s="99"/>
      <c r="K97" s="91">
        <f t="shared" si="15"/>
        <v>0</v>
      </c>
      <c r="L97" s="98"/>
      <c r="M97" s="99"/>
      <c r="N97" s="91">
        <f t="shared" si="16"/>
        <v>0</v>
      </c>
      <c r="O97" s="98"/>
      <c r="P97" s="90"/>
      <c r="Q97" s="91">
        <f t="shared" si="17"/>
        <v>0</v>
      </c>
      <c r="R97" s="98"/>
      <c r="S97" s="90"/>
      <c r="T97" s="91">
        <f t="shared" si="18"/>
        <v>0</v>
      </c>
      <c r="U97" s="208">
        <f t="shared" si="19"/>
        <v>0</v>
      </c>
      <c r="W97" s="85" t="s">
        <v>12</v>
      </c>
      <c r="X97" s="117">
        <f t="shared" si="20"/>
        <v>0</v>
      </c>
      <c r="Y97" s="118">
        <f t="shared" si="21"/>
        <v>0</v>
      </c>
      <c r="Z97" s="118">
        <f t="shared" si="22"/>
        <v>0</v>
      </c>
      <c r="AA97" s="118">
        <f t="shared" si="23"/>
        <v>0</v>
      </c>
      <c r="AB97" s="118">
        <f t="shared" si="24"/>
        <v>0</v>
      </c>
      <c r="AC97" s="131">
        <f t="shared" si="25"/>
        <v>0</v>
      </c>
    </row>
    <row r="98" spans="1:29" ht="15.75">
      <c r="A98" s="251"/>
      <c r="B98" s="86" t="s">
        <v>13</v>
      </c>
      <c r="C98" s="92"/>
      <c r="D98" s="20"/>
      <c r="E98" s="93">
        <f t="shared" si="13"/>
        <v>0</v>
      </c>
      <c r="F98" s="92"/>
      <c r="G98" s="20"/>
      <c r="H98" s="93">
        <f t="shared" si="14"/>
        <v>0</v>
      </c>
      <c r="I98" s="92"/>
      <c r="J98" s="20"/>
      <c r="K98" s="93">
        <f t="shared" si="15"/>
        <v>0</v>
      </c>
      <c r="L98" s="92"/>
      <c r="M98" s="20"/>
      <c r="N98" s="93">
        <f t="shared" si="16"/>
        <v>0</v>
      </c>
      <c r="O98" s="92"/>
      <c r="P98" s="20"/>
      <c r="Q98" s="93">
        <f t="shared" si="17"/>
        <v>0</v>
      </c>
      <c r="R98" s="92"/>
      <c r="S98" s="20"/>
      <c r="T98" s="93">
        <f t="shared" si="18"/>
        <v>0</v>
      </c>
      <c r="U98" s="209">
        <f t="shared" si="19"/>
        <v>0</v>
      </c>
      <c r="W98" s="86" t="s">
        <v>13</v>
      </c>
      <c r="X98" s="121">
        <f t="shared" si="20"/>
        <v>0</v>
      </c>
      <c r="Y98" s="122">
        <f t="shared" si="21"/>
        <v>0</v>
      </c>
      <c r="Z98" s="122">
        <f t="shared" si="22"/>
        <v>0</v>
      </c>
      <c r="AA98" s="122">
        <f t="shared" si="23"/>
        <v>0</v>
      </c>
      <c r="AB98" s="122">
        <f t="shared" si="24"/>
        <v>0</v>
      </c>
      <c r="AC98" s="129">
        <f t="shared" si="25"/>
        <v>0</v>
      </c>
    </row>
    <row r="99" spans="1:29" ht="15.75">
      <c r="A99" s="251"/>
      <c r="B99" s="87" t="s">
        <v>14</v>
      </c>
      <c r="C99" s="92"/>
      <c r="D99" s="20"/>
      <c r="E99" s="93">
        <f t="shared" si="13"/>
        <v>0</v>
      </c>
      <c r="F99" s="92"/>
      <c r="G99" s="20"/>
      <c r="H99" s="93">
        <f t="shared" si="14"/>
        <v>0</v>
      </c>
      <c r="I99" s="92"/>
      <c r="J99" s="20"/>
      <c r="K99" s="93">
        <f t="shared" si="15"/>
        <v>0</v>
      </c>
      <c r="L99" s="92"/>
      <c r="M99" s="20"/>
      <c r="N99" s="93">
        <f t="shared" si="16"/>
        <v>0</v>
      </c>
      <c r="O99" s="92"/>
      <c r="P99" s="20"/>
      <c r="Q99" s="93">
        <f t="shared" si="17"/>
        <v>0</v>
      </c>
      <c r="R99" s="92"/>
      <c r="S99" s="20"/>
      <c r="T99" s="93">
        <f t="shared" si="18"/>
        <v>0</v>
      </c>
      <c r="U99" s="209">
        <f t="shared" si="19"/>
        <v>0</v>
      </c>
      <c r="W99" s="87" t="s">
        <v>14</v>
      </c>
      <c r="X99" s="121">
        <f t="shared" si="20"/>
        <v>0</v>
      </c>
      <c r="Y99" s="122">
        <f t="shared" si="21"/>
        <v>0</v>
      </c>
      <c r="Z99" s="122">
        <f t="shared" si="22"/>
        <v>0</v>
      </c>
      <c r="AA99" s="122">
        <f t="shared" si="23"/>
        <v>0</v>
      </c>
      <c r="AB99" s="122">
        <f t="shared" si="24"/>
        <v>0</v>
      </c>
      <c r="AC99" s="129">
        <f t="shared" si="25"/>
        <v>0</v>
      </c>
    </row>
    <row r="100" spans="1:29" ht="15.75">
      <c r="A100" s="251"/>
      <c r="B100" s="86" t="s">
        <v>15</v>
      </c>
      <c r="C100" s="92"/>
      <c r="D100" s="20"/>
      <c r="E100" s="93">
        <f t="shared" si="13"/>
        <v>0</v>
      </c>
      <c r="F100" s="92"/>
      <c r="G100" s="20"/>
      <c r="H100" s="93">
        <f t="shared" si="14"/>
        <v>0</v>
      </c>
      <c r="I100" s="92"/>
      <c r="J100" s="20"/>
      <c r="K100" s="93">
        <f t="shared" si="15"/>
        <v>0</v>
      </c>
      <c r="L100" s="92"/>
      <c r="M100" s="20"/>
      <c r="N100" s="93">
        <f t="shared" si="16"/>
        <v>0</v>
      </c>
      <c r="O100" s="92"/>
      <c r="P100" s="20"/>
      <c r="Q100" s="93">
        <f t="shared" si="17"/>
        <v>0</v>
      </c>
      <c r="R100" s="92"/>
      <c r="S100" s="20"/>
      <c r="T100" s="93">
        <f t="shared" si="18"/>
        <v>0</v>
      </c>
      <c r="U100" s="209">
        <f t="shared" si="19"/>
        <v>0</v>
      </c>
      <c r="W100" s="86" t="s">
        <v>15</v>
      </c>
      <c r="X100" s="121">
        <f t="shared" si="20"/>
        <v>0</v>
      </c>
      <c r="Y100" s="122">
        <f t="shared" si="21"/>
        <v>0</v>
      </c>
      <c r="Z100" s="122">
        <f t="shared" si="22"/>
        <v>0</v>
      </c>
      <c r="AA100" s="122">
        <f t="shared" si="23"/>
        <v>0</v>
      </c>
      <c r="AB100" s="122">
        <f t="shared" si="24"/>
        <v>0</v>
      </c>
      <c r="AC100" s="129">
        <f t="shared" si="25"/>
        <v>0</v>
      </c>
    </row>
    <row r="101" spans="1:29" ht="15.75">
      <c r="A101" s="251"/>
      <c r="B101" s="86" t="s">
        <v>16</v>
      </c>
      <c r="C101" s="92"/>
      <c r="D101" s="20"/>
      <c r="E101" s="93">
        <f t="shared" si="13"/>
        <v>0</v>
      </c>
      <c r="F101" s="92"/>
      <c r="G101" s="20"/>
      <c r="H101" s="93">
        <f t="shared" si="14"/>
        <v>0</v>
      </c>
      <c r="I101" s="92"/>
      <c r="J101" s="20"/>
      <c r="K101" s="93">
        <f t="shared" si="15"/>
        <v>0</v>
      </c>
      <c r="L101" s="92"/>
      <c r="M101" s="20"/>
      <c r="N101" s="93">
        <f t="shared" si="16"/>
        <v>0</v>
      </c>
      <c r="O101" s="92"/>
      <c r="P101" s="20"/>
      <c r="Q101" s="93">
        <f t="shared" si="17"/>
        <v>0</v>
      </c>
      <c r="R101" s="92"/>
      <c r="S101" s="20"/>
      <c r="T101" s="93">
        <f t="shared" si="18"/>
        <v>0</v>
      </c>
      <c r="U101" s="209">
        <f t="shared" si="19"/>
        <v>0</v>
      </c>
      <c r="W101" s="86" t="s">
        <v>16</v>
      </c>
      <c r="X101" s="121">
        <f t="shared" si="20"/>
        <v>0</v>
      </c>
      <c r="Y101" s="122">
        <f t="shared" si="21"/>
        <v>0</v>
      </c>
      <c r="Z101" s="122">
        <f t="shared" si="22"/>
        <v>0</v>
      </c>
      <c r="AA101" s="122">
        <f t="shared" si="23"/>
        <v>0</v>
      </c>
      <c r="AB101" s="122">
        <f t="shared" si="24"/>
        <v>0</v>
      </c>
      <c r="AC101" s="129">
        <f t="shared" si="25"/>
        <v>0</v>
      </c>
    </row>
    <row r="102" spans="1:29" ht="15.75">
      <c r="A102" s="251"/>
      <c r="B102" s="86" t="s">
        <v>17</v>
      </c>
      <c r="C102" s="92"/>
      <c r="D102" s="20"/>
      <c r="E102" s="93">
        <f t="shared" si="13"/>
        <v>0</v>
      </c>
      <c r="F102" s="92"/>
      <c r="G102" s="20"/>
      <c r="H102" s="93">
        <f t="shared" si="14"/>
        <v>0</v>
      </c>
      <c r="I102" s="92"/>
      <c r="J102" s="20"/>
      <c r="K102" s="93">
        <f t="shared" si="15"/>
        <v>0</v>
      </c>
      <c r="L102" s="92"/>
      <c r="M102" s="20"/>
      <c r="N102" s="93">
        <f t="shared" si="16"/>
        <v>0</v>
      </c>
      <c r="O102" s="92"/>
      <c r="P102" s="20"/>
      <c r="Q102" s="93">
        <f t="shared" si="17"/>
        <v>0</v>
      </c>
      <c r="R102" s="92"/>
      <c r="S102" s="20"/>
      <c r="T102" s="93">
        <f t="shared" si="18"/>
        <v>0</v>
      </c>
      <c r="U102" s="209">
        <f t="shared" si="19"/>
        <v>0</v>
      </c>
      <c r="W102" s="86" t="s">
        <v>17</v>
      </c>
      <c r="X102" s="121">
        <f t="shared" si="20"/>
        <v>0</v>
      </c>
      <c r="Y102" s="122">
        <f t="shared" si="21"/>
        <v>0</v>
      </c>
      <c r="Z102" s="122">
        <f t="shared" si="22"/>
        <v>0</v>
      </c>
      <c r="AA102" s="122">
        <f t="shared" si="23"/>
        <v>0</v>
      </c>
      <c r="AB102" s="122">
        <f t="shared" si="24"/>
        <v>0</v>
      </c>
      <c r="AC102" s="129">
        <f t="shared" si="25"/>
        <v>0</v>
      </c>
    </row>
    <row r="103" spans="1:29" ht="15.75">
      <c r="A103" s="251"/>
      <c r="B103" s="86" t="s">
        <v>18</v>
      </c>
      <c r="C103" s="92"/>
      <c r="D103" s="20"/>
      <c r="E103" s="93">
        <f t="shared" si="13"/>
        <v>0</v>
      </c>
      <c r="F103" s="92"/>
      <c r="G103" s="20"/>
      <c r="H103" s="93">
        <f t="shared" si="14"/>
        <v>0</v>
      </c>
      <c r="I103" s="92"/>
      <c r="J103" s="20"/>
      <c r="K103" s="93">
        <f t="shared" si="15"/>
        <v>0</v>
      </c>
      <c r="L103" s="92"/>
      <c r="M103" s="20"/>
      <c r="N103" s="93">
        <f t="shared" si="16"/>
        <v>0</v>
      </c>
      <c r="O103" s="92"/>
      <c r="P103" s="20"/>
      <c r="Q103" s="93">
        <f t="shared" si="17"/>
        <v>0</v>
      </c>
      <c r="R103" s="92"/>
      <c r="S103" s="20"/>
      <c r="T103" s="93">
        <f t="shared" si="18"/>
        <v>0</v>
      </c>
      <c r="U103" s="209">
        <f t="shared" si="19"/>
        <v>0</v>
      </c>
      <c r="W103" s="86" t="s">
        <v>18</v>
      </c>
      <c r="X103" s="121">
        <f t="shared" si="20"/>
        <v>0</v>
      </c>
      <c r="Y103" s="122">
        <f t="shared" si="21"/>
        <v>0</v>
      </c>
      <c r="Z103" s="122">
        <f t="shared" si="22"/>
        <v>0</v>
      </c>
      <c r="AA103" s="122">
        <f t="shared" si="23"/>
        <v>0</v>
      </c>
      <c r="AB103" s="122">
        <f t="shared" si="24"/>
        <v>0</v>
      </c>
      <c r="AC103" s="129">
        <f t="shared" si="25"/>
        <v>0</v>
      </c>
    </row>
    <row r="104" spans="1:29" ht="15.75">
      <c r="A104" s="252"/>
      <c r="B104" s="88" t="s">
        <v>19</v>
      </c>
      <c r="C104" s="94"/>
      <c r="D104" s="95"/>
      <c r="E104" s="96">
        <f t="shared" si="13"/>
        <v>0</v>
      </c>
      <c r="F104" s="94"/>
      <c r="G104" s="95"/>
      <c r="H104" s="96">
        <f t="shared" si="14"/>
        <v>0</v>
      </c>
      <c r="I104" s="94"/>
      <c r="J104" s="95"/>
      <c r="K104" s="96">
        <f t="shared" si="15"/>
        <v>0</v>
      </c>
      <c r="L104" s="94"/>
      <c r="M104" s="95"/>
      <c r="N104" s="96">
        <f t="shared" si="16"/>
        <v>0</v>
      </c>
      <c r="O104" s="94"/>
      <c r="P104" s="95"/>
      <c r="Q104" s="96">
        <f t="shared" si="17"/>
        <v>0</v>
      </c>
      <c r="R104" s="94"/>
      <c r="S104" s="95"/>
      <c r="T104" s="96">
        <f t="shared" si="18"/>
        <v>0</v>
      </c>
      <c r="U104" s="210">
        <f t="shared" si="19"/>
        <v>0</v>
      </c>
      <c r="W104" s="88" t="s">
        <v>19</v>
      </c>
      <c r="X104" s="125">
        <f t="shared" si="20"/>
        <v>0</v>
      </c>
      <c r="Y104" s="126">
        <f t="shared" si="21"/>
        <v>0</v>
      </c>
      <c r="Z104" s="126">
        <f t="shared" si="22"/>
        <v>0</v>
      </c>
      <c r="AA104" s="126">
        <f t="shared" si="23"/>
        <v>0</v>
      </c>
      <c r="AB104" s="126">
        <f t="shared" si="24"/>
        <v>0</v>
      </c>
      <c r="AC104" s="132">
        <f t="shared" si="25"/>
        <v>0</v>
      </c>
    </row>
    <row r="105" spans="1:29" ht="15.75" customHeight="1">
      <c r="A105" s="250">
        <v>42748</v>
      </c>
      <c r="B105" s="85" t="s">
        <v>12</v>
      </c>
      <c r="C105" s="89"/>
      <c r="D105" s="99"/>
      <c r="E105" s="91">
        <f t="shared" si="13"/>
        <v>0</v>
      </c>
      <c r="F105" s="89"/>
      <c r="G105" s="90"/>
      <c r="H105" s="91">
        <f t="shared" si="14"/>
        <v>0</v>
      </c>
      <c r="I105" s="89"/>
      <c r="J105" s="90"/>
      <c r="K105" s="91">
        <f t="shared" si="15"/>
        <v>0</v>
      </c>
      <c r="L105" s="89"/>
      <c r="M105" s="90"/>
      <c r="N105" s="91">
        <f t="shared" si="16"/>
        <v>0</v>
      </c>
      <c r="O105" s="89"/>
      <c r="P105" s="99"/>
      <c r="Q105" s="91">
        <f t="shared" si="17"/>
        <v>0</v>
      </c>
      <c r="R105" s="89"/>
      <c r="S105" s="90"/>
      <c r="T105" s="91">
        <f t="shared" si="18"/>
        <v>0</v>
      </c>
      <c r="U105" s="208">
        <f t="shared" si="19"/>
        <v>0</v>
      </c>
      <c r="W105" s="85" t="s">
        <v>12</v>
      </c>
      <c r="X105" s="117">
        <f t="shared" si="20"/>
        <v>0</v>
      </c>
      <c r="Y105" s="118">
        <f t="shared" si="21"/>
        <v>0</v>
      </c>
      <c r="Z105" s="118">
        <f t="shared" si="22"/>
        <v>0</v>
      </c>
      <c r="AA105" s="118">
        <f t="shared" si="23"/>
        <v>0</v>
      </c>
      <c r="AB105" s="118">
        <f t="shared" si="24"/>
        <v>0</v>
      </c>
      <c r="AC105" s="131">
        <f t="shared" si="25"/>
        <v>0</v>
      </c>
    </row>
    <row r="106" spans="1:29" ht="15.75">
      <c r="A106" s="251"/>
      <c r="B106" s="86" t="s">
        <v>13</v>
      </c>
      <c r="C106" s="92"/>
      <c r="D106" s="20"/>
      <c r="E106" s="93">
        <f t="shared" si="13"/>
        <v>0</v>
      </c>
      <c r="F106" s="92"/>
      <c r="G106" s="20"/>
      <c r="H106" s="93">
        <f t="shared" si="14"/>
        <v>0</v>
      </c>
      <c r="I106" s="92"/>
      <c r="J106" s="20"/>
      <c r="K106" s="93">
        <f t="shared" si="15"/>
        <v>0</v>
      </c>
      <c r="L106" s="92"/>
      <c r="M106" s="20"/>
      <c r="N106" s="93">
        <f t="shared" si="16"/>
        <v>0</v>
      </c>
      <c r="O106" s="92"/>
      <c r="P106" s="20"/>
      <c r="Q106" s="93">
        <f t="shared" si="17"/>
        <v>0</v>
      </c>
      <c r="R106" s="92"/>
      <c r="S106" s="20"/>
      <c r="T106" s="93">
        <f t="shared" si="18"/>
        <v>0</v>
      </c>
      <c r="U106" s="209">
        <f t="shared" si="19"/>
        <v>0</v>
      </c>
      <c r="W106" s="86" t="s">
        <v>13</v>
      </c>
      <c r="X106" s="121">
        <f t="shared" si="20"/>
        <v>0</v>
      </c>
      <c r="Y106" s="122">
        <f t="shared" si="21"/>
        <v>0</v>
      </c>
      <c r="Z106" s="122">
        <f t="shared" si="22"/>
        <v>0</v>
      </c>
      <c r="AA106" s="122">
        <f t="shared" si="23"/>
        <v>0</v>
      </c>
      <c r="AB106" s="122">
        <f t="shared" si="24"/>
        <v>0</v>
      </c>
      <c r="AC106" s="129">
        <f t="shared" si="25"/>
        <v>0</v>
      </c>
    </row>
    <row r="107" spans="1:29" ht="15.75">
      <c r="A107" s="251"/>
      <c r="B107" s="87" t="s">
        <v>14</v>
      </c>
      <c r="C107" s="92"/>
      <c r="D107" s="20"/>
      <c r="E107" s="93">
        <f t="shared" si="13"/>
        <v>0</v>
      </c>
      <c r="F107" s="92"/>
      <c r="G107" s="20"/>
      <c r="H107" s="93">
        <f t="shared" si="14"/>
        <v>0</v>
      </c>
      <c r="I107" s="92"/>
      <c r="J107" s="20"/>
      <c r="K107" s="93">
        <f t="shared" si="15"/>
        <v>0</v>
      </c>
      <c r="L107" s="92"/>
      <c r="M107" s="20"/>
      <c r="N107" s="93">
        <f t="shared" si="16"/>
        <v>0</v>
      </c>
      <c r="O107" s="92"/>
      <c r="P107" s="20"/>
      <c r="Q107" s="93">
        <f t="shared" si="17"/>
        <v>0</v>
      </c>
      <c r="R107" s="92"/>
      <c r="S107" s="20"/>
      <c r="T107" s="93">
        <f t="shared" si="18"/>
        <v>0</v>
      </c>
      <c r="U107" s="209">
        <f t="shared" si="19"/>
        <v>0</v>
      </c>
      <c r="W107" s="87" t="s">
        <v>14</v>
      </c>
      <c r="X107" s="121">
        <f t="shared" si="20"/>
        <v>0</v>
      </c>
      <c r="Y107" s="122">
        <f t="shared" si="21"/>
        <v>0</v>
      </c>
      <c r="Z107" s="122">
        <f t="shared" si="22"/>
        <v>0</v>
      </c>
      <c r="AA107" s="122">
        <f t="shared" si="23"/>
        <v>0</v>
      </c>
      <c r="AB107" s="122">
        <f t="shared" si="24"/>
        <v>0</v>
      </c>
      <c r="AC107" s="129">
        <f t="shared" si="25"/>
        <v>0</v>
      </c>
    </row>
    <row r="108" spans="1:29" ht="15.75">
      <c r="A108" s="251"/>
      <c r="B108" s="86" t="s">
        <v>15</v>
      </c>
      <c r="C108" s="92"/>
      <c r="D108" s="20"/>
      <c r="E108" s="93">
        <f t="shared" si="13"/>
        <v>0</v>
      </c>
      <c r="F108" s="92"/>
      <c r="G108" s="20"/>
      <c r="H108" s="93">
        <f t="shared" si="14"/>
        <v>0</v>
      </c>
      <c r="I108" s="92"/>
      <c r="J108" s="20"/>
      <c r="K108" s="93">
        <f t="shared" si="15"/>
        <v>0</v>
      </c>
      <c r="L108" s="92"/>
      <c r="M108" s="20"/>
      <c r="N108" s="93">
        <f t="shared" si="16"/>
        <v>0</v>
      </c>
      <c r="O108" s="92"/>
      <c r="P108" s="20"/>
      <c r="Q108" s="93">
        <f t="shared" si="17"/>
        <v>0</v>
      </c>
      <c r="R108" s="92"/>
      <c r="S108" s="20"/>
      <c r="T108" s="93">
        <f t="shared" si="18"/>
        <v>0</v>
      </c>
      <c r="U108" s="209">
        <f t="shared" si="19"/>
        <v>0</v>
      </c>
      <c r="W108" s="86" t="s">
        <v>15</v>
      </c>
      <c r="X108" s="121">
        <f t="shared" si="20"/>
        <v>0</v>
      </c>
      <c r="Y108" s="122">
        <f t="shared" si="21"/>
        <v>0</v>
      </c>
      <c r="Z108" s="122">
        <f t="shared" si="22"/>
        <v>0</v>
      </c>
      <c r="AA108" s="122">
        <f t="shared" si="23"/>
        <v>0</v>
      </c>
      <c r="AB108" s="122">
        <f t="shared" si="24"/>
        <v>0</v>
      </c>
      <c r="AC108" s="129">
        <f t="shared" si="25"/>
        <v>0</v>
      </c>
    </row>
    <row r="109" spans="1:29" ht="15.75">
      <c r="A109" s="251"/>
      <c r="B109" s="86" t="s">
        <v>16</v>
      </c>
      <c r="C109" s="92"/>
      <c r="D109" s="20"/>
      <c r="E109" s="93">
        <f t="shared" si="13"/>
        <v>0</v>
      </c>
      <c r="F109" s="92"/>
      <c r="G109" s="20"/>
      <c r="H109" s="93">
        <f t="shared" si="14"/>
        <v>0</v>
      </c>
      <c r="I109" s="92"/>
      <c r="J109" s="20"/>
      <c r="K109" s="93">
        <f t="shared" si="15"/>
        <v>0</v>
      </c>
      <c r="L109" s="92"/>
      <c r="M109" s="20"/>
      <c r="N109" s="93">
        <f t="shared" si="16"/>
        <v>0</v>
      </c>
      <c r="O109" s="92"/>
      <c r="P109" s="20"/>
      <c r="Q109" s="93">
        <f t="shared" si="17"/>
        <v>0</v>
      </c>
      <c r="R109" s="92"/>
      <c r="S109" s="20"/>
      <c r="T109" s="93">
        <f t="shared" si="18"/>
        <v>0</v>
      </c>
      <c r="U109" s="209">
        <f t="shared" si="19"/>
        <v>0</v>
      </c>
      <c r="W109" s="86" t="s">
        <v>16</v>
      </c>
      <c r="X109" s="121">
        <f t="shared" si="20"/>
        <v>0</v>
      </c>
      <c r="Y109" s="122">
        <f t="shared" si="21"/>
        <v>0</v>
      </c>
      <c r="Z109" s="122">
        <f t="shared" si="22"/>
        <v>0</v>
      </c>
      <c r="AA109" s="122">
        <f t="shared" si="23"/>
        <v>0</v>
      </c>
      <c r="AB109" s="122">
        <f t="shared" si="24"/>
        <v>0</v>
      </c>
      <c r="AC109" s="129">
        <f t="shared" si="25"/>
        <v>0</v>
      </c>
    </row>
    <row r="110" spans="1:29" ht="15.75">
      <c r="A110" s="251"/>
      <c r="B110" s="86" t="s">
        <v>17</v>
      </c>
      <c r="C110" s="92"/>
      <c r="D110" s="20"/>
      <c r="E110" s="93">
        <f t="shared" si="13"/>
        <v>0</v>
      </c>
      <c r="F110" s="92"/>
      <c r="G110" s="20"/>
      <c r="H110" s="93">
        <f t="shared" si="14"/>
        <v>0</v>
      </c>
      <c r="I110" s="92"/>
      <c r="J110" s="20"/>
      <c r="K110" s="93">
        <f t="shared" si="15"/>
        <v>0</v>
      </c>
      <c r="L110" s="92"/>
      <c r="M110" s="20"/>
      <c r="N110" s="93">
        <f t="shared" si="16"/>
        <v>0</v>
      </c>
      <c r="O110" s="92"/>
      <c r="P110" s="20"/>
      <c r="Q110" s="93">
        <f t="shared" si="17"/>
        <v>0</v>
      </c>
      <c r="R110" s="92"/>
      <c r="S110" s="20"/>
      <c r="T110" s="93">
        <f t="shared" si="18"/>
        <v>0</v>
      </c>
      <c r="U110" s="209">
        <f t="shared" si="19"/>
        <v>0</v>
      </c>
      <c r="W110" s="86" t="s">
        <v>17</v>
      </c>
      <c r="X110" s="121">
        <f t="shared" si="20"/>
        <v>0</v>
      </c>
      <c r="Y110" s="122">
        <f t="shared" si="21"/>
        <v>0</v>
      </c>
      <c r="Z110" s="122">
        <f t="shared" si="22"/>
        <v>0</v>
      </c>
      <c r="AA110" s="122">
        <f t="shared" si="23"/>
        <v>0</v>
      </c>
      <c r="AB110" s="122">
        <f t="shared" si="24"/>
        <v>0</v>
      </c>
      <c r="AC110" s="129">
        <f t="shared" si="25"/>
        <v>0</v>
      </c>
    </row>
    <row r="111" spans="1:29" ht="15.75">
      <c r="A111" s="251"/>
      <c r="B111" s="86" t="s">
        <v>18</v>
      </c>
      <c r="C111" s="92"/>
      <c r="D111" s="20"/>
      <c r="E111" s="93">
        <f t="shared" si="13"/>
        <v>0</v>
      </c>
      <c r="F111" s="92"/>
      <c r="G111" s="20"/>
      <c r="H111" s="93">
        <f t="shared" si="14"/>
        <v>0</v>
      </c>
      <c r="I111" s="92"/>
      <c r="J111" s="20"/>
      <c r="K111" s="93">
        <f t="shared" si="15"/>
        <v>0</v>
      </c>
      <c r="L111" s="92"/>
      <c r="M111" s="20"/>
      <c r="N111" s="93">
        <f t="shared" si="16"/>
        <v>0</v>
      </c>
      <c r="O111" s="92"/>
      <c r="P111" s="20"/>
      <c r="Q111" s="93">
        <f t="shared" si="17"/>
        <v>0</v>
      </c>
      <c r="R111" s="92"/>
      <c r="S111" s="20"/>
      <c r="T111" s="93">
        <f t="shared" si="18"/>
        <v>0</v>
      </c>
      <c r="U111" s="209">
        <f t="shared" si="19"/>
        <v>0</v>
      </c>
      <c r="W111" s="86" t="s">
        <v>18</v>
      </c>
      <c r="X111" s="121">
        <f t="shared" si="20"/>
        <v>0</v>
      </c>
      <c r="Y111" s="122">
        <f t="shared" si="21"/>
        <v>0</v>
      </c>
      <c r="Z111" s="122">
        <f t="shared" si="22"/>
        <v>0</v>
      </c>
      <c r="AA111" s="122">
        <f t="shared" si="23"/>
        <v>0</v>
      </c>
      <c r="AB111" s="122">
        <f t="shared" si="24"/>
        <v>0</v>
      </c>
      <c r="AC111" s="129">
        <f t="shared" si="25"/>
        <v>0</v>
      </c>
    </row>
    <row r="112" spans="1:29" ht="15.75">
      <c r="A112" s="252"/>
      <c r="B112" s="88" t="s">
        <v>19</v>
      </c>
      <c r="C112" s="94"/>
      <c r="D112" s="95"/>
      <c r="E112" s="96">
        <f t="shared" si="13"/>
        <v>0</v>
      </c>
      <c r="F112" s="94"/>
      <c r="G112" s="95"/>
      <c r="H112" s="96">
        <f t="shared" si="14"/>
        <v>0</v>
      </c>
      <c r="I112" s="94"/>
      <c r="J112" s="95"/>
      <c r="K112" s="96">
        <f t="shared" si="15"/>
        <v>0</v>
      </c>
      <c r="L112" s="94"/>
      <c r="M112" s="95"/>
      <c r="N112" s="96">
        <f t="shared" si="16"/>
        <v>0</v>
      </c>
      <c r="O112" s="94"/>
      <c r="P112" s="95"/>
      <c r="Q112" s="96">
        <f t="shared" si="17"/>
        <v>0</v>
      </c>
      <c r="R112" s="94"/>
      <c r="S112" s="95"/>
      <c r="T112" s="96">
        <f t="shared" si="18"/>
        <v>0</v>
      </c>
      <c r="U112" s="210">
        <f t="shared" si="19"/>
        <v>0</v>
      </c>
      <c r="W112" s="88" t="s">
        <v>19</v>
      </c>
      <c r="X112" s="125">
        <f t="shared" si="20"/>
        <v>0</v>
      </c>
      <c r="Y112" s="126">
        <f t="shared" si="21"/>
        <v>0</v>
      </c>
      <c r="Z112" s="126">
        <f t="shared" si="22"/>
        <v>0</v>
      </c>
      <c r="AA112" s="126">
        <f t="shared" si="23"/>
        <v>0</v>
      </c>
      <c r="AB112" s="126">
        <f t="shared" si="24"/>
        <v>0</v>
      </c>
      <c r="AC112" s="132">
        <f t="shared" si="25"/>
        <v>0</v>
      </c>
    </row>
    <row r="113" spans="1:29" ht="15.75" customHeight="1">
      <c r="A113" s="250">
        <v>42749</v>
      </c>
      <c r="B113" s="85" t="s">
        <v>12</v>
      </c>
      <c r="C113" s="89"/>
      <c r="D113" s="90"/>
      <c r="E113" s="91">
        <f t="shared" si="13"/>
        <v>0</v>
      </c>
      <c r="F113" s="89"/>
      <c r="G113" s="90"/>
      <c r="H113" s="91">
        <f t="shared" si="14"/>
        <v>0</v>
      </c>
      <c r="I113" s="89"/>
      <c r="J113" s="90"/>
      <c r="K113" s="91">
        <f t="shared" si="15"/>
        <v>0</v>
      </c>
      <c r="L113" s="89"/>
      <c r="M113" s="90"/>
      <c r="N113" s="91">
        <f t="shared" si="16"/>
        <v>0</v>
      </c>
      <c r="O113" s="89"/>
      <c r="P113" s="90"/>
      <c r="Q113" s="91">
        <f t="shared" si="17"/>
        <v>0</v>
      </c>
      <c r="R113" s="89"/>
      <c r="S113" s="99"/>
      <c r="T113" s="91">
        <f t="shared" si="18"/>
        <v>0</v>
      </c>
      <c r="U113" s="208">
        <f t="shared" si="19"/>
        <v>0</v>
      </c>
      <c r="W113" s="85" t="s">
        <v>12</v>
      </c>
      <c r="X113" s="117">
        <f t="shared" si="20"/>
        <v>0</v>
      </c>
      <c r="Y113" s="118">
        <f t="shared" si="21"/>
        <v>0</v>
      </c>
      <c r="Z113" s="118">
        <f t="shared" si="22"/>
        <v>0</v>
      </c>
      <c r="AA113" s="118">
        <f t="shared" si="23"/>
        <v>0</v>
      </c>
      <c r="AB113" s="118">
        <f t="shared" si="24"/>
        <v>0</v>
      </c>
      <c r="AC113" s="131">
        <f t="shared" si="25"/>
        <v>0</v>
      </c>
    </row>
    <row r="114" spans="1:29" ht="15.75">
      <c r="A114" s="251"/>
      <c r="B114" s="86" t="s">
        <v>13</v>
      </c>
      <c r="C114" s="92"/>
      <c r="D114" s="20"/>
      <c r="E114" s="93">
        <f t="shared" si="13"/>
        <v>0</v>
      </c>
      <c r="F114" s="92"/>
      <c r="G114" s="20"/>
      <c r="H114" s="93">
        <f t="shared" si="14"/>
        <v>0</v>
      </c>
      <c r="I114" s="92"/>
      <c r="J114" s="20"/>
      <c r="K114" s="93">
        <f t="shared" si="15"/>
        <v>0</v>
      </c>
      <c r="L114" s="92"/>
      <c r="M114" s="20"/>
      <c r="N114" s="93">
        <f t="shared" si="16"/>
        <v>0</v>
      </c>
      <c r="O114" s="92"/>
      <c r="P114" s="20"/>
      <c r="Q114" s="93">
        <f t="shared" si="17"/>
        <v>0</v>
      </c>
      <c r="R114" s="92"/>
      <c r="S114" s="20"/>
      <c r="T114" s="93">
        <f t="shared" si="18"/>
        <v>0</v>
      </c>
      <c r="U114" s="209">
        <f t="shared" si="19"/>
        <v>0</v>
      </c>
      <c r="W114" s="86" t="s">
        <v>13</v>
      </c>
      <c r="X114" s="121">
        <f t="shared" si="20"/>
        <v>0</v>
      </c>
      <c r="Y114" s="122">
        <f t="shared" si="21"/>
        <v>0</v>
      </c>
      <c r="Z114" s="122">
        <f t="shared" si="22"/>
        <v>0</v>
      </c>
      <c r="AA114" s="122">
        <f t="shared" si="23"/>
        <v>0</v>
      </c>
      <c r="AB114" s="122">
        <f t="shared" si="24"/>
        <v>0</v>
      </c>
      <c r="AC114" s="129">
        <f t="shared" si="25"/>
        <v>0</v>
      </c>
    </row>
    <row r="115" spans="1:29" ht="15.75">
      <c r="A115" s="251"/>
      <c r="B115" s="87" t="s">
        <v>14</v>
      </c>
      <c r="C115" s="92"/>
      <c r="D115" s="20"/>
      <c r="E115" s="93">
        <f t="shared" si="13"/>
        <v>0</v>
      </c>
      <c r="F115" s="92"/>
      <c r="G115" s="20"/>
      <c r="H115" s="93">
        <f t="shared" si="14"/>
        <v>0</v>
      </c>
      <c r="I115" s="92"/>
      <c r="J115" s="20"/>
      <c r="K115" s="93">
        <f t="shared" si="15"/>
        <v>0</v>
      </c>
      <c r="L115" s="92"/>
      <c r="M115" s="20"/>
      <c r="N115" s="93">
        <f t="shared" si="16"/>
        <v>0</v>
      </c>
      <c r="O115" s="92"/>
      <c r="P115" s="20"/>
      <c r="Q115" s="93">
        <f t="shared" si="17"/>
        <v>0</v>
      </c>
      <c r="R115" s="92"/>
      <c r="S115" s="20"/>
      <c r="T115" s="93">
        <f t="shared" si="18"/>
        <v>0</v>
      </c>
      <c r="U115" s="209">
        <f t="shared" si="19"/>
        <v>0</v>
      </c>
      <c r="W115" s="87" t="s">
        <v>14</v>
      </c>
      <c r="X115" s="121">
        <f t="shared" si="20"/>
        <v>0</v>
      </c>
      <c r="Y115" s="122">
        <f t="shared" si="21"/>
        <v>0</v>
      </c>
      <c r="Z115" s="122">
        <f t="shared" si="22"/>
        <v>0</v>
      </c>
      <c r="AA115" s="122">
        <f t="shared" si="23"/>
        <v>0</v>
      </c>
      <c r="AB115" s="122">
        <f t="shared" si="24"/>
        <v>0</v>
      </c>
      <c r="AC115" s="129">
        <f t="shared" si="25"/>
        <v>0</v>
      </c>
    </row>
    <row r="116" spans="1:29" ht="15.75">
      <c r="A116" s="251"/>
      <c r="B116" s="86" t="s">
        <v>15</v>
      </c>
      <c r="C116" s="92"/>
      <c r="D116" s="20"/>
      <c r="E116" s="93">
        <f t="shared" si="13"/>
        <v>0</v>
      </c>
      <c r="F116" s="92"/>
      <c r="G116" s="20"/>
      <c r="H116" s="93">
        <f t="shared" si="14"/>
        <v>0</v>
      </c>
      <c r="I116" s="92"/>
      <c r="J116" s="20"/>
      <c r="K116" s="93">
        <f t="shared" si="15"/>
        <v>0</v>
      </c>
      <c r="L116" s="92"/>
      <c r="M116" s="20"/>
      <c r="N116" s="93">
        <f t="shared" si="16"/>
        <v>0</v>
      </c>
      <c r="O116" s="92"/>
      <c r="P116" s="20"/>
      <c r="Q116" s="93">
        <f t="shared" si="17"/>
        <v>0</v>
      </c>
      <c r="R116" s="92"/>
      <c r="S116" s="20"/>
      <c r="T116" s="93">
        <f t="shared" si="18"/>
        <v>0</v>
      </c>
      <c r="U116" s="209">
        <f t="shared" si="19"/>
        <v>0</v>
      </c>
      <c r="W116" s="86" t="s">
        <v>15</v>
      </c>
      <c r="X116" s="121">
        <f t="shared" si="20"/>
        <v>0</v>
      </c>
      <c r="Y116" s="122">
        <f t="shared" si="21"/>
        <v>0</v>
      </c>
      <c r="Z116" s="122">
        <f t="shared" si="22"/>
        <v>0</v>
      </c>
      <c r="AA116" s="122">
        <f t="shared" si="23"/>
        <v>0</v>
      </c>
      <c r="AB116" s="122">
        <f t="shared" si="24"/>
        <v>0</v>
      </c>
      <c r="AC116" s="129">
        <f t="shared" si="25"/>
        <v>0</v>
      </c>
    </row>
    <row r="117" spans="1:29" ht="15.75">
      <c r="A117" s="251"/>
      <c r="B117" s="86" t="s">
        <v>16</v>
      </c>
      <c r="C117" s="92"/>
      <c r="D117" s="20"/>
      <c r="E117" s="93">
        <f t="shared" si="13"/>
        <v>0</v>
      </c>
      <c r="F117" s="92"/>
      <c r="G117" s="20"/>
      <c r="H117" s="93">
        <f t="shared" si="14"/>
        <v>0</v>
      </c>
      <c r="I117" s="92"/>
      <c r="J117" s="20"/>
      <c r="K117" s="93">
        <f t="shared" si="15"/>
        <v>0</v>
      </c>
      <c r="L117" s="92"/>
      <c r="M117" s="20"/>
      <c r="N117" s="93">
        <f t="shared" si="16"/>
        <v>0</v>
      </c>
      <c r="O117" s="92"/>
      <c r="P117" s="20"/>
      <c r="Q117" s="93">
        <f t="shared" si="17"/>
        <v>0</v>
      </c>
      <c r="R117" s="92"/>
      <c r="S117" s="20"/>
      <c r="T117" s="93">
        <f t="shared" si="18"/>
        <v>0</v>
      </c>
      <c r="U117" s="209">
        <f t="shared" si="19"/>
        <v>0</v>
      </c>
      <c r="W117" s="86" t="s">
        <v>16</v>
      </c>
      <c r="X117" s="121">
        <f t="shared" si="20"/>
        <v>0</v>
      </c>
      <c r="Y117" s="122">
        <f t="shared" si="21"/>
        <v>0</v>
      </c>
      <c r="Z117" s="122">
        <f t="shared" si="22"/>
        <v>0</v>
      </c>
      <c r="AA117" s="122">
        <f t="shared" si="23"/>
        <v>0</v>
      </c>
      <c r="AB117" s="122">
        <f t="shared" si="24"/>
        <v>0</v>
      </c>
      <c r="AC117" s="129">
        <f t="shared" si="25"/>
        <v>0</v>
      </c>
    </row>
    <row r="118" spans="1:29" ht="15.75">
      <c r="A118" s="251"/>
      <c r="B118" s="86" t="s">
        <v>17</v>
      </c>
      <c r="C118" s="92"/>
      <c r="D118" s="20"/>
      <c r="E118" s="93">
        <f t="shared" si="13"/>
        <v>0</v>
      </c>
      <c r="F118" s="92"/>
      <c r="G118" s="20"/>
      <c r="H118" s="93">
        <f t="shared" si="14"/>
        <v>0</v>
      </c>
      <c r="I118" s="92"/>
      <c r="J118" s="20"/>
      <c r="K118" s="93">
        <f t="shared" si="15"/>
        <v>0</v>
      </c>
      <c r="L118" s="92"/>
      <c r="M118" s="20"/>
      <c r="N118" s="93">
        <f t="shared" si="16"/>
        <v>0</v>
      </c>
      <c r="O118" s="92"/>
      <c r="P118" s="20"/>
      <c r="Q118" s="93">
        <f t="shared" si="17"/>
        <v>0</v>
      </c>
      <c r="R118" s="92"/>
      <c r="S118" s="20"/>
      <c r="T118" s="93">
        <f t="shared" si="18"/>
        <v>0</v>
      </c>
      <c r="U118" s="209">
        <f t="shared" si="19"/>
        <v>0</v>
      </c>
      <c r="W118" s="86" t="s">
        <v>17</v>
      </c>
      <c r="X118" s="121">
        <f t="shared" si="20"/>
        <v>0</v>
      </c>
      <c r="Y118" s="122">
        <f t="shared" si="21"/>
        <v>0</v>
      </c>
      <c r="Z118" s="122">
        <f t="shared" si="22"/>
        <v>0</v>
      </c>
      <c r="AA118" s="122">
        <f t="shared" si="23"/>
        <v>0</v>
      </c>
      <c r="AB118" s="122">
        <f t="shared" si="24"/>
        <v>0</v>
      </c>
      <c r="AC118" s="129">
        <f t="shared" si="25"/>
        <v>0</v>
      </c>
    </row>
    <row r="119" spans="1:29" ht="15.75">
      <c r="A119" s="251"/>
      <c r="B119" s="86" t="s">
        <v>18</v>
      </c>
      <c r="C119" s="92"/>
      <c r="D119" s="20"/>
      <c r="E119" s="93">
        <f t="shared" si="13"/>
        <v>0</v>
      </c>
      <c r="F119" s="92"/>
      <c r="G119" s="20"/>
      <c r="H119" s="93">
        <f t="shared" si="14"/>
        <v>0</v>
      </c>
      <c r="I119" s="92"/>
      <c r="J119" s="20"/>
      <c r="K119" s="93">
        <f t="shared" si="15"/>
        <v>0</v>
      </c>
      <c r="L119" s="92"/>
      <c r="M119" s="20"/>
      <c r="N119" s="93">
        <f t="shared" si="16"/>
        <v>0</v>
      </c>
      <c r="O119" s="92"/>
      <c r="P119" s="20"/>
      <c r="Q119" s="93">
        <f t="shared" si="17"/>
        <v>0</v>
      </c>
      <c r="R119" s="92"/>
      <c r="S119" s="20"/>
      <c r="T119" s="93">
        <f t="shared" si="18"/>
        <v>0</v>
      </c>
      <c r="U119" s="209">
        <f t="shared" si="19"/>
        <v>0</v>
      </c>
      <c r="W119" s="86" t="s">
        <v>18</v>
      </c>
      <c r="X119" s="121">
        <f t="shared" si="20"/>
        <v>0</v>
      </c>
      <c r="Y119" s="122">
        <f t="shared" si="21"/>
        <v>0</v>
      </c>
      <c r="Z119" s="122">
        <f t="shared" si="22"/>
        <v>0</v>
      </c>
      <c r="AA119" s="122">
        <f t="shared" si="23"/>
        <v>0</v>
      </c>
      <c r="AB119" s="122">
        <f t="shared" si="24"/>
        <v>0</v>
      </c>
      <c r="AC119" s="129">
        <f t="shared" si="25"/>
        <v>0</v>
      </c>
    </row>
    <row r="120" spans="1:29" ht="15.75">
      <c r="A120" s="252"/>
      <c r="B120" s="88" t="s">
        <v>19</v>
      </c>
      <c r="C120" s="94"/>
      <c r="D120" s="95"/>
      <c r="E120" s="96">
        <f t="shared" si="13"/>
        <v>0</v>
      </c>
      <c r="F120" s="94"/>
      <c r="G120" s="95"/>
      <c r="H120" s="96">
        <f t="shared" si="14"/>
        <v>0</v>
      </c>
      <c r="I120" s="94"/>
      <c r="J120" s="95"/>
      <c r="K120" s="96">
        <f t="shared" si="15"/>
        <v>0</v>
      </c>
      <c r="L120" s="94"/>
      <c r="M120" s="95"/>
      <c r="N120" s="96">
        <f t="shared" si="16"/>
        <v>0</v>
      </c>
      <c r="O120" s="94"/>
      <c r="P120" s="95"/>
      <c r="Q120" s="96">
        <f t="shared" si="17"/>
        <v>0</v>
      </c>
      <c r="R120" s="94"/>
      <c r="S120" s="95"/>
      <c r="T120" s="96">
        <f t="shared" si="18"/>
        <v>0</v>
      </c>
      <c r="U120" s="210">
        <f t="shared" si="19"/>
        <v>0</v>
      </c>
      <c r="W120" s="88" t="s">
        <v>19</v>
      </c>
      <c r="X120" s="125">
        <f t="shared" si="20"/>
        <v>0</v>
      </c>
      <c r="Y120" s="126">
        <f t="shared" si="21"/>
        <v>0</v>
      </c>
      <c r="Z120" s="126">
        <f t="shared" si="22"/>
        <v>0</v>
      </c>
      <c r="AA120" s="126">
        <f t="shared" si="23"/>
        <v>0</v>
      </c>
      <c r="AB120" s="126">
        <f t="shared" si="24"/>
        <v>0</v>
      </c>
      <c r="AC120" s="132">
        <f t="shared" si="25"/>
        <v>0</v>
      </c>
    </row>
    <row r="121" spans="1:29" ht="15.75" customHeight="1">
      <c r="A121" s="250">
        <v>42750</v>
      </c>
      <c r="B121" s="85" t="s">
        <v>12</v>
      </c>
      <c r="C121" s="89"/>
      <c r="D121" s="90"/>
      <c r="E121" s="91">
        <f t="shared" si="13"/>
        <v>0</v>
      </c>
      <c r="F121" s="89"/>
      <c r="G121" s="90"/>
      <c r="H121" s="91">
        <f t="shared" si="14"/>
        <v>0</v>
      </c>
      <c r="I121" s="89"/>
      <c r="J121" s="90"/>
      <c r="K121" s="91">
        <f t="shared" si="15"/>
        <v>0</v>
      </c>
      <c r="L121" s="89"/>
      <c r="M121" s="90"/>
      <c r="N121" s="91">
        <f t="shared" si="16"/>
        <v>0</v>
      </c>
      <c r="O121" s="89"/>
      <c r="P121" s="90"/>
      <c r="Q121" s="91">
        <f t="shared" si="17"/>
        <v>0</v>
      </c>
      <c r="R121" s="89"/>
      <c r="S121" s="90"/>
      <c r="T121" s="91">
        <f t="shared" si="18"/>
        <v>0</v>
      </c>
      <c r="U121" s="208">
        <f t="shared" si="19"/>
        <v>0</v>
      </c>
      <c r="W121" s="85" t="s">
        <v>12</v>
      </c>
      <c r="X121" s="117">
        <f t="shared" si="20"/>
        <v>0</v>
      </c>
      <c r="Y121" s="118">
        <f t="shared" si="21"/>
        <v>0</v>
      </c>
      <c r="Z121" s="118">
        <f t="shared" si="22"/>
        <v>0</v>
      </c>
      <c r="AA121" s="118">
        <f t="shared" si="23"/>
        <v>0</v>
      </c>
      <c r="AB121" s="118">
        <f t="shared" si="24"/>
        <v>0</v>
      </c>
      <c r="AC121" s="131">
        <f t="shared" si="25"/>
        <v>0</v>
      </c>
    </row>
    <row r="122" spans="1:29" ht="15.75">
      <c r="A122" s="251"/>
      <c r="B122" s="86" t="s">
        <v>13</v>
      </c>
      <c r="C122" s="92"/>
      <c r="D122" s="20"/>
      <c r="E122" s="93">
        <f t="shared" si="13"/>
        <v>0</v>
      </c>
      <c r="F122" s="92"/>
      <c r="G122" s="20"/>
      <c r="H122" s="93">
        <f t="shared" si="14"/>
        <v>0</v>
      </c>
      <c r="I122" s="92"/>
      <c r="J122" s="20"/>
      <c r="K122" s="93">
        <f t="shared" si="15"/>
        <v>0</v>
      </c>
      <c r="L122" s="92"/>
      <c r="M122" s="20"/>
      <c r="N122" s="93">
        <f t="shared" si="16"/>
        <v>0</v>
      </c>
      <c r="O122" s="92"/>
      <c r="P122" s="20"/>
      <c r="Q122" s="93">
        <f t="shared" si="17"/>
        <v>0</v>
      </c>
      <c r="R122" s="92"/>
      <c r="S122" s="20"/>
      <c r="T122" s="93">
        <f t="shared" si="18"/>
        <v>0</v>
      </c>
      <c r="U122" s="209">
        <f t="shared" si="19"/>
        <v>0</v>
      </c>
      <c r="W122" s="86" t="s">
        <v>13</v>
      </c>
      <c r="X122" s="121">
        <f t="shared" si="20"/>
        <v>0</v>
      </c>
      <c r="Y122" s="122">
        <f t="shared" si="21"/>
        <v>0</v>
      </c>
      <c r="Z122" s="122">
        <f t="shared" si="22"/>
        <v>0</v>
      </c>
      <c r="AA122" s="122">
        <f t="shared" si="23"/>
        <v>0</v>
      </c>
      <c r="AB122" s="122">
        <f t="shared" si="24"/>
        <v>0</v>
      </c>
      <c r="AC122" s="129">
        <f t="shared" si="25"/>
        <v>0</v>
      </c>
    </row>
    <row r="123" spans="1:29" ht="15.75">
      <c r="A123" s="251"/>
      <c r="B123" s="87" t="s">
        <v>14</v>
      </c>
      <c r="C123" s="92"/>
      <c r="D123" s="20"/>
      <c r="E123" s="93">
        <f t="shared" si="13"/>
        <v>0</v>
      </c>
      <c r="F123" s="92"/>
      <c r="G123" s="20"/>
      <c r="H123" s="93">
        <f t="shared" si="14"/>
        <v>0</v>
      </c>
      <c r="I123" s="92"/>
      <c r="J123" s="20"/>
      <c r="K123" s="93">
        <f t="shared" si="15"/>
        <v>0</v>
      </c>
      <c r="L123" s="92"/>
      <c r="M123" s="20"/>
      <c r="N123" s="93">
        <f t="shared" si="16"/>
        <v>0</v>
      </c>
      <c r="O123" s="92"/>
      <c r="P123" s="20"/>
      <c r="Q123" s="93">
        <f t="shared" si="17"/>
        <v>0</v>
      </c>
      <c r="R123" s="92"/>
      <c r="S123" s="20"/>
      <c r="T123" s="93">
        <f t="shared" si="18"/>
        <v>0</v>
      </c>
      <c r="U123" s="209">
        <f t="shared" si="19"/>
        <v>0</v>
      </c>
      <c r="W123" s="87" t="s">
        <v>14</v>
      </c>
      <c r="X123" s="121">
        <f t="shared" si="20"/>
        <v>0</v>
      </c>
      <c r="Y123" s="122">
        <f t="shared" si="21"/>
        <v>0</v>
      </c>
      <c r="Z123" s="122">
        <f t="shared" si="22"/>
        <v>0</v>
      </c>
      <c r="AA123" s="122">
        <f t="shared" si="23"/>
        <v>0</v>
      </c>
      <c r="AB123" s="122">
        <f t="shared" si="24"/>
        <v>0</v>
      </c>
      <c r="AC123" s="129">
        <f t="shared" si="25"/>
        <v>0</v>
      </c>
    </row>
    <row r="124" spans="1:29" ht="15.75">
      <c r="A124" s="251"/>
      <c r="B124" s="86" t="s">
        <v>15</v>
      </c>
      <c r="C124" s="92"/>
      <c r="D124" s="20"/>
      <c r="E124" s="93">
        <f t="shared" si="13"/>
        <v>0</v>
      </c>
      <c r="F124" s="92"/>
      <c r="G124" s="20"/>
      <c r="H124" s="93">
        <f t="shared" si="14"/>
        <v>0</v>
      </c>
      <c r="I124" s="92"/>
      <c r="J124" s="20"/>
      <c r="K124" s="93">
        <f t="shared" si="15"/>
        <v>0</v>
      </c>
      <c r="L124" s="92"/>
      <c r="M124" s="20"/>
      <c r="N124" s="93">
        <f t="shared" si="16"/>
        <v>0</v>
      </c>
      <c r="O124" s="92"/>
      <c r="P124" s="20"/>
      <c r="Q124" s="93">
        <f t="shared" si="17"/>
        <v>0</v>
      </c>
      <c r="R124" s="92"/>
      <c r="S124" s="20"/>
      <c r="T124" s="93">
        <f t="shared" si="18"/>
        <v>0</v>
      </c>
      <c r="U124" s="209">
        <f t="shared" si="19"/>
        <v>0</v>
      </c>
      <c r="W124" s="86" t="s">
        <v>15</v>
      </c>
      <c r="X124" s="121">
        <f t="shared" si="20"/>
        <v>0</v>
      </c>
      <c r="Y124" s="122">
        <f t="shared" si="21"/>
        <v>0</v>
      </c>
      <c r="Z124" s="122">
        <f t="shared" si="22"/>
        <v>0</v>
      </c>
      <c r="AA124" s="122">
        <f t="shared" si="23"/>
        <v>0</v>
      </c>
      <c r="AB124" s="122">
        <f t="shared" si="24"/>
        <v>0</v>
      </c>
      <c r="AC124" s="129">
        <f t="shared" si="25"/>
        <v>0</v>
      </c>
    </row>
    <row r="125" spans="1:29" ht="15.75">
      <c r="A125" s="251"/>
      <c r="B125" s="86" t="s">
        <v>16</v>
      </c>
      <c r="C125" s="92"/>
      <c r="D125" s="20"/>
      <c r="E125" s="93">
        <f t="shared" si="13"/>
        <v>0</v>
      </c>
      <c r="F125" s="92"/>
      <c r="G125" s="20"/>
      <c r="H125" s="93">
        <f t="shared" si="14"/>
        <v>0</v>
      </c>
      <c r="I125" s="92"/>
      <c r="J125" s="20"/>
      <c r="K125" s="93">
        <f t="shared" si="15"/>
        <v>0</v>
      </c>
      <c r="L125" s="92"/>
      <c r="M125" s="20"/>
      <c r="N125" s="93">
        <f t="shared" si="16"/>
        <v>0</v>
      </c>
      <c r="O125" s="92"/>
      <c r="P125" s="20"/>
      <c r="Q125" s="93">
        <f t="shared" si="17"/>
        <v>0</v>
      </c>
      <c r="R125" s="92"/>
      <c r="S125" s="20"/>
      <c r="T125" s="93">
        <f t="shared" si="18"/>
        <v>0</v>
      </c>
      <c r="U125" s="209">
        <f t="shared" si="19"/>
        <v>0</v>
      </c>
      <c r="W125" s="86" t="s">
        <v>16</v>
      </c>
      <c r="X125" s="121">
        <f t="shared" si="20"/>
        <v>0</v>
      </c>
      <c r="Y125" s="122">
        <f t="shared" si="21"/>
        <v>0</v>
      </c>
      <c r="Z125" s="122">
        <f t="shared" si="22"/>
        <v>0</v>
      </c>
      <c r="AA125" s="122">
        <f t="shared" si="23"/>
        <v>0</v>
      </c>
      <c r="AB125" s="122">
        <f t="shared" si="24"/>
        <v>0</v>
      </c>
      <c r="AC125" s="129">
        <f t="shared" si="25"/>
        <v>0</v>
      </c>
    </row>
    <row r="126" spans="1:29" ht="15.75">
      <c r="A126" s="251"/>
      <c r="B126" s="86" t="s">
        <v>17</v>
      </c>
      <c r="C126" s="92"/>
      <c r="D126" s="20"/>
      <c r="E126" s="93">
        <f t="shared" si="13"/>
        <v>0</v>
      </c>
      <c r="F126" s="92"/>
      <c r="G126" s="20"/>
      <c r="H126" s="93">
        <f t="shared" si="14"/>
        <v>0</v>
      </c>
      <c r="I126" s="92"/>
      <c r="J126" s="20"/>
      <c r="K126" s="93">
        <f t="shared" si="15"/>
        <v>0</v>
      </c>
      <c r="L126" s="92"/>
      <c r="M126" s="20"/>
      <c r="N126" s="93">
        <f t="shared" si="16"/>
        <v>0</v>
      </c>
      <c r="O126" s="92"/>
      <c r="P126" s="20"/>
      <c r="Q126" s="93">
        <f t="shared" si="17"/>
        <v>0</v>
      </c>
      <c r="R126" s="92"/>
      <c r="S126" s="20"/>
      <c r="T126" s="93">
        <f t="shared" si="18"/>
        <v>0</v>
      </c>
      <c r="U126" s="209">
        <f t="shared" si="19"/>
        <v>0</v>
      </c>
      <c r="W126" s="86" t="s">
        <v>17</v>
      </c>
      <c r="X126" s="121">
        <f t="shared" si="20"/>
        <v>0</v>
      </c>
      <c r="Y126" s="122">
        <f t="shared" si="21"/>
        <v>0</v>
      </c>
      <c r="Z126" s="122">
        <f t="shared" si="22"/>
        <v>0</v>
      </c>
      <c r="AA126" s="122">
        <f t="shared" si="23"/>
        <v>0</v>
      </c>
      <c r="AB126" s="122">
        <f t="shared" si="24"/>
        <v>0</v>
      </c>
      <c r="AC126" s="129">
        <f t="shared" si="25"/>
        <v>0</v>
      </c>
    </row>
    <row r="127" spans="1:29" ht="15.75">
      <c r="A127" s="251"/>
      <c r="B127" s="86" t="s">
        <v>18</v>
      </c>
      <c r="C127" s="92"/>
      <c r="D127" s="20"/>
      <c r="E127" s="93">
        <f t="shared" si="13"/>
        <v>0</v>
      </c>
      <c r="F127" s="92"/>
      <c r="G127" s="20"/>
      <c r="H127" s="93">
        <f t="shared" si="14"/>
        <v>0</v>
      </c>
      <c r="I127" s="92"/>
      <c r="J127" s="20"/>
      <c r="K127" s="93">
        <f t="shared" si="15"/>
        <v>0</v>
      </c>
      <c r="L127" s="92"/>
      <c r="M127" s="20"/>
      <c r="N127" s="93">
        <f t="shared" si="16"/>
        <v>0</v>
      </c>
      <c r="O127" s="92"/>
      <c r="P127" s="20"/>
      <c r="Q127" s="93">
        <f t="shared" si="17"/>
        <v>0</v>
      </c>
      <c r="R127" s="92"/>
      <c r="S127" s="20"/>
      <c r="T127" s="93">
        <f t="shared" si="18"/>
        <v>0</v>
      </c>
      <c r="U127" s="209">
        <f t="shared" si="19"/>
        <v>0</v>
      </c>
      <c r="W127" s="86" t="s">
        <v>18</v>
      </c>
      <c r="X127" s="121">
        <f t="shared" si="20"/>
        <v>0</v>
      </c>
      <c r="Y127" s="122">
        <f t="shared" si="21"/>
        <v>0</v>
      </c>
      <c r="Z127" s="122">
        <f t="shared" si="22"/>
        <v>0</v>
      </c>
      <c r="AA127" s="122">
        <f t="shared" si="23"/>
        <v>0</v>
      </c>
      <c r="AB127" s="122">
        <f t="shared" si="24"/>
        <v>0</v>
      </c>
      <c r="AC127" s="129">
        <f t="shared" si="25"/>
        <v>0</v>
      </c>
    </row>
    <row r="128" spans="1:29" ht="15.75">
      <c r="A128" s="252"/>
      <c r="B128" s="88" t="s">
        <v>19</v>
      </c>
      <c r="C128" s="94"/>
      <c r="D128" s="95"/>
      <c r="E128" s="96">
        <f t="shared" si="13"/>
        <v>0</v>
      </c>
      <c r="F128" s="94"/>
      <c r="G128" s="95"/>
      <c r="H128" s="96">
        <f t="shared" si="14"/>
        <v>0</v>
      </c>
      <c r="I128" s="94"/>
      <c r="J128" s="95"/>
      <c r="K128" s="96">
        <f t="shared" si="15"/>
        <v>0</v>
      </c>
      <c r="L128" s="94"/>
      <c r="M128" s="95"/>
      <c r="N128" s="96">
        <f t="shared" si="16"/>
        <v>0</v>
      </c>
      <c r="O128" s="94"/>
      <c r="P128" s="95"/>
      <c r="Q128" s="96">
        <f t="shared" si="17"/>
        <v>0</v>
      </c>
      <c r="R128" s="94"/>
      <c r="S128" s="95"/>
      <c r="T128" s="96">
        <f t="shared" si="18"/>
        <v>0</v>
      </c>
      <c r="U128" s="210">
        <f t="shared" si="19"/>
        <v>0</v>
      </c>
      <c r="W128" s="88" t="s">
        <v>19</v>
      </c>
      <c r="X128" s="125">
        <f t="shared" si="20"/>
        <v>0</v>
      </c>
      <c r="Y128" s="126">
        <f t="shared" si="21"/>
        <v>0</v>
      </c>
      <c r="Z128" s="126">
        <f t="shared" si="22"/>
        <v>0</v>
      </c>
      <c r="AA128" s="126">
        <f t="shared" si="23"/>
        <v>0</v>
      </c>
      <c r="AB128" s="126">
        <f t="shared" si="24"/>
        <v>0</v>
      </c>
      <c r="AC128" s="132">
        <f t="shared" si="25"/>
        <v>0</v>
      </c>
    </row>
    <row r="129" spans="1:29" ht="15.75" customHeight="1">
      <c r="A129" s="250">
        <v>42751</v>
      </c>
      <c r="B129" s="85" t="s">
        <v>12</v>
      </c>
      <c r="C129" s="89"/>
      <c r="D129" s="90"/>
      <c r="E129" s="91">
        <f t="shared" si="13"/>
        <v>0</v>
      </c>
      <c r="F129" s="89"/>
      <c r="G129" s="90"/>
      <c r="H129" s="91">
        <f t="shared" si="14"/>
        <v>0</v>
      </c>
      <c r="I129" s="89"/>
      <c r="J129" s="90"/>
      <c r="K129" s="91">
        <f t="shared" si="15"/>
        <v>0</v>
      </c>
      <c r="L129" s="89"/>
      <c r="M129" s="90"/>
      <c r="N129" s="91">
        <f t="shared" si="16"/>
        <v>0</v>
      </c>
      <c r="O129" s="89"/>
      <c r="P129" s="90"/>
      <c r="Q129" s="91">
        <f t="shared" si="17"/>
        <v>0</v>
      </c>
      <c r="R129" s="89"/>
      <c r="S129" s="90"/>
      <c r="T129" s="91">
        <f t="shared" si="18"/>
        <v>0</v>
      </c>
      <c r="U129" s="208">
        <f t="shared" si="19"/>
        <v>0</v>
      </c>
      <c r="W129" s="85" t="s">
        <v>12</v>
      </c>
      <c r="X129" s="117">
        <f t="shared" si="20"/>
        <v>0</v>
      </c>
      <c r="Y129" s="118">
        <f t="shared" si="21"/>
        <v>0</v>
      </c>
      <c r="Z129" s="118">
        <f t="shared" si="22"/>
        <v>0</v>
      </c>
      <c r="AA129" s="118">
        <f t="shared" si="23"/>
        <v>0</v>
      </c>
      <c r="AB129" s="118">
        <f t="shared" si="24"/>
        <v>0</v>
      </c>
      <c r="AC129" s="131">
        <f t="shared" si="25"/>
        <v>0</v>
      </c>
    </row>
    <row r="130" spans="1:29" ht="15.75">
      <c r="A130" s="251"/>
      <c r="B130" s="86" t="s">
        <v>13</v>
      </c>
      <c r="C130" s="92"/>
      <c r="D130" s="20"/>
      <c r="E130" s="93">
        <f t="shared" si="13"/>
        <v>0</v>
      </c>
      <c r="F130" s="92"/>
      <c r="G130" s="20"/>
      <c r="H130" s="93">
        <f t="shared" si="14"/>
        <v>0</v>
      </c>
      <c r="I130" s="92"/>
      <c r="J130" s="20"/>
      <c r="K130" s="93">
        <f t="shared" si="15"/>
        <v>0</v>
      </c>
      <c r="L130" s="92"/>
      <c r="M130" s="20"/>
      <c r="N130" s="93">
        <f t="shared" si="16"/>
        <v>0</v>
      </c>
      <c r="O130" s="92"/>
      <c r="P130" s="20"/>
      <c r="Q130" s="93">
        <f t="shared" si="17"/>
        <v>0</v>
      </c>
      <c r="R130" s="92"/>
      <c r="S130" s="20"/>
      <c r="T130" s="93">
        <f t="shared" si="18"/>
        <v>0</v>
      </c>
      <c r="U130" s="209">
        <f t="shared" si="19"/>
        <v>0</v>
      </c>
      <c r="W130" s="86" t="s">
        <v>13</v>
      </c>
      <c r="X130" s="121">
        <f t="shared" si="20"/>
        <v>0</v>
      </c>
      <c r="Y130" s="122">
        <f t="shared" si="21"/>
        <v>0</v>
      </c>
      <c r="Z130" s="122">
        <f t="shared" si="22"/>
        <v>0</v>
      </c>
      <c r="AA130" s="122">
        <f t="shared" si="23"/>
        <v>0</v>
      </c>
      <c r="AB130" s="122">
        <f t="shared" si="24"/>
        <v>0</v>
      </c>
      <c r="AC130" s="129">
        <f t="shared" si="25"/>
        <v>0</v>
      </c>
    </row>
    <row r="131" spans="1:29" ht="15.75">
      <c r="A131" s="251"/>
      <c r="B131" s="87" t="s">
        <v>14</v>
      </c>
      <c r="C131" s="92"/>
      <c r="D131" s="20"/>
      <c r="E131" s="93">
        <f t="shared" si="13"/>
        <v>0</v>
      </c>
      <c r="F131" s="92"/>
      <c r="G131" s="20"/>
      <c r="H131" s="93">
        <f t="shared" si="14"/>
        <v>0</v>
      </c>
      <c r="I131" s="92"/>
      <c r="J131" s="20"/>
      <c r="K131" s="93">
        <f t="shared" si="15"/>
        <v>0</v>
      </c>
      <c r="L131" s="92"/>
      <c r="M131" s="20"/>
      <c r="N131" s="93">
        <f t="shared" si="16"/>
        <v>0</v>
      </c>
      <c r="O131" s="92"/>
      <c r="P131" s="20"/>
      <c r="Q131" s="93">
        <f t="shared" si="17"/>
        <v>0</v>
      </c>
      <c r="R131" s="92"/>
      <c r="S131" s="20"/>
      <c r="T131" s="93">
        <f t="shared" si="18"/>
        <v>0</v>
      </c>
      <c r="U131" s="209">
        <f t="shared" si="19"/>
        <v>0</v>
      </c>
      <c r="W131" s="87" t="s">
        <v>14</v>
      </c>
      <c r="X131" s="121">
        <f t="shared" si="20"/>
        <v>0</v>
      </c>
      <c r="Y131" s="122">
        <f t="shared" si="21"/>
        <v>0</v>
      </c>
      <c r="Z131" s="122">
        <f t="shared" si="22"/>
        <v>0</v>
      </c>
      <c r="AA131" s="122">
        <f t="shared" si="23"/>
        <v>0</v>
      </c>
      <c r="AB131" s="122">
        <f t="shared" si="24"/>
        <v>0</v>
      </c>
      <c r="AC131" s="129">
        <f t="shared" si="25"/>
        <v>0</v>
      </c>
    </row>
    <row r="132" spans="1:29" ht="15.75">
      <c r="A132" s="251"/>
      <c r="B132" s="86" t="s">
        <v>15</v>
      </c>
      <c r="C132" s="92"/>
      <c r="D132" s="20"/>
      <c r="E132" s="93">
        <f t="shared" si="13"/>
        <v>0</v>
      </c>
      <c r="F132" s="92"/>
      <c r="G132" s="20"/>
      <c r="H132" s="93">
        <f t="shared" si="14"/>
        <v>0</v>
      </c>
      <c r="I132" s="92"/>
      <c r="J132" s="20"/>
      <c r="K132" s="93">
        <f t="shared" si="15"/>
        <v>0</v>
      </c>
      <c r="L132" s="92"/>
      <c r="M132" s="20"/>
      <c r="N132" s="93">
        <f t="shared" si="16"/>
        <v>0</v>
      </c>
      <c r="O132" s="92"/>
      <c r="P132" s="20"/>
      <c r="Q132" s="93">
        <f t="shared" si="17"/>
        <v>0</v>
      </c>
      <c r="R132" s="92"/>
      <c r="S132" s="20"/>
      <c r="T132" s="93">
        <f t="shared" si="18"/>
        <v>0</v>
      </c>
      <c r="U132" s="209">
        <f t="shared" si="19"/>
        <v>0</v>
      </c>
      <c r="W132" s="86" t="s">
        <v>15</v>
      </c>
      <c r="X132" s="121">
        <f t="shared" si="20"/>
        <v>0</v>
      </c>
      <c r="Y132" s="122">
        <f t="shared" si="21"/>
        <v>0</v>
      </c>
      <c r="Z132" s="122">
        <f t="shared" si="22"/>
        <v>0</v>
      </c>
      <c r="AA132" s="122">
        <f t="shared" si="23"/>
        <v>0</v>
      </c>
      <c r="AB132" s="122">
        <f t="shared" si="24"/>
        <v>0</v>
      </c>
      <c r="AC132" s="129">
        <f t="shared" si="25"/>
        <v>0</v>
      </c>
    </row>
    <row r="133" spans="1:29" ht="15.75">
      <c r="A133" s="251"/>
      <c r="B133" s="86" t="s">
        <v>16</v>
      </c>
      <c r="C133" s="92"/>
      <c r="D133" s="20"/>
      <c r="E133" s="93">
        <f t="shared" si="13"/>
        <v>0</v>
      </c>
      <c r="F133" s="92"/>
      <c r="G133" s="20"/>
      <c r="H133" s="93">
        <f t="shared" si="14"/>
        <v>0</v>
      </c>
      <c r="I133" s="92"/>
      <c r="J133" s="20"/>
      <c r="K133" s="93">
        <f t="shared" si="15"/>
        <v>0</v>
      </c>
      <c r="L133" s="92"/>
      <c r="M133" s="20"/>
      <c r="N133" s="93">
        <f t="shared" si="16"/>
        <v>0</v>
      </c>
      <c r="O133" s="92"/>
      <c r="P133" s="20"/>
      <c r="Q133" s="93">
        <f t="shared" si="17"/>
        <v>0</v>
      </c>
      <c r="R133" s="92"/>
      <c r="S133" s="20"/>
      <c r="T133" s="93">
        <f t="shared" si="18"/>
        <v>0</v>
      </c>
      <c r="U133" s="209">
        <f t="shared" si="19"/>
        <v>0</v>
      </c>
      <c r="W133" s="86" t="s">
        <v>16</v>
      </c>
      <c r="X133" s="121">
        <f t="shared" si="20"/>
        <v>0</v>
      </c>
      <c r="Y133" s="122">
        <f t="shared" si="21"/>
        <v>0</v>
      </c>
      <c r="Z133" s="122">
        <f t="shared" si="22"/>
        <v>0</v>
      </c>
      <c r="AA133" s="122">
        <f t="shared" si="23"/>
        <v>0</v>
      </c>
      <c r="AB133" s="122">
        <f t="shared" si="24"/>
        <v>0</v>
      </c>
      <c r="AC133" s="129">
        <f t="shared" si="25"/>
        <v>0</v>
      </c>
    </row>
    <row r="134" spans="1:29" ht="15.75">
      <c r="A134" s="251"/>
      <c r="B134" s="86" t="s">
        <v>17</v>
      </c>
      <c r="C134" s="92"/>
      <c r="D134" s="20"/>
      <c r="E134" s="93">
        <f t="shared" si="13"/>
        <v>0</v>
      </c>
      <c r="F134" s="92"/>
      <c r="G134" s="20"/>
      <c r="H134" s="93">
        <f t="shared" si="14"/>
        <v>0</v>
      </c>
      <c r="I134" s="92"/>
      <c r="J134" s="20"/>
      <c r="K134" s="93">
        <f t="shared" si="15"/>
        <v>0</v>
      </c>
      <c r="L134" s="92"/>
      <c r="M134" s="20"/>
      <c r="N134" s="93">
        <f t="shared" si="16"/>
        <v>0</v>
      </c>
      <c r="O134" s="92"/>
      <c r="P134" s="20"/>
      <c r="Q134" s="93">
        <f t="shared" si="17"/>
        <v>0</v>
      </c>
      <c r="R134" s="92"/>
      <c r="S134" s="20"/>
      <c r="T134" s="93">
        <f t="shared" si="18"/>
        <v>0</v>
      </c>
      <c r="U134" s="209">
        <f t="shared" si="19"/>
        <v>0</v>
      </c>
      <c r="W134" s="86" t="s">
        <v>17</v>
      </c>
      <c r="X134" s="121">
        <f t="shared" si="20"/>
        <v>0</v>
      </c>
      <c r="Y134" s="122">
        <f t="shared" si="21"/>
        <v>0</v>
      </c>
      <c r="Z134" s="122">
        <f t="shared" si="22"/>
        <v>0</v>
      </c>
      <c r="AA134" s="122">
        <f t="shared" si="23"/>
        <v>0</v>
      </c>
      <c r="AB134" s="122">
        <f t="shared" si="24"/>
        <v>0</v>
      </c>
      <c r="AC134" s="129">
        <f t="shared" si="25"/>
        <v>0</v>
      </c>
    </row>
    <row r="135" spans="1:29" ht="15.75">
      <c r="A135" s="251"/>
      <c r="B135" s="86" t="s">
        <v>18</v>
      </c>
      <c r="C135" s="92"/>
      <c r="D135" s="20"/>
      <c r="E135" s="93">
        <f t="shared" si="13"/>
        <v>0</v>
      </c>
      <c r="F135" s="92"/>
      <c r="G135" s="20"/>
      <c r="H135" s="93">
        <f t="shared" si="14"/>
        <v>0</v>
      </c>
      <c r="I135" s="92"/>
      <c r="J135" s="20"/>
      <c r="K135" s="93">
        <f t="shared" si="15"/>
        <v>0</v>
      </c>
      <c r="L135" s="92"/>
      <c r="M135" s="20"/>
      <c r="N135" s="93">
        <f t="shared" si="16"/>
        <v>0</v>
      </c>
      <c r="O135" s="92"/>
      <c r="P135" s="20"/>
      <c r="Q135" s="93">
        <f t="shared" si="17"/>
        <v>0</v>
      </c>
      <c r="R135" s="92"/>
      <c r="S135" s="20"/>
      <c r="T135" s="93">
        <f t="shared" si="18"/>
        <v>0</v>
      </c>
      <c r="U135" s="209">
        <f t="shared" si="19"/>
        <v>0</v>
      </c>
      <c r="W135" s="86" t="s">
        <v>18</v>
      </c>
      <c r="X135" s="121">
        <f t="shared" si="20"/>
        <v>0</v>
      </c>
      <c r="Y135" s="122">
        <f t="shared" si="21"/>
        <v>0</v>
      </c>
      <c r="Z135" s="122">
        <f t="shared" si="22"/>
        <v>0</v>
      </c>
      <c r="AA135" s="122">
        <f t="shared" si="23"/>
        <v>0</v>
      </c>
      <c r="AB135" s="122">
        <f t="shared" si="24"/>
        <v>0</v>
      </c>
      <c r="AC135" s="129">
        <f t="shared" si="25"/>
        <v>0</v>
      </c>
    </row>
    <row r="136" spans="1:29" ht="15.75">
      <c r="A136" s="252"/>
      <c r="B136" s="88" t="s">
        <v>19</v>
      </c>
      <c r="C136" s="94"/>
      <c r="D136" s="95"/>
      <c r="E136" s="96">
        <f t="shared" si="13"/>
        <v>0</v>
      </c>
      <c r="F136" s="94"/>
      <c r="G136" s="95"/>
      <c r="H136" s="96">
        <f t="shared" si="14"/>
        <v>0</v>
      </c>
      <c r="I136" s="94"/>
      <c r="J136" s="95"/>
      <c r="K136" s="96">
        <f t="shared" si="15"/>
        <v>0</v>
      </c>
      <c r="L136" s="94"/>
      <c r="M136" s="95"/>
      <c r="N136" s="96">
        <f t="shared" si="16"/>
        <v>0</v>
      </c>
      <c r="O136" s="94"/>
      <c r="P136" s="95"/>
      <c r="Q136" s="96">
        <f t="shared" si="17"/>
        <v>0</v>
      </c>
      <c r="R136" s="94"/>
      <c r="S136" s="95"/>
      <c r="T136" s="96">
        <f t="shared" si="18"/>
        <v>0</v>
      </c>
      <c r="U136" s="210">
        <f t="shared" si="19"/>
        <v>0</v>
      </c>
      <c r="W136" s="88" t="s">
        <v>19</v>
      </c>
      <c r="X136" s="125">
        <f t="shared" si="20"/>
        <v>0</v>
      </c>
      <c r="Y136" s="126">
        <f t="shared" si="21"/>
        <v>0</v>
      </c>
      <c r="Z136" s="126">
        <f t="shared" si="22"/>
        <v>0</v>
      </c>
      <c r="AA136" s="126">
        <f t="shared" si="23"/>
        <v>0</v>
      </c>
      <c r="AB136" s="126">
        <f t="shared" si="24"/>
        <v>0</v>
      </c>
      <c r="AC136" s="132">
        <f t="shared" si="25"/>
        <v>0</v>
      </c>
    </row>
    <row r="137" spans="1:29" ht="15.75" customHeight="1">
      <c r="A137" s="250">
        <v>42752</v>
      </c>
      <c r="B137" s="85" t="s">
        <v>12</v>
      </c>
      <c r="C137" s="89"/>
      <c r="D137" s="90"/>
      <c r="E137" s="91">
        <f t="shared" ref="E137:E200" si="26">C137-D137</f>
        <v>0</v>
      </c>
      <c r="F137" s="89"/>
      <c r="G137" s="102"/>
      <c r="H137" s="91">
        <f t="shared" ref="H137:H200" si="27">F137-G137</f>
        <v>0</v>
      </c>
      <c r="I137" s="89"/>
      <c r="J137" s="90"/>
      <c r="K137" s="91">
        <f t="shared" ref="K137:K200" si="28">I137-J137</f>
        <v>0</v>
      </c>
      <c r="L137" s="89"/>
      <c r="M137" s="90"/>
      <c r="N137" s="91">
        <f t="shared" ref="N137:N200" si="29">L137-M137</f>
        <v>0</v>
      </c>
      <c r="O137" s="89"/>
      <c r="P137" s="90"/>
      <c r="Q137" s="91">
        <f t="shared" ref="Q137:Q200" si="30">O137-P137</f>
        <v>0</v>
      </c>
      <c r="R137" s="89"/>
      <c r="S137" s="90"/>
      <c r="T137" s="91">
        <f t="shared" ref="T137:T200" si="31">R137-S137</f>
        <v>0</v>
      </c>
      <c r="U137" s="208">
        <f t="shared" si="19"/>
        <v>0</v>
      </c>
      <c r="W137" s="85" t="s">
        <v>12</v>
      </c>
      <c r="X137" s="121">
        <f t="shared" si="20"/>
        <v>0</v>
      </c>
      <c r="Y137" s="122">
        <f t="shared" si="21"/>
        <v>0</v>
      </c>
      <c r="Z137" s="122">
        <f t="shared" si="22"/>
        <v>0</v>
      </c>
      <c r="AA137" s="122">
        <f t="shared" si="23"/>
        <v>0</v>
      </c>
      <c r="AB137" s="122">
        <f t="shared" si="24"/>
        <v>0</v>
      </c>
      <c r="AC137" s="129">
        <f t="shared" si="25"/>
        <v>0</v>
      </c>
    </row>
    <row r="138" spans="1:29" ht="15.75">
      <c r="A138" s="251"/>
      <c r="B138" s="86" t="s">
        <v>13</v>
      </c>
      <c r="C138" s="92"/>
      <c r="D138" s="20"/>
      <c r="E138" s="93">
        <f t="shared" si="26"/>
        <v>0</v>
      </c>
      <c r="F138" s="92"/>
      <c r="G138" s="6"/>
      <c r="H138" s="93">
        <f t="shared" si="27"/>
        <v>0</v>
      </c>
      <c r="I138" s="92"/>
      <c r="J138" s="20"/>
      <c r="K138" s="93">
        <f t="shared" si="28"/>
        <v>0</v>
      </c>
      <c r="L138" s="92"/>
      <c r="M138" s="20"/>
      <c r="N138" s="93">
        <f t="shared" si="29"/>
        <v>0</v>
      </c>
      <c r="O138" s="92"/>
      <c r="P138" s="20"/>
      <c r="Q138" s="93">
        <f t="shared" si="30"/>
        <v>0</v>
      </c>
      <c r="R138" s="92"/>
      <c r="S138" s="20"/>
      <c r="T138" s="93">
        <f t="shared" si="31"/>
        <v>0</v>
      </c>
      <c r="U138" s="209">
        <f t="shared" ref="U138:U201" si="32">IF(D138=0,0,1)</f>
        <v>0</v>
      </c>
      <c r="W138" s="86" t="s">
        <v>13</v>
      </c>
      <c r="X138" s="121">
        <f t="shared" ref="X138:X201" si="33">+IF(AND(C138&lt;&gt;0,D138&lt;&gt;0,OR(E138&gt;100,E138&lt;-100)),1,0)</f>
        <v>0</v>
      </c>
      <c r="Y138" s="122">
        <f t="shared" ref="Y138:Y201" si="34">+IF(AND(F138&lt;&gt;0,G138&lt;&gt;0,OR(H138&gt;100,H138&lt;-100)),1,0)</f>
        <v>0</v>
      </c>
      <c r="Z138" s="122">
        <f t="shared" ref="Z138:Z201" si="35">+IF(AND(I138&lt;&gt;0,J138&lt;&gt;0,OR(K138&gt;100,K138&lt;-100)),1,0)</f>
        <v>0</v>
      </c>
      <c r="AA138" s="122">
        <f t="shared" ref="AA138:AA201" si="36">+IF(AND(L138&lt;&gt;0,M138&lt;&gt;0,OR(N138&gt;100,N138&lt;-100)),1,0)</f>
        <v>0</v>
      </c>
      <c r="AB138" s="122">
        <f t="shared" ref="AB138:AB201" si="37">+IF(AND(O138&lt;&gt;0,P138&lt;&gt;0,OR(Q138&gt;100,Q138&lt;-100)),1,0)</f>
        <v>0</v>
      </c>
      <c r="AC138" s="129">
        <f t="shared" ref="AC138:AC201" si="38">+IF(AND(R138&lt;&gt;0,S138&lt;&gt;0,OR(T138&gt;100,T138&lt;-100)),1,0)</f>
        <v>0</v>
      </c>
    </row>
    <row r="139" spans="1:29" ht="15.75">
      <c r="A139" s="251"/>
      <c r="B139" s="87" t="s">
        <v>14</v>
      </c>
      <c r="C139" s="92"/>
      <c r="D139" s="20"/>
      <c r="E139" s="93">
        <f t="shared" si="26"/>
        <v>0</v>
      </c>
      <c r="F139" s="92"/>
      <c r="G139" s="6"/>
      <c r="H139" s="93">
        <f t="shared" si="27"/>
        <v>0</v>
      </c>
      <c r="I139" s="92"/>
      <c r="J139" s="20"/>
      <c r="K139" s="93">
        <f t="shared" si="28"/>
        <v>0</v>
      </c>
      <c r="L139" s="92"/>
      <c r="M139" s="20"/>
      <c r="N139" s="93">
        <f t="shared" si="29"/>
        <v>0</v>
      </c>
      <c r="O139" s="92"/>
      <c r="P139" s="20"/>
      <c r="Q139" s="93">
        <f t="shared" si="30"/>
        <v>0</v>
      </c>
      <c r="R139" s="92"/>
      <c r="S139" s="20"/>
      <c r="T139" s="93">
        <f t="shared" si="31"/>
        <v>0</v>
      </c>
      <c r="U139" s="209">
        <f t="shared" si="32"/>
        <v>0</v>
      </c>
      <c r="W139" s="87" t="s">
        <v>14</v>
      </c>
      <c r="X139" s="121">
        <f t="shared" si="33"/>
        <v>0</v>
      </c>
      <c r="Y139" s="122">
        <f t="shared" si="34"/>
        <v>0</v>
      </c>
      <c r="Z139" s="122">
        <f t="shared" si="35"/>
        <v>0</v>
      </c>
      <c r="AA139" s="122">
        <f t="shared" si="36"/>
        <v>0</v>
      </c>
      <c r="AB139" s="122">
        <f t="shared" si="37"/>
        <v>0</v>
      </c>
      <c r="AC139" s="129">
        <f t="shared" si="38"/>
        <v>0</v>
      </c>
    </row>
    <row r="140" spans="1:29" ht="15.75">
      <c r="A140" s="251"/>
      <c r="B140" s="86" t="s">
        <v>15</v>
      </c>
      <c r="C140" s="92"/>
      <c r="D140" s="20"/>
      <c r="E140" s="93">
        <f t="shared" si="26"/>
        <v>0</v>
      </c>
      <c r="F140" s="92"/>
      <c r="G140" s="6"/>
      <c r="H140" s="93">
        <f t="shared" si="27"/>
        <v>0</v>
      </c>
      <c r="I140" s="92"/>
      <c r="J140" s="20"/>
      <c r="K140" s="93">
        <f t="shared" si="28"/>
        <v>0</v>
      </c>
      <c r="L140" s="92"/>
      <c r="M140" s="20"/>
      <c r="N140" s="93">
        <f t="shared" si="29"/>
        <v>0</v>
      </c>
      <c r="O140" s="92"/>
      <c r="P140" s="20"/>
      <c r="Q140" s="93">
        <f t="shared" si="30"/>
        <v>0</v>
      </c>
      <c r="R140" s="92"/>
      <c r="S140" s="20"/>
      <c r="T140" s="93">
        <f t="shared" si="31"/>
        <v>0</v>
      </c>
      <c r="U140" s="209">
        <f t="shared" si="32"/>
        <v>0</v>
      </c>
      <c r="W140" s="86" t="s">
        <v>15</v>
      </c>
      <c r="X140" s="121">
        <f t="shared" si="33"/>
        <v>0</v>
      </c>
      <c r="Y140" s="122">
        <f t="shared" si="34"/>
        <v>0</v>
      </c>
      <c r="Z140" s="122">
        <f t="shared" si="35"/>
        <v>0</v>
      </c>
      <c r="AA140" s="122">
        <f t="shared" si="36"/>
        <v>0</v>
      </c>
      <c r="AB140" s="122">
        <f t="shared" si="37"/>
        <v>0</v>
      </c>
      <c r="AC140" s="129">
        <f t="shared" si="38"/>
        <v>0</v>
      </c>
    </row>
    <row r="141" spans="1:29" ht="15.75">
      <c r="A141" s="251"/>
      <c r="B141" s="86" t="s">
        <v>16</v>
      </c>
      <c r="C141" s="92"/>
      <c r="D141" s="20"/>
      <c r="E141" s="93">
        <f t="shared" si="26"/>
        <v>0</v>
      </c>
      <c r="F141" s="92"/>
      <c r="G141" s="6"/>
      <c r="H141" s="93">
        <f t="shared" si="27"/>
        <v>0</v>
      </c>
      <c r="I141" s="92"/>
      <c r="J141" s="20"/>
      <c r="K141" s="93">
        <f t="shared" si="28"/>
        <v>0</v>
      </c>
      <c r="L141" s="92"/>
      <c r="M141" s="20"/>
      <c r="N141" s="93">
        <f t="shared" si="29"/>
        <v>0</v>
      </c>
      <c r="O141" s="92"/>
      <c r="P141" s="20"/>
      <c r="Q141" s="93">
        <f t="shared" si="30"/>
        <v>0</v>
      </c>
      <c r="R141" s="92"/>
      <c r="S141" s="20"/>
      <c r="T141" s="93">
        <f t="shared" si="31"/>
        <v>0</v>
      </c>
      <c r="U141" s="209">
        <f t="shared" si="32"/>
        <v>0</v>
      </c>
      <c r="W141" s="86" t="s">
        <v>16</v>
      </c>
      <c r="X141" s="121">
        <f t="shared" si="33"/>
        <v>0</v>
      </c>
      <c r="Y141" s="122">
        <f t="shared" si="34"/>
        <v>0</v>
      </c>
      <c r="Z141" s="122">
        <f t="shared" si="35"/>
        <v>0</v>
      </c>
      <c r="AA141" s="122">
        <f t="shared" si="36"/>
        <v>0</v>
      </c>
      <c r="AB141" s="122">
        <f t="shared" si="37"/>
        <v>0</v>
      </c>
      <c r="AC141" s="129">
        <f t="shared" si="38"/>
        <v>0</v>
      </c>
    </row>
    <row r="142" spans="1:29" ht="15.75">
      <c r="A142" s="251"/>
      <c r="B142" s="86" t="s">
        <v>17</v>
      </c>
      <c r="C142" s="92"/>
      <c r="D142" s="20"/>
      <c r="E142" s="93">
        <f t="shared" si="26"/>
        <v>0</v>
      </c>
      <c r="F142" s="92"/>
      <c r="G142" s="6"/>
      <c r="H142" s="93">
        <f t="shared" si="27"/>
        <v>0</v>
      </c>
      <c r="I142" s="92"/>
      <c r="J142" s="20"/>
      <c r="K142" s="93">
        <f t="shared" si="28"/>
        <v>0</v>
      </c>
      <c r="L142" s="92"/>
      <c r="M142" s="20"/>
      <c r="N142" s="93">
        <f t="shared" si="29"/>
        <v>0</v>
      </c>
      <c r="O142" s="92"/>
      <c r="P142" s="20"/>
      <c r="Q142" s="93">
        <f t="shared" si="30"/>
        <v>0</v>
      </c>
      <c r="R142" s="92"/>
      <c r="S142" s="20"/>
      <c r="T142" s="93">
        <f t="shared" si="31"/>
        <v>0</v>
      </c>
      <c r="U142" s="209">
        <f t="shared" si="32"/>
        <v>0</v>
      </c>
      <c r="W142" s="86" t="s">
        <v>17</v>
      </c>
      <c r="X142" s="121">
        <f t="shared" si="33"/>
        <v>0</v>
      </c>
      <c r="Y142" s="122">
        <f t="shared" si="34"/>
        <v>0</v>
      </c>
      <c r="Z142" s="122">
        <f t="shared" si="35"/>
        <v>0</v>
      </c>
      <c r="AA142" s="122">
        <f t="shared" si="36"/>
        <v>0</v>
      </c>
      <c r="AB142" s="122">
        <f t="shared" si="37"/>
        <v>0</v>
      </c>
      <c r="AC142" s="129">
        <f t="shared" si="38"/>
        <v>0</v>
      </c>
    </row>
    <row r="143" spans="1:29" ht="15.75">
      <c r="A143" s="251"/>
      <c r="B143" s="86" t="s">
        <v>18</v>
      </c>
      <c r="C143" s="92"/>
      <c r="D143" s="20"/>
      <c r="E143" s="93">
        <f t="shared" si="26"/>
        <v>0</v>
      </c>
      <c r="F143" s="92"/>
      <c r="G143" s="6"/>
      <c r="H143" s="93">
        <f t="shared" si="27"/>
        <v>0</v>
      </c>
      <c r="I143" s="92"/>
      <c r="J143" s="20"/>
      <c r="K143" s="93">
        <f t="shared" si="28"/>
        <v>0</v>
      </c>
      <c r="L143" s="92"/>
      <c r="M143" s="20"/>
      <c r="N143" s="93">
        <f t="shared" si="29"/>
        <v>0</v>
      </c>
      <c r="O143" s="92"/>
      <c r="P143" s="20"/>
      <c r="Q143" s="93">
        <f t="shared" si="30"/>
        <v>0</v>
      </c>
      <c r="R143" s="92"/>
      <c r="S143" s="20"/>
      <c r="T143" s="93">
        <f t="shared" si="31"/>
        <v>0</v>
      </c>
      <c r="U143" s="209">
        <f t="shared" si="32"/>
        <v>0</v>
      </c>
      <c r="W143" s="86" t="s">
        <v>18</v>
      </c>
      <c r="X143" s="121">
        <f t="shared" si="33"/>
        <v>0</v>
      </c>
      <c r="Y143" s="122">
        <f t="shared" si="34"/>
        <v>0</v>
      </c>
      <c r="Z143" s="122">
        <f t="shared" si="35"/>
        <v>0</v>
      </c>
      <c r="AA143" s="122">
        <f t="shared" si="36"/>
        <v>0</v>
      </c>
      <c r="AB143" s="122">
        <f t="shared" si="37"/>
        <v>0</v>
      </c>
      <c r="AC143" s="129">
        <f t="shared" si="38"/>
        <v>0</v>
      </c>
    </row>
    <row r="144" spans="1:29" ht="15.75">
      <c r="A144" s="252"/>
      <c r="B144" s="88" t="s">
        <v>19</v>
      </c>
      <c r="C144" s="94"/>
      <c r="D144" s="95"/>
      <c r="E144" s="96">
        <f t="shared" si="26"/>
        <v>0</v>
      </c>
      <c r="F144" s="94"/>
      <c r="G144" s="105"/>
      <c r="H144" s="96">
        <f t="shared" si="27"/>
        <v>0</v>
      </c>
      <c r="I144" s="94"/>
      <c r="J144" s="95"/>
      <c r="K144" s="96">
        <f t="shared" si="28"/>
        <v>0</v>
      </c>
      <c r="L144" s="94"/>
      <c r="M144" s="95"/>
      <c r="N144" s="96">
        <f t="shared" si="29"/>
        <v>0</v>
      </c>
      <c r="O144" s="94"/>
      <c r="P144" s="95"/>
      <c r="Q144" s="96">
        <f t="shared" si="30"/>
        <v>0</v>
      </c>
      <c r="R144" s="94"/>
      <c r="S144" s="95"/>
      <c r="T144" s="96">
        <f t="shared" si="31"/>
        <v>0</v>
      </c>
      <c r="U144" s="210">
        <f t="shared" si="32"/>
        <v>0</v>
      </c>
      <c r="W144" s="88" t="s">
        <v>19</v>
      </c>
      <c r="X144" s="125">
        <f t="shared" si="33"/>
        <v>0</v>
      </c>
      <c r="Y144" s="126">
        <f t="shared" si="34"/>
        <v>0</v>
      </c>
      <c r="Z144" s="126">
        <f t="shared" si="35"/>
        <v>0</v>
      </c>
      <c r="AA144" s="126">
        <f t="shared" si="36"/>
        <v>0</v>
      </c>
      <c r="AB144" s="126">
        <f t="shared" si="37"/>
        <v>0</v>
      </c>
      <c r="AC144" s="132">
        <f t="shared" si="38"/>
        <v>0</v>
      </c>
    </row>
    <row r="145" spans="1:29" ht="15.75" customHeight="1">
      <c r="A145" s="250">
        <v>42753</v>
      </c>
      <c r="B145" s="85" t="s">
        <v>12</v>
      </c>
      <c r="C145" s="89"/>
      <c r="D145" s="90"/>
      <c r="E145" s="91">
        <f t="shared" si="26"/>
        <v>0</v>
      </c>
      <c r="F145" s="89"/>
      <c r="G145" s="90"/>
      <c r="H145" s="91">
        <f t="shared" si="27"/>
        <v>0</v>
      </c>
      <c r="I145" s="89"/>
      <c r="J145" s="90"/>
      <c r="K145" s="91">
        <f t="shared" si="28"/>
        <v>0</v>
      </c>
      <c r="L145" s="89"/>
      <c r="M145" s="90"/>
      <c r="N145" s="91">
        <f t="shared" si="29"/>
        <v>0</v>
      </c>
      <c r="O145" s="89"/>
      <c r="P145" s="90"/>
      <c r="Q145" s="91">
        <f t="shared" si="30"/>
        <v>0</v>
      </c>
      <c r="R145" s="89"/>
      <c r="S145" s="90"/>
      <c r="T145" s="91">
        <f t="shared" si="31"/>
        <v>0</v>
      </c>
      <c r="U145" s="208">
        <f t="shared" si="32"/>
        <v>0</v>
      </c>
      <c r="W145" s="85" t="s">
        <v>12</v>
      </c>
      <c r="X145" s="117">
        <f t="shared" si="33"/>
        <v>0</v>
      </c>
      <c r="Y145" s="118">
        <f t="shared" si="34"/>
        <v>0</v>
      </c>
      <c r="Z145" s="118">
        <f t="shared" si="35"/>
        <v>0</v>
      </c>
      <c r="AA145" s="118">
        <f t="shared" si="36"/>
        <v>0</v>
      </c>
      <c r="AB145" s="118">
        <f t="shared" si="37"/>
        <v>0</v>
      </c>
      <c r="AC145" s="131">
        <f t="shared" si="38"/>
        <v>0</v>
      </c>
    </row>
    <row r="146" spans="1:29" ht="15.75">
      <c r="A146" s="251"/>
      <c r="B146" s="86" t="s">
        <v>13</v>
      </c>
      <c r="C146" s="92"/>
      <c r="D146" s="20"/>
      <c r="E146" s="93">
        <f t="shared" si="26"/>
        <v>0</v>
      </c>
      <c r="F146" s="92"/>
      <c r="G146" s="20"/>
      <c r="H146" s="93">
        <f t="shared" si="27"/>
        <v>0</v>
      </c>
      <c r="I146" s="92"/>
      <c r="J146" s="20"/>
      <c r="K146" s="93">
        <f t="shared" si="28"/>
        <v>0</v>
      </c>
      <c r="L146" s="92"/>
      <c r="M146" s="20"/>
      <c r="N146" s="93">
        <f t="shared" si="29"/>
        <v>0</v>
      </c>
      <c r="O146" s="92"/>
      <c r="P146" s="20"/>
      <c r="Q146" s="93">
        <f t="shared" si="30"/>
        <v>0</v>
      </c>
      <c r="R146" s="92"/>
      <c r="S146" s="20"/>
      <c r="T146" s="93">
        <f t="shared" si="31"/>
        <v>0</v>
      </c>
      <c r="U146" s="209">
        <f t="shared" si="32"/>
        <v>0</v>
      </c>
      <c r="W146" s="86" t="s">
        <v>13</v>
      </c>
      <c r="X146" s="121">
        <f t="shared" si="33"/>
        <v>0</v>
      </c>
      <c r="Y146" s="122">
        <f t="shared" si="34"/>
        <v>0</v>
      </c>
      <c r="Z146" s="122">
        <f t="shared" si="35"/>
        <v>0</v>
      </c>
      <c r="AA146" s="122">
        <f t="shared" si="36"/>
        <v>0</v>
      </c>
      <c r="AB146" s="122">
        <f t="shared" si="37"/>
        <v>0</v>
      </c>
      <c r="AC146" s="129">
        <f t="shared" si="38"/>
        <v>0</v>
      </c>
    </row>
    <row r="147" spans="1:29" ht="15.75">
      <c r="A147" s="251"/>
      <c r="B147" s="87" t="s">
        <v>14</v>
      </c>
      <c r="C147" s="92"/>
      <c r="D147" s="20"/>
      <c r="E147" s="93">
        <f t="shared" si="26"/>
        <v>0</v>
      </c>
      <c r="F147" s="92"/>
      <c r="G147" s="20"/>
      <c r="H147" s="93">
        <f t="shared" si="27"/>
        <v>0</v>
      </c>
      <c r="I147" s="92"/>
      <c r="J147" s="20"/>
      <c r="K147" s="93">
        <f t="shared" si="28"/>
        <v>0</v>
      </c>
      <c r="L147" s="92"/>
      <c r="M147" s="20"/>
      <c r="N147" s="93">
        <f t="shared" si="29"/>
        <v>0</v>
      </c>
      <c r="O147" s="92"/>
      <c r="P147" s="20"/>
      <c r="Q147" s="93">
        <f t="shared" si="30"/>
        <v>0</v>
      </c>
      <c r="R147" s="92"/>
      <c r="S147" s="20"/>
      <c r="T147" s="93">
        <f t="shared" si="31"/>
        <v>0</v>
      </c>
      <c r="U147" s="209">
        <f t="shared" si="32"/>
        <v>0</v>
      </c>
      <c r="W147" s="87" t="s">
        <v>14</v>
      </c>
      <c r="X147" s="121">
        <f t="shared" si="33"/>
        <v>0</v>
      </c>
      <c r="Y147" s="122">
        <f t="shared" si="34"/>
        <v>0</v>
      </c>
      <c r="Z147" s="122">
        <f t="shared" si="35"/>
        <v>0</v>
      </c>
      <c r="AA147" s="122">
        <f t="shared" si="36"/>
        <v>0</v>
      </c>
      <c r="AB147" s="122">
        <f t="shared" si="37"/>
        <v>0</v>
      </c>
      <c r="AC147" s="129">
        <f t="shared" si="38"/>
        <v>0</v>
      </c>
    </row>
    <row r="148" spans="1:29" ht="15.75">
      <c r="A148" s="251"/>
      <c r="B148" s="86" t="s">
        <v>15</v>
      </c>
      <c r="C148" s="92"/>
      <c r="D148" s="20"/>
      <c r="E148" s="93">
        <f t="shared" si="26"/>
        <v>0</v>
      </c>
      <c r="F148" s="92"/>
      <c r="G148" s="20"/>
      <c r="H148" s="93">
        <f t="shared" si="27"/>
        <v>0</v>
      </c>
      <c r="I148" s="92"/>
      <c r="J148" s="20"/>
      <c r="K148" s="93">
        <f t="shared" si="28"/>
        <v>0</v>
      </c>
      <c r="L148" s="92"/>
      <c r="M148" s="20"/>
      <c r="N148" s="93">
        <f t="shared" si="29"/>
        <v>0</v>
      </c>
      <c r="O148" s="92"/>
      <c r="P148" s="20"/>
      <c r="Q148" s="93">
        <f t="shared" si="30"/>
        <v>0</v>
      </c>
      <c r="R148" s="92"/>
      <c r="S148" s="20"/>
      <c r="T148" s="93">
        <f t="shared" si="31"/>
        <v>0</v>
      </c>
      <c r="U148" s="209">
        <f t="shared" si="32"/>
        <v>0</v>
      </c>
      <c r="W148" s="86" t="s">
        <v>15</v>
      </c>
      <c r="X148" s="121">
        <f t="shared" si="33"/>
        <v>0</v>
      </c>
      <c r="Y148" s="122">
        <f t="shared" si="34"/>
        <v>0</v>
      </c>
      <c r="Z148" s="122">
        <f t="shared" si="35"/>
        <v>0</v>
      </c>
      <c r="AA148" s="122">
        <f t="shared" si="36"/>
        <v>0</v>
      </c>
      <c r="AB148" s="122">
        <f t="shared" si="37"/>
        <v>0</v>
      </c>
      <c r="AC148" s="129">
        <f t="shared" si="38"/>
        <v>0</v>
      </c>
    </row>
    <row r="149" spans="1:29" ht="15.75">
      <c r="A149" s="251"/>
      <c r="B149" s="86" t="s">
        <v>16</v>
      </c>
      <c r="C149" s="92"/>
      <c r="D149" s="20"/>
      <c r="E149" s="93">
        <f t="shared" si="26"/>
        <v>0</v>
      </c>
      <c r="F149" s="92"/>
      <c r="G149" s="20"/>
      <c r="H149" s="93">
        <f t="shared" si="27"/>
        <v>0</v>
      </c>
      <c r="I149" s="92"/>
      <c r="J149" s="20"/>
      <c r="K149" s="93">
        <f t="shared" si="28"/>
        <v>0</v>
      </c>
      <c r="L149" s="92"/>
      <c r="M149" s="20"/>
      <c r="N149" s="93">
        <f t="shared" si="29"/>
        <v>0</v>
      </c>
      <c r="O149" s="92"/>
      <c r="P149" s="20"/>
      <c r="Q149" s="93">
        <f t="shared" si="30"/>
        <v>0</v>
      </c>
      <c r="R149" s="92"/>
      <c r="S149" s="20"/>
      <c r="T149" s="93">
        <f t="shared" si="31"/>
        <v>0</v>
      </c>
      <c r="U149" s="209">
        <f t="shared" si="32"/>
        <v>0</v>
      </c>
      <c r="W149" s="86" t="s">
        <v>16</v>
      </c>
      <c r="X149" s="121">
        <f t="shared" si="33"/>
        <v>0</v>
      </c>
      <c r="Y149" s="122">
        <f t="shared" si="34"/>
        <v>0</v>
      </c>
      <c r="Z149" s="122">
        <f t="shared" si="35"/>
        <v>0</v>
      </c>
      <c r="AA149" s="122">
        <f t="shared" si="36"/>
        <v>0</v>
      </c>
      <c r="AB149" s="122">
        <f t="shared" si="37"/>
        <v>0</v>
      </c>
      <c r="AC149" s="129">
        <f t="shared" si="38"/>
        <v>0</v>
      </c>
    </row>
    <row r="150" spans="1:29" ht="15.75">
      <c r="A150" s="251"/>
      <c r="B150" s="86" t="s">
        <v>17</v>
      </c>
      <c r="C150" s="92"/>
      <c r="D150" s="20"/>
      <c r="E150" s="93">
        <f t="shared" si="26"/>
        <v>0</v>
      </c>
      <c r="F150" s="92"/>
      <c r="G150" s="20"/>
      <c r="H150" s="93">
        <f t="shared" si="27"/>
        <v>0</v>
      </c>
      <c r="I150" s="92"/>
      <c r="J150" s="20"/>
      <c r="K150" s="93">
        <f t="shared" si="28"/>
        <v>0</v>
      </c>
      <c r="L150" s="92"/>
      <c r="M150" s="20"/>
      <c r="N150" s="93">
        <f t="shared" si="29"/>
        <v>0</v>
      </c>
      <c r="O150" s="92"/>
      <c r="P150" s="20"/>
      <c r="Q150" s="93">
        <f t="shared" si="30"/>
        <v>0</v>
      </c>
      <c r="R150" s="92"/>
      <c r="S150" s="20"/>
      <c r="T150" s="93">
        <f t="shared" si="31"/>
        <v>0</v>
      </c>
      <c r="U150" s="209">
        <f t="shared" si="32"/>
        <v>0</v>
      </c>
      <c r="W150" s="86" t="s">
        <v>17</v>
      </c>
      <c r="X150" s="121">
        <f t="shared" si="33"/>
        <v>0</v>
      </c>
      <c r="Y150" s="122">
        <f t="shared" si="34"/>
        <v>0</v>
      </c>
      <c r="Z150" s="122">
        <f t="shared" si="35"/>
        <v>0</v>
      </c>
      <c r="AA150" s="122">
        <f t="shared" si="36"/>
        <v>0</v>
      </c>
      <c r="AB150" s="122">
        <f t="shared" si="37"/>
        <v>0</v>
      </c>
      <c r="AC150" s="129">
        <f t="shared" si="38"/>
        <v>0</v>
      </c>
    </row>
    <row r="151" spans="1:29" ht="15.75">
      <c r="A151" s="251"/>
      <c r="B151" s="86" t="s">
        <v>18</v>
      </c>
      <c r="C151" s="92"/>
      <c r="D151" s="20"/>
      <c r="E151" s="93">
        <f t="shared" si="26"/>
        <v>0</v>
      </c>
      <c r="F151" s="92"/>
      <c r="G151" s="20"/>
      <c r="H151" s="93">
        <f t="shared" si="27"/>
        <v>0</v>
      </c>
      <c r="I151" s="92"/>
      <c r="J151" s="20"/>
      <c r="K151" s="93">
        <f t="shared" si="28"/>
        <v>0</v>
      </c>
      <c r="L151" s="92"/>
      <c r="M151" s="20"/>
      <c r="N151" s="93">
        <f t="shared" si="29"/>
        <v>0</v>
      </c>
      <c r="O151" s="92"/>
      <c r="P151" s="20"/>
      <c r="Q151" s="93">
        <f t="shared" si="30"/>
        <v>0</v>
      </c>
      <c r="R151" s="92"/>
      <c r="S151" s="20"/>
      <c r="T151" s="93">
        <f t="shared" si="31"/>
        <v>0</v>
      </c>
      <c r="U151" s="209">
        <f t="shared" si="32"/>
        <v>0</v>
      </c>
      <c r="W151" s="86" t="s">
        <v>18</v>
      </c>
      <c r="X151" s="121">
        <f t="shared" si="33"/>
        <v>0</v>
      </c>
      <c r="Y151" s="122">
        <f t="shared" si="34"/>
        <v>0</v>
      </c>
      <c r="Z151" s="122">
        <f t="shared" si="35"/>
        <v>0</v>
      </c>
      <c r="AA151" s="122">
        <f t="shared" si="36"/>
        <v>0</v>
      </c>
      <c r="AB151" s="122">
        <f t="shared" si="37"/>
        <v>0</v>
      </c>
      <c r="AC151" s="129">
        <f t="shared" si="38"/>
        <v>0</v>
      </c>
    </row>
    <row r="152" spans="1:29" ht="15.75">
      <c r="A152" s="252"/>
      <c r="B152" s="88" t="s">
        <v>19</v>
      </c>
      <c r="C152" s="94"/>
      <c r="D152" s="95"/>
      <c r="E152" s="96">
        <f t="shared" si="26"/>
        <v>0</v>
      </c>
      <c r="F152" s="94"/>
      <c r="G152" s="95"/>
      <c r="H152" s="96">
        <f t="shared" si="27"/>
        <v>0</v>
      </c>
      <c r="I152" s="94"/>
      <c r="J152" s="95"/>
      <c r="K152" s="96">
        <f t="shared" si="28"/>
        <v>0</v>
      </c>
      <c r="L152" s="94"/>
      <c r="M152" s="95"/>
      <c r="N152" s="96">
        <f t="shared" si="29"/>
        <v>0</v>
      </c>
      <c r="O152" s="94"/>
      <c r="P152" s="95"/>
      <c r="Q152" s="96">
        <f t="shared" si="30"/>
        <v>0</v>
      </c>
      <c r="R152" s="94"/>
      <c r="S152" s="95"/>
      <c r="T152" s="96">
        <f t="shared" si="31"/>
        <v>0</v>
      </c>
      <c r="U152" s="210">
        <f t="shared" si="32"/>
        <v>0</v>
      </c>
      <c r="W152" s="88" t="s">
        <v>19</v>
      </c>
      <c r="X152" s="125">
        <f t="shared" si="33"/>
        <v>0</v>
      </c>
      <c r="Y152" s="126">
        <f t="shared" si="34"/>
        <v>0</v>
      </c>
      <c r="Z152" s="126">
        <f t="shared" si="35"/>
        <v>0</v>
      </c>
      <c r="AA152" s="126">
        <f t="shared" si="36"/>
        <v>0</v>
      </c>
      <c r="AB152" s="126">
        <f t="shared" si="37"/>
        <v>0</v>
      </c>
      <c r="AC152" s="132">
        <f t="shared" si="38"/>
        <v>0</v>
      </c>
    </row>
    <row r="153" spans="1:29" ht="15.75" customHeight="1">
      <c r="A153" s="250">
        <v>42754</v>
      </c>
      <c r="B153" s="85" t="s">
        <v>12</v>
      </c>
      <c r="C153" s="89"/>
      <c r="D153" s="90"/>
      <c r="E153" s="91">
        <f t="shared" si="26"/>
        <v>0</v>
      </c>
      <c r="F153" s="89"/>
      <c r="G153" s="90"/>
      <c r="H153" s="91">
        <f t="shared" si="27"/>
        <v>0</v>
      </c>
      <c r="I153" s="89"/>
      <c r="J153" s="90"/>
      <c r="K153" s="91">
        <f t="shared" si="28"/>
        <v>0</v>
      </c>
      <c r="L153" s="89"/>
      <c r="M153" s="90"/>
      <c r="N153" s="91">
        <f t="shared" si="29"/>
        <v>0</v>
      </c>
      <c r="O153" s="89"/>
      <c r="P153" s="90"/>
      <c r="Q153" s="91">
        <f t="shared" si="30"/>
        <v>0</v>
      </c>
      <c r="R153" s="89"/>
      <c r="S153" s="90"/>
      <c r="T153" s="91">
        <f t="shared" si="31"/>
        <v>0</v>
      </c>
      <c r="U153" s="208">
        <f t="shared" si="32"/>
        <v>0</v>
      </c>
      <c r="W153" s="85" t="s">
        <v>12</v>
      </c>
      <c r="X153" s="117">
        <f t="shared" si="33"/>
        <v>0</v>
      </c>
      <c r="Y153" s="118">
        <f t="shared" si="34"/>
        <v>0</v>
      </c>
      <c r="Z153" s="118">
        <f t="shared" si="35"/>
        <v>0</v>
      </c>
      <c r="AA153" s="118">
        <f t="shared" si="36"/>
        <v>0</v>
      </c>
      <c r="AB153" s="118">
        <f t="shared" si="37"/>
        <v>0</v>
      </c>
      <c r="AC153" s="131">
        <f t="shared" si="38"/>
        <v>0</v>
      </c>
    </row>
    <row r="154" spans="1:29" ht="15.75">
      <c r="A154" s="251"/>
      <c r="B154" s="86" t="s">
        <v>13</v>
      </c>
      <c r="C154" s="92"/>
      <c r="D154" s="20"/>
      <c r="E154" s="93">
        <f t="shared" si="26"/>
        <v>0</v>
      </c>
      <c r="F154" s="92"/>
      <c r="G154" s="20"/>
      <c r="H154" s="93">
        <f t="shared" si="27"/>
        <v>0</v>
      </c>
      <c r="I154" s="92"/>
      <c r="J154" s="20"/>
      <c r="K154" s="93">
        <f t="shared" si="28"/>
        <v>0</v>
      </c>
      <c r="L154" s="92"/>
      <c r="M154" s="20"/>
      <c r="N154" s="93">
        <f t="shared" si="29"/>
        <v>0</v>
      </c>
      <c r="O154" s="92"/>
      <c r="P154" s="20"/>
      <c r="Q154" s="93">
        <f t="shared" si="30"/>
        <v>0</v>
      </c>
      <c r="R154" s="92"/>
      <c r="S154" s="20"/>
      <c r="T154" s="93">
        <f t="shared" si="31"/>
        <v>0</v>
      </c>
      <c r="U154" s="209">
        <f t="shared" si="32"/>
        <v>0</v>
      </c>
      <c r="W154" s="86" t="s">
        <v>13</v>
      </c>
      <c r="X154" s="121">
        <f t="shared" si="33"/>
        <v>0</v>
      </c>
      <c r="Y154" s="122">
        <f t="shared" si="34"/>
        <v>0</v>
      </c>
      <c r="Z154" s="122">
        <f t="shared" si="35"/>
        <v>0</v>
      </c>
      <c r="AA154" s="122">
        <f t="shared" si="36"/>
        <v>0</v>
      </c>
      <c r="AB154" s="122">
        <f t="shared" si="37"/>
        <v>0</v>
      </c>
      <c r="AC154" s="129">
        <f t="shared" si="38"/>
        <v>0</v>
      </c>
    </row>
    <row r="155" spans="1:29" ht="15.75">
      <c r="A155" s="251"/>
      <c r="B155" s="87" t="s">
        <v>14</v>
      </c>
      <c r="C155" s="92"/>
      <c r="D155" s="20"/>
      <c r="E155" s="93">
        <f t="shared" si="26"/>
        <v>0</v>
      </c>
      <c r="F155" s="92"/>
      <c r="G155" s="20"/>
      <c r="H155" s="93">
        <f t="shared" si="27"/>
        <v>0</v>
      </c>
      <c r="I155" s="92"/>
      <c r="J155" s="20"/>
      <c r="K155" s="93">
        <f t="shared" si="28"/>
        <v>0</v>
      </c>
      <c r="L155" s="92"/>
      <c r="M155" s="20"/>
      <c r="N155" s="93">
        <f t="shared" si="29"/>
        <v>0</v>
      </c>
      <c r="O155" s="92"/>
      <c r="P155" s="20"/>
      <c r="Q155" s="93">
        <f t="shared" si="30"/>
        <v>0</v>
      </c>
      <c r="R155" s="92"/>
      <c r="S155" s="20"/>
      <c r="T155" s="93">
        <f t="shared" si="31"/>
        <v>0</v>
      </c>
      <c r="U155" s="209">
        <f t="shared" si="32"/>
        <v>0</v>
      </c>
      <c r="W155" s="87" t="s">
        <v>14</v>
      </c>
      <c r="X155" s="121">
        <f t="shared" si="33"/>
        <v>0</v>
      </c>
      <c r="Y155" s="122">
        <f t="shared" si="34"/>
        <v>0</v>
      </c>
      <c r="Z155" s="122">
        <f t="shared" si="35"/>
        <v>0</v>
      </c>
      <c r="AA155" s="122">
        <f t="shared" si="36"/>
        <v>0</v>
      </c>
      <c r="AB155" s="122">
        <f t="shared" si="37"/>
        <v>0</v>
      </c>
      <c r="AC155" s="129">
        <f t="shared" si="38"/>
        <v>0</v>
      </c>
    </row>
    <row r="156" spans="1:29" ht="15.75">
      <c r="A156" s="251"/>
      <c r="B156" s="86" t="s">
        <v>15</v>
      </c>
      <c r="C156" s="92"/>
      <c r="D156" s="20"/>
      <c r="E156" s="93">
        <f t="shared" si="26"/>
        <v>0</v>
      </c>
      <c r="F156" s="92"/>
      <c r="G156" s="20"/>
      <c r="H156" s="93">
        <f t="shared" si="27"/>
        <v>0</v>
      </c>
      <c r="I156" s="92"/>
      <c r="J156" s="20"/>
      <c r="K156" s="93">
        <f t="shared" si="28"/>
        <v>0</v>
      </c>
      <c r="L156" s="92"/>
      <c r="M156" s="20"/>
      <c r="N156" s="93">
        <f t="shared" si="29"/>
        <v>0</v>
      </c>
      <c r="O156" s="92"/>
      <c r="P156" s="20"/>
      <c r="Q156" s="93">
        <f t="shared" si="30"/>
        <v>0</v>
      </c>
      <c r="R156" s="92"/>
      <c r="S156" s="20"/>
      <c r="T156" s="93">
        <f t="shared" si="31"/>
        <v>0</v>
      </c>
      <c r="U156" s="209">
        <f t="shared" si="32"/>
        <v>0</v>
      </c>
      <c r="W156" s="86" t="s">
        <v>15</v>
      </c>
      <c r="X156" s="121">
        <f t="shared" si="33"/>
        <v>0</v>
      </c>
      <c r="Y156" s="122">
        <f t="shared" si="34"/>
        <v>0</v>
      </c>
      <c r="Z156" s="122">
        <f t="shared" si="35"/>
        <v>0</v>
      </c>
      <c r="AA156" s="122">
        <f t="shared" si="36"/>
        <v>0</v>
      </c>
      <c r="AB156" s="122">
        <f t="shared" si="37"/>
        <v>0</v>
      </c>
      <c r="AC156" s="129">
        <f t="shared" si="38"/>
        <v>0</v>
      </c>
    </row>
    <row r="157" spans="1:29" ht="15.75">
      <c r="A157" s="251"/>
      <c r="B157" s="86" t="s">
        <v>16</v>
      </c>
      <c r="C157" s="92"/>
      <c r="D157" s="20"/>
      <c r="E157" s="93">
        <f t="shared" si="26"/>
        <v>0</v>
      </c>
      <c r="F157" s="92"/>
      <c r="G157" s="20"/>
      <c r="H157" s="93">
        <f t="shared" si="27"/>
        <v>0</v>
      </c>
      <c r="I157" s="92"/>
      <c r="J157" s="20"/>
      <c r="K157" s="93">
        <f t="shared" si="28"/>
        <v>0</v>
      </c>
      <c r="L157" s="92"/>
      <c r="M157" s="20"/>
      <c r="N157" s="93">
        <f t="shared" si="29"/>
        <v>0</v>
      </c>
      <c r="O157" s="92"/>
      <c r="P157" s="20"/>
      <c r="Q157" s="93">
        <f t="shared" si="30"/>
        <v>0</v>
      </c>
      <c r="R157" s="92"/>
      <c r="S157" s="20"/>
      <c r="T157" s="93">
        <f t="shared" si="31"/>
        <v>0</v>
      </c>
      <c r="U157" s="209">
        <f t="shared" si="32"/>
        <v>0</v>
      </c>
      <c r="W157" s="86" t="s">
        <v>16</v>
      </c>
      <c r="X157" s="121">
        <f t="shared" si="33"/>
        <v>0</v>
      </c>
      <c r="Y157" s="122">
        <f t="shared" si="34"/>
        <v>0</v>
      </c>
      <c r="Z157" s="122">
        <f t="shared" si="35"/>
        <v>0</v>
      </c>
      <c r="AA157" s="122">
        <f t="shared" si="36"/>
        <v>0</v>
      </c>
      <c r="AB157" s="122">
        <f t="shared" si="37"/>
        <v>0</v>
      </c>
      <c r="AC157" s="129">
        <f t="shared" si="38"/>
        <v>0</v>
      </c>
    </row>
    <row r="158" spans="1:29" ht="15.75">
      <c r="A158" s="251"/>
      <c r="B158" s="86" t="s">
        <v>17</v>
      </c>
      <c r="C158" s="92"/>
      <c r="D158" s="20"/>
      <c r="E158" s="93">
        <f t="shared" si="26"/>
        <v>0</v>
      </c>
      <c r="F158" s="92"/>
      <c r="G158" s="20"/>
      <c r="H158" s="93">
        <f t="shared" si="27"/>
        <v>0</v>
      </c>
      <c r="I158" s="92"/>
      <c r="J158" s="20"/>
      <c r="K158" s="93">
        <f t="shared" si="28"/>
        <v>0</v>
      </c>
      <c r="L158" s="92"/>
      <c r="M158" s="20"/>
      <c r="N158" s="93">
        <f t="shared" si="29"/>
        <v>0</v>
      </c>
      <c r="O158" s="92"/>
      <c r="P158" s="20"/>
      <c r="Q158" s="93">
        <f t="shared" si="30"/>
        <v>0</v>
      </c>
      <c r="R158" s="92"/>
      <c r="S158" s="20"/>
      <c r="T158" s="93">
        <f t="shared" si="31"/>
        <v>0</v>
      </c>
      <c r="U158" s="209">
        <f t="shared" si="32"/>
        <v>0</v>
      </c>
      <c r="W158" s="86" t="s">
        <v>17</v>
      </c>
      <c r="X158" s="121">
        <f t="shared" si="33"/>
        <v>0</v>
      </c>
      <c r="Y158" s="122">
        <f t="shared" si="34"/>
        <v>0</v>
      </c>
      <c r="Z158" s="122">
        <f t="shared" si="35"/>
        <v>0</v>
      </c>
      <c r="AA158" s="122">
        <f t="shared" si="36"/>
        <v>0</v>
      </c>
      <c r="AB158" s="122">
        <f t="shared" si="37"/>
        <v>0</v>
      </c>
      <c r="AC158" s="129">
        <f t="shared" si="38"/>
        <v>0</v>
      </c>
    </row>
    <row r="159" spans="1:29" ht="15.75">
      <c r="A159" s="251"/>
      <c r="B159" s="86" t="s">
        <v>18</v>
      </c>
      <c r="C159" s="92"/>
      <c r="D159" s="20"/>
      <c r="E159" s="93">
        <f t="shared" si="26"/>
        <v>0</v>
      </c>
      <c r="F159" s="92"/>
      <c r="G159" s="20"/>
      <c r="H159" s="93">
        <f t="shared" si="27"/>
        <v>0</v>
      </c>
      <c r="I159" s="92"/>
      <c r="J159" s="20"/>
      <c r="K159" s="93">
        <f t="shared" si="28"/>
        <v>0</v>
      </c>
      <c r="L159" s="92"/>
      <c r="M159" s="20"/>
      <c r="N159" s="93">
        <f t="shared" si="29"/>
        <v>0</v>
      </c>
      <c r="O159" s="92"/>
      <c r="P159" s="20"/>
      <c r="Q159" s="93">
        <f t="shared" si="30"/>
        <v>0</v>
      </c>
      <c r="R159" s="92"/>
      <c r="S159" s="20"/>
      <c r="T159" s="93">
        <f t="shared" si="31"/>
        <v>0</v>
      </c>
      <c r="U159" s="209">
        <f t="shared" si="32"/>
        <v>0</v>
      </c>
      <c r="W159" s="86" t="s">
        <v>18</v>
      </c>
      <c r="X159" s="121">
        <f t="shared" si="33"/>
        <v>0</v>
      </c>
      <c r="Y159" s="122">
        <f t="shared" si="34"/>
        <v>0</v>
      </c>
      <c r="Z159" s="122">
        <f t="shared" si="35"/>
        <v>0</v>
      </c>
      <c r="AA159" s="122">
        <f t="shared" si="36"/>
        <v>0</v>
      </c>
      <c r="AB159" s="122">
        <f t="shared" si="37"/>
        <v>0</v>
      </c>
      <c r="AC159" s="129">
        <f t="shared" si="38"/>
        <v>0</v>
      </c>
    </row>
    <row r="160" spans="1:29" ht="15.75">
      <c r="A160" s="252"/>
      <c r="B160" s="88" t="s">
        <v>19</v>
      </c>
      <c r="C160" s="94"/>
      <c r="D160" s="95"/>
      <c r="E160" s="96">
        <f t="shared" si="26"/>
        <v>0</v>
      </c>
      <c r="F160" s="94"/>
      <c r="G160" s="95"/>
      <c r="H160" s="96">
        <f t="shared" si="27"/>
        <v>0</v>
      </c>
      <c r="I160" s="94"/>
      <c r="J160" s="95"/>
      <c r="K160" s="96">
        <f t="shared" si="28"/>
        <v>0</v>
      </c>
      <c r="L160" s="94"/>
      <c r="M160" s="95"/>
      <c r="N160" s="96">
        <f t="shared" si="29"/>
        <v>0</v>
      </c>
      <c r="O160" s="94"/>
      <c r="P160" s="95"/>
      <c r="Q160" s="96">
        <f t="shared" si="30"/>
        <v>0</v>
      </c>
      <c r="R160" s="94"/>
      <c r="S160" s="95"/>
      <c r="T160" s="96">
        <f t="shared" si="31"/>
        <v>0</v>
      </c>
      <c r="U160" s="210">
        <f t="shared" si="32"/>
        <v>0</v>
      </c>
      <c r="W160" s="88" t="s">
        <v>19</v>
      </c>
      <c r="X160" s="125">
        <f t="shared" si="33"/>
        <v>0</v>
      </c>
      <c r="Y160" s="126">
        <f t="shared" si="34"/>
        <v>0</v>
      </c>
      <c r="Z160" s="126">
        <f t="shared" si="35"/>
        <v>0</v>
      </c>
      <c r="AA160" s="126">
        <f t="shared" si="36"/>
        <v>0</v>
      </c>
      <c r="AB160" s="126">
        <f t="shared" si="37"/>
        <v>0</v>
      </c>
      <c r="AC160" s="132">
        <f t="shared" si="38"/>
        <v>0</v>
      </c>
    </row>
    <row r="161" spans="1:29" ht="15.75" customHeight="1">
      <c r="A161" s="250">
        <v>42755</v>
      </c>
      <c r="B161" s="85" t="s">
        <v>12</v>
      </c>
      <c r="C161" s="89"/>
      <c r="D161" s="90"/>
      <c r="E161" s="91">
        <f t="shared" si="26"/>
        <v>0</v>
      </c>
      <c r="F161" s="89"/>
      <c r="G161" s="102"/>
      <c r="H161" s="91">
        <f t="shared" si="27"/>
        <v>0</v>
      </c>
      <c r="I161" s="89"/>
      <c r="J161" s="90"/>
      <c r="K161" s="91">
        <f t="shared" si="28"/>
        <v>0</v>
      </c>
      <c r="L161" s="89"/>
      <c r="M161" s="90"/>
      <c r="N161" s="91">
        <f t="shared" si="29"/>
        <v>0</v>
      </c>
      <c r="O161" s="89"/>
      <c r="P161" s="90"/>
      <c r="Q161" s="91">
        <f t="shared" si="30"/>
        <v>0</v>
      </c>
      <c r="R161" s="89"/>
      <c r="S161" s="90"/>
      <c r="T161" s="91">
        <f t="shared" si="31"/>
        <v>0</v>
      </c>
      <c r="U161" s="208">
        <f t="shared" si="32"/>
        <v>0</v>
      </c>
      <c r="W161" s="85" t="s">
        <v>12</v>
      </c>
      <c r="X161" s="121">
        <f t="shared" si="33"/>
        <v>0</v>
      </c>
      <c r="Y161" s="122">
        <f t="shared" si="34"/>
        <v>0</v>
      </c>
      <c r="Z161" s="122">
        <f t="shared" si="35"/>
        <v>0</v>
      </c>
      <c r="AA161" s="122">
        <f t="shared" si="36"/>
        <v>0</v>
      </c>
      <c r="AB161" s="122">
        <f t="shared" si="37"/>
        <v>0</v>
      </c>
      <c r="AC161" s="129">
        <f t="shared" si="38"/>
        <v>0</v>
      </c>
    </row>
    <row r="162" spans="1:29" ht="15.75">
      <c r="A162" s="251"/>
      <c r="B162" s="86" t="s">
        <v>13</v>
      </c>
      <c r="C162" s="92"/>
      <c r="D162" s="20"/>
      <c r="E162" s="93">
        <f t="shared" si="26"/>
        <v>0</v>
      </c>
      <c r="F162" s="92"/>
      <c r="G162" s="6"/>
      <c r="H162" s="93">
        <f t="shared" si="27"/>
        <v>0</v>
      </c>
      <c r="I162" s="92"/>
      <c r="J162" s="20"/>
      <c r="K162" s="93">
        <f t="shared" si="28"/>
        <v>0</v>
      </c>
      <c r="L162" s="92"/>
      <c r="M162" s="20"/>
      <c r="N162" s="93">
        <f t="shared" si="29"/>
        <v>0</v>
      </c>
      <c r="O162" s="92"/>
      <c r="P162" s="20"/>
      <c r="Q162" s="93">
        <f t="shared" si="30"/>
        <v>0</v>
      </c>
      <c r="R162" s="92"/>
      <c r="S162" s="20"/>
      <c r="T162" s="93">
        <f t="shared" si="31"/>
        <v>0</v>
      </c>
      <c r="U162" s="209">
        <f t="shared" si="32"/>
        <v>0</v>
      </c>
      <c r="W162" s="86" t="s">
        <v>13</v>
      </c>
      <c r="X162" s="121">
        <f t="shared" si="33"/>
        <v>0</v>
      </c>
      <c r="Y162" s="122">
        <f t="shared" si="34"/>
        <v>0</v>
      </c>
      <c r="Z162" s="122">
        <f t="shared" si="35"/>
        <v>0</v>
      </c>
      <c r="AA162" s="122">
        <f t="shared" si="36"/>
        <v>0</v>
      </c>
      <c r="AB162" s="122">
        <f t="shared" si="37"/>
        <v>0</v>
      </c>
      <c r="AC162" s="129">
        <f t="shared" si="38"/>
        <v>0</v>
      </c>
    </row>
    <row r="163" spans="1:29" ht="15.75">
      <c r="A163" s="251"/>
      <c r="B163" s="87" t="s">
        <v>14</v>
      </c>
      <c r="C163" s="92"/>
      <c r="D163" s="20"/>
      <c r="E163" s="93">
        <f t="shared" si="26"/>
        <v>0</v>
      </c>
      <c r="F163" s="92"/>
      <c r="G163" s="6"/>
      <c r="H163" s="93">
        <f t="shared" si="27"/>
        <v>0</v>
      </c>
      <c r="I163" s="92"/>
      <c r="J163" s="20"/>
      <c r="K163" s="93">
        <f t="shared" si="28"/>
        <v>0</v>
      </c>
      <c r="L163" s="92"/>
      <c r="M163" s="20"/>
      <c r="N163" s="93">
        <f t="shared" si="29"/>
        <v>0</v>
      </c>
      <c r="O163" s="92"/>
      <c r="P163" s="20"/>
      <c r="Q163" s="93">
        <f t="shared" si="30"/>
        <v>0</v>
      </c>
      <c r="R163" s="92"/>
      <c r="S163" s="20"/>
      <c r="T163" s="93">
        <f t="shared" si="31"/>
        <v>0</v>
      </c>
      <c r="U163" s="209">
        <f t="shared" si="32"/>
        <v>0</v>
      </c>
      <c r="W163" s="87" t="s">
        <v>14</v>
      </c>
      <c r="X163" s="121">
        <f t="shared" si="33"/>
        <v>0</v>
      </c>
      <c r="Y163" s="122">
        <f t="shared" si="34"/>
        <v>0</v>
      </c>
      <c r="Z163" s="122">
        <f t="shared" si="35"/>
        <v>0</v>
      </c>
      <c r="AA163" s="122">
        <f t="shared" si="36"/>
        <v>0</v>
      </c>
      <c r="AB163" s="122">
        <f t="shared" si="37"/>
        <v>0</v>
      </c>
      <c r="AC163" s="129">
        <f t="shared" si="38"/>
        <v>0</v>
      </c>
    </row>
    <row r="164" spans="1:29" ht="15.75">
      <c r="A164" s="251"/>
      <c r="B164" s="86" t="s">
        <v>15</v>
      </c>
      <c r="C164" s="92"/>
      <c r="D164" s="20"/>
      <c r="E164" s="93">
        <f t="shared" si="26"/>
        <v>0</v>
      </c>
      <c r="F164" s="92"/>
      <c r="G164" s="6"/>
      <c r="H164" s="93">
        <f t="shared" si="27"/>
        <v>0</v>
      </c>
      <c r="I164" s="92"/>
      <c r="J164" s="20"/>
      <c r="K164" s="93">
        <f t="shared" si="28"/>
        <v>0</v>
      </c>
      <c r="L164" s="92"/>
      <c r="M164" s="20"/>
      <c r="N164" s="93">
        <f t="shared" si="29"/>
        <v>0</v>
      </c>
      <c r="O164" s="92"/>
      <c r="P164" s="20"/>
      <c r="Q164" s="93">
        <f t="shared" si="30"/>
        <v>0</v>
      </c>
      <c r="R164" s="92"/>
      <c r="S164" s="20"/>
      <c r="T164" s="93">
        <f t="shared" si="31"/>
        <v>0</v>
      </c>
      <c r="U164" s="209">
        <f t="shared" si="32"/>
        <v>0</v>
      </c>
      <c r="W164" s="86" t="s">
        <v>15</v>
      </c>
      <c r="X164" s="121">
        <f t="shared" si="33"/>
        <v>0</v>
      </c>
      <c r="Y164" s="122">
        <f t="shared" si="34"/>
        <v>0</v>
      </c>
      <c r="Z164" s="122">
        <f t="shared" si="35"/>
        <v>0</v>
      </c>
      <c r="AA164" s="122">
        <f t="shared" si="36"/>
        <v>0</v>
      </c>
      <c r="AB164" s="122">
        <f t="shared" si="37"/>
        <v>0</v>
      </c>
      <c r="AC164" s="129">
        <f t="shared" si="38"/>
        <v>0</v>
      </c>
    </row>
    <row r="165" spans="1:29" ht="15.75">
      <c r="A165" s="251"/>
      <c r="B165" s="86" t="s">
        <v>16</v>
      </c>
      <c r="C165" s="92"/>
      <c r="D165" s="20"/>
      <c r="E165" s="93">
        <f t="shared" si="26"/>
        <v>0</v>
      </c>
      <c r="F165" s="92"/>
      <c r="G165" s="6"/>
      <c r="H165" s="93">
        <f t="shared" si="27"/>
        <v>0</v>
      </c>
      <c r="I165" s="92"/>
      <c r="J165" s="20"/>
      <c r="K165" s="93">
        <f t="shared" si="28"/>
        <v>0</v>
      </c>
      <c r="L165" s="92"/>
      <c r="M165" s="20"/>
      <c r="N165" s="93">
        <f t="shared" si="29"/>
        <v>0</v>
      </c>
      <c r="O165" s="92"/>
      <c r="P165" s="20"/>
      <c r="Q165" s="93">
        <f t="shared" si="30"/>
        <v>0</v>
      </c>
      <c r="R165" s="92"/>
      <c r="S165" s="20"/>
      <c r="T165" s="93">
        <f t="shared" si="31"/>
        <v>0</v>
      </c>
      <c r="U165" s="209">
        <f t="shared" si="32"/>
        <v>0</v>
      </c>
      <c r="W165" s="86" t="s">
        <v>16</v>
      </c>
      <c r="X165" s="121">
        <f t="shared" si="33"/>
        <v>0</v>
      </c>
      <c r="Y165" s="122">
        <f t="shared" si="34"/>
        <v>0</v>
      </c>
      <c r="Z165" s="122">
        <f t="shared" si="35"/>
        <v>0</v>
      </c>
      <c r="AA165" s="122">
        <f t="shared" si="36"/>
        <v>0</v>
      </c>
      <c r="AB165" s="122">
        <f t="shared" si="37"/>
        <v>0</v>
      </c>
      <c r="AC165" s="129">
        <f t="shared" si="38"/>
        <v>0</v>
      </c>
    </row>
    <row r="166" spans="1:29" ht="15.75">
      <c r="A166" s="251"/>
      <c r="B166" s="86" t="s">
        <v>17</v>
      </c>
      <c r="C166" s="92"/>
      <c r="D166" s="20"/>
      <c r="E166" s="93">
        <f t="shared" si="26"/>
        <v>0</v>
      </c>
      <c r="F166" s="92"/>
      <c r="G166" s="6"/>
      <c r="H166" s="93">
        <f t="shared" si="27"/>
        <v>0</v>
      </c>
      <c r="I166" s="92"/>
      <c r="J166" s="20"/>
      <c r="K166" s="93">
        <f t="shared" si="28"/>
        <v>0</v>
      </c>
      <c r="L166" s="92"/>
      <c r="M166" s="20"/>
      <c r="N166" s="93">
        <f t="shared" si="29"/>
        <v>0</v>
      </c>
      <c r="O166" s="92"/>
      <c r="P166" s="20"/>
      <c r="Q166" s="93">
        <f t="shared" si="30"/>
        <v>0</v>
      </c>
      <c r="R166" s="92"/>
      <c r="S166" s="20"/>
      <c r="T166" s="93">
        <f t="shared" si="31"/>
        <v>0</v>
      </c>
      <c r="U166" s="209">
        <f t="shared" si="32"/>
        <v>0</v>
      </c>
      <c r="W166" s="86" t="s">
        <v>17</v>
      </c>
      <c r="X166" s="121">
        <f t="shared" si="33"/>
        <v>0</v>
      </c>
      <c r="Y166" s="122">
        <f t="shared" si="34"/>
        <v>0</v>
      </c>
      <c r="Z166" s="122">
        <f t="shared" si="35"/>
        <v>0</v>
      </c>
      <c r="AA166" s="122">
        <f t="shared" si="36"/>
        <v>0</v>
      </c>
      <c r="AB166" s="122">
        <f t="shared" si="37"/>
        <v>0</v>
      </c>
      <c r="AC166" s="129">
        <f t="shared" si="38"/>
        <v>0</v>
      </c>
    </row>
    <row r="167" spans="1:29" ht="15.75">
      <c r="A167" s="251"/>
      <c r="B167" s="86" t="s">
        <v>18</v>
      </c>
      <c r="C167" s="92"/>
      <c r="D167" s="20"/>
      <c r="E167" s="93">
        <f t="shared" si="26"/>
        <v>0</v>
      </c>
      <c r="F167" s="92"/>
      <c r="G167" s="6"/>
      <c r="H167" s="93">
        <f t="shared" si="27"/>
        <v>0</v>
      </c>
      <c r="I167" s="92"/>
      <c r="J167" s="20"/>
      <c r="K167" s="93">
        <f t="shared" si="28"/>
        <v>0</v>
      </c>
      <c r="L167" s="92"/>
      <c r="M167" s="20"/>
      <c r="N167" s="93">
        <f t="shared" si="29"/>
        <v>0</v>
      </c>
      <c r="O167" s="92"/>
      <c r="P167" s="20"/>
      <c r="Q167" s="93">
        <f t="shared" si="30"/>
        <v>0</v>
      </c>
      <c r="R167" s="92"/>
      <c r="S167" s="20"/>
      <c r="T167" s="93">
        <f t="shared" si="31"/>
        <v>0</v>
      </c>
      <c r="U167" s="209">
        <f t="shared" si="32"/>
        <v>0</v>
      </c>
      <c r="W167" s="86" t="s">
        <v>18</v>
      </c>
      <c r="X167" s="121">
        <f t="shared" si="33"/>
        <v>0</v>
      </c>
      <c r="Y167" s="122">
        <f t="shared" si="34"/>
        <v>0</v>
      </c>
      <c r="Z167" s="122">
        <f t="shared" si="35"/>
        <v>0</v>
      </c>
      <c r="AA167" s="122">
        <f t="shared" si="36"/>
        <v>0</v>
      </c>
      <c r="AB167" s="122">
        <f t="shared" si="37"/>
        <v>0</v>
      </c>
      <c r="AC167" s="129">
        <f t="shared" si="38"/>
        <v>0</v>
      </c>
    </row>
    <row r="168" spans="1:29" ht="15.75">
      <c r="A168" s="252"/>
      <c r="B168" s="88" t="s">
        <v>19</v>
      </c>
      <c r="C168" s="94"/>
      <c r="D168" s="95"/>
      <c r="E168" s="96">
        <f t="shared" si="26"/>
        <v>0</v>
      </c>
      <c r="F168" s="94"/>
      <c r="G168" s="105"/>
      <c r="H168" s="96">
        <f t="shared" si="27"/>
        <v>0</v>
      </c>
      <c r="I168" s="94"/>
      <c r="J168" s="95"/>
      <c r="K168" s="96">
        <f t="shared" si="28"/>
        <v>0</v>
      </c>
      <c r="L168" s="94"/>
      <c r="M168" s="95"/>
      <c r="N168" s="96">
        <f t="shared" si="29"/>
        <v>0</v>
      </c>
      <c r="O168" s="94"/>
      <c r="P168" s="95"/>
      <c r="Q168" s="96">
        <f t="shared" si="30"/>
        <v>0</v>
      </c>
      <c r="R168" s="94"/>
      <c r="S168" s="95"/>
      <c r="T168" s="96">
        <f t="shared" si="31"/>
        <v>0</v>
      </c>
      <c r="U168" s="210">
        <f t="shared" si="32"/>
        <v>0</v>
      </c>
      <c r="W168" s="88" t="s">
        <v>19</v>
      </c>
      <c r="X168" s="125">
        <f t="shared" si="33"/>
        <v>0</v>
      </c>
      <c r="Y168" s="126">
        <f t="shared" si="34"/>
        <v>0</v>
      </c>
      <c r="Z168" s="126">
        <f t="shared" si="35"/>
        <v>0</v>
      </c>
      <c r="AA168" s="126">
        <f t="shared" si="36"/>
        <v>0</v>
      </c>
      <c r="AB168" s="126">
        <f t="shared" si="37"/>
        <v>0</v>
      </c>
      <c r="AC168" s="132">
        <f t="shared" si="38"/>
        <v>0</v>
      </c>
    </row>
    <row r="169" spans="1:29" ht="15.75" customHeight="1">
      <c r="A169" s="250">
        <v>42756</v>
      </c>
      <c r="B169" s="85" t="s">
        <v>12</v>
      </c>
      <c r="C169" s="89"/>
      <c r="D169" s="90"/>
      <c r="E169" s="91">
        <f t="shared" si="26"/>
        <v>0</v>
      </c>
      <c r="F169" s="89"/>
      <c r="G169" s="90"/>
      <c r="H169" s="91">
        <f t="shared" si="27"/>
        <v>0</v>
      </c>
      <c r="I169" s="89"/>
      <c r="J169" s="90"/>
      <c r="K169" s="91">
        <f t="shared" si="28"/>
        <v>0</v>
      </c>
      <c r="L169" s="89"/>
      <c r="M169" s="90"/>
      <c r="N169" s="91">
        <f t="shared" si="29"/>
        <v>0</v>
      </c>
      <c r="O169" s="89"/>
      <c r="P169" s="90"/>
      <c r="Q169" s="91">
        <f t="shared" si="30"/>
        <v>0</v>
      </c>
      <c r="R169" s="89"/>
      <c r="S169" s="90"/>
      <c r="T169" s="91">
        <f t="shared" si="31"/>
        <v>0</v>
      </c>
      <c r="U169" s="208">
        <f t="shared" si="32"/>
        <v>0</v>
      </c>
      <c r="W169" s="85" t="s">
        <v>12</v>
      </c>
      <c r="X169" s="117">
        <f t="shared" si="33"/>
        <v>0</v>
      </c>
      <c r="Y169" s="118">
        <f t="shared" si="34"/>
        <v>0</v>
      </c>
      <c r="Z169" s="118">
        <f t="shared" si="35"/>
        <v>0</v>
      </c>
      <c r="AA169" s="118">
        <f t="shared" si="36"/>
        <v>0</v>
      </c>
      <c r="AB169" s="118">
        <f t="shared" si="37"/>
        <v>0</v>
      </c>
      <c r="AC169" s="131">
        <f t="shared" si="38"/>
        <v>0</v>
      </c>
    </row>
    <row r="170" spans="1:29" ht="15.75">
      <c r="A170" s="251"/>
      <c r="B170" s="86" t="s">
        <v>13</v>
      </c>
      <c r="C170" s="92"/>
      <c r="D170" s="20"/>
      <c r="E170" s="93">
        <f t="shared" si="26"/>
        <v>0</v>
      </c>
      <c r="F170" s="92"/>
      <c r="G170" s="20"/>
      <c r="H170" s="93">
        <f t="shared" si="27"/>
        <v>0</v>
      </c>
      <c r="I170" s="92"/>
      <c r="J170" s="20"/>
      <c r="K170" s="93">
        <f t="shared" si="28"/>
        <v>0</v>
      </c>
      <c r="L170" s="92"/>
      <c r="M170" s="20"/>
      <c r="N170" s="93">
        <f t="shared" si="29"/>
        <v>0</v>
      </c>
      <c r="O170" s="92"/>
      <c r="P170" s="20"/>
      <c r="Q170" s="93">
        <f t="shared" si="30"/>
        <v>0</v>
      </c>
      <c r="R170" s="92"/>
      <c r="S170" s="20"/>
      <c r="T170" s="93">
        <f t="shared" si="31"/>
        <v>0</v>
      </c>
      <c r="U170" s="209">
        <f t="shared" si="32"/>
        <v>0</v>
      </c>
      <c r="W170" s="86" t="s">
        <v>13</v>
      </c>
      <c r="X170" s="121">
        <f t="shared" si="33"/>
        <v>0</v>
      </c>
      <c r="Y170" s="122">
        <f t="shared" si="34"/>
        <v>0</v>
      </c>
      <c r="Z170" s="122">
        <f t="shared" si="35"/>
        <v>0</v>
      </c>
      <c r="AA170" s="122">
        <f t="shared" si="36"/>
        <v>0</v>
      </c>
      <c r="AB170" s="122">
        <f t="shared" si="37"/>
        <v>0</v>
      </c>
      <c r="AC170" s="129">
        <f t="shared" si="38"/>
        <v>0</v>
      </c>
    </row>
    <row r="171" spans="1:29" ht="15.75">
      <c r="A171" s="251"/>
      <c r="B171" s="87" t="s">
        <v>14</v>
      </c>
      <c r="C171" s="92"/>
      <c r="D171" s="20"/>
      <c r="E171" s="93">
        <f t="shared" si="26"/>
        <v>0</v>
      </c>
      <c r="F171" s="92"/>
      <c r="G171" s="20"/>
      <c r="H171" s="93">
        <f t="shared" si="27"/>
        <v>0</v>
      </c>
      <c r="I171" s="92"/>
      <c r="J171" s="20"/>
      <c r="K171" s="93">
        <f t="shared" si="28"/>
        <v>0</v>
      </c>
      <c r="L171" s="92"/>
      <c r="M171" s="20"/>
      <c r="N171" s="93">
        <f t="shared" si="29"/>
        <v>0</v>
      </c>
      <c r="O171" s="92"/>
      <c r="P171" s="20"/>
      <c r="Q171" s="93">
        <f t="shared" si="30"/>
        <v>0</v>
      </c>
      <c r="R171" s="92"/>
      <c r="S171" s="20"/>
      <c r="T171" s="93">
        <f t="shared" si="31"/>
        <v>0</v>
      </c>
      <c r="U171" s="209">
        <f t="shared" si="32"/>
        <v>0</v>
      </c>
      <c r="W171" s="87" t="s">
        <v>14</v>
      </c>
      <c r="X171" s="121">
        <f t="shared" si="33"/>
        <v>0</v>
      </c>
      <c r="Y171" s="122">
        <f t="shared" si="34"/>
        <v>0</v>
      </c>
      <c r="Z171" s="122">
        <f t="shared" si="35"/>
        <v>0</v>
      </c>
      <c r="AA171" s="122">
        <f t="shared" si="36"/>
        <v>0</v>
      </c>
      <c r="AB171" s="122">
        <f t="shared" si="37"/>
        <v>0</v>
      </c>
      <c r="AC171" s="129">
        <f t="shared" si="38"/>
        <v>0</v>
      </c>
    </row>
    <row r="172" spans="1:29" ht="15.75">
      <c r="A172" s="251"/>
      <c r="B172" s="86" t="s">
        <v>15</v>
      </c>
      <c r="C172" s="92"/>
      <c r="D172" s="20"/>
      <c r="E172" s="93">
        <f t="shared" si="26"/>
        <v>0</v>
      </c>
      <c r="F172" s="92"/>
      <c r="G172" s="20"/>
      <c r="H172" s="93">
        <f t="shared" si="27"/>
        <v>0</v>
      </c>
      <c r="I172" s="92"/>
      <c r="J172" s="20"/>
      <c r="K172" s="93">
        <f t="shared" si="28"/>
        <v>0</v>
      </c>
      <c r="L172" s="92"/>
      <c r="M172" s="20"/>
      <c r="N172" s="93">
        <f t="shared" si="29"/>
        <v>0</v>
      </c>
      <c r="O172" s="92"/>
      <c r="P172" s="20"/>
      <c r="Q172" s="93">
        <f t="shared" si="30"/>
        <v>0</v>
      </c>
      <c r="R172" s="92"/>
      <c r="S172" s="20"/>
      <c r="T172" s="93">
        <f t="shared" si="31"/>
        <v>0</v>
      </c>
      <c r="U172" s="209">
        <f t="shared" si="32"/>
        <v>0</v>
      </c>
      <c r="W172" s="86" t="s">
        <v>15</v>
      </c>
      <c r="X172" s="121">
        <f t="shared" si="33"/>
        <v>0</v>
      </c>
      <c r="Y172" s="122">
        <f t="shared" si="34"/>
        <v>0</v>
      </c>
      <c r="Z172" s="122">
        <f t="shared" si="35"/>
        <v>0</v>
      </c>
      <c r="AA172" s="122">
        <f t="shared" si="36"/>
        <v>0</v>
      </c>
      <c r="AB172" s="122">
        <f t="shared" si="37"/>
        <v>0</v>
      </c>
      <c r="AC172" s="129">
        <f t="shared" si="38"/>
        <v>0</v>
      </c>
    </row>
    <row r="173" spans="1:29" ht="15.75">
      <c r="A173" s="251"/>
      <c r="B173" s="86" t="s">
        <v>16</v>
      </c>
      <c r="C173" s="92"/>
      <c r="D173" s="20"/>
      <c r="E173" s="93">
        <f t="shared" si="26"/>
        <v>0</v>
      </c>
      <c r="F173" s="92"/>
      <c r="G173" s="20"/>
      <c r="H173" s="93">
        <f t="shared" si="27"/>
        <v>0</v>
      </c>
      <c r="I173" s="92"/>
      <c r="J173" s="20"/>
      <c r="K173" s="93">
        <f t="shared" si="28"/>
        <v>0</v>
      </c>
      <c r="L173" s="92"/>
      <c r="M173" s="20"/>
      <c r="N173" s="93">
        <f t="shared" si="29"/>
        <v>0</v>
      </c>
      <c r="O173" s="92"/>
      <c r="P173" s="20"/>
      <c r="Q173" s="93">
        <f t="shared" si="30"/>
        <v>0</v>
      </c>
      <c r="R173" s="92"/>
      <c r="S173" s="20"/>
      <c r="T173" s="93">
        <f t="shared" si="31"/>
        <v>0</v>
      </c>
      <c r="U173" s="209">
        <f t="shared" si="32"/>
        <v>0</v>
      </c>
      <c r="W173" s="86" t="s">
        <v>16</v>
      </c>
      <c r="X173" s="121">
        <f t="shared" si="33"/>
        <v>0</v>
      </c>
      <c r="Y173" s="122">
        <f t="shared" si="34"/>
        <v>0</v>
      </c>
      <c r="Z173" s="122">
        <f t="shared" si="35"/>
        <v>0</v>
      </c>
      <c r="AA173" s="122">
        <f t="shared" si="36"/>
        <v>0</v>
      </c>
      <c r="AB173" s="122">
        <f t="shared" si="37"/>
        <v>0</v>
      </c>
      <c r="AC173" s="129">
        <f t="shared" si="38"/>
        <v>0</v>
      </c>
    </row>
    <row r="174" spans="1:29" ht="15.75">
      <c r="A174" s="251"/>
      <c r="B174" s="86" t="s">
        <v>17</v>
      </c>
      <c r="C174" s="92"/>
      <c r="D174" s="20"/>
      <c r="E174" s="93">
        <f t="shared" si="26"/>
        <v>0</v>
      </c>
      <c r="F174" s="92"/>
      <c r="G174" s="20"/>
      <c r="H174" s="93">
        <f t="shared" si="27"/>
        <v>0</v>
      </c>
      <c r="I174" s="92"/>
      <c r="J174" s="20"/>
      <c r="K174" s="93">
        <f t="shared" si="28"/>
        <v>0</v>
      </c>
      <c r="L174" s="92"/>
      <c r="M174" s="20"/>
      <c r="N174" s="93">
        <f t="shared" si="29"/>
        <v>0</v>
      </c>
      <c r="O174" s="92"/>
      <c r="P174" s="20"/>
      <c r="Q174" s="93">
        <f t="shared" si="30"/>
        <v>0</v>
      </c>
      <c r="R174" s="92"/>
      <c r="S174" s="20"/>
      <c r="T174" s="93">
        <f t="shared" si="31"/>
        <v>0</v>
      </c>
      <c r="U174" s="209">
        <f t="shared" si="32"/>
        <v>0</v>
      </c>
      <c r="W174" s="86" t="s">
        <v>17</v>
      </c>
      <c r="X174" s="121">
        <f t="shared" si="33"/>
        <v>0</v>
      </c>
      <c r="Y174" s="122">
        <f t="shared" si="34"/>
        <v>0</v>
      </c>
      <c r="Z174" s="122">
        <f t="shared" si="35"/>
        <v>0</v>
      </c>
      <c r="AA174" s="122">
        <f t="shared" si="36"/>
        <v>0</v>
      </c>
      <c r="AB174" s="122">
        <f t="shared" si="37"/>
        <v>0</v>
      </c>
      <c r="AC174" s="129">
        <f t="shared" si="38"/>
        <v>0</v>
      </c>
    </row>
    <row r="175" spans="1:29" ht="15.75">
      <c r="A175" s="251"/>
      <c r="B175" s="86" t="s">
        <v>18</v>
      </c>
      <c r="C175" s="92"/>
      <c r="D175" s="20"/>
      <c r="E175" s="93">
        <f t="shared" si="26"/>
        <v>0</v>
      </c>
      <c r="F175" s="92"/>
      <c r="G175" s="20"/>
      <c r="H175" s="93">
        <f t="shared" si="27"/>
        <v>0</v>
      </c>
      <c r="I175" s="92"/>
      <c r="J175" s="20"/>
      <c r="K175" s="93">
        <f t="shared" si="28"/>
        <v>0</v>
      </c>
      <c r="L175" s="92"/>
      <c r="M175" s="20"/>
      <c r="N175" s="93">
        <f t="shared" si="29"/>
        <v>0</v>
      </c>
      <c r="O175" s="92"/>
      <c r="P175" s="20"/>
      <c r="Q175" s="93">
        <f t="shared" si="30"/>
        <v>0</v>
      </c>
      <c r="R175" s="92"/>
      <c r="S175" s="20"/>
      <c r="T175" s="93">
        <f t="shared" si="31"/>
        <v>0</v>
      </c>
      <c r="U175" s="209">
        <f t="shared" si="32"/>
        <v>0</v>
      </c>
      <c r="W175" s="86" t="s">
        <v>18</v>
      </c>
      <c r="X175" s="121">
        <f t="shared" si="33"/>
        <v>0</v>
      </c>
      <c r="Y175" s="122">
        <f t="shared" si="34"/>
        <v>0</v>
      </c>
      <c r="Z175" s="122">
        <f t="shared" si="35"/>
        <v>0</v>
      </c>
      <c r="AA175" s="122">
        <f t="shared" si="36"/>
        <v>0</v>
      </c>
      <c r="AB175" s="122">
        <f t="shared" si="37"/>
        <v>0</v>
      </c>
      <c r="AC175" s="129">
        <f t="shared" si="38"/>
        <v>0</v>
      </c>
    </row>
    <row r="176" spans="1:29" ht="15.75">
      <c r="A176" s="252"/>
      <c r="B176" s="88" t="s">
        <v>19</v>
      </c>
      <c r="C176" s="94"/>
      <c r="D176" s="95"/>
      <c r="E176" s="96">
        <f t="shared" si="26"/>
        <v>0</v>
      </c>
      <c r="F176" s="94"/>
      <c r="G176" s="95"/>
      <c r="H176" s="96">
        <f t="shared" si="27"/>
        <v>0</v>
      </c>
      <c r="I176" s="94"/>
      <c r="J176" s="95"/>
      <c r="K176" s="96">
        <f t="shared" si="28"/>
        <v>0</v>
      </c>
      <c r="L176" s="94"/>
      <c r="M176" s="95"/>
      <c r="N176" s="96">
        <f t="shared" si="29"/>
        <v>0</v>
      </c>
      <c r="O176" s="94"/>
      <c r="P176" s="95"/>
      <c r="Q176" s="96">
        <f t="shared" si="30"/>
        <v>0</v>
      </c>
      <c r="R176" s="94"/>
      <c r="S176" s="95"/>
      <c r="T176" s="96">
        <f t="shared" si="31"/>
        <v>0</v>
      </c>
      <c r="U176" s="210">
        <f t="shared" si="32"/>
        <v>0</v>
      </c>
      <c r="W176" s="88" t="s">
        <v>19</v>
      </c>
      <c r="X176" s="125">
        <f t="shared" si="33"/>
        <v>0</v>
      </c>
      <c r="Y176" s="126">
        <f t="shared" si="34"/>
        <v>0</v>
      </c>
      <c r="Z176" s="126">
        <f t="shared" si="35"/>
        <v>0</v>
      </c>
      <c r="AA176" s="126">
        <f t="shared" si="36"/>
        <v>0</v>
      </c>
      <c r="AB176" s="126">
        <f t="shared" si="37"/>
        <v>0</v>
      </c>
      <c r="AC176" s="132">
        <f t="shared" si="38"/>
        <v>0</v>
      </c>
    </row>
    <row r="177" spans="1:29" ht="15.75" customHeight="1">
      <c r="A177" s="250">
        <v>42757</v>
      </c>
      <c r="B177" s="85" t="s">
        <v>12</v>
      </c>
      <c r="C177" s="89"/>
      <c r="D177" s="90"/>
      <c r="E177" s="91">
        <f t="shared" si="26"/>
        <v>0</v>
      </c>
      <c r="F177" s="89"/>
      <c r="G177" s="90"/>
      <c r="H177" s="91">
        <f t="shared" si="27"/>
        <v>0</v>
      </c>
      <c r="I177" s="89"/>
      <c r="J177" s="90"/>
      <c r="K177" s="91">
        <f t="shared" si="28"/>
        <v>0</v>
      </c>
      <c r="L177" s="89"/>
      <c r="M177" s="90"/>
      <c r="N177" s="91">
        <f t="shared" si="29"/>
        <v>0</v>
      </c>
      <c r="O177" s="89"/>
      <c r="P177" s="90"/>
      <c r="Q177" s="91">
        <f t="shared" si="30"/>
        <v>0</v>
      </c>
      <c r="R177" s="89"/>
      <c r="S177" s="90"/>
      <c r="T177" s="91">
        <f t="shared" si="31"/>
        <v>0</v>
      </c>
      <c r="U177" s="208">
        <f t="shared" si="32"/>
        <v>0</v>
      </c>
      <c r="W177" s="85" t="s">
        <v>12</v>
      </c>
      <c r="X177" s="117">
        <f t="shared" si="33"/>
        <v>0</v>
      </c>
      <c r="Y177" s="118">
        <f t="shared" si="34"/>
        <v>0</v>
      </c>
      <c r="Z177" s="118">
        <f t="shared" si="35"/>
        <v>0</v>
      </c>
      <c r="AA177" s="118">
        <f t="shared" si="36"/>
        <v>0</v>
      </c>
      <c r="AB177" s="118">
        <f t="shared" si="37"/>
        <v>0</v>
      </c>
      <c r="AC177" s="131">
        <f t="shared" si="38"/>
        <v>0</v>
      </c>
    </row>
    <row r="178" spans="1:29" ht="15.75">
      <c r="A178" s="251"/>
      <c r="B178" s="86" t="s">
        <v>13</v>
      </c>
      <c r="C178" s="92"/>
      <c r="D178" s="20"/>
      <c r="E178" s="93">
        <f t="shared" si="26"/>
        <v>0</v>
      </c>
      <c r="F178" s="92"/>
      <c r="G178" s="20"/>
      <c r="H178" s="93">
        <f t="shared" si="27"/>
        <v>0</v>
      </c>
      <c r="I178" s="92"/>
      <c r="J178" s="20"/>
      <c r="K178" s="93">
        <f t="shared" si="28"/>
        <v>0</v>
      </c>
      <c r="L178" s="92"/>
      <c r="M178" s="20"/>
      <c r="N178" s="93">
        <f t="shared" si="29"/>
        <v>0</v>
      </c>
      <c r="O178" s="92"/>
      <c r="P178" s="20"/>
      <c r="Q178" s="93">
        <f t="shared" si="30"/>
        <v>0</v>
      </c>
      <c r="R178" s="92"/>
      <c r="S178" s="20"/>
      <c r="T178" s="93">
        <f t="shared" si="31"/>
        <v>0</v>
      </c>
      <c r="U178" s="209">
        <f t="shared" si="32"/>
        <v>0</v>
      </c>
      <c r="W178" s="86" t="s">
        <v>13</v>
      </c>
      <c r="X178" s="121">
        <f t="shared" si="33"/>
        <v>0</v>
      </c>
      <c r="Y178" s="122">
        <f t="shared" si="34"/>
        <v>0</v>
      </c>
      <c r="Z178" s="122">
        <f t="shared" si="35"/>
        <v>0</v>
      </c>
      <c r="AA178" s="122">
        <f t="shared" si="36"/>
        <v>0</v>
      </c>
      <c r="AB178" s="122">
        <f t="shared" si="37"/>
        <v>0</v>
      </c>
      <c r="AC178" s="129">
        <f t="shared" si="38"/>
        <v>0</v>
      </c>
    </row>
    <row r="179" spans="1:29" ht="15.75">
      <c r="A179" s="251"/>
      <c r="B179" s="87" t="s">
        <v>14</v>
      </c>
      <c r="C179" s="92"/>
      <c r="D179" s="20"/>
      <c r="E179" s="93">
        <f t="shared" si="26"/>
        <v>0</v>
      </c>
      <c r="F179" s="92"/>
      <c r="G179" s="20"/>
      <c r="H179" s="93">
        <f t="shared" si="27"/>
        <v>0</v>
      </c>
      <c r="I179" s="92"/>
      <c r="J179" s="20"/>
      <c r="K179" s="93">
        <f t="shared" si="28"/>
        <v>0</v>
      </c>
      <c r="L179" s="92"/>
      <c r="M179" s="20"/>
      <c r="N179" s="93">
        <f t="shared" si="29"/>
        <v>0</v>
      </c>
      <c r="O179" s="92"/>
      <c r="P179" s="20"/>
      <c r="Q179" s="93">
        <f t="shared" si="30"/>
        <v>0</v>
      </c>
      <c r="R179" s="92"/>
      <c r="S179" s="20"/>
      <c r="T179" s="93">
        <f t="shared" si="31"/>
        <v>0</v>
      </c>
      <c r="U179" s="209">
        <f t="shared" si="32"/>
        <v>0</v>
      </c>
      <c r="W179" s="87" t="s">
        <v>14</v>
      </c>
      <c r="X179" s="121">
        <f t="shared" si="33"/>
        <v>0</v>
      </c>
      <c r="Y179" s="122">
        <f t="shared" si="34"/>
        <v>0</v>
      </c>
      <c r="Z179" s="122">
        <f t="shared" si="35"/>
        <v>0</v>
      </c>
      <c r="AA179" s="122">
        <f t="shared" si="36"/>
        <v>0</v>
      </c>
      <c r="AB179" s="122">
        <f t="shared" si="37"/>
        <v>0</v>
      </c>
      <c r="AC179" s="129">
        <f t="shared" si="38"/>
        <v>0</v>
      </c>
    </row>
    <row r="180" spans="1:29" ht="15.75">
      <c r="A180" s="251"/>
      <c r="B180" s="86" t="s">
        <v>15</v>
      </c>
      <c r="C180" s="92"/>
      <c r="D180" s="20"/>
      <c r="E180" s="93">
        <f t="shared" si="26"/>
        <v>0</v>
      </c>
      <c r="F180" s="92"/>
      <c r="G180" s="20"/>
      <c r="H180" s="93">
        <f t="shared" si="27"/>
        <v>0</v>
      </c>
      <c r="I180" s="92"/>
      <c r="J180" s="20"/>
      <c r="K180" s="93">
        <f t="shared" si="28"/>
        <v>0</v>
      </c>
      <c r="L180" s="92"/>
      <c r="M180" s="20"/>
      <c r="N180" s="93">
        <f t="shared" si="29"/>
        <v>0</v>
      </c>
      <c r="O180" s="92"/>
      <c r="P180" s="20"/>
      <c r="Q180" s="93">
        <f t="shared" si="30"/>
        <v>0</v>
      </c>
      <c r="R180" s="92"/>
      <c r="S180" s="20"/>
      <c r="T180" s="93">
        <f t="shared" si="31"/>
        <v>0</v>
      </c>
      <c r="U180" s="209">
        <f t="shared" si="32"/>
        <v>0</v>
      </c>
      <c r="W180" s="86" t="s">
        <v>15</v>
      </c>
      <c r="X180" s="121">
        <f t="shared" si="33"/>
        <v>0</v>
      </c>
      <c r="Y180" s="122">
        <f t="shared" si="34"/>
        <v>0</v>
      </c>
      <c r="Z180" s="122">
        <f t="shared" si="35"/>
        <v>0</v>
      </c>
      <c r="AA180" s="122">
        <f t="shared" si="36"/>
        <v>0</v>
      </c>
      <c r="AB180" s="122">
        <f t="shared" si="37"/>
        <v>0</v>
      </c>
      <c r="AC180" s="129">
        <f t="shared" si="38"/>
        <v>0</v>
      </c>
    </row>
    <row r="181" spans="1:29" ht="15.75">
      <c r="A181" s="251"/>
      <c r="B181" s="86" t="s">
        <v>16</v>
      </c>
      <c r="C181" s="92"/>
      <c r="D181" s="20"/>
      <c r="E181" s="93">
        <f t="shared" si="26"/>
        <v>0</v>
      </c>
      <c r="F181" s="92"/>
      <c r="G181" s="20"/>
      <c r="H181" s="93">
        <f t="shared" si="27"/>
        <v>0</v>
      </c>
      <c r="I181" s="92"/>
      <c r="J181" s="20"/>
      <c r="K181" s="93">
        <f t="shared" si="28"/>
        <v>0</v>
      </c>
      <c r="L181" s="92"/>
      <c r="M181" s="20"/>
      <c r="N181" s="93">
        <f t="shared" si="29"/>
        <v>0</v>
      </c>
      <c r="O181" s="92"/>
      <c r="P181" s="20"/>
      <c r="Q181" s="93">
        <f t="shared" si="30"/>
        <v>0</v>
      </c>
      <c r="R181" s="92"/>
      <c r="S181" s="20"/>
      <c r="T181" s="93">
        <f t="shared" si="31"/>
        <v>0</v>
      </c>
      <c r="U181" s="209">
        <f t="shared" si="32"/>
        <v>0</v>
      </c>
      <c r="W181" s="86" t="s">
        <v>16</v>
      </c>
      <c r="X181" s="121">
        <f t="shared" si="33"/>
        <v>0</v>
      </c>
      <c r="Y181" s="122">
        <f t="shared" si="34"/>
        <v>0</v>
      </c>
      <c r="Z181" s="122">
        <f t="shared" si="35"/>
        <v>0</v>
      </c>
      <c r="AA181" s="122">
        <f t="shared" si="36"/>
        <v>0</v>
      </c>
      <c r="AB181" s="122">
        <f t="shared" si="37"/>
        <v>0</v>
      </c>
      <c r="AC181" s="129">
        <f t="shared" si="38"/>
        <v>0</v>
      </c>
    </row>
    <row r="182" spans="1:29" ht="15.75">
      <c r="A182" s="251"/>
      <c r="B182" s="86" t="s">
        <v>17</v>
      </c>
      <c r="C182" s="92"/>
      <c r="D182" s="20"/>
      <c r="E182" s="93">
        <f t="shared" si="26"/>
        <v>0</v>
      </c>
      <c r="F182" s="92"/>
      <c r="G182" s="20"/>
      <c r="H182" s="93">
        <f t="shared" si="27"/>
        <v>0</v>
      </c>
      <c r="I182" s="92"/>
      <c r="J182" s="20"/>
      <c r="K182" s="93">
        <f t="shared" si="28"/>
        <v>0</v>
      </c>
      <c r="L182" s="92"/>
      <c r="M182" s="20"/>
      <c r="N182" s="93">
        <f t="shared" si="29"/>
        <v>0</v>
      </c>
      <c r="O182" s="92"/>
      <c r="P182" s="20"/>
      <c r="Q182" s="93">
        <f t="shared" si="30"/>
        <v>0</v>
      </c>
      <c r="R182" s="92"/>
      <c r="S182" s="20"/>
      <c r="T182" s="93">
        <f t="shared" si="31"/>
        <v>0</v>
      </c>
      <c r="U182" s="209">
        <f t="shared" si="32"/>
        <v>0</v>
      </c>
      <c r="W182" s="86" t="s">
        <v>17</v>
      </c>
      <c r="X182" s="121">
        <f t="shared" si="33"/>
        <v>0</v>
      </c>
      <c r="Y182" s="122">
        <f t="shared" si="34"/>
        <v>0</v>
      </c>
      <c r="Z182" s="122">
        <f t="shared" si="35"/>
        <v>0</v>
      </c>
      <c r="AA182" s="122">
        <f t="shared" si="36"/>
        <v>0</v>
      </c>
      <c r="AB182" s="122">
        <f t="shared" si="37"/>
        <v>0</v>
      </c>
      <c r="AC182" s="129">
        <f t="shared" si="38"/>
        <v>0</v>
      </c>
    </row>
    <row r="183" spans="1:29" ht="15.75">
      <c r="A183" s="251"/>
      <c r="B183" s="86" t="s">
        <v>18</v>
      </c>
      <c r="C183" s="92"/>
      <c r="D183" s="20"/>
      <c r="E183" s="93">
        <f t="shared" si="26"/>
        <v>0</v>
      </c>
      <c r="F183" s="92"/>
      <c r="G183" s="20"/>
      <c r="H183" s="93">
        <f t="shared" si="27"/>
        <v>0</v>
      </c>
      <c r="I183" s="92"/>
      <c r="J183" s="20"/>
      <c r="K183" s="93">
        <f t="shared" si="28"/>
        <v>0</v>
      </c>
      <c r="L183" s="92"/>
      <c r="M183" s="20"/>
      <c r="N183" s="93">
        <f t="shared" si="29"/>
        <v>0</v>
      </c>
      <c r="O183" s="92"/>
      <c r="P183" s="20"/>
      <c r="Q183" s="93">
        <f t="shared" si="30"/>
        <v>0</v>
      </c>
      <c r="R183" s="92"/>
      <c r="S183" s="20"/>
      <c r="T183" s="93">
        <f t="shared" si="31"/>
        <v>0</v>
      </c>
      <c r="U183" s="209">
        <f t="shared" si="32"/>
        <v>0</v>
      </c>
      <c r="W183" s="86" t="s">
        <v>18</v>
      </c>
      <c r="X183" s="121">
        <f t="shared" si="33"/>
        <v>0</v>
      </c>
      <c r="Y183" s="122">
        <f t="shared" si="34"/>
        <v>0</v>
      </c>
      <c r="Z183" s="122">
        <f t="shared" si="35"/>
        <v>0</v>
      </c>
      <c r="AA183" s="122">
        <f t="shared" si="36"/>
        <v>0</v>
      </c>
      <c r="AB183" s="122">
        <f t="shared" si="37"/>
        <v>0</v>
      </c>
      <c r="AC183" s="129">
        <f t="shared" si="38"/>
        <v>0</v>
      </c>
    </row>
    <row r="184" spans="1:29" ht="15.75">
      <c r="A184" s="252"/>
      <c r="B184" s="88" t="s">
        <v>19</v>
      </c>
      <c r="C184" s="94"/>
      <c r="D184" s="95"/>
      <c r="E184" s="96">
        <f t="shared" si="26"/>
        <v>0</v>
      </c>
      <c r="F184" s="94"/>
      <c r="G184" s="95"/>
      <c r="H184" s="96">
        <f t="shared" si="27"/>
        <v>0</v>
      </c>
      <c r="I184" s="94"/>
      <c r="J184" s="95"/>
      <c r="K184" s="96">
        <f t="shared" si="28"/>
        <v>0</v>
      </c>
      <c r="L184" s="94"/>
      <c r="M184" s="95"/>
      <c r="N184" s="96">
        <f t="shared" si="29"/>
        <v>0</v>
      </c>
      <c r="O184" s="94"/>
      <c r="P184" s="95"/>
      <c r="Q184" s="96">
        <f t="shared" si="30"/>
        <v>0</v>
      </c>
      <c r="R184" s="94"/>
      <c r="S184" s="95"/>
      <c r="T184" s="96">
        <f t="shared" si="31"/>
        <v>0</v>
      </c>
      <c r="U184" s="210">
        <f t="shared" si="32"/>
        <v>0</v>
      </c>
      <c r="W184" s="88" t="s">
        <v>19</v>
      </c>
      <c r="X184" s="125">
        <f t="shared" si="33"/>
        <v>0</v>
      </c>
      <c r="Y184" s="126">
        <f t="shared" si="34"/>
        <v>0</v>
      </c>
      <c r="Z184" s="126">
        <f t="shared" si="35"/>
        <v>0</v>
      </c>
      <c r="AA184" s="126">
        <f t="shared" si="36"/>
        <v>0</v>
      </c>
      <c r="AB184" s="126">
        <f t="shared" si="37"/>
        <v>0</v>
      </c>
      <c r="AC184" s="132">
        <f t="shared" si="38"/>
        <v>0</v>
      </c>
    </row>
    <row r="185" spans="1:29" ht="15.75" customHeight="1">
      <c r="A185" s="250">
        <v>42758</v>
      </c>
      <c r="B185" s="85" t="s">
        <v>12</v>
      </c>
      <c r="C185" s="89"/>
      <c r="D185" s="90"/>
      <c r="E185" s="91">
        <f t="shared" si="26"/>
        <v>0</v>
      </c>
      <c r="F185" s="89"/>
      <c r="G185" s="102"/>
      <c r="H185" s="91">
        <f t="shared" si="27"/>
        <v>0</v>
      </c>
      <c r="I185" s="89"/>
      <c r="J185" s="90"/>
      <c r="K185" s="91">
        <f t="shared" si="28"/>
        <v>0</v>
      </c>
      <c r="L185" s="89"/>
      <c r="M185" s="90"/>
      <c r="N185" s="91">
        <f t="shared" si="29"/>
        <v>0</v>
      </c>
      <c r="O185" s="89"/>
      <c r="P185" s="90"/>
      <c r="Q185" s="91">
        <f t="shared" si="30"/>
        <v>0</v>
      </c>
      <c r="R185" s="89"/>
      <c r="S185" s="90"/>
      <c r="T185" s="91">
        <f t="shared" si="31"/>
        <v>0</v>
      </c>
      <c r="U185" s="208">
        <f t="shared" si="32"/>
        <v>0</v>
      </c>
      <c r="W185" s="85" t="s">
        <v>12</v>
      </c>
      <c r="X185" s="121">
        <f t="shared" si="33"/>
        <v>0</v>
      </c>
      <c r="Y185" s="122">
        <f t="shared" si="34"/>
        <v>0</v>
      </c>
      <c r="Z185" s="122">
        <f t="shared" si="35"/>
        <v>0</v>
      </c>
      <c r="AA185" s="122">
        <f t="shared" si="36"/>
        <v>0</v>
      </c>
      <c r="AB185" s="122">
        <f t="shared" si="37"/>
        <v>0</v>
      </c>
      <c r="AC185" s="129">
        <f t="shared" si="38"/>
        <v>0</v>
      </c>
    </row>
    <row r="186" spans="1:29" ht="15.75">
      <c r="A186" s="251"/>
      <c r="B186" s="86" t="s">
        <v>13</v>
      </c>
      <c r="C186" s="92"/>
      <c r="D186" s="20"/>
      <c r="E186" s="93">
        <f t="shared" si="26"/>
        <v>0</v>
      </c>
      <c r="F186" s="92"/>
      <c r="G186" s="6"/>
      <c r="H186" s="93">
        <f t="shared" si="27"/>
        <v>0</v>
      </c>
      <c r="I186" s="92"/>
      <c r="J186" s="20"/>
      <c r="K186" s="93">
        <f t="shared" si="28"/>
        <v>0</v>
      </c>
      <c r="L186" s="92"/>
      <c r="M186" s="20"/>
      <c r="N186" s="93">
        <f t="shared" si="29"/>
        <v>0</v>
      </c>
      <c r="O186" s="92"/>
      <c r="P186" s="20"/>
      <c r="Q186" s="93">
        <f t="shared" si="30"/>
        <v>0</v>
      </c>
      <c r="R186" s="92"/>
      <c r="S186" s="20"/>
      <c r="T186" s="93">
        <f t="shared" si="31"/>
        <v>0</v>
      </c>
      <c r="U186" s="209">
        <f t="shared" si="32"/>
        <v>0</v>
      </c>
      <c r="W186" s="86" t="s">
        <v>13</v>
      </c>
      <c r="X186" s="121">
        <f t="shared" si="33"/>
        <v>0</v>
      </c>
      <c r="Y186" s="122">
        <f t="shared" si="34"/>
        <v>0</v>
      </c>
      <c r="Z186" s="122">
        <f t="shared" si="35"/>
        <v>0</v>
      </c>
      <c r="AA186" s="122">
        <f t="shared" si="36"/>
        <v>0</v>
      </c>
      <c r="AB186" s="122">
        <f t="shared" si="37"/>
        <v>0</v>
      </c>
      <c r="AC186" s="129">
        <f t="shared" si="38"/>
        <v>0</v>
      </c>
    </row>
    <row r="187" spans="1:29" ht="15.75">
      <c r="A187" s="251"/>
      <c r="B187" s="87" t="s">
        <v>14</v>
      </c>
      <c r="C187" s="92"/>
      <c r="D187" s="20"/>
      <c r="E187" s="93">
        <f t="shared" si="26"/>
        <v>0</v>
      </c>
      <c r="F187" s="92"/>
      <c r="G187" s="6"/>
      <c r="H187" s="93">
        <f t="shared" si="27"/>
        <v>0</v>
      </c>
      <c r="I187" s="92"/>
      <c r="J187" s="20"/>
      <c r="K187" s="93">
        <f t="shared" si="28"/>
        <v>0</v>
      </c>
      <c r="L187" s="92"/>
      <c r="M187" s="20"/>
      <c r="N187" s="93">
        <f t="shared" si="29"/>
        <v>0</v>
      </c>
      <c r="O187" s="92"/>
      <c r="P187" s="20"/>
      <c r="Q187" s="93">
        <f t="shared" si="30"/>
        <v>0</v>
      </c>
      <c r="R187" s="92"/>
      <c r="S187" s="20"/>
      <c r="T187" s="93">
        <f t="shared" si="31"/>
        <v>0</v>
      </c>
      <c r="U187" s="209">
        <f t="shared" si="32"/>
        <v>0</v>
      </c>
      <c r="W187" s="87" t="s">
        <v>14</v>
      </c>
      <c r="X187" s="121">
        <f t="shared" si="33"/>
        <v>0</v>
      </c>
      <c r="Y187" s="122">
        <f t="shared" si="34"/>
        <v>0</v>
      </c>
      <c r="Z187" s="122">
        <f t="shared" si="35"/>
        <v>0</v>
      </c>
      <c r="AA187" s="122">
        <f t="shared" si="36"/>
        <v>0</v>
      </c>
      <c r="AB187" s="122">
        <f t="shared" si="37"/>
        <v>0</v>
      </c>
      <c r="AC187" s="129">
        <f t="shared" si="38"/>
        <v>0</v>
      </c>
    </row>
    <row r="188" spans="1:29" ht="15.75">
      <c r="A188" s="251"/>
      <c r="B188" s="86" t="s">
        <v>15</v>
      </c>
      <c r="C188" s="92"/>
      <c r="D188" s="20"/>
      <c r="E188" s="93">
        <f t="shared" si="26"/>
        <v>0</v>
      </c>
      <c r="F188" s="92"/>
      <c r="G188" s="6"/>
      <c r="H188" s="93">
        <f t="shared" si="27"/>
        <v>0</v>
      </c>
      <c r="I188" s="92"/>
      <c r="J188" s="20"/>
      <c r="K188" s="93">
        <f t="shared" si="28"/>
        <v>0</v>
      </c>
      <c r="L188" s="92"/>
      <c r="M188" s="20"/>
      <c r="N188" s="93">
        <f t="shared" si="29"/>
        <v>0</v>
      </c>
      <c r="O188" s="92"/>
      <c r="P188" s="20"/>
      <c r="Q188" s="93">
        <f t="shared" si="30"/>
        <v>0</v>
      </c>
      <c r="R188" s="92"/>
      <c r="S188" s="20"/>
      <c r="T188" s="93">
        <f t="shared" si="31"/>
        <v>0</v>
      </c>
      <c r="U188" s="209">
        <f t="shared" si="32"/>
        <v>0</v>
      </c>
      <c r="W188" s="86" t="s">
        <v>15</v>
      </c>
      <c r="X188" s="121">
        <f t="shared" si="33"/>
        <v>0</v>
      </c>
      <c r="Y188" s="122">
        <f t="shared" si="34"/>
        <v>0</v>
      </c>
      <c r="Z188" s="122">
        <f t="shared" si="35"/>
        <v>0</v>
      </c>
      <c r="AA188" s="122">
        <f t="shared" si="36"/>
        <v>0</v>
      </c>
      <c r="AB188" s="122">
        <f t="shared" si="37"/>
        <v>0</v>
      </c>
      <c r="AC188" s="129">
        <f t="shared" si="38"/>
        <v>0</v>
      </c>
    </row>
    <row r="189" spans="1:29" ht="15.75">
      <c r="A189" s="251"/>
      <c r="B189" s="86" t="s">
        <v>16</v>
      </c>
      <c r="C189" s="92"/>
      <c r="D189" s="20"/>
      <c r="E189" s="93">
        <f t="shared" si="26"/>
        <v>0</v>
      </c>
      <c r="F189" s="92"/>
      <c r="G189" s="6"/>
      <c r="H189" s="93">
        <f t="shared" si="27"/>
        <v>0</v>
      </c>
      <c r="I189" s="92"/>
      <c r="J189" s="20"/>
      <c r="K189" s="93">
        <f t="shared" si="28"/>
        <v>0</v>
      </c>
      <c r="L189" s="92"/>
      <c r="M189" s="20"/>
      <c r="N189" s="93">
        <f t="shared" si="29"/>
        <v>0</v>
      </c>
      <c r="O189" s="92"/>
      <c r="P189" s="20"/>
      <c r="Q189" s="93">
        <f t="shared" si="30"/>
        <v>0</v>
      </c>
      <c r="R189" s="92"/>
      <c r="S189" s="20"/>
      <c r="T189" s="93">
        <f t="shared" si="31"/>
        <v>0</v>
      </c>
      <c r="U189" s="209">
        <f t="shared" si="32"/>
        <v>0</v>
      </c>
      <c r="W189" s="86" t="s">
        <v>16</v>
      </c>
      <c r="X189" s="121">
        <f t="shared" si="33"/>
        <v>0</v>
      </c>
      <c r="Y189" s="122">
        <f t="shared" si="34"/>
        <v>0</v>
      </c>
      <c r="Z189" s="122">
        <f t="shared" si="35"/>
        <v>0</v>
      </c>
      <c r="AA189" s="122">
        <f t="shared" si="36"/>
        <v>0</v>
      </c>
      <c r="AB189" s="122">
        <f t="shared" si="37"/>
        <v>0</v>
      </c>
      <c r="AC189" s="129">
        <f t="shared" si="38"/>
        <v>0</v>
      </c>
    </row>
    <row r="190" spans="1:29" ht="15.75">
      <c r="A190" s="251"/>
      <c r="B190" s="86" t="s">
        <v>17</v>
      </c>
      <c r="C190" s="92"/>
      <c r="D190" s="20"/>
      <c r="E190" s="93">
        <f t="shared" si="26"/>
        <v>0</v>
      </c>
      <c r="F190" s="92"/>
      <c r="G190" s="6"/>
      <c r="H190" s="93">
        <f t="shared" si="27"/>
        <v>0</v>
      </c>
      <c r="I190" s="92"/>
      <c r="J190" s="20"/>
      <c r="K190" s="93">
        <f t="shared" si="28"/>
        <v>0</v>
      </c>
      <c r="L190" s="92"/>
      <c r="M190" s="20"/>
      <c r="N190" s="93">
        <f t="shared" si="29"/>
        <v>0</v>
      </c>
      <c r="O190" s="92"/>
      <c r="P190" s="20"/>
      <c r="Q190" s="93">
        <f t="shared" si="30"/>
        <v>0</v>
      </c>
      <c r="R190" s="92"/>
      <c r="S190" s="20"/>
      <c r="T190" s="93">
        <f t="shared" si="31"/>
        <v>0</v>
      </c>
      <c r="U190" s="209">
        <f t="shared" si="32"/>
        <v>0</v>
      </c>
      <c r="W190" s="86" t="s">
        <v>17</v>
      </c>
      <c r="X190" s="121">
        <f t="shared" si="33"/>
        <v>0</v>
      </c>
      <c r="Y190" s="122">
        <f t="shared" si="34"/>
        <v>0</v>
      </c>
      <c r="Z190" s="122">
        <f t="shared" si="35"/>
        <v>0</v>
      </c>
      <c r="AA190" s="122">
        <f t="shared" si="36"/>
        <v>0</v>
      </c>
      <c r="AB190" s="122">
        <f t="shared" si="37"/>
        <v>0</v>
      </c>
      <c r="AC190" s="129">
        <f t="shared" si="38"/>
        <v>0</v>
      </c>
    </row>
    <row r="191" spans="1:29" ht="15.75">
      <c r="A191" s="251"/>
      <c r="B191" s="86" t="s">
        <v>18</v>
      </c>
      <c r="C191" s="92"/>
      <c r="D191" s="20"/>
      <c r="E191" s="93">
        <f t="shared" si="26"/>
        <v>0</v>
      </c>
      <c r="F191" s="92"/>
      <c r="G191" s="6"/>
      <c r="H191" s="93">
        <f t="shared" si="27"/>
        <v>0</v>
      </c>
      <c r="I191" s="92"/>
      <c r="J191" s="20"/>
      <c r="K191" s="93">
        <f t="shared" si="28"/>
        <v>0</v>
      </c>
      <c r="L191" s="92"/>
      <c r="M191" s="20"/>
      <c r="N191" s="93">
        <f t="shared" si="29"/>
        <v>0</v>
      </c>
      <c r="O191" s="92"/>
      <c r="P191" s="20"/>
      <c r="Q191" s="93">
        <f t="shared" si="30"/>
        <v>0</v>
      </c>
      <c r="R191" s="92"/>
      <c r="S191" s="20"/>
      <c r="T191" s="93">
        <f t="shared" si="31"/>
        <v>0</v>
      </c>
      <c r="U191" s="209">
        <f t="shared" si="32"/>
        <v>0</v>
      </c>
      <c r="W191" s="86" t="s">
        <v>18</v>
      </c>
      <c r="X191" s="121">
        <f t="shared" si="33"/>
        <v>0</v>
      </c>
      <c r="Y191" s="122">
        <f t="shared" si="34"/>
        <v>0</v>
      </c>
      <c r="Z191" s="122">
        <f t="shared" si="35"/>
        <v>0</v>
      </c>
      <c r="AA191" s="122">
        <f t="shared" si="36"/>
        <v>0</v>
      </c>
      <c r="AB191" s="122">
        <f t="shared" si="37"/>
        <v>0</v>
      </c>
      <c r="AC191" s="129">
        <f t="shared" si="38"/>
        <v>0</v>
      </c>
    </row>
    <row r="192" spans="1:29" ht="15.75">
      <c r="A192" s="252"/>
      <c r="B192" s="88" t="s">
        <v>19</v>
      </c>
      <c r="C192" s="94"/>
      <c r="D192" s="95"/>
      <c r="E192" s="96">
        <f t="shared" si="26"/>
        <v>0</v>
      </c>
      <c r="F192" s="94"/>
      <c r="G192" s="105"/>
      <c r="H192" s="96">
        <f t="shared" si="27"/>
        <v>0</v>
      </c>
      <c r="I192" s="94"/>
      <c r="J192" s="95"/>
      <c r="K192" s="96">
        <f t="shared" si="28"/>
        <v>0</v>
      </c>
      <c r="L192" s="94"/>
      <c r="M192" s="95"/>
      <c r="N192" s="96">
        <f t="shared" si="29"/>
        <v>0</v>
      </c>
      <c r="O192" s="94"/>
      <c r="P192" s="95"/>
      <c r="Q192" s="96">
        <f t="shared" si="30"/>
        <v>0</v>
      </c>
      <c r="R192" s="94"/>
      <c r="S192" s="95"/>
      <c r="T192" s="96">
        <f t="shared" si="31"/>
        <v>0</v>
      </c>
      <c r="U192" s="210">
        <f t="shared" si="32"/>
        <v>0</v>
      </c>
      <c r="W192" s="88" t="s">
        <v>19</v>
      </c>
      <c r="X192" s="125">
        <f t="shared" si="33"/>
        <v>0</v>
      </c>
      <c r="Y192" s="126">
        <f t="shared" si="34"/>
        <v>0</v>
      </c>
      <c r="Z192" s="126">
        <f t="shared" si="35"/>
        <v>0</v>
      </c>
      <c r="AA192" s="126">
        <f t="shared" si="36"/>
        <v>0</v>
      </c>
      <c r="AB192" s="126">
        <f t="shared" si="37"/>
        <v>0</v>
      </c>
      <c r="AC192" s="132">
        <f t="shared" si="38"/>
        <v>0</v>
      </c>
    </row>
    <row r="193" spans="1:29" ht="15.75" customHeight="1">
      <c r="A193" s="250">
        <v>42759</v>
      </c>
      <c r="B193" s="85" t="s">
        <v>12</v>
      </c>
      <c r="C193" s="89"/>
      <c r="D193" s="90"/>
      <c r="E193" s="91">
        <f t="shared" si="26"/>
        <v>0</v>
      </c>
      <c r="F193" s="89"/>
      <c r="G193" s="90"/>
      <c r="H193" s="91">
        <f t="shared" si="27"/>
        <v>0</v>
      </c>
      <c r="I193" s="89"/>
      <c r="J193" s="90"/>
      <c r="K193" s="91">
        <f t="shared" si="28"/>
        <v>0</v>
      </c>
      <c r="L193" s="89"/>
      <c r="M193" s="90"/>
      <c r="N193" s="91">
        <f t="shared" si="29"/>
        <v>0</v>
      </c>
      <c r="O193" s="89"/>
      <c r="P193" s="90"/>
      <c r="Q193" s="91">
        <f t="shared" si="30"/>
        <v>0</v>
      </c>
      <c r="R193" s="89"/>
      <c r="S193" s="90"/>
      <c r="T193" s="91">
        <f t="shared" si="31"/>
        <v>0</v>
      </c>
      <c r="U193" s="208">
        <f t="shared" si="32"/>
        <v>0</v>
      </c>
      <c r="W193" s="85" t="s">
        <v>12</v>
      </c>
      <c r="X193" s="117">
        <f t="shared" si="33"/>
        <v>0</v>
      </c>
      <c r="Y193" s="118">
        <f t="shared" si="34"/>
        <v>0</v>
      </c>
      <c r="Z193" s="118">
        <f t="shared" si="35"/>
        <v>0</v>
      </c>
      <c r="AA193" s="118">
        <f t="shared" si="36"/>
        <v>0</v>
      </c>
      <c r="AB193" s="118">
        <f t="shared" si="37"/>
        <v>0</v>
      </c>
      <c r="AC193" s="131">
        <f t="shared" si="38"/>
        <v>0</v>
      </c>
    </row>
    <row r="194" spans="1:29" ht="15.75">
      <c r="A194" s="251"/>
      <c r="B194" s="86" t="s">
        <v>13</v>
      </c>
      <c r="C194" s="92"/>
      <c r="D194" s="20"/>
      <c r="E194" s="93">
        <f t="shared" si="26"/>
        <v>0</v>
      </c>
      <c r="F194" s="92"/>
      <c r="G194" s="20"/>
      <c r="H194" s="93">
        <f t="shared" si="27"/>
        <v>0</v>
      </c>
      <c r="I194" s="92"/>
      <c r="J194" s="20"/>
      <c r="K194" s="93">
        <f t="shared" si="28"/>
        <v>0</v>
      </c>
      <c r="L194" s="92"/>
      <c r="M194" s="20"/>
      <c r="N194" s="93">
        <f t="shared" si="29"/>
        <v>0</v>
      </c>
      <c r="O194" s="92"/>
      <c r="P194" s="20"/>
      <c r="Q194" s="93">
        <f t="shared" si="30"/>
        <v>0</v>
      </c>
      <c r="R194" s="92"/>
      <c r="S194" s="20"/>
      <c r="T194" s="93">
        <f t="shared" si="31"/>
        <v>0</v>
      </c>
      <c r="U194" s="209">
        <f t="shared" si="32"/>
        <v>0</v>
      </c>
      <c r="W194" s="86" t="s">
        <v>13</v>
      </c>
      <c r="X194" s="121">
        <f t="shared" si="33"/>
        <v>0</v>
      </c>
      <c r="Y194" s="122">
        <f t="shared" si="34"/>
        <v>0</v>
      </c>
      <c r="Z194" s="122">
        <f t="shared" si="35"/>
        <v>0</v>
      </c>
      <c r="AA194" s="122">
        <f t="shared" si="36"/>
        <v>0</v>
      </c>
      <c r="AB194" s="122">
        <f t="shared" si="37"/>
        <v>0</v>
      </c>
      <c r="AC194" s="129">
        <f t="shared" si="38"/>
        <v>0</v>
      </c>
    </row>
    <row r="195" spans="1:29" ht="15.75">
      <c r="A195" s="251"/>
      <c r="B195" s="87" t="s">
        <v>14</v>
      </c>
      <c r="C195" s="92"/>
      <c r="D195" s="20"/>
      <c r="E195" s="93">
        <f t="shared" si="26"/>
        <v>0</v>
      </c>
      <c r="F195" s="92"/>
      <c r="G195" s="20"/>
      <c r="H195" s="93">
        <f t="shared" si="27"/>
        <v>0</v>
      </c>
      <c r="I195" s="92"/>
      <c r="J195" s="20"/>
      <c r="K195" s="93">
        <f t="shared" si="28"/>
        <v>0</v>
      </c>
      <c r="L195" s="92"/>
      <c r="M195" s="20"/>
      <c r="N195" s="93">
        <f t="shared" si="29"/>
        <v>0</v>
      </c>
      <c r="O195" s="92"/>
      <c r="P195" s="20"/>
      <c r="Q195" s="93">
        <f t="shared" si="30"/>
        <v>0</v>
      </c>
      <c r="R195" s="92"/>
      <c r="S195" s="20"/>
      <c r="T195" s="93">
        <f t="shared" si="31"/>
        <v>0</v>
      </c>
      <c r="U195" s="209">
        <f t="shared" si="32"/>
        <v>0</v>
      </c>
      <c r="W195" s="87" t="s">
        <v>14</v>
      </c>
      <c r="X195" s="121">
        <f t="shared" si="33"/>
        <v>0</v>
      </c>
      <c r="Y195" s="122">
        <f t="shared" si="34"/>
        <v>0</v>
      </c>
      <c r="Z195" s="122">
        <f t="shared" si="35"/>
        <v>0</v>
      </c>
      <c r="AA195" s="122">
        <f t="shared" si="36"/>
        <v>0</v>
      </c>
      <c r="AB195" s="122">
        <f t="shared" si="37"/>
        <v>0</v>
      </c>
      <c r="AC195" s="129">
        <f t="shared" si="38"/>
        <v>0</v>
      </c>
    </row>
    <row r="196" spans="1:29" ht="15.75">
      <c r="A196" s="251"/>
      <c r="B196" s="86" t="s">
        <v>15</v>
      </c>
      <c r="C196" s="92"/>
      <c r="D196" s="20"/>
      <c r="E196" s="93">
        <f t="shared" si="26"/>
        <v>0</v>
      </c>
      <c r="F196" s="92"/>
      <c r="G196" s="20"/>
      <c r="H196" s="93">
        <f t="shared" si="27"/>
        <v>0</v>
      </c>
      <c r="I196" s="92"/>
      <c r="J196" s="20"/>
      <c r="K196" s="93">
        <f t="shared" si="28"/>
        <v>0</v>
      </c>
      <c r="L196" s="92"/>
      <c r="M196" s="20"/>
      <c r="N196" s="93">
        <f t="shared" si="29"/>
        <v>0</v>
      </c>
      <c r="O196" s="92"/>
      <c r="P196" s="20"/>
      <c r="Q196" s="93">
        <f t="shared" si="30"/>
        <v>0</v>
      </c>
      <c r="R196" s="92"/>
      <c r="S196" s="20"/>
      <c r="T196" s="93">
        <f t="shared" si="31"/>
        <v>0</v>
      </c>
      <c r="U196" s="209">
        <f t="shared" si="32"/>
        <v>0</v>
      </c>
      <c r="W196" s="86" t="s">
        <v>15</v>
      </c>
      <c r="X196" s="121">
        <f t="shared" si="33"/>
        <v>0</v>
      </c>
      <c r="Y196" s="122">
        <f t="shared" si="34"/>
        <v>0</v>
      </c>
      <c r="Z196" s="122">
        <f t="shared" si="35"/>
        <v>0</v>
      </c>
      <c r="AA196" s="122">
        <f t="shared" si="36"/>
        <v>0</v>
      </c>
      <c r="AB196" s="122">
        <f t="shared" si="37"/>
        <v>0</v>
      </c>
      <c r="AC196" s="129">
        <f t="shared" si="38"/>
        <v>0</v>
      </c>
    </row>
    <row r="197" spans="1:29" ht="15.75">
      <c r="A197" s="251"/>
      <c r="B197" s="86" t="s">
        <v>16</v>
      </c>
      <c r="C197" s="92"/>
      <c r="D197" s="20"/>
      <c r="E197" s="93">
        <f t="shared" si="26"/>
        <v>0</v>
      </c>
      <c r="F197" s="92"/>
      <c r="G197" s="20"/>
      <c r="H197" s="93">
        <f t="shared" si="27"/>
        <v>0</v>
      </c>
      <c r="I197" s="92"/>
      <c r="J197" s="20"/>
      <c r="K197" s="93">
        <f t="shared" si="28"/>
        <v>0</v>
      </c>
      <c r="L197" s="92"/>
      <c r="M197" s="20"/>
      <c r="N197" s="93">
        <f t="shared" si="29"/>
        <v>0</v>
      </c>
      <c r="O197" s="92"/>
      <c r="P197" s="20"/>
      <c r="Q197" s="93">
        <f t="shared" si="30"/>
        <v>0</v>
      </c>
      <c r="R197" s="92"/>
      <c r="S197" s="20"/>
      <c r="T197" s="93">
        <f t="shared" si="31"/>
        <v>0</v>
      </c>
      <c r="U197" s="209">
        <f t="shared" si="32"/>
        <v>0</v>
      </c>
      <c r="W197" s="86" t="s">
        <v>16</v>
      </c>
      <c r="X197" s="121">
        <f t="shared" si="33"/>
        <v>0</v>
      </c>
      <c r="Y197" s="122">
        <f t="shared" si="34"/>
        <v>0</v>
      </c>
      <c r="Z197" s="122">
        <f t="shared" si="35"/>
        <v>0</v>
      </c>
      <c r="AA197" s="122">
        <f t="shared" si="36"/>
        <v>0</v>
      </c>
      <c r="AB197" s="122">
        <f t="shared" si="37"/>
        <v>0</v>
      </c>
      <c r="AC197" s="129">
        <f t="shared" si="38"/>
        <v>0</v>
      </c>
    </row>
    <row r="198" spans="1:29" ht="15.75">
      <c r="A198" s="251"/>
      <c r="B198" s="86" t="s">
        <v>17</v>
      </c>
      <c r="C198" s="92"/>
      <c r="D198" s="20"/>
      <c r="E198" s="93">
        <f t="shared" si="26"/>
        <v>0</v>
      </c>
      <c r="F198" s="92"/>
      <c r="G198" s="20"/>
      <c r="H198" s="93">
        <f t="shared" si="27"/>
        <v>0</v>
      </c>
      <c r="I198" s="92"/>
      <c r="J198" s="20"/>
      <c r="K198" s="93">
        <f t="shared" si="28"/>
        <v>0</v>
      </c>
      <c r="L198" s="92"/>
      <c r="M198" s="20"/>
      <c r="N198" s="93">
        <f t="shared" si="29"/>
        <v>0</v>
      </c>
      <c r="O198" s="92"/>
      <c r="P198" s="20"/>
      <c r="Q198" s="93">
        <f t="shared" si="30"/>
        <v>0</v>
      </c>
      <c r="R198" s="92"/>
      <c r="S198" s="20"/>
      <c r="T198" s="93">
        <f t="shared" si="31"/>
        <v>0</v>
      </c>
      <c r="U198" s="209">
        <f t="shared" si="32"/>
        <v>0</v>
      </c>
      <c r="W198" s="86" t="s">
        <v>17</v>
      </c>
      <c r="X198" s="121">
        <f t="shared" si="33"/>
        <v>0</v>
      </c>
      <c r="Y198" s="122">
        <f t="shared" si="34"/>
        <v>0</v>
      </c>
      <c r="Z198" s="122">
        <f t="shared" si="35"/>
        <v>0</v>
      </c>
      <c r="AA198" s="122">
        <f t="shared" si="36"/>
        <v>0</v>
      </c>
      <c r="AB198" s="122">
        <f t="shared" si="37"/>
        <v>0</v>
      </c>
      <c r="AC198" s="129">
        <f t="shared" si="38"/>
        <v>0</v>
      </c>
    </row>
    <row r="199" spans="1:29" ht="15.75">
      <c r="A199" s="251"/>
      <c r="B199" s="86" t="s">
        <v>18</v>
      </c>
      <c r="C199" s="92"/>
      <c r="D199" s="20"/>
      <c r="E199" s="93">
        <f t="shared" si="26"/>
        <v>0</v>
      </c>
      <c r="F199" s="92"/>
      <c r="G199" s="20"/>
      <c r="H199" s="93">
        <f t="shared" si="27"/>
        <v>0</v>
      </c>
      <c r="I199" s="92"/>
      <c r="J199" s="20"/>
      <c r="K199" s="93">
        <f t="shared" si="28"/>
        <v>0</v>
      </c>
      <c r="L199" s="92"/>
      <c r="M199" s="20"/>
      <c r="N199" s="93">
        <f t="shared" si="29"/>
        <v>0</v>
      </c>
      <c r="O199" s="92"/>
      <c r="P199" s="20"/>
      <c r="Q199" s="93">
        <f t="shared" si="30"/>
        <v>0</v>
      </c>
      <c r="R199" s="92"/>
      <c r="S199" s="20"/>
      <c r="T199" s="93">
        <f t="shared" si="31"/>
        <v>0</v>
      </c>
      <c r="U199" s="209">
        <f t="shared" si="32"/>
        <v>0</v>
      </c>
      <c r="W199" s="86" t="s">
        <v>18</v>
      </c>
      <c r="X199" s="121">
        <f t="shared" si="33"/>
        <v>0</v>
      </c>
      <c r="Y199" s="122">
        <f t="shared" si="34"/>
        <v>0</v>
      </c>
      <c r="Z199" s="122">
        <f t="shared" si="35"/>
        <v>0</v>
      </c>
      <c r="AA199" s="122">
        <f t="shared" si="36"/>
        <v>0</v>
      </c>
      <c r="AB199" s="122">
        <f t="shared" si="37"/>
        <v>0</v>
      </c>
      <c r="AC199" s="129">
        <f t="shared" si="38"/>
        <v>0</v>
      </c>
    </row>
    <row r="200" spans="1:29" ht="15.75">
      <c r="A200" s="252"/>
      <c r="B200" s="88" t="s">
        <v>19</v>
      </c>
      <c r="C200" s="94"/>
      <c r="D200" s="95"/>
      <c r="E200" s="96">
        <f t="shared" si="26"/>
        <v>0</v>
      </c>
      <c r="F200" s="94"/>
      <c r="G200" s="95"/>
      <c r="H200" s="96">
        <f t="shared" si="27"/>
        <v>0</v>
      </c>
      <c r="I200" s="94"/>
      <c r="J200" s="95"/>
      <c r="K200" s="96">
        <f t="shared" si="28"/>
        <v>0</v>
      </c>
      <c r="L200" s="94"/>
      <c r="M200" s="95"/>
      <c r="N200" s="96">
        <f t="shared" si="29"/>
        <v>0</v>
      </c>
      <c r="O200" s="94"/>
      <c r="P200" s="95"/>
      <c r="Q200" s="96">
        <f t="shared" si="30"/>
        <v>0</v>
      </c>
      <c r="R200" s="94"/>
      <c r="S200" s="95"/>
      <c r="T200" s="96">
        <f t="shared" si="31"/>
        <v>0</v>
      </c>
      <c r="U200" s="210">
        <f t="shared" si="32"/>
        <v>0</v>
      </c>
      <c r="W200" s="88" t="s">
        <v>19</v>
      </c>
      <c r="X200" s="125">
        <f t="shared" si="33"/>
        <v>0</v>
      </c>
      <c r="Y200" s="126">
        <f t="shared" si="34"/>
        <v>0</v>
      </c>
      <c r="Z200" s="126">
        <f t="shared" si="35"/>
        <v>0</v>
      </c>
      <c r="AA200" s="126">
        <f t="shared" si="36"/>
        <v>0</v>
      </c>
      <c r="AB200" s="126">
        <f t="shared" si="37"/>
        <v>0</v>
      </c>
      <c r="AC200" s="132">
        <f t="shared" si="38"/>
        <v>0</v>
      </c>
    </row>
    <row r="201" spans="1:29" ht="15.75" customHeight="1">
      <c r="A201" s="250">
        <v>42760</v>
      </c>
      <c r="B201" s="85" t="s">
        <v>12</v>
      </c>
      <c r="C201" s="89"/>
      <c r="D201" s="90"/>
      <c r="E201" s="91">
        <f t="shared" ref="E201:E208" si="39">C201-D201</f>
        <v>0</v>
      </c>
      <c r="F201" s="89"/>
      <c r="G201" s="90"/>
      <c r="H201" s="91">
        <f t="shared" ref="H201:H208" si="40">F201-G201</f>
        <v>0</v>
      </c>
      <c r="I201" s="89"/>
      <c r="J201" s="90"/>
      <c r="K201" s="91">
        <f t="shared" ref="K201:K208" si="41">I201-J201</f>
        <v>0</v>
      </c>
      <c r="L201" s="89"/>
      <c r="M201" s="90"/>
      <c r="N201" s="91">
        <f t="shared" ref="N201:N208" si="42">L201-M201</f>
        <v>0</v>
      </c>
      <c r="O201" s="89"/>
      <c r="P201" s="90"/>
      <c r="Q201" s="91">
        <f t="shared" ref="Q201:Q208" si="43">O201-P201</f>
        <v>0</v>
      </c>
      <c r="R201" s="89"/>
      <c r="S201" s="90"/>
      <c r="T201" s="91">
        <f t="shared" ref="T201:T208" si="44">R201-S201</f>
        <v>0</v>
      </c>
      <c r="U201" s="208">
        <f t="shared" si="32"/>
        <v>0</v>
      </c>
      <c r="W201" s="85" t="s">
        <v>12</v>
      </c>
      <c r="X201" s="117">
        <f t="shared" si="33"/>
        <v>0</v>
      </c>
      <c r="Y201" s="118">
        <f t="shared" si="34"/>
        <v>0</v>
      </c>
      <c r="Z201" s="118">
        <f t="shared" si="35"/>
        <v>0</v>
      </c>
      <c r="AA201" s="118">
        <f t="shared" si="36"/>
        <v>0</v>
      </c>
      <c r="AB201" s="118">
        <f t="shared" si="37"/>
        <v>0</v>
      </c>
      <c r="AC201" s="131">
        <f t="shared" si="38"/>
        <v>0</v>
      </c>
    </row>
    <row r="202" spans="1:29" ht="15.75">
      <c r="A202" s="251"/>
      <c r="B202" s="86" t="s">
        <v>13</v>
      </c>
      <c r="C202" s="92"/>
      <c r="D202" s="20"/>
      <c r="E202" s="93">
        <f t="shared" si="39"/>
        <v>0</v>
      </c>
      <c r="F202" s="92"/>
      <c r="G202" s="20"/>
      <c r="H202" s="93">
        <f t="shared" si="40"/>
        <v>0</v>
      </c>
      <c r="I202" s="92"/>
      <c r="J202" s="20"/>
      <c r="K202" s="93">
        <f t="shared" si="41"/>
        <v>0</v>
      </c>
      <c r="L202" s="92"/>
      <c r="M202" s="20"/>
      <c r="N202" s="93">
        <f t="shared" si="42"/>
        <v>0</v>
      </c>
      <c r="O202" s="92"/>
      <c r="P202" s="20"/>
      <c r="Q202" s="93">
        <f t="shared" si="43"/>
        <v>0</v>
      </c>
      <c r="R202" s="92"/>
      <c r="S202" s="20"/>
      <c r="T202" s="93">
        <f t="shared" si="44"/>
        <v>0</v>
      </c>
      <c r="U202" s="209">
        <f t="shared" ref="U202:U208" si="45">IF(D202=0,0,1)</f>
        <v>0</v>
      </c>
      <c r="W202" s="86" t="s">
        <v>13</v>
      </c>
      <c r="X202" s="121">
        <f t="shared" ref="X202:X208" si="46">+IF(AND(C202&lt;&gt;0,D202&lt;&gt;0,OR(E202&gt;100,E202&lt;-100)),1,0)</f>
        <v>0</v>
      </c>
      <c r="Y202" s="122">
        <f t="shared" ref="Y202:Y208" si="47">+IF(AND(F202&lt;&gt;0,G202&lt;&gt;0,OR(H202&gt;100,H202&lt;-100)),1,0)</f>
        <v>0</v>
      </c>
      <c r="Z202" s="122">
        <f t="shared" ref="Z202:Z208" si="48">+IF(AND(I202&lt;&gt;0,J202&lt;&gt;0,OR(K202&gt;100,K202&lt;-100)),1,0)</f>
        <v>0</v>
      </c>
      <c r="AA202" s="122">
        <f t="shared" ref="AA202:AA208" si="49">+IF(AND(L202&lt;&gt;0,M202&lt;&gt;0,OR(N202&gt;100,N202&lt;-100)),1,0)</f>
        <v>0</v>
      </c>
      <c r="AB202" s="122">
        <f t="shared" ref="AB202:AB208" si="50">+IF(AND(O202&lt;&gt;0,P202&lt;&gt;0,OR(Q202&gt;100,Q202&lt;-100)),1,0)</f>
        <v>0</v>
      </c>
      <c r="AC202" s="129">
        <f t="shared" ref="AC202:AC208" si="51">+IF(AND(R202&lt;&gt;0,S202&lt;&gt;0,OR(T202&gt;100,T202&lt;-100)),1,0)</f>
        <v>0</v>
      </c>
    </row>
    <row r="203" spans="1:29" ht="15.75">
      <c r="A203" s="251"/>
      <c r="B203" s="87" t="s">
        <v>14</v>
      </c>
      <c r="C203" s="92"/>
      <c r="D203" s="20"/>
      <c r="E203" s="93">
        <f t="shared" si="39"/>
        <v>0</v>
      </c>
      <c r="F203" s="92"/>
      <c r="G203" s="20"/>
      <c r="H203" s="93">
        <f t="shared" si="40"/>
        <v>0</v>
      </c>
      <c r="I203" s="92"/>
      <c r="J203" s="20"/>
      <c r="K203" s="93">
        <f t="shared" si="41"/>
        <v>0</v>
      </c>
      <c r="L203" s="92"/>
      <c r="M203" s="20"/>
      <c r="N203" s="93">
        <f t="shared" si="42"/>
        <v>0</v>
      </c>
      <c r="O203" s="92"/>
      <c r="P203" s="20"/>
      <c r="Q203" s="93">
        <f t="shared" si="43"/>
        <v>0</v>
      </c>
      <c r="R203" s="92"/>
      <c r="S203" s="20"/>
      <c r="T203" s="93">
        <f t="shared" si="44"/>
        <v>0</v>
      </c>
      <c r="U203" s="209">
        <f t="shared" si="45"/>
        <v>0</v>
      </c>
      <c r="W203" s="87" t="s">
        <v>14</v>
      </c>
      <c r="X203" s="121">
        <f t="shared" si="46"/>
        <v>0</v>
      </c>
      <c r="Y203" s="122">
        <f t="shared" si="47"/>
        <v>0</v>
      </c>
      <c r="Z203" s="122">
        <f t="shared" si="48"/>
        <v>0</v>
      </c>
      <c r="AA203" s="122">
        <f t="shared" si="49"/>
        <v>0</v>
      </c>
      <c r="AB203" s="122">
        <f t="shared" si="50"/>
        <v>0</v>
      </c>
      <c r="AC203" s="129">
        <f t="shared" si="51"/>
        <v>0</v>
      </c>
    </row>
    <row r="204" spans="1:29" ht="15.75">
      <c r="A204" s="251"/>
      <c r="B204" s="86" t="s">
        <v>15</v>
      </c>
      <c r="C204" s="92"/>
      <c r="D204" s="20"/>
      <c r="E204" s="93">
        <f t="shared" si="39"/>
        <v>0</v>
      </c>
      <c r="F204" s="92"/>
      <c r="G204" s="20"/>
      <c r="H204" s="93">
        <f t="shared" si="40"/>
        <v>0</v>
      </c>
      <c r="I204" s="92"/>
      <c r="J204" s="20"/>
      <c r="K204" s="93">
        <f t="shared" si="41"/>
        <v>0</v>
      </c>
      <c r="L204" s="92"/>
      <c r="M204" s="20"/>
      <c r="N204" s="93">
        <f t="shared" si="42"/>
        <v>0</v>
      </c>
      <c r="O204" s="92"/>
      <c r="P204" s="20"/>
      <c r="Q204" s="93">
        <f t="shared" si="43"/>
        <v>0</v>
      </c>
      <c r="R204" s="92"/>
      <c r="S204" s="20"/>
      <c r="T204" s="93">
        <f t="shared" si="44"/>
        <v>0</v>
      </c>
      <c r="U204" s="209">
        <f t="shared" si="45"/>
        <v>0</v>
      </c>
      <c r="W204" s="86" t="s">
        <v>15</v>
      </c>
      <c r="X204" s="121">
        <f t="shared" si="46"/>
        <v>0</v>
      </c>
      <c r="Y204" s="122">
        <f t="shared" si="47"/>
        <v>0</v>
      </c>
      <c r="Z204" s="122">
        <f t="shared" si="48"/>
        <v>0</v>
      </c>
      <c r="AA204" s="122">
        <f t="shared" si="49"/>
        <v>0</v>
      </c>
      <c r="AB204" s="122">
        <f t="shared" si="50"/>
        <v>0</v>
      </c>
      <c r="AC204" s="129">
        <f t="shared" si="51"/>
        <v>0</v>
      </c>
    </row>
    <row r="205" spans="1:29" ht="15.75">
      <c r="A205" s="251"/>
      <c r="B205" s="86" t="s">
        <v>16</v>
      </c>
      <c r="C205" s="92"/>
      <c r="D205" s="20"/>
      <c r="E205" s="93">
        <f t="shared" si="39"/>
        <v>0</v>
      </c>
      <c r="F205" s="92"/>
      <c r="G205" s="20"/>
      <c r="H205" s="93">
        <f t="shared" si="40"/>
        <v>0</v>
      </c>
      <c r="I205" s="92"/>
      <c r="J205" s="20"/>
      <c r="K205" s="93">
        <f t="shared" si="41"/>
        <v>0</v>
      </c>
      <c r="L205" s="92"/>
      <c r="M205" s="20"/>
      <c r="N205" s="93">
        <f t="shared" si="42"/>
        <v>0</v>
      </c>
      <c r="O205" s="92"/>
      <c r="P205" s="20"/>
      <c r="Q205" s="93">
        <f t="shared" si="43"/>
        <v>0</v>
      </c>
      <c r="R205" s="92"/>
      <c r="S205" s="20"/>
      <c r="T205" s="93">
        <f t="shared" si="44"/>
        <v>0</v>
      </c>
      <c r="U205" s="209">
        <f t="shared" si="45"/>
        <v>0</v>
      </c>
      <c r="W205" s="86" t="s">
        <v>16</v>
      </c>
      <c r="X205" s="121">
        <f t="shared" si="46"/>
        <v>0</v>
      </c>
      <c r="Y205" s="122">
        <f t="shared" si="47"/>
        <v>0</v>
      </c>
      <c r="Z205" s="122">
        <f t="shared" si="48"/>
        <v>0</v>
      </c>
      <c r="AA205" s="122">
        <f t="shared" si="49"/>
        <v>0</v>
      </c>
      <c r="AB205" s="122">
        <f t="shared" si="50"/>
        <v>0</v>
      </c>
      <c r="AC205" s="129">
        <f t="shared" si="51"/>
        <v>0</v>
      </c>
    </row>
    <row r="206" spans="1:29" ht="15.75">
      <c r="A206" s="251"/>
      <c r="B206" s="86" t="s">
        <v>17</v>
      </c>
      <c r="C206" s="92"/>
      <c r="D206" s="20"/>
      <c r="E206" s="93">
        <f t="shared" si="39"/>
        <v>0</v>
      </c>
      <c r="F206" s="92"/>
      <c r="G206" s="20"/>
      <c r="H206" s="93">
        <f t="shared" si="40"/>
        <v>0</v>
      </c>
      <c r="I206" s="92"/>
      <c r="J206" s="20"/>
      <c r="K206" s="93">
        <f t="shared" si="41"/>
        <v>0</v>
      </c>
      <c r="L206" s="92"/>
      <c r="M206" s="20"/>
      <c r="N206" s="93">
        <f t="shared" si="42"/>
        <v>0</v>
      </c>
      <c r="O206" s="92"/>
      <c r="P206" s="20"/>
      <c r="Q206" s="93">
        <f t="shared" si="43"/>
        <v>0</v>
      </c>
      <c r="R206" s="92"/>
      <c r="S206" s="20"/>
      <c r="T206" s="93">
        <f t="shared" si="44"/>
        <v>0</v>
      </c>
      <c r="U206" s="209">
        <f t="shared" si="45"/>
        <v>0</v>
      </c>
      <c r="W206" s="86" t="s">
        <v>17</v>
      </c>
      <c r="X206" s="121">
        <f t="shared" si="46"/>
        <v>0</v>
      </c>
      <c r="Y206" s="122">
        <f t="shared" si="47"/>
        <v>0</v>
      </c>
      <c r="Z206" s="122">
        <f t="shared" si="48"/>
        <v>0</v>
      </c>
      <c r="AA206" s="122">
        <f t="shared" si="49"/>
        <v>0</v>
      </c>
      <c r="AB206" s="122">
        <f t="shared" si="50"/>
        <v>0</v>
      </c>
      <c r="AC206" s="129">
        <f t="shared" si="51"/>
        <v>0</v>
      </c>
    </row>
    <row r="207" spans="1:29" ht="15.75">
      <c r="A207" s="251"/>
      <c r="B207" s="86" t="s">
        <v>18</v>
      </c>
      <c r="C207" s="92"/>
      <c r="D207" s="20"/>
      <c r="E207" s="93">
        <f t="shared" si="39"/>
        <v>0</v>
      </c>
      <c r="F207" s="92"/>
      <c r="G207" s="20"/>
      <c r="H207" s="93">
        <f t="shared" si="40"/>
        <v>0</v>
      </c>
      <c r="I207" s="92"/>
      <c r="J207" s="20"/>
      <c r="K207" s="93">
        <f t="shared" si="41"/>
        <v>0</v>
      </c>
      <c r="L207" s="92"/>
      <c r="M207" s="20"/>
      <c r="N207" s="93">
        <f t="shared" si="42"/>
        <v>0</v>
      </c>
      <c r="O207" s="92"/>
      <c r="P207" s="20"/>
      <c r="Q207" s="93">
        <f t="shared" si="43"/>
        <v>0</v>
      </c>
      <c r="R207" s="92"/>
      <c r="S207" s="20"/>
      <c r="T207" s="93">
        <f t="shared" si="44"/>
        <v>0</v>
      </c>
      <c r="U207" s="209">
        <f t="shared" si="45"/>
        <v>0</v>
      </c>
      <c r="W207" s="86" t="s">
        <v>18</v>
      </c>
      <c r="X207" s="121">
        <f t="shared" si="46"/>
        <v>0</v>
      </c>
      <c r="Y207" s="122">
        <f t="shared" si="47"/>
        <v>0</v>
      </c>
      <c r="Z207" s="122">
        <f t="shared" si="48"/>
        <v>0</v>
      </c>
      <c r="AA207" s="122">
        <f t="shared" si="49"/>
        <v>0</v>
      </c>
      <c r="AB207" s="122">
        <f t="shared" si="50"/>
        <v>0</v>
      </c>
      <c r="AC207" s="129">
        <f t="shared" si="51"/>
        <v>0</v>
      </c>
    </row>
    <row r="208" spans="1:29" ht="15.75">
      <c r="A208" s="252"/>
      <c r="B208" s="88" t="s">
        <v>19</v>
      </c>
      <c r="C208" s="94"/>
      <c r="D208" s="95"/>
      <c r="E208" s="96">
        <f t="shared" si="39"/>
        <v>0</v>
      </c>
      <c r="F208" s="94"/>
      <c r="G208" s="95"/>
      <c r="H208" s="96">
        <f t="shared" si="40"/>
        <v>0</v>
      </c>
      <c r="I208" s="94"/>
      <c r="J208" s="95"/>
      <c r="K208" s="96">
        <f t="shared" si="41"/>
        <v>0</v>
      </c>
      <c r="L208" s="94"/>
      <c r="M208" s="95"/>
      <c r="N208" s="96">
        <f t="shared" si="42"/>
        <v>0</v>
      </c>
      <c r="O208" s="94"/>
      <c r="P208" s="95"/>
      <c r="Q208" s="96">
        <f t="shared" si="43"/>
        <v>0</v>
      </c>
      <c r="R208" s="94"/>
      <c r="S208" s="95"/>
      <c r="T208" s="96">
        <f t="shared" si="44"/>
        <v>0</v>
      </c>
      <c r="U208" s="210">
        <f t="shared" si="45"/>
        <v>0</v>
      </c>
      <c r="W208" s="88" t="s">
        <v>19</v>
      </c>
      <c r="X208" s="125">
        <f t="shared" si="46"/>
        <v>0</v>
      </c>
      <c r="Y208" s="126">
        <f t="shared" si="47"/>
        <v>0</v>
      </c>
      <c r="Z208" s="126">
        <f t="shared" si="48"/>
        <v>0</v>
      </c>
      <c r="AA208" s="126">
        <f t="shared" si="49"/>
        <v>0</v>
      </c>
      <c r="AB208" s="126">
        <f t="shared" si="50"/>
        <v>0</v>
      </c>
      <c r="AC208" s="132">
        <f t="shared" si="51"/>
        <v>0</v>
      </c>
    </row>
    <row r="209" spans="7:29">
      <c r="G209" s="20"/>
      <c r="P209" s="20"/>
    </row>
    <row r="210" spans="7:29">
      <c r="G210" s="20"/>
      <c r="P210" s="20"/>
      <c r="U210" s="199" t="s">
        <v>1573</v>
      </c>
      <c r="X210" s="85" t="s">
        <v>22</v>
      </c>
      <c r="Y210" s="85" t="s">
        <v>23</v>
      </c>
      <c r="Z210" s="111" t="s">
        <v>24</v>
      </c>
      <c r="AA210" s="85" t="s">
        <v>25</v>
      </c>
      <c r="AB210" s="85" t="s">
        <v>26</v>
      </c>
      <c r="AC210" s="85" t="s">
        <v>27</v>
      </c>
    </row>
    <row r="211" spans="7:29">
      <c r="G211" s="20"/>
      <c r="P211" s="20"/>
      <c r="U211" s="211">
        <f>U9+U17+U25+U33+U41+U49+U57+U65+U73+U81+U89+U97+U105+U113+U121+U129+U137+U145+U153</f>
        <v>0</v>
      </c>
      <c r="W211" s="85" t="s">
        <v>12</v>
      </c>
      <c r="X211" s="117">
        <f>X9+X17+X25+X33+X41+X49+X57+X65+X73+X81+X89+X97+X105+X113+X121+X129+X137+X145+X153</f>
        <v>0</v>
      </c>
      <c r="Y211" s="118">
        <f t="shared" ref="Y211:AC211" si="52">Y9+Y17+Y25+Y33+Y41+Y49+Y57+Y65+Y73+Y81+Y89+Y97+Y105+Y113+Y121+Y129+Y137+Y145+Y153</f>
        <v>0</v>
      </c>
      <c r="Z211" s="118">
        <f t="shared" si="52"/>
        <v>0</v>
      </c>
      <c r="AA211" s="119">
        <f t="shared" si="52"/>
        <v>0</v>
      </c>
      <c r="AB211" s="119">
        <f t="shared" si="52"/>
        <v>0</v>
      </c>
      <c r="AC211" s="120">
        <f t="shared" si="52"/>
        <v>0</v>
      </c>
    </row>
    <row r="212" spans="7:29">
      <c r="G212" s="20"/>
      <c r="P212" s="20"/>
      <c r="U212" s="212">
        <f t="shared" ref="U212:U218" si="53">U10+U18+U26+U34+U42+U50+U58+U66+U74+U82+U90+U98+U106+U114+U122+U130+U138+U146+U154</f>
        <v>0</v>
      </c>
      <c r="W212" s="86" t="s">
        <v>13</v>
      </c>
      <c r="X212" s="121">
        <f t="shared" ref="X212:AC218" si="54">X10+X18+X26+X34+X42+X50+X58+X66+X74+X82+X90+X98+X106+X114+X122+X130+X138+X146+X154</f>
        <v>0</v>
      </c>
      <c r="Y212" s="122">
        <f t="shared" si="54"/>
        <v>0</v>
      </c>
      <c r="Z212" s="122">
        <f t="shared" si="54"/>
        <v>0</v>
      </c>
      <c r="AA212" s="123">
        <f t="shared" si="54"/>
        <v>0</v>
      </c>
      <c r="AB212" s="123">
        <f t="shared" si="54"/>
        <v>0</v>
      </c>
      <c r="AC212" s="124">
        <f t="shared" si="54"/>
        <v>0</v>
      </c>
    </row>
    <row r="213" spans="7:29">
      <c r="G213" s="20"/>
      <c r="P213" s="20"/>
      <c r="U213" s="212">
        <f t="shared" si="53"/>
        <v>0</v>
      </c>
      <c r="W213" s="87" t="s">
        <v>14</v>
      </c>
      <c r="X213" s="121">
        <f t="shared" si="54"/>
        <v>0</v>
      </c>
      <c r="Y213" s="122">
        <f t="shared" si="54"/>
        <v>0</v>
      </c>
      <c r="Z213" s="122">
        <f t="shared" si="54"/>
        <v>0</v>
      </c>
      <c r="AA213" s="123">
        <f t="shared" si="54"/>
        <v>0</v>
      </c>
      <c r="AB213" s="123">
        <f t="shared" si="54"/>
        <v>0</v>
      </c>
      <c r="AC213" s="124">
        <f t="shared" si="54"/>
        <v>0</v>
      </c>
    </row>
    <row r="214" spans="7:29">
      <c r="U214" s="212">
        <f t="shared" si="53"/>
        <v>0</v>
      </c>
      <c r="W214" s="86" t="s">
        <v>15</v>
      </c>
      <c r="X214" s="121">
        <f t="shared" si="54"/>
        <v>0</v>
      </c>
      <c r="Y214" s="122">
        <f t="shared" si="54"/>
        <v>0</v>
      </c>
      <c r="Z214" s="122">
        <f t="shared" si="54"/>
        <v>0</v>
      </c>
      <c r="AA214" s="123">
        <f t="shared" si="54"/>
        <v>0</v>
      </c>
      <c r="AB214" s="123">
        <f t="shared" si="54"/>
        <v>0</v>
      </c>
      <c r="AC214" s="124">
        <f t="shared" si="54"/>
        <v>0</v>
      </c>
    </row>
    <row r="215" spans="7:29">
      <c r="U215" s="212">
        <f t="shared" si="53"/>
        <v>0</v>
      </c>
      <c r="W215" s="86" t="s">
        <v>16</v>
      </c>
      <c r="X215" s="121">
        <f t="shared" si="54"/>
        <v>0</v>
      </c>
      <c r="Y215" s="122">
        <f t="shared" si="54"/>
        <v>0</v>
      </c>
      <c r="Z215" s="122">
        <f t="shared" si="54"/>
        <v>0</v>
      </c>
      <c r="AA215" s="123">
        <f t="shared" si="54"/>
        <v>0</v>
      </c>
      <c r="AB215" s="123">
        <f t="shared" si="54"/>
        <v>0</v>
      </c>
      <c r="AC215" s="124">
        <f t="shared" si="54"/>
        <v>0</v>
      </c>
    </row>
    <row r="216" spans="7:29">
      <c r="U216" s="212">
        <f t="shared" si="53"/>
        <v>0</v>
      </c>
      <c r="W216" s="86" t="s">
        <v>17</v>
      </c>
      <c r="X216" s="121">
        <f t="shared" si="54"/>
        <v>0</v>
      </c>
      <c r="Y216" s="122">
        <f t="shared" si="54"/>
        <v>0</v>
      </c>
      <c r="Z216" s="122">
        <f t="shared" si="54"/>
        <v>0</v>
      </c>
      <c r="AA216" s="123">
        <f t="shared" si="54"/>
        <v>0</v>
      </c>
      <c r="AB216" s="123">
        <f t="shared" si="54"/>
        <v>0</v>
      </c>
      <c r="AC216" s="124">
        <f t="shared" si="54"/>
        <v>0</v>
      </c>
    </row>
    <row r="217" spans="7:29">
      <c r="K217"/>
      <c r="N217"/>
      <c r="U217" s="212">
        <f t="shared" si="53"/>
        <v>0</v>
      </c>
      <c r="W217" s="86" t="s">
        <v>18</v>
      </c>
      <c r="X217" s="121">
        <f t="shared" si="54"/>
        <v>0</v>
      </c>
      <c r="Y217" s="122">
        <f t="shared" si="54"/>
        <v>0</v>
      </c>
      <c r="Z217" s="122">
        <f t="shared" si="54"/>
        <v>0</v>
      </c>
      <c r="AA217" s="123">
        <f t="shared" si="54"/>
        <v>0</v>
      </c>
      <c r="AB217" s="123">
        <f t="shared" si="54"/>
        <v>0</v>
      </c>
      <c r="AC217" s="124">
        <f t="shared" si="54"/>
        <v>0</v>
      </c>
    </row>
    <row r="218" spans="7:29">
      <c r="K218"/>
      <c r="N218"/>
      <c r="U218" s="213">
        <f t="shared" si="53"/>
        <v>0</v>
      </c>
      <c r="W218" s="88" t="s">
        <v>19</v>
      </c>
      <c r="X218" s="125">
        <f t="shared" si="54"/>
        <v>0</v>
      </c>
      <c r="Y218" s="126">
        <f t="shared" si="54"/>
        <v>0</v>
      </c>
      <c r="Z218" s="126">
        <f t="shared" si="54"/>
        <v>0</v>
      </c>
      <c r="AA218" s="127">
        <f t="shared" si="54"/>
        <v>0</v>
      </c>
      <c r="AB218" s="127">
        <f t="shared" si="54"/>
        <v>0</v>
      </c>
      <c r="AC218" s="128">
        <f t="shared" si="54"/>
        <v>0</v>
      </c>
    </row>
    <row r="225" spans="11:29">
      <c r="K225"/>
      <c r="N225"/>
      <c r="X225"/>
      <c r="Y225"/>
      <c r="Z225"/>
      <c r="AA225"/>
      <c r="AB225"/>
      <c r="AC225"/>
    </row>
    <row r="226" spans="11:29">
      <c r="K226"/>
      <c r="N226"/>
      <c r="X226"/>
      <c r="Y226"/>
      <c r="Z226"/>
      <c r="AA226"/>
      <c r="AB226"/>
      <c r="AC226"/>
    </row>
  </sheetData>
  <mergeCells count="33">
    <mergeCell ref="A185:A192"/>
    <mergeCell ref="A193:A200"/>
    <mergeCell ref="A201:A208"/>
    <mergeCell ref="A137:A144"/>
    <mergeCell ref="A145:A152"/>
    <mergeCell ref="A153:A160"/>
    <mergeCell ref="A161:A168"/>
    <mergeCell ref="A169:A176"/>
    <mergeCell ref="A177:A184"/>
    <mergeCell ref="A89:A96"/>
    <mergeCell ref="A97:A104"/>
    <mergeCell ref="A105:A112"/>
    <mergeCell ref="A113:A120"/>
    <mergeCell ref="A121:A128"/>
    <mergeCell ref="A129:A136"/>
    <mergeCell ref="A41:A48"/>
    <mergeCell ref="A49:A56"/>
    <mergeCell ref="A57:A64"/>
    <mergeCell ref="A65:A72"/>
    <mergeCell ref="A73:A80"/>
    <mergeCell ref="A81:A88"/>
    <mergeCell ref="R7:T7"/>
    <mergeCell ref="U7:U8"/>
    <mergeCell ref="A9:A16"/>
    <mergeCell ref="A17:A24"/>
    <mergeCell ref="A25:A32"/>
    <mergeCell ref="A33:A40"/>
    <mergeCell ref="B7:B8"/>
    <mergeCell ref="C7:E7"/>
    <mergeCell ref="F7:H7"/>
    <mergeCell ref="I7:K7"/>
    <mergeCell ref="L7:N7"/>
    <mergeCell ref="O7:Q7"/>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6"/>
  <sheetViews>
    <sheetView zoomScale="70" zoomScaleNormal="70" workbookViewId="0">
      <selection sqref="A1:XFD1048576"/>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20" width="13.425781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42736</v>
      </c>
      <c r="B9" s="86" t="s">
        <v>12</v>
      </c>
      <c r="C9" s="92"/>
      <c r="D9" s="20"/>
      <c r="E9" s="93">
        <f t="shared" ref="E9:E72" si="0">C9-D9</f>
        <v>0</v>
      </c>
      <c r="F9" s="92"/>
      <c r="G9" s="20"/>
      <c r="H9" s="93">
        <f t="shared" ref="H9:H72" si="1">F9-G9</f>
        <v>0</v>
      </c>
      <c r="I9" s="92"/>
      <c r="J9" s="20"/>
      <c r="K9" s="93">
        <f t="shared" ref="K9:K72" si="2">I9-J9</f>
        <v>0</v>
      </c>
      <c r="L9" s="92"/>
      <c r="M9" s="20"/>
      <c r="N9" s="93">
        <f t="shared" ref="N9:N72" si="3">L9-M9</f>
        <v>0</v>
      </c>
      <c r="O9" s="92"/>
      <c r="P9" s="20"/>
      <c r="Q9" s="93">
        <f t="shared" ref="Q9:Q72" si="4">O9-P9</f>
        <v>0</v>
      </c>
      <c r="R9" s="89"/>
      <c r="S9" s="90"/>
      <c r="T9" s="91">
        <f t="shared" ref="T9:T72" si="5">R9-S9</f>
        <v>0</v>
      </c>
      <c r="U9" s="208">
        <f>IF(D9=0,0,1)</f>
        <v>0</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86" t="s">
        <v>13</v>
      </c>
      <c r="C10" s="92"/>
      <c r="D10" s="20"/>
      <c r="E10" s="93">
        <f t="shared" si="0"/>
        <v>0</v>
      </c>
      <c r="F10" s="92"/>
      <c r="G10" s="20"/>
      <c r="H10" s="93">
        <f t="shared" si="1"/>
        <v>0</v>
      </c>
      <c r="I10" s="92"/>
      <c r="J10" s="20"/>
      <c r="K10" s="93">
        <f t="shared" si="2"/>
        <v>0</v>
      </c>
      <c r="L10" s="92"/>
      <c r="M10" s="20"/>
      <c r="N10" s="93">
        <f t="shared" si="3"/>
        <v>0</v>
      </c>
      <c r="O10" s="92"/>
      <c r="P10" s="20"/>
      <c r="Q10" s="93">
        <f t="shared" si="4"/>
        <v>0</v>
      </c>
      <c r="R10" s="92"/>
      <c r="S10" s="20"/>
      <c r="T10" s="93">
        <f t="shared" si="5"/>
        <v>0</v>
      </c>
      <c r="U10" s="209">
        <f t="shared" ref="U10:U73" si="6">IF(D10=0,0,1)</f>
        <v>0</v>
      </c>
      <c r="W10" s="86" t="s">
        <v>13</v>
      </c>
      <c r="X10" s="121">
        <f t="shared" ref="X10:X73" si="7">+IF(AND(C10&lt;&gt;0,D10&lt;&gt;0,OR(E10&gt;100,E10&lt;-100)),1,0)</f>
        <v>0</v>
      </c>
      <c r="Y10" s="122">
        <f t="shared" ref="Y10:Y73" si="8">+IF(AND(F10&lt;&gt;0,G10&lt;&gt;0,OR(H10&gt;100,H10&lt;-100)),1,0)</f>
        <v>0</v>
      </c>
      <c r="Z10" s="122">
        <f t="shared" ref="Z10:Z73" si="9">+IF(AND(I10&lt;&gt;0,J10&lt;&gt;0,OR(K10&gt;100,K10&lt;-100)),1,0)</f>
        <v>0</v>
      </c>
      <c r="AA10" s="123">
        <f t="shared" ref="AA10:AA73" si="10">+IF(AND(L10&lt;&gt;0,M10&lt;&gt;0,OR(N10&gt;100,N10&lt;-100)),1,0)</f>
        <v>0</v>
      </c>
      <c r="AB10" s="123">
        <f t="shared" ref="AB10:AB73" si="11">+IF(AND(O10&lt;&gt;0,P10&lt;&gt;0,OR(Q10&gt;100,Q10&lt;-100)),1,0)</f>
        <v>0</v>
      </c>
      <c r="AC10" s="124">
        <f t="shared" ref="AC10:AC73" si="12">+IF(AND(R10&lt;&gt;0,S10&lt;&gt;0,OR(T10&gt;100,T10&lt;-100)),1,0)</f>
        <v>0</v>
      </c>
    </row>
    <row r="11" spans="1:29" ht="15.75">
      <c r="A11" s="251"/>
      <c r="B11" s="87" t="s">
        <v>14</v>
      </c>
      <c r="C11" s="92"/>
      <c r="D11" s="20"/>
      <c r="E11" s="93">
        <f t="shared" si="0"/>
        <v>0</v>
      </c>
      <c r="F11" s="92"/>
      <c r="G11" s="20"/>
      <c r="H11" s="93">
        <f t="shared" si="1"/>
        <v>0</v>
      </c>
      <c r="I11" s="92"/>
      <c r="J11" s="20"/>
      <c r="K11" s="93">
        <f t="shared" si="2"/>
        <v>0</v>
      </c>
      <c r="L11" s="92"/>
      <c r="M11" s="20"/>
      <c r="N11" s="93">
        <f t="shared" si="3"/>
        <v>0</v>
      </c>
      <c r="O11" s="92"/>
      <c r="P11" s="20"/>
      <c r="Q11" s="93">
        <f t="shared" si="4"/>
        <v>0</v>
      </c>
      <c r="R11" s="92"/>
      <c r="S11" s="20"/>
      <c r="T11" s="93">
        <f t="shared" si="5"/>
        <v>0</v>
      </c>
      <c r="U11" s="209">
        <f t="shared" si="6"/>
        <v>0</v>
      </c>
      <c r="W11" s="87" t="s">
        <v>14</v>
      </c>
      <c r="X11" s="121">
        <f t="shared" si="7"/>
        <v>0</v>
      </c>
      <c r="Y11" s="122">
        <f t="shared" si="8"/>
        <v>0</v>
      </c>
      <c r="Z11" s="122">
        <f t="shared" si="9"/>
        <v>0</v>
      </c>
      <c r="AA11" s="123">
        <f t="shared" si="10"/>
        <v>0</v>
      </c>
      <c r="AB11" s="123">
        <f t="shared" si="11"/>
        <v>0</v>
      </c>
      <c r="AC11" s="124">
        <f t="shared" si="12"/>
        <v>0</v>
      </c>
    </row>
    <row r="12" spans="1:29" ht="15.75">
      <c r="A12" s="251"/>
      <c r="B12" s="86" t="s">
        <v>15</v>
      </c>
      <c r="C12" s="92"/>
      <c r="D12" s="20"/>
      <c r="E12" s="93">
        <f t="shared" si="0"/>
        <v>0</v>
      </c>
      <c r="F12" s="92"/>
      <c r="G12" s="20"/>
      <c r="H12" s="93">
        <f t="shared" si="1"/>
        <v>0</v>
      </c>
      <c r="I12" s="92"/>
      <c r="J12" s="20"/>
      <c r="K12" s="93">
        <f t="shared" si="2"/>
        <v>0</v>
      </c>
      <c r="L12" s="92"/>
      <c r="M12" s="20"/>
      <c r="N12" s="93">
        <f t="shared" si="3"/>
        <v>0</v>
      </c>
      <c r="O12" s="92"/>
      <c r="P12" s="20"/>
      <c r="Q12" s="93">
        <f t="shared" si="4"/>
        <v>0</v>
      </c>
      <c r="R12" s="92"/>
      <c r="S12" s="20"/>
      <c r="T12" s="93">
        <f t="shared" si="5"/>
        <v>0</v>
      </c>
      <c r="U12" s="209">
        <f t="shared" si="6"/>
        <v>0</v>
      </c>
      <c r="W12" s="86" t="s">
        <v>15</v>
      </c>
      <c r="X12" s="121">
        <f t="shared" si="7"/>
        <v>0</v>
      </c>
      <c r="Y12" s="122">
        <f t="shared" si="8"/>
        <v>0</v>
      </c>
      <c r="Z12" s="122">
        <f t="shared" si="9"/>
        <v>0</v>
      </c>
      <c r="AA12" s="123">
        <f t="shared" si="10"/>
        <v>0</v>
      </c>
      <c r="AB12" s="123">
        <f t="shared" si="11"/>
        <v>0</v>
      </c>
      <c r="AC12" s="124">
        <f t="shared" si="12"/>
        <v>0</v>
      </c>
    </row>
    <row r="13" spans="1:29" ht="15.75">
      <c r="A13" s="251"/>
      <c r="B13" s="86" t="s">
        <v>16</v>
      </c>
      <c r="C13" s="92"/>
      <c r="D13" s="20"/>
      <c r="E13" s="93">
        <f t="shared" si="0"/>
        <v>0</v>
      </c>
      <c r="F13" s="92"/>
      <c r="G13" s="20"/>
      <c r="H13" s="93">
        <f t="shared" si="1"/>
        <v>0</v>
      </c>
      <c r="I13" s="92"/>
      <c r="J13" s="20"/>
      <c r="K13" s="93">
        <f t="shared" si="2"/>
        <v>0</v>
      </c>
      <c r="L13" s="92"/>
      <c r="M13" s="20"/>
      <c r="N13" s="93">
        <f t="shared" si="3"/>
        <v>0</v>
      </c>
      <c r="O13" s="92"/>
      <c r="P13" s="20"/>
      <c r="Q13" s="93">
        <f t="shared" si="4"/>
        <v>0</v>
      </c>
      <c r="R13" s="92"/>
      <c r="S13" s="20"/>
      <c r="T13" s="93">
        <f t="shared" si="5"/>
        <v>0</v>
      </c>
      <c r="U13" s="209">
        <f t="shared" si="6"/>
        <v>0</v>
      </c>
      <c r="W13" s="86" t="s">
        <v>16</v>
      </c>
      <c r="X13" s="121">
        <f t="shared" si="7"/>
        <v>0</v>
      </c>
      <c r="Y13" s="122">
        <f t="shared" si="8"/>
        <v>0</v>
      </c>
      <c r="Z13" s="122">
        <f t="shared" si="9"/>
        <v>0</v>
      </c>
      <c r="AA13" s="123">
        <f t="shared" si="10"/>
        <v>0</v>
      </c>
      <c r="AB13" s="123">
        <f t="shared" si="11"/>
        <v>0</v>
      </c>
      <c r="AC13" s="124">
        <f t="shared" si="12"/>
        <v>0</v>
      </c>
    </row>
    <row r="14" spans="1:29" ht="15.75">
      <c r="A14" s="251"/>
      <c r="B14" s="86" t="s">
        <v>17</v>
      </c>
      <c r="C14" s="92"/>
      <c r="D14" s="20"/>
      <c r="E14" s="93">
        <f t="shared" si="0"/>
        <v>0</v>
      </c>
      <c r="F14" s="92"/>
      <c r="G14" s="20"/>
      <c r="H14" s="93">
        <f t="shared" si="1"/>
        <v>0</v>
      </c>
      <c r="I14" s="92"/>
      <c r="J14" s="20"/>
      <c r="K14" s="93">
        <f t="shared" si="2"/>
        <v>0</v>
      </c>
      <c r="L14" s="92"/>
      <c r="M14" s="20"/>
      <c r="N14" s="93">
        <f t="shared" si="3"/>
        <v>0</v>
      </c>
      <c r="O14" s="92"/>
      <c r="P14" s="20"/>
      <c r="Q14" s="93">
        <f t="shared" si="4"/>
        <v>0</v>
      </c>
      <c r="R14" s="92"/>
      <c r="S14" s="20"/>
      <c r="T14" s="93">
        <f t="shared" si="5"/>
        <v>0</v>
      </c>
      <c r="U14" s="209">
        <f t="shared" si="6"/>
        <v>0</v>
      </c>
      <c r="W14" s="86" t="s">
        <v>17</v>
      </c>
      <c r="X14" s="121">
        <f t="shared" si="7"/>
        <v>0</v>
      </c>
      <c r="Y14" s="122">
        <f t="shared" si="8"/>
        <v>0</v>
      </c>
      <c r="Z14" s="122">
        <f t="shared" si="9"/>
        <v>0</v>
      </c>
      <c r="AA14" s="123">
        <f t="shared" si="10"/>
        <v>0</v>
      </c>
      <c r="AB14" s="123">
        <f t="shared" si="11"/>
        <v>0</v>
      </c>
      <c r="AC14" s="124">
        <f t="shared" si="12"/>
        <v>0</v>
      </c>
    </row>
    <row r="15" spans="1:29" ht="15.75">
      <c r="A15" s="251"/>
      <c r="B15" s="86" t="s">
        <v>18</v>
      </c>
      <c r="C15" s="92"/>
      <c r="D15" s="20"/>
      <c r="E15" s="93">
        <f t="shared" si="0"/>
        <v>0</v>
      </c>
      <c r="F15" s="92"/>
      <c r="G15" s="20"/>
      <c r="H15" s="93">
        <f t="shared" si="1"/>
        <v>0</v>
      </c>
      <c r="I15" s="92"/>
      <c r="J15" s="20"/>
      <c r="K15" s="93">
        <f t="shared" si="2"/>
        <v>0</v>
      </c>
      <c r="L15" s="92"/>
      <c r="M15" s="20"/>
      <c r="N15" s="93">
        <f t="shared" si="3"/>
        <v>0</v>
      </c>
      <c r="O15" s="92"/>
      <c r="P15" s="20"/>
      <c r="Q15" s="93">
        <f t="shared" si="4"/>
        <v>0</v>
      </c>
      <c r="R15" s="92"/>
      <c r="S15" s="20"/>
      <c r="T15" s="93">
        <f t="shared" si="5"/>
        <v>0</v>
      </c>
      <c r="U15" s="209">
        <f t="shared" si="6"/>
        <v>0</v>
      </c>
      <c r="W15" s="86" t="s">
        <v>18</v>
      </c>
      <c r="X15" s="121">
        <f t="shared" si="7"/>
        <v>0</v>
      </c>
      <c r="Y15" s="122">
        <f t="shared" si="8"/>
        <v>0</v>
      </c>
      <c r="Z15" s="122">
        <f t="shared" si="9"/>
        <v>0</v>
      </c>
      <c r="AA15" s="123">
        <f t="shared" si="10"/>
        <v>0</v>
      </c>
      <c r="AB15" s="123">
        <f t="shared" si="11"/>
        <v>0</v>
      </c>
      <c r="AC15" s="124">
        <f t="shared" si="12"/>
        <v>0</v>
      </c>
    </row>
    <row r="16" spans="1:29" ht="15.75">
      <c r="A16" s="252"/>
      <c r="B16" s="88" t="s">
        <v>19</v>
      </c>
      <c r="C16" s="94"/>
      <c r="D16" s="95"/>
      <c r="E16" s="96">
        <f t="shared" si="0"/>
        <v>0</v>
      </c>
      <c r="F16" s="94"/>
      <c r="G16" s="95"/>
      <c r="H16" s="96">
        <f t="shared" si="1"/>
        <v>0</v>
      </c>
      <c r="I16" s="94"/>
      <c r="J16" s="95"/>
      <c r="K16" s="96">
        <f t="shared" si="2"/>
        <v>0</v>
      </c>
      <c r="L16" s="94"/>
      <c r="M16" s="95"/>
      <c r="N16" s="96">
        <f t="shared" si="3"/>
        <v>0</v>
      </c>
      <c r="O16" s="94"/>
      <c r="P16" s="95"/>
      <c r="Q16" s="96">
        <f t="shared" si="4"/>
        <v>0</v>
      </c>
      <c r="R16" s="94"/>
      <c r="S16" s="95"/>
      <c r="T16" s="96">
        <f t="shared" si="5"/>
        <v>0</v>
      </c>
      <c r="U16" s="210">
        <f t="shared" si="6"/>
        <v>0</v>
      </c>
      <c r="W16" s="88" t="s">
        <v>19</v>
      </c>
      <c r="X16" s="125">
        <f t="shared" si="7"/>
        <v>0</v>
      </c>
      <c r="Y16" s="126">
        <f t="shared" si="8"/>
        <v>0</v>
      </c>
      <c r="Z16" s="126">
        <f t="shared" si="9"/>
        <v>0</v>
      </c>
      <c r="AA16" s="127">
        <f t="shared" si="10"/>
        <v>0</v>
      </c>
      <c r="AB16" s="127">
        <f t="shared" si="11"/>
        <v>0</v>
      </c>
      <c r="AC16" s="128">
        <f t="shared" si="12"/>
        <v>0</v>
      </c>
    </row>
    <row r="17" spans="1:29" ht="15.75" customHeight="1">
      <c r="A17" s="250">
        <v>42737</v>
      </c>
      <c r="B17" s="85" t="s">
        <v>12</v>
      </c>
      <c r="C17" s="89"/>
      <c r="D17" s="90"/>
      <c r="E17" s="91">
        <f t="shared" si="0"/>
        <v>0</v>
      </c>
      <c r="F17" s="89"/>
      <c r="G17" s="90"/>
      <c r="H17" s="91">
        <f t="shared" si="1"/>
        <v>0</v>
      </c>
      <c r="I17" s="89"/>
      <c r="J17" s="90"/>
      <c r="K17" s="91">
        <f t="shared" si="2"/>
        <v>0</v>
      </c>
      <c r="L17" s="89"/>
      <c r="M17" s="90"/>
      <c r="N17" s="91">
        <f t="shared" si="3"/>
        <v>0</v>
      </c>
      <c r="O17" s="89"/>
      <c r="P17" s="90"/>
      <c r="Q17" s="91">
        <f t="shared" si="4"/>
        <v>0</v>
      </c>
      <c r="R17" s="89"/>
      <c r="S17" s="90"/>
      <c r="T17" s="91">
        <f t="shared" si="5"/>
        <v>0</v>
      </c>
      <c r="U17" s="208">
        <f t="shared" si="6"/>
        <v>0</v>
      </c>
      <c r="W17" s="85" t="s">
        <v>12</v>
      </c>
      <c r="X17" s="122">
        <f t="shared" si="7"/>
        <v>0</v>
      </c>
      <c r="Y17" s="122">
        <f t="shared" si="8"/>
        <v>0</v>
      </c>
      <c r="Z17" s="122">
        <f t="shared" si="9"/>
        <v>0</v>
      </c>
      <c r="AA17" s="122">
        <f t="shared" si="10"/>
        <v>0</v>
      </c>
      <c r="AB17" s="123">
        <f t="shared" si="11"/>
        <v>0</v>
      </c>
      <c r="AC17" s="129">
        <f t="shared" si="12"/>
        <v>0</v>
      </c>
    </row>
    <row r="18" spans="1:29" ht="15.75">
      <c r="A18" s="251"/>
      <c r="B18" s="86" t="s">
        <v>13</v>
      </c>
      <c r="C18" s="92"/>
      <c r="D18" s="20"/>
      <c r="E18" s="93">
        <f t="shared" si="0"/>
        <v>0</v>
      </c>
      <c r="F18" s="92"/>
      <c r="G18" s="20"/>
      <c r="H18" s="93">
        <f t="shared" si="1"/>
        <v>0</v>
      </c>
      <c r="I18" s="92"/>
      <c r="J18" s="20"/>
      <c r="K18" s="93">
        <f t="shared" si="2"/>
        <v>0</v>
      </c>
      <c r="L18" s="92"/>
      <c r="M18" s="20"/>
      <c r="N18" s="93">
        <f t="shared" si="3"/>
        <v>0</v>
      </c>
      <c r="O18" s="92"/>
      <c r="P18" s="20"/>
      <c r="Q18" s="93">
        <f t="shared" si="4"/>
        <v>0</v>
      </c>
      <c r="R18" s="92"/>
      <c r="S18" s="20"/>
      <c r="T18" s="93">
        <f t="shared" si="5"/>
        <v>0</v>
      </c>
      <c r="U18" s="209">
        <f t="shared" si="6"/>
        <v>0</v>
      </c>
      <c r="W18" s="86" t="s">
        <v>13</v>
      </c>
      <c r="X18" s="122">
        <f t="shared" si="7"/>
        <v>0</v>
      </c>
      <c r="Y18" s="122">
        <f t="shared" si="8"/>
        <v>0</v>
      </c>
      <c r="Z18" s="122">
        <f t="shared" si="9"/>
        <v>0</v>
      </c>
      <c r="AA18" s="122">
        <f t="shared" si="10"/>
        <v>0</v>
      </c>
      <c r="AB18" s="123">
        <f t="shared" si="11"/>
        <v>0</v>
      </c>
      <c r="AC18" s="129">
        <f t="shared" si="12"/>
        <v>0</v>
      </c>
    </row>
    <row r="19" spans="1:29" ht="15.75">
      <c r="A19" s="251"/>
      <c r="B19" s="87" t="s">
        <v>14</v>
      </c>
      <c r="C19" s="92"/>
      <c r="D19" s="20"/>
      <c r="E19" s="93">
        <f t="shared" si="0"/>
        <v>0</v>
      </c>
      <c r="F19" s="92"/>
      <c r="G19" s="20"/>
      <c r="H19" s="93">
        <f t="shared" si="1"/>
        <v>0</v>
      </c>
      <c r="I19" s="92"/>
      <c r="J19" s="20"/>
      <c r="K19" s="93">
        <f t="shared" si="2"/>
        <v>0</v>
      </c>
      <c r="L19" s="92"/>
      <c r="M19" s="20"/>
      <c r="N19" s="93">
        <f t="shared" si="3"/>
        <v>0</v>
      </c>
      <c r="O19" s="92"/>
      <c r="P19" s="20"/>
      <c r="Q19" s="93">
        <f t="shared" si="4"/>
        <v>0</v>
      </c>
      <c r="R19" s="92"/>
      <c r="S19" s="20"/>
      <c r="T19" s="93">
        <f t="shared" si="5"/>
        <v>0</v>
      </c>
      <c r="U19" s="209">
        <f t="shared" si="6"/>
        <v>0</v>
      </c>
      <c r="W19" s="87" t="s">
        <v>14</v>
      </c>
      <c r="X19" s="122">
        <f t="shared" si="7"/>
        <v>0</v>
      </c>
      <c r="Y19" s="122">
        <f t="shared" si="8"/>
        <v>0</v>
      </c>
      <c r="Z19" s="122">
        <f t="shared" si="9"/>
        <v>0</v>
      </c>
      <c r="AA19" s="122">
        <f t="shared" si="10"/>
        <v>0</v>
      </c>
      <c r="AB19" s="123">
        <f t="shared" si="11"/>
        <v>0</v>
      </c>
      <c r="AC19" s="129">
        <f t="shared" si="12"/>
        <v>0</v>
      </c>
    </row>
    <row r="20" spans="1:29" ht="15.75">
      <c r="A20" s="251"/>
      <c r="B20" s="86" t="s">
        <v>15</v>
      </c>
      <c r="C20" s="92"/>
      <c r="D20" s="20"/>
      <c r="E20" s="93">
        <f t="shared" si="0"/>
        <v>0</v>
      </c>
      <c r="F20" s="92"/>
      <c r="G20" s="20"/>
      <c r="H20" s="93">
        <f t="shared" si="1"/>
        <v>0</v>
      </c>
      <c r="I20" s="92"/>
      <c r="J20" s="20"/>
      <c r="K20" s="93">
        <f t="shared" si="2"/>
        <v>0</v>
      </c>
      <c r="L20" s="92"/>
      <c r="M20" s="20"/>
      <c r="N20" s="93">
        <f t="shared" si="3"/>
        <v>0</v>
      </c>
      <c r="O20" s="92"/>
      <c r="P20" s="20"/>
      <c r="Q20" s="93">
        <f t="shared" si="4"/>
        <v>0</v>
      </c>
      <c r="R20" s="92"/>
      <c r="S20" s="20"/>
      <c r="T20" s="93">
        <f t="shared" si="5"/>
        <v>0</v>
      </c>
      <c r="U20" s="209">
        <f t="shared" si="6"/>
        <v>0</v>
      </c>
      <c r="W20" s="86" t="s">
        <v>15</v>
      </c>
      <c r="X20" s="122">
        <f t="shared" si="7"/>
        <v>0</v>
      </c>
      <c r="Y20" s="4">
        <f t="shared" si="8"/>
        <v>0</v>
      </c>
      <c r="Z20" s="130">
        <f t="shared" si="9"/>
        <v>0</v>
      </c>
      <c r="AA20" s="4">
        <f t="shared" si="10"/>
        <v>0</v>
      </c>
      <c r="AB20" s="123">
        <f t="shared" si="11"/>
        <v>0</v>
      </c>
      <c r="AC20" s="129">
        <f t="shared" si="12"/>
        <v>0</v>
      </c>
    </row>
    <row r="21" spans="1:29" ht="15.75">
      <c r="A21" s="251"/>
      <c r="B21" s="86" t="s">
        <v>16</v>
      </c>
      <c r="C21" s="92"/>
      <c r="D21" s="20"/>
      <c r="E21" s="93">
        <f t="shared" si="0"/>
        <v>0</v>
      </c>
      <c r="F21" s="92"/>
      <c r="G21" s="20"/>
      <c r="H21" s="93">
        <f t="shared" si="1"/>
        <v>0</v>
      </c>
      <c r="I21" s="92"/>
      <c r="J21" s="20"/>
      <c r="K21" s="93">
        <f t="shared" si="2"/>
        <v>0</v>
      </c>
      <c r="L21" s="92"/>
      <c r="M21" s="20"/>
      <c r="N21" s="93">
        <f t="shared" si="3"/>
        <v>0</v>
      </c>
      <c r="O21" s="92"/>
      <c r="P21" s="20"/>
      <c r="Q21" s="93">
        <f t="shared" si="4"/>
        <v>0</v>
      </c>
      <c r="R21" s="92"/>
      <c r="S21" s="20"/>
      <c r="T21" s="93">
        <f t="shared" si="5"/>
        <v>0</v>
      </c>
      <c r="U21" s="209">
        <f t="shared" si="6"/>
        <v>0</v>
      </c>
      <c r="W21" s="86" t="s">
        <v>16</v>
      </c>
      <c r="X21" s="122">
        <f t="shared" si="7"/>
        <v>0</v>
      </c>
      <c r="Y21" s="4">
        <f t="shared" si="8"/>
        <v>0</v>
      </c>
      <c r="Z21" s="130">
        <f t="shared" si="9"/>
        <v>0</v>
      </c>
      <c r="AA21" s="4">
        <f t="shared" si="10"/>
        <v>0</v>
      </c>
      <c r="AB21" s="4">
        <f t="shared" si="11"/>
        <v>0</v>
      </c>
      <c r="AC21" s="129">
        <f t="shared" si="12"/>
        <v>0</v>
      </c>
    </row>
    <row r="22" spans="1:29" ht="15.75">
      <c r="A22" s="251"/>
      <c r="B22" s="86" t="s">
        <v>17</v>
      </c>
      <c r="C22" s="92"/>
      <c r="D22" s="20"/>
      <c r="E22" s="93">
        <f t="shared" si="0"/>
        <v>0</v>
      </c>
      <c r="F22" s="92"/>
      <c r="G22" s="20"/>
      <c r="H22" s="93">
        <f t="shared" si="1"/>
        <v>0</v>
      </c>
      <c r="I22" s="92"/>
      <c r="J22" s="20"/>
      <c r="K22" s="93">
        <f t="shared" si="2"/>
        <v>0</v>
      </c>
      <c r="L22" s="92"/>
      <c r="M22" s="20"/>
      <c r="N22" s="93">
        <f t="shared" si="3"/>
        <v>0</v>
      </c>
      <c r="O22" s="92"/>
      <c r="P22" s="20"/>
      <c r="Q22" s="93">
        <f t="shared" si="4"/>
        <v>0</v>
      </c>
      <c r="R22" s="92"/>
      <c r="S22" s="20"/>
      <c r="T22" s="93">
        <f t="shared" si="5"/>
        <v>0</v>
      </c>
      <c r="U22" s="209">
        <f t="shared" si="6"/>
        <v>0</v>
      </c>
      <c r="W22" s="86" t="s">
        <v>17</v>
      </c>
      <c r="X22" s="122">
        <f t="shared" si="7"/>
        <v>0</v>
      </c>
      <c r="Y22" s="4">
        <f t="shared" si="8"/>
        <v>0</v>
      </c>
      <c r="Z22" s="130">
        <f t="shared" si="9"/>
        <v>0</v>
      </c>
      <c r="AA22" s="4">
        <f t="shared" si="10"/>
        <v>0</v>
      </c>
      <c r="AB22" s="4">
        <f t="shared" si="11"/>
        <v>0</v>
      </c>
      <c r="AC22" s="129">
        <f t="shared" si="12"/>
        <v>0</v>
      </c>
    </row>
    <row r="23" spans="1:29" ht="15.75">
      <c r="A23" s="251"/>
      <c r="B23" s="86" t="s">
        <v>18</v>
      </c>
      <c r="C23" s="92"/>
      <c r="D23" s="20"/>
      <c r="E23" s="93">
        <f t="shared" si="0"/>
        <v>0</v>
      </c>
      <c r="F23" s="92"/>
      <c r="G23" s="20"/>
      <c r="H23" s="93">
        <f t="shared" si="1"/>
        <v>0</v>
      </c>
      <c r="I23" s="92"/>
      <c r="J23" s="20"/>
      <c r="K23" s="93">
        <f t="shared" si="2"/>
        <v>0</v>
      </c>
      <c r="L23" s="92"/>
      <c r="M23" s="20"/>
      <c r="N23" s="93">
        <f t="shared" si="3"/>
        <v>0</v>
      </c>
      <c r="O23" s="92"/>
      <c r="P23" s="20"/>
      <c r="Q23" s="93">
        <f t="shared" si="4"/>
        <v>0</v>
      </c>
      <c r="R23" s="92"/>
      <c r="S23" s="20"/>
      <c r="T23" s="93">
        <f t="shared" si="5"/>
        <v>0</v>
      </c>
      <c r="U23" s="209">
        <f t="shared" si="6"/>
        <v>0</v>
      </c>
      <c r="W23" s="86" t="s">
        <v>18</v>
      </c>
      <c r="X23" s="122">
        <f t="shared" si="7"/>
        <v>0</v>
      </c>
      <c r="Y23" s="4">
        <f t="shared" si="8"/>
        <v>0</v>
      </c>
      <c r="Z23" s="130">
        <f t="shared" si="9"/>
        <v>0</v>
      </c>
      <c r="AA23" s="4">
        <f t="shared" si="10"/>
        <v>0</v>
      </c>
      <c r="AB23" s="4">
        <f t="shared" si="11"/>
        <v>0</v>
      </c>
      <c r="AC23" s="129">
        <f t="shared" si="12"/>
        <v>0</v>
      </c>
    </row>
    <row r="24" spans="1:29" ht="15.75">
      <c r="A24" s="252"/>
      <c r="B24" s="88" t="s">
        <v>19</v>
      </c>
      <c r="C24" s="94"/>
      <c r="D24" s="95"/>
      <c r="E24" s="96">
        <f t="shared" si="0"/>
        <v>0</v>
      </c>
      <c r="F24" s="94"/>
      <c r="G24" s="95"/>
      <c r="H24" s="96">
        <f t="shared" si="1"/>
        <v>0</v>
      </c>
      <c r="I24" s="94"/>
      <c r="J24" s="95"/>
      <c r="K24" s="96">
        <f t="shared" si="2"/>
        <v>0</v>
      </c>
      <c r="L24" s="94"/>
      <c r="M24" s="95"/>
      <c r="N24" s="96">
        <f t="shared" si="3"/>
        <v>0</v>
      </c>
      <c r="O24" s="94"/>
      <c r="P24" s="95"/>
      <c r="Q24" s="96">
        <f t="shared" si="4"/>
        <v>0</v>
      </c>
      <c r="R24" s="94"/>
      <c r="S24" s="95"/>
      <c r="T24" s="96">
        <f t="shared" si="5"/>
        <v>0</v>
      </c>
      <c r="U24" s="210">
        <f t="shared" si="6"/>
        <v>0</v>
      </c>
      <c r="W24" s="88" t="s">
        <v>19</v>
      </c>
      <c r="X24" s="122">
        <f t="shared" si="7"/>
        <v>0</v>
      </c>
      <c r="Y24" s="4">
        <f t="shared" si="8"/>
        <v>0</v>
      </c>
      <c r="Z24" s="130">
        <f t="shared" si="9"/>
        <v>0</v>
      </c>
      <c r="AA24" s="4">
        <f t="shared" si="10"/>
        <v>0</v>
      </c>
      <c r="AB24" s="4">
        <f t="shared" si="11"/>
        <v>0</v>
      </c>
      <c r="AC24" s="129">
        <f t="shared" si="12"/>
        <v>0</v>
      </c>
    </row>
    <row r="25" spans="1:29" ht="15.75" customHeight="1">
      <c r="A25" s="250">
        <v>42738</v>
      </c>
      <c r="B25" s="85" t="s">
        <v>12</v>
      </c>
      <c r="C25" s="89"/>
      <c r="D25" s="90"/>
      <c r="E25" s="91">
        <f t="shared" si="0"/>
        <v>0</v>
      </c>
      <c r="F25" s="89"/>
      <c r="G25" s="90"/>
      <c r="H25" s="91">
        <f t="shared" si="1"/>
        <v>0</v>
      </c>
      <c r="I25" s="89"/>
      <c r="J25" s="90"/>
      <c r="K25" s="91">
        <f t="shared" si="2"/>
        <v>0</v>
      </c>
      <c r="L25" s="89"/>
      <c r="M25" s="90"/>
      <c r="N25" s="91">
        <f t="shared" si="3"/>
        <v>0</v>
      </c>
      <c r="O25" s="89"/>
      <c r="P25" s="90"/>
      <c r="Q25" s="91">
        <f t="shared" si="4"/>
        <v>0</v>
      </c>
      <c r="R25" s="89"/>
      <c r="S25" s="90"/>
      <c r="T25" s="91">
        <f t="shared" si="5"/>
        <v>0</v>
      </c>
      <c r="U25" s="208">
        <f t="shared" si="6"/>
        <v>0</v>
      </c>
      <c r="W25" s="85" t="s">
        <v>12</v>
      </c>
      <c r="X25" s="117">
        <f t="shared" si="7"/>
        <v>0</v>
      </c>
      <c r="Y25" s="118">
        <f t="shared" si="8"/>
        <v>0</v>
      </c>
      <c r="Z25" s="118">
        <f t="shared" si="9"/>
        <v>0</v>
      </c>
      <c r="AA25" s="118">
        <f t="shared" si="10"/>
        <v>0</v>
      </c>
      <c r="AB25" s="118">
        <f t="shared" si="11"/>
        <v>0</v>
      </c>
      <c r="AC25" s="131">
        <f t="shared" si="12"/>
        <v>0</v>
      </c>
    </row>
    <row r="26" spans="1:29" ht="15.75">
      <c r="A26" s="251"/>
      <c r="B26" s="86" t="s">
        <v>13</v>
      </c>
      <c r="C26" s="92"/>
      <c r="D26" s="20"/>
      <c r="E26" s="93">
        <f t="shared" si="0"/>
        <v>0</v>
      </c>
      <c r="F26" s="92"/>
      <c r="G26" s="20"/>
      <c r="H26" s="93">
        <f t="shared" si="1"/>
        <v>0</v>
      </c>
      <c r="I26" s="92"/>
      <c r="J26" s="20"/>
      <c r="K26" s="93">
        <f t="shared" si="2"/>
        <v>0</v>
      </c>
      <c r="L26" s="92"/>
      <c r="M26" s="20"/>
      <c r="N26" s="93">
        <f t="shared" si="3"/>
        <v>0</v>
      </c>
      <c r="O26" s="92"/>
      <c r="P26" s="20"/>
      <c r="Q26" s="93">
        <f t="shared" si="4"/>
        <v>0</v>
      </c>
      <c r="R26" s="92"/>
      <c r="S26" s="20"/>
      <c r="T26" s="93">
        <f t="shared" si="5"/>
        <v>0</v>
      </c>
      <c r="U26" s="209">
        <f t="shared" si="6"/>
        <v>0</v>
      </c>
      <c r="W26" s="86" t="s">
        <v>13</v>
      </c>
      <c r="X26" s="121">
        <f t="shared" si="7"/>
        <v>0</v>
      </c>
      <c r="Y26" s="122">
        <f t="shared" si="8"/>
        <v>0</v>
      </c>
      <c r="Z26" s="122">
        <f t="shared" si="9"/>
        <v>0</v>
      </c>
      <c r="AA26" s="122">
        <f t="shared" si="10"/>
        <v>0</v>
      </c>
      <c r="AB26" s="122">
        <f t="shared" si="11"/>
        <v>0</v>
      </c>
      <c r="AC26" s="129">
        <f t="shared" si="12"/>
        <v>0</v>
      </c>
    </row>
    <row r="27" spans="1:29" ht="15.75">
      <c r="A27" s="251"/>
      <c r="B27" s="87" t="s">
        <v>14</v>
      </c>
      <c r="C27" s="92"/>
      <c r="D27" s="20"/>
      <c r="E27" s="93">
        <f t="shared" si="0"/>
        <v>0</v>
      </c>
      <c r="F27" s="92"/>
      <c r="G27" s="20"/>
      <c r="H27" s="93">
        <f t="shared" si="1"/>
        <v>0</v>
      </c>
      <c r="I27" s="92"/>
      <c r="J27" s="20"/>
      <c r="K27" s="93">
        <f t="shared" si="2"/>
        <v>0</v>
      </c>
      <c r="L27" s="92"/>
      <c r="M27" s="20"/>
      <c r="N27" s="93">
        <f t="shared" si="3"/>
        <v>0</v>
      </c>
      <c r="O27" s="92"/>
      <c r="P27" s="20"/>
      <c r="Q27" s="93">
        <f t="shared" si="4"/>
        <v>0</v>
      </c>
      <c r="R27" s="92"/>
      <c r="S27" s="20"/>
      <c r="T27" s="93">
        <f t="shared" si="5"/>
        <v>0</v>
      </c>
      <c r="U27" s="209">
        <f t="shared" si="6"/>
        <v>0</v>
      </c>
      <c r="W27" s="87" t="s">
        <v>14</v>
      </c>
      <c r="X27" s="121">
        <f t="shared" si="7"/>
        <v>0</v>
      </c>
      <c r="Y27" s="122">
        <f t="shared" si="8"/>
        <v>0</v>
      </c>
      <c r="Z27" s="122">
        <f t="shared" si="9"/>
        <v>0</v>
      </c>
      <c r="AA27" s="122">
        <f t="shared" si="10"/>
        <v>0</v>
      </c>
      <c r="AB27" s="122">
        <f t="shared" si="11"/>
        <v>0</v>
      </c>
      <c r="AC27" s="129">
        <f t="shared" si="12"/>
        <v>0</v>
      </c>
    </row>
    <row r="28" spans="1:29" ht="15.75">
      <c r="A28" s="251"/>
      <c r="B28" s="86" t="s">
        <v>15</v>
      </c>
      <c r="C28" s="92"/>
      <c r="D28" s="20"/>
      <c r="E28" s="93">
        <f t="shared" si="0"/>
        <v>0</v>
      </c>
      <c r="F28" s="92"/>
      <c r="G28" s="20"/>
      <c r="H28" s="93">
        <f t="shared" si="1"/>
        <v>0</v>
      </c>
      <c r="I28" s="92"/>
      <c r="J28" s="20"/>
      <c r="K28" s="93">
        <f t="shared" si="2"/>
        <v>0</v>
      </c>
      <c r="L28" s="92"/>
      <c r="M28" s="20"/>
      <c r="N28" s="93">
        <f t="shared" si="3"/>
        <v>0</v>
      </c>
      <c r="O28" s="92"/>
      <c r="P28" s="20"/>
      <c r="Q28" s="93">
        <f t="shared" si="4"/>
        <v>0</v>
      </c>
      <c r="R28" s="92"/>
      <c r="S28" s="20"/>
      <c r="T28" s="93">
        <f t="shared" si="5"/>
        <v>0</v>
      </c>
      <c r="U28" s="209">
        <f t="shared" si="6"/>
        <v>0</v>
      </c>
      <c r="W28" s="86" t="s">
        <v>15</v>
      </c>
      <c r="X28" s="121">
        <f t="shared" si="7"/>
        <v>0</v>
      </c>
      <c r="Y28" s="122">
        <f t="shared" si="8"/>
        <v>0</v>
      </c>
      <c r="Z28" s="122">
        <f t="shared" si="9"/>
        <v>0</v>
      </c>
      <c r="AA28" s="122">
        <f t="shared" si="10"/>
        <v>0</v>
      </c>
      <c r="AB28" s="122">
        <f t="shared" si="11"/>
        <v>0</v>
      </c>
      <c r="AC28" s="129">
        <f t="shared" si="12"/>
        <v>0</v>
      </c>
    </row>
    <row r="29" spans="1:29" ht="15.75">
      <c r="A29" s="251"/>
      <c r="B29" s="86" t="s">
        <v>16</v>
      </c>
      <c r="C29" s="92"/>
      <c r="D29" s="20"/>
      <c r="E29" s="93">
        <f t="shared" si="0"/>
        <v>0</v>
      </c>
      <c r="F29" s="92"/>
      <c r="G29" s="20"/>
      <c r="H29" s="93">
        <f t="shared" si="1"/>
        <v>0</v>
      </c>
      <c r="I29" s="92"/>
      <c r="J29" s="20"/>
      <c r="K29" s="93">
        <f t="shared" si="2"/>
        <v>0</v>
      </c>
      <c r="L29" s="92"/>
      <c r="M29" s="20"/>
      <c r="N29" s="93">
        <f t="shared" si="3"/>
        <v>0</v>
      </c>
      <c r="O29" s="92"/>
      <c r="P29" s="20"/>
      <c r="Q29" s="93">
        <f t="shared" si="4"/>
        <v>0</v>
      </c>
      <c r="R29" s="92"/>
      <c r="S29" s="20"/>
      <c r="T29" s="93">
        <f t="shared" si="5"/>
        <v>0</v>
      </c>
      <c r="U29" s="209">
        <f t="shared" si="6"/>
        <v>0</v>
      </c>
      <c r="W29" s="86" t="s">
        <v>16</v>
      </c>
      <c r="X29" s="121">
        <f t="shared" si="7"/>
        <v>0</v>
      </c>
      <c r="Y29" s="122">
        <f t="shared" si="8"/>
        <v>0</v>
      </c>
      <c r="Z29" s="122">
        <f t="shared" si="9"/>
        <v>0</v>
      </c>
      <c r="AA29" s="122">
        <f t="shared" si="10"/>
        <v>0</v>
      </c>
      <c r="AB29" s="122">
        <f t="shared" si="11"/>
        <v>0</v>
      </c>
      <c r="AC29" s="129">
        <f t="shared" si="12"/>
        <v>0</v>
      </c>
    </row>
    <row r="30" spans="1:29" ht="15.75">
      <c r="A30" s="251"/>
      <c r="B30" s="86" t="s">
        <v>17</v>
      </c>
      <c r="C30" s="92"/>
      <c r="D30" s="20"/>
      <c r="E30" s="93">
        <f t="shared" si="0"/>
        <v>0</v>
      </c>
      <c r="F30" s="92"/>
      <c r="G30" s="20"/>
      <c r="H30" s="93">
        <f t="shared" si="1"/>
        <v>0</v>
      </c>
      <c r="I30" s="92"/>
      <c r="J30" s="20"/>
      <c r="K30" s="93">
        <f t="shared" si="2"/>
        <v>0</v>
      </c>
      <c r="L30" s="92"/>
      <c r="M30" s="20"/>
      <c r="N30" s="93">
        <f t="shared" si="3"/>
        <v>0</v>
      </c>
      <c r="O30" s="92"/>
      <c r="P30" s="20"/>
      <c r="Q30" s="93">
        <f t="shared" si="4"/>
        <v>0</v>
      </c>
      <c r="R30" s="92"/>
      <c r="S30" s="20"/>
      <c r="T30" s="93">
        <f t="shared" si="5"/>
        <v>0</v>
      </c>
      <c r="U30" s="209">
        <f t="shared" si="6"/>
        <v>0</v>
      </c>
      <c r="W30" s="86" t="s">
        <v>17</v>
      </c>
      <c r="X30" s="121">
        <f t="shared" si="7"/>
        <v>0</v>
      </c>
      <c r="Y30" s="122">
        <f t="shared" si="8"/>
        <v>0</v>
      </c>
      <c r="Z30" s="122">
        <f t="shared" si="9"/>
        <v>0</v>
      </c>
      <c r="AA30" s="122">
        <f t="shared" si="10"/>
        <v>0</v>
      </c>
      <c r="AB30" s="122">
        <f t="shared" si="11"/>
        <v>0</v>
      </c>
      <c r="AC30" s="129">
        <f t="shared" si="12"/>
        <v>0</v>
      </c>
    </row>
    <row r="31" spans="1:29" ht="15.75">
      <c r="A31" s="251"/>
      <c r="B31" s="86" t="s">
        <v>18</v>
      </c>
      <c r="C31" s="92"/>
      <c r="D31" s="20"/>
      <c r="E31" s="93">
        <f t="shared" si="0"/>
        <v>0</v>
      </c>
      <c r="F31" s="92"/>
      <c r="G31" s="20"/>
      <c r="H31" s="93">
        <f t="shared" si="1"/>
        <v>0</v>
      </c>
      <c r="I31" s="92"/>
      <c r="J31" s="20"/>
      <c r="K31" s="93">
        <f t="shared" si="2"/>
        <v>0</v>
      </c>
      <c r="L31" s="92"/>
      <c r="M31" s="20"/>
      <c r="N31" s="93">
        <f t="shared" si="3"/>
        <v>0</v>
      </c>
      <c r="O31" s="92"/>
      <c r="P31" s="20"/>
      <c r="Q31" s="93">
        <f t="shared" si="4"/>
        <v>0</v>
      </c>
      <c r="R31" s="92"/>
      <c r="S31" s="20"/>
      <c r="T31" s="93">
        <f t="shared" si="5"/>
        <v>0</v>
      </c>
      <c r="U31" s="209">
        <f t="shared" si="6"/>
        <v>0</v>
      </c>
      <c r="W31" s="86" t="s">
        <v>18</v>
      </c>
      <c r="X31" s="121">
        <f t="shared" si="7"/>
        <v>0</v>
      </c>
      <c r="Y31" s="122">
        <f t="shared" si="8"/>
        <v>0</v>
      </c>
      <c r="Z31" s="122">
        <f t="shared" si="9"/>
        <v>0</v>
      </c>
      <c r="AA31" s="122">
        <f t="shared" si="10"/>
        <v>0</v>
      </c>
      <c r="AB31" s="122">
        <f t="shared" si="11"/>
        <v>0</v>
      </c>
      <c r="AC31" s="129">
        <f t="shared" si="12"/>
        <v>0</v>
      </c>
    </row>
    <row r="32" spans="1:29" ht="15.75">
      <c r="A32" s="252"/>
      <c r="B32" s="88" t="s">
        <v>19</v>
      </c>
      <c r="C32" s="94"/>
      <c r="D32" s="95"/>
      <c r="E32" s="96">
        <f t="shared" si="0"/>
        <v>0</v>
      </c>
      <c r="F32" s="94"/>
      <c r="G32" s="95"/>
      <c r="H32" s="96">
        <f t="shared" si="1"/>
        <v>0</v>
      </c>
      <c r="I32" s="94"/>
      <c r="J32" s="95"/>
      <c r="K32" s="96">
        <f t="shared" si="2"/>
        <v>0</v>
      </c>
      <c r="L32" s="94"/>
      <c r="M32" s="95"/>
      <c r="N32" s="96">
        <f t="shared" si="3"/>
        <v>0</v>
      </c>
      <c r="O32" s="94"/>
      <c r="P32" s="95"/>
      <c r="Q32" s="96">
        <f t="shared" si="4"/>
        <v>0</v>
      </c>
      <c r="R32" s="94"/>
      <c r="S32" s="95"/>
      <c r="T32" s="96">
        <f t="shared" si="5"/>
        <v>0</v>
      </c>
      <c r="U32" s="210">
        <f t="shared" si="6"/>
        <v>0</v>
      </c>
      <c r="W32" s="88" t="s">
        <v>19</v>
      </c>
      <c r="X32" s="125">
        <f t="shared" si="7"/>
        <v>0</v>
      </c>
      <c r="Y32" s="126">
        <f t="shared" si="8"/>
        <v>0</v>
      </c>
      <c r="Z32" s="126">
        <f t="shared" si="9"/>
        <v>0</v>
      </c>
      <c r="AA32" s="126">
        <f t="shared" si="10"/>
        <v>0</v>
      </c>
      <c r="AB32" s="126">
        <f t="shared" si="11"/>
        <v>0</v>
      </c>
      <c r="AC32" s="132">
        <f t="shared" si="12"/>
        <v>0</v>
      </c>
    </row>
    <row r="33" spans="1:29" ht="15.75" customHeight="1">
      <c r="A33" s="250">
        <v>42739</v>
      </c>
      <c r="B33" s="85" t="s">
        <v>12</v>
      </c>
      <c r="C33" s="89"/>
      <c r="D33" s="90"/>
      <c r="E33" s="91">
        <f t="shared" si="0"/>
        <v>0</v>
      </c>
      <c r="F33" s="89"/>
      <c r="G33" s="90"/>
      <c r="H33" s="91">
        <f t="shared" si="1"/>
        <v>0</v>
      </c>
      <c r="I33" s="89"/>
      <c r="J33" s="90"/>
      <c r="K33" s="91">
        <f t="shared" si="2"/>
        <v>0</v>
      </c>
      <c r="L33" s="89"/>
      <c r="M33" s="90"/>
      <c r="N33" s="91">
        <f t="shared" si="3"/>
        <v>0</v>
      </c>
      <c r="O33" s="89"/>
      <c r="P33" s="90"/>
      <c r="Q33" s="91">
        <f t="shared" si="4"/>
        <v>0</v>
      </c>
      <c r="R33" s="89"/>
      <c r="S33" s="90"/>
      <c r="T33" s="91">
        <f t="shared" si="5"/>
        <v>0</v>
      </c>
      <c r="U33" s="208">
        <f t="shared" si="6"/>
        <v>0</v>
      </c>
      <c r="W33" s="85" t="s">
        <v>12</v>
      </c>
      <c r="X33" s="117">
        <f t="shared" si="7"/>
        <v>0</v>
      </c>
      <c r="Y33" s="118">
        <f t="shared" si="8"/>
        <v>0</v>
      </c>
      <c r="Z33" s="118">
        <f t="shared" si="9"/>
        <v>0</v>
      </c>
      <c r="AA33" s="118">
        <f t="shared" si="10"/>
        <v>0</v>
      </c>
      <c r="AB33" s="118">
        <f t="shared" si="11"/>
        <v>0</v>
      </c>
      <c r="AC33" s="131">
        <f t="shared" si="12"/>
        <v>0</v>
      </c>
    </row>
    <row r="34" spans="1:29" ht="15.75">
      <c r="A34" s="251"/>
      <c r="B34" s="86" t="s">
        <v>13</v>
      </c>
      <c r="C34" s="92"/>
      <c r="D34" s="84"/>
      <c r="E34" s="93">
        <f t="shared" si="0"/>
        <v>0</v>
      </c>
      <c r="F34" s="92"/>
      <c r="G34" s="6"/>
      <c r="H34" s="93">
        <f t="shared" si="1"/>
        <v>0</v>
      </c>
      <c r="I34" s="92"/>
      <c r="J34" s="20"/>
      <c r="K34" s="93">
        <f t="shared" si="2"/>
        <v>0</v>
      </c>
      <c r="L34" s="92"/>
      <c r="M34" s="20"/>
      <c r="N34" s="93">
        <f t="shared" si="3"/>
        <v>0</v>
      </c>
      <c r="O34" s="92"/>
      <c r="P34" s="6"/>
      <c r="Q34" s="93">
        <f t="shared" si="4"/>
        <v>0</v>
      </c>
      <c r="R34" s="92"/>
      <c r="S34" s="6"/>
      <c r="T34" s="93">
        <f t="shared" si="5"/>
        <v>0</v>
      </c>
      <c r="U34" s="209">
        <f t="shared" si="6"/>
        <v>0</v>
      </c>
      <c r="W34" s="86" t="s">
        <v>13</v>
      </c>
      <c r="X34" s="121">
        <f t="shared" si="7"/>
        <v>0</v>
      </c>
      <c r="Y34" s="122">
        <f t="shared" si="8"/>
        <v>0</v>
      </c>
      <c r="Z34" s="122">
        <f t="shared" si="9"/>
        <v>0</v>
      </c>
      <c r="AA34" s="122">
        <f t="shared" si="10"/>
        <v>0</v>
      </c>
      <c r="AB34" s="122">
        <f t="shared" si="11"/>
        <v>0</v>
      </c>
      <c r="AC34" s="129">
        <f t="shared" si="12"/>
        <v>0</v>
      </c>
    </row>
    <row r="35" spans="1:29" ht="15.75">
      <c r="A35" s="251"/>
      <c r="B35" s="87" t="s">
        <v>14</v>
      </c>
      <c r="C35" s="92"/>
      <c r="D35" s="6"/>
      <c r="E35" s="93">
        <f t="shared" si="0"/>
        <v>0</v>
      </c>
      <c r="F35" s="92"/>
      <c r="G35" s="6"/>
      <c r="H35" s="93">
        <f t="shared" si="1"/>
        <v>0</v>
      </c>
      <c r="I35" s="92"/>
      <c r="J35" s="20"/>
      <c r="K35" s="93">
        <f t="shared" si="2"/>
        <v>0</v>
      </c>
      <c r="L35" s="92"/>
      <c r="M35" s="20"/>
      <c r="N35" s="93">
        <f t="shared" si="3"/>
        <v>0</v>
      </c>
      <c r="O35" s="92"/>
      <c r="P35" s="6"/>
      <c r="Q35" s="93">
        <f t="shared" si="4"/>
        <v>0</v>
      </c>
      <c r="R35" s="92"/>
      <c r="S35" s="6"/>
      <c r="T35" s="93">
        <f t="shared" si="5"/>
        <v>0</v>
      </c>
      <c r="U35" s="209">
        <f t="shared" si="6"/>
        <v>0</v>
      </c>
      <c r="W35" s="87" t="s">
        <v>14</v>
      </c>
      <c r="X35" s="121">
        <f t="shared" si="7"/>
        <v>0</v>
      </c>
      <c r="Y35" s="122">
        <f t="shared" si="8"/>
        <v>0</v>
      </c>
      <c r="Z35" s="122">
        <f t="shared" si="9"/>
        <v>0</v>
      </c>
      <c r="AA35" s="122">
        <f t="shared" si="10"/>
        <v>0</v>
      </c>
      <c r="AB35" s="122">
        <f t="shared" si="11"/>
        <v>0</v>
      </c>
      <c r="AC35" s="129">
        <f t="shared" si="12"/>
        <v>0</v>
      </c>
    </row>
    <row r="36" spans="1:29" ht="15.75">
      <c r="A36" s="251"/>
      <c r="B36" s="86" t="s">
        <v>15</v>
      </c>
      <c r="C36" s="92"/>
      <c r="D36" s="6"/>
      <c r="E36" s="93">
        <f t="shared" si="0"/>
        <v>0</v>
      </c>
      <c r="F36" s="92"/>
      <c r="G36" s="6"/>
      <c r="H36" s="93">
        <f t="shared" si="1"/>
        <v>0</v>
      </c>
      <c r="I36" s="92"/>
      <c r="J36" s="20"/>
      <c r="K36" s="93">
        <f t="shared" si="2"/>
        <v>0</v>
      </c>
      <c r="L36" s="92"/>
      <c r="M36" s="20"/>
      <c r="N36" s="93">
        <f t="shared" si="3"/>
        <v>0</v>
      </c>
      <c r="O36" s="92"/>
      <c r="P36" s="6"/>
      <c r="Q36" s="93">
        <f t="shared" si="4"/>
        <v>0</v>
      </c>
      <c r="R36" s="92"/>
      <c r="S36" s="6"/>
      <c r="T36" s="93">
        <f t="shared" si="5"/>
        <v>0</v>
      </c>
      <c r="U36" s="209">
        <f t="shared" si="6"/>
        <v>0</v>
      </c>
      <c r="W36" s="86" t="s">
        <v>15</v>
      </c>
      <c r="X36" s="121">
        <f t="shared" si="7"/>
        <v>0</v>
      </c>
      <c r="Y36" s="122">
        <f t="shared" si="8"/>
        <v>0</v>
      </c>
      <c r="Z36" s="122">
        <f t="shared" si="9"/>
        <v>0</v>
      </c>
      <c r="AA36" s="122">
        <f t="shared" si="10"/>
        <v>0</v>
      </c>
      <c r="AB36" s="122">
        <f t="shared" si="11"/>
        <v>0</v>
      </c>
      <c r="AC36" s="129">
        <f t="shared" si="12"/>
        <v>0</v>
      </c>
    </row>
    <row r="37" spans="1:29" ht="15.75">
      <c r="A37" s="251"/>
      <c r="B37" s="86" t="s">
        <v>16</v>
      </c>
      <c r="C37" s="92"/>
      <c r="D37" s="6"/>
      <c r="E37" s="93">
        <f t="shared" si="0"/>
        <v>0</v>
      </c>
      <c r="F37" s="92"/>
      <c r="G37" s="6"/>
      <c r="H37" s="93">
        <f t="shared" si="1"/>
        <v>0</v>
      </c>
      <c r="I37" s="92"/>
      <c r="J37" s="20"/>
      <c r="K37" s="93">
        <f t="shared" si="2"/>
        <v>0</v>
      </c>
      <c r="L37" s="92"/>
      <c r="M37" s="20"/>
      <c r="N37" s="93">
        <f t="shared" si="3"/>
        <v>0</v>
      </c>
      <c r="O37" s="92"/>
      <c r="P37" s="6"/>
      <c r="Q37" s="93">
        <f t="shared" si="4"/>
        <v>0</v>
      </c>
      <c r="R37" s="92"/>
      <c r="S37" s="6"/>
      <c r="T37" s="93">
        <f t="shared" si="5"/>
        <v>0</v>
      </c>
      <c r="U37" s="209">
        <f t="shared" si="6"/>
        <v>0</v>
      </c>
      <c r="W37" s="86" t="s">
        <v>16</v>
      </c>
      <c r="X37" s="121">
        <f t="shared" si="7"/>
        <v>0</v>
      </c>
      <c r="Y37" s="122">
        <f t="shared" si="8"/>
        <v>0</v>
      </c>
      <c r="Z37" s="122">
        <f t="shared" si="9"/>
        <v>0</v>
      </c>
      <c r="AA37" s="122">
        <f t="shared" si="10"/>
        <v>0</v>
      </c>
      <c r="AB37" s="122">
        <f t="shared" si="11"/>
        <v>0</v>
      </c>
      <c r="AC37" s="129">
        <f t="shared" si="12"/>
        <v>0</v>
      </c>
    </row>
    <row r="38" spans="1:29" ht="15.75">
      <c r="A38" s="251"/>
      <c r="B38" s="86" t="s">
        <v>17</v>
      </c>
      <c r="C38" s="92"/>
      <c r="D38" s="6"/>
      <c r="E38" s="93">
        <f t="shared" si="0"/>
        <v>0</v>
      </c>
      <c r="F38" s="92"/>
      <c r="G38" s="6"/>
      <c r="H38" s="93">
        <f t="shared" si="1"/>
        <v>0</v>
      </c>
      <c r="I38" s="92"/>
      <c r="J38" s="20"/>
      <c r="K38" s="93">
        <f t="shared" si="2"/>
        <v>0</v>
      </c>
      <c r="L38" s="92"/>
      <c r="M38" s="20"/>
      <c r="N38" s="93">
        <f t="shared" si="3"/>
        <v>0</v>
      </c>
      <c r="O38" s="92"/>
      <c r="P38" s="6"/>
      <c r="Q38" s="93">
        <f t="shared" si="4"/>
        <v>0</v>
      </c>
      <c r="R38" s="92"/>
      <c r="S38" s="6"/>
      <c r="T38" s="93">
        <f t="shared" si="5"/>
        <v>0</v>
      </c>
      <c r="U38" s="209">
        <f t="shared" si="6"/>
        <v>0</v>
      </c>
      <c r="W38" s="86" t="s">
        <v>17</v>
      </c>
      <c r="X38" s="121">
        <f t="shared" si="7"/>
        <v>0</v>
      </c>
      <c r="Y38" s="122">
        <f t="shared" si="8"/>
        <v>0</v>
      </c>
      <c r="Z38" s="122">
        <f t="shared" si="9"/>
        <v>0</v>
      </c>
      <c r="AA38" s="122">
        <f t="shared" si="10"/>
        <v>0</v>
      </c>
      <c r="AB38" s="122">
        <f t="shared" si="11"/>
        <v>0</v>
      </c>
      <c r="AC38" s="129">
        <f t="shared" si="12"/>
        <v>0</v>
      </c>
    </row>
    <row r="39" spans="1:29" ht="15.75">
      <c r="A39" s="251"/>
      <c r="B39" s="86" t="s">
        <v>18</v>
      </c>
      <c r="C39" s="92"/>
      <c r="D39" s="6"/>
      <c r="E39" s="93">
        <f t="shared" si="0"/>
        <v>0</v>
      </c>
      <c r="F39" s="92"/>
      <c r="G39" s="6"/>
      <c r="H39" s="93">
        <f t="shared" si="1"/>
        <v>0</v>
      </c>
      <c r="I39" s="92"/>
      <c r="J39" s="20"/>
      <c r="K39" s="93">
        <f t="shared" si="2"/>
        <v>0</v>
      </c>
      <c r="L39" s="92"/>
      <c r="M39" s="20"/>
      <c r="N39" s="93">
        <f t="shared" si="3"/>
        <v>0</v>
      </c>
      <c r="O39" s="92"/>
      <c r="P39" s="6"/>
      <c r="Q39" s="93">
        <f t="shared" si="4"/>
        <v>0</v>
      </c>
      <c r="R39" s="92"/>
      <c r="S39" s="6"/>
      <c r="T39" s="93">
        <f t="shared" si="5"/>
        <v>0</v>
      </c>
      <c r="U39" s="209">
        <f t="shared" si="6"/>
        <v>0</v>
      </c>
      <c r="W39" s="86" t="s">
        <v>18</v>
      </c>
      <c r="X39" s="121">
        <f t="shared" si="7"/>
        <v>0</v>
      </c>
      <c r="Y39" s="122">
        <f t="shared" si="8"/>
        <v>0</v>
      </c>
      <c r="Z39" s="122">
        <f t="shared" si="9"/>
        <v>0</v>
      </c>
      <c r="AA39" s="122">
        <f t="shared" si="10"/>
        <v>0</v>
      </c>
      <c r="AB39" s="122">
        <f t="shared" si="11"/>
        <v>0</v>
      </c>
      <c r="AC39" s="129">
        <f t="shared" si="12"/>
        <v>0</v>
      </c>
    </row>
    <row r="40" spans="1:29" ht="15.75">
      <c r="A40" s="252"/>
      <c r="B40" s="88" t="s">
        <v>19</v>
      </c>
      <c r="C40" s="94"/>
      <c r="D40" s="105"/>
      <c r="E40" s="96">
        <f t="shared" si="0"/>
        <v>0</v>
      </c>
      <c r="F40" s="94"/>
      <c r="G40" s="105"/>
      <c r="H40" s="96">
        <f t="shared" si="1"/>
        <v>0</v>
      </c>
      <c r="I40" s="94"/>
      <c r="J40" s="95"/>
      <c r="K40" s="96">
        <f t="shared" si="2"/>
        <v>0</v>
      </c>
      <c r="L40" s="94"/>
      <c r="M40" s="95"/>
      <c r="N40" s="96">
        <f t="shared" si="3"/>
        <v>0</v>
      </c>
      <c r="O40" s="94"/>
      <c r="P40" s="105"/>
      <c r="Q40" s="96">
        <f t="shared" si="4"/>
        <v>0</v>
      </c>
      <c r="R40" s="94"/>
      <c r="S40" s="105"/>
      <c r="T40" s="96">
        <f t="shared" si="5"/>
        <v>0</v>
      </c>
      <c r="U40" s="210">
        <f t="shared" si="6"/>
        <v>0</v>
      </c>
      <c r="W40" s="88" t="s">
        <v>19</v>
      </c>
      <c r="X40" s="125">
        <f t="shared" si="7"/>
        <v>0</v>
      </c>
      <c r="Y40" s="126">
        <f t="shared" si="8"/>
        <v>0</v>
      </c>
      <c r="Z40" s="126">
        <f t="shared" si="9"/>
        <v>0</v>
      </c>
      <c r="AA40" s="126">
        <f t="shared" si="10"/>
        <v>0</v>
      </c>
      <c r="AB40" s="126">
        <f t="shared" si="11"/>
        <v>0</v>
      </c>
      <c r="AC40" s="132">
        <f t="shared" si="12"/>
        <v>0</v>
      </c>
    </row>
    <row r="41" spans="1:29" ht="15.75" customHeight="1">
      <c r="A41" s="250">
        <v>42740</v>
      </c>
      <c r="B41" s="85" t="s">
        <v>12</v>
      </c>
      <c r="C41" s="89"/>
      <c r="D41" s="90"/>
      <c r="E41" s="97">
        <f t="shared" si="0"/>
        <v>0</v>
      </c>
      <c r="F41" s="89"/>
      <c r="G41" s="90"/>
      <c r="H41" s="91">
        <f t="shared" si="1"/>
        <v>0</v>
      </c>
      <c r="I41" s="89"/>
      <c r="J41" s="90"/>
      <c r="K41" s="91">
        <f t="shared" si="2"/>
        <v>0</v>
      </c>
      <c r="L41" s="89"/>
      <c r="M41" s="90"/>
      <c r="N41" s="91">
        <f t="shared" si="3"/>
        <v>0</v>
      </c>
      <c r="O41" s="89"/>
      <c r="P41" s="90"/>
      <c r="Q41" s="91">
        <f t="shared" si="4"/>
        <v>0</v>
      </c>
      <c r="R41" s="89"/>
      <c r="S41" s="90"/>
      <c r="T41" s="91">
        <f t="shared" si="5"/>
        <v>0</v>
      </c>
      <c r="U41" s="208">
        <f t="shared" si="6"/>
        <v>0</v>
      </c>
      <c r="W41" s="85" t="s">
        <v>12</v>
      </c>
      <c r="X41" s="122">
        <f t="shared" si="7"/>
        <v>0</v>
      </c>
      <c r="Y41" s="122">
        <f t="shared" si="8"/>
        <v>0</v>
      </c>
      <c r="Z41" s="122">
        <f t="shared" si="9"/>
        <v>0</v>
      </c>
      <c r="AA41" s="122">
        <f t="shared" si="10"/>
        <v>0</v>
      </c>
      <c r="AB41" s="122">
        <f t="shared" si="11"/>
        <v>0</v>
      </c>
      <c r="AC41" s="129">
        <f t="shared" si="12"/>
        <v>0</v>
      </c>
    </row>
    <row r="42" spans="1:29" ht="15.75">
      <c r="A42" s="251"/>
      <c r="B42" s="86" t="s">
        <v>13</v>
      </c>
      <c r="C42" s="92"/>
      <c r="D42" s="20"/>
      <c r="E42" s="93">
        <f t="shared" si="0"/>
        <v>0</v>
      </c>
      <c r="F42" s="92"/>
      <c r="G42" s="20"/>
      <c r="H42" s="93">
        <f t="shared" si="1"/>
        <v>0</v>
      </c>
      <c r="I42" s="92"/>
      <c r="J42" s="20"/>
      <c r="K42" s="93">
        <f t="shared" si="2"/>
        <v>0</v>
      </c>
      <c r="L42" s="92"/>
      <c r="M42" s="20"/>
      <c r="N42" s="93">
        <f t="shared" si="3"/>
        <v>0</v>
      </c>
      <c r="O42" s="92"/>
      <c r="P42" s="20"/>
      <c r="Q42" s="93">
        <f t="shared" si="4"/>
        <v>0</v>
      </c>
      <c r="R42" s="92"/>
      <c r="S42" s="20"/>
      <c r="T42" s="93">
        <f t="shared" si="5"/>
        <v>0</v>
      </c>
      <c r="U42" s="209">
        <f t="shared" si="6"/>
        <v>0</v>
      </c>
      <c r="W42" s="86" t="s">
        <v>13</v>
      </c>
      <c r="X42" s="122">
        <f t="shared" si="7"/>
        <v>0</v>
      </c>
      <c r="Y42" s="122">
        <f t="shared" si="8"/>
        <v>0</v>
      </c>
      <c r="Z42" s="122">
        <f t="shared" si="9"/>
        <v>0</v>
      </c>
      <c r="AA42" s="122">
        <f t="shared" si="10"/>
        <v>0</v>
      </c>
      <c r="AB42" s="122">
        <f t="shared" si="11"/>
        <v>0</v>
      </c>
      <c r="AC42" s="129">
        <f t="shared" si="12"/>
        <v>0</v>
      </c>
    </row>
    <row r="43" spans="1:29" ht="15.75">
      <c r="A43" s="251"/>
      <c r="B43" s="87" t="s">
        <v>14</v>
      </c>
      <c r="C43" s="92"/>
      <c r="D43" s="20"/>
      <c r="E43" s="93">
        <f t="shared" si="0"/>
        <v>0</v>
      </c>
      <c r="F43" s="92"/>
      <c r="G43" s="20"/>
      <c r="H43" s="93">
        <f t="shared" si="1"/>
        <v>0</v>
      </c>
      <c r="I43" s="92"/>
      <c r="J43" s="20"/>
      <c r="K43" s="93">
        <f t="shared" si="2"/>
        <v>0</v>
      </c>
      <c r="L43" s="92"/>
      <c r="M43" s="20"/>
      <c r="N43" s="93">
        <f t="shared" si="3"/>
        <v>0</v>
      </c>
      <c r="O43" s="92"/>
      <c r="P43" s="20"/>
      <c r="Q43" s="93">
        <f t="shared" si="4"/>
        <v>0</v>
      </c>
      <c r="R43" s="92"/>
      <c r="S43" s="20"/>
      <c r="T43" s="93">
        <f t="shared" si="5"/>
        <v>0</v>
      </c>
      <c r="U43" s="209">
        <f t="shared" si="6"/>
        <v>0</v>
      </c>
      <c r="W43" s="87" t="s">
        <v>14</v>
      </c>
      <c r="X43" s="122">
        <f t="shared" si="7"/>
        <v>0</v>
      </c>
      <c r="Y43" s="122">
        <f t="shared" si="8"/>
        <v>0</v>
      </c>
      <c r="Z43" s="122">
        <f t="shared" si="9"/>
        <v>0</v>
      </c>
      <c r="AA43" s="122">
        <f t="shared" si="10"/>
        <v>0</v>
      </c>
      <c r="AB43" s="122">
        <f t="shared" si="11"/>
        <v>0</v>
      </c>
      <c r="AC43" s="129">
        <f t="shared" si="12"/>
        <v>0</v>
      </c>
    </row>
    <row r="44" spans="1:29" ht="15.75">
      <c r="A44" s="251"/>
      <c r="B44" s="86" t="s">
        <v>15</v>
      </c>
      <c r="C44" s="92"/>
      <c r="D44" s="20"/>
      <c r="E44" s="93">
        <f t="shared" si="0"/>
        <v>0</v>
      </c>
      <c r="F44" s="92"/>
      <c r="G44" s="20"/>
      <c r="H44" s="93">
        <f t="shared" si="1"/>
        <v>0</v>
      </c>
      <c r="I44" s="92"/>
      <c r="J44" s="20"/>
      <c r="K44" s="93">
        <f t="shared" si="2"/>
        <v>0</v>
      </c>
      <c r="L44" s="92"/>
      <c r="M44" s="20"/>
      <c r="N44" s="93">
        <f t="shared" si="3"/>
        <v>0</v>
      </c>
      <c r="O44" s="92"/>
      <c r="P44" s="20"/>
      <c r="Q44" s="93">
        <f t="shared" si="4"/>
        <v>0</v>
      </c>
      <c r="R44" s="92"/>
      <c r="S44" s="20"/>
      <c r="T44" s="93">
        <f t="shared" si="5"/>
        <v>0</v>
      </c>
      <c r="U44" s="209">
        <f t="shared" si="6"/>
        <v>0</v>
      </c>
      <c r="W44" s="86" t="s">
        <v>15</v>
      </c>
      <c r="X44" s="122">
        <f t="shared" si="7"/>
        <v>0</v>
      </c>
      <c r="Y44" s="122">
        <f t="shared" si="8"/>
        <v>0</v>
      </c>
      <c r="Z44" s="122">
        <f t="shared" si="9"/>
        <v>0</v>
      </c>
      <c r="AA44" s="122">
        <f t="shared" si="10"/>
        <v>0</v>
      </c>
      <c r="AB44" s="122">
        <f t="shared" si="11"/>
        <v>0</v>
      </c>
      <c r="AC44" s="129">
        <f t="shared" si="12"/>
        <v>0</v>
      </c>
    </row>
    <row r="45" spans="1:29" ht="15.75">
      <c r="A45" s="251"/>
      <c r="B45" s="86" t="s">
        <v>16</v>
      </c>
      <c r="C45" s="92"/>
      <c r="D45" s="20"/>
      <c r="E45" s="93">
        <f t="shared" si="0"/>
        <v>0</v>
      </c>
      <c r="F45" s="92"/>
      <c r="G45" s="20"/>
      <c r="H45" s="93">
        <f t="shared" si="1"/>
        <v>0</v>
      </c>
      <c r="I45" s="92"/>
      <c r="J45" s="20"/>
      <c r="K45" s="93">
        <f t="shared" si="2"/>
        <v>0</v>
      </c>
      <c r="L45" s="92"/>
      <c r="M45" s="20"/>
      <c r="N45" s="93">
        <f t="shared" si="3"/>
        <v>0</v>
      </c>
      <c r="O45" s="92"/>
      <c r="P45" s="20"/>
      <c r="Q45" s="93">
        <f t="shared" si="4"/>
        <v>0</v>
      </c>
      <c r="R45" s="92"/>
      <c r="S45" s="20"/>
      <c r="T45" s="93">
        <f t="shared" si="5"/>
        <v>0</v>
      </c>
      <c r="U45" s="209">
        <f t="shared" si="6"/>
        <v>0</v>
      </c>
      <c r="W45" s="86" t="s">
        <v>16</v>
      </c>
      <c r="X45" s="122">
        <f t="shared" si="7"/>
        <v>0</v>
      </c>
      <c r="Y45" s="122">
        <f t="shared" si="8"/>
        <v>0</v>
      </c>
      <c r="Z45" s="122">
        <f t="shared" si="9"/>
        <v>0</v>
      </c>
      <c r="AA45" s="122">
        <f t="shared" si="10"/>
        <v>0</v>
      </c>
      <c r="AB45" s="122">
        <f t="shared" si="11"/>
        <v>0</v>
      </c>
      <c r="AC45" s="129">
        <f t="shared" si="12"/>
        <v>0</v>
      </c>
    </row>
    <row r="46" spans="1:29" ht="15.75">
      <c r="A46" s="251"/>
      <c r="B46" s="86" t="s">
        <v>17</v>
      </c>
      <c r="C46" s="92"/>
      <c r="D46" s="20"/>
      <c r="E46" s="93">
        <f t="shared" si="0"/>
        <v>0</v>
      </c>
      <c r="F46" s="92"/>
      <c r="G46" s="20"/>
      <c r="H46" s="93">
        <f t="shared" si="1"/>
        <v>0</v>
      </c>
      <c r="I46" s="92"/>
      <c r="J46" s="20"/>
      <c r="K46" s="93">
        <f t="shared" si="2"/>
        <v>0</v>
      </c>
      <c r="L46" s="92"/>
      <c r="M46" s="20"/>
      <c r="N46" s="93">
        <f t="shared" si="3"/>
        <v>0</v>
      </c>
      <c r="O46" s="92"/>
      <c r="P46" s="20"/>
      <c r="Q46" s="93">
        <f t="shared" si="4"/>
        <v>0</v>
      </c>
      <c r="R46" s="92"/>
      <c r="S46" s="20"/>
      <c r="T46" s="93">
        <f t="shared" si="5"/>
        <v>0</v>
      </c>
      <c r="U46" s="209">
        <f t="shared" si="6"/>
        <v>0</v>
      </c>
      <c r="W46" s="86" t="s">
        <v>17</v>
      </c>
      <c r="X46" s="122">
        <f t="shared" si="7"/>
        <v>0</v>
      </c>
      <c r="Y46" s="122">
        <f t="shared" si="8"/>
        <v>0</v>
      </c>
      <c r="Z46" s="122">
        <f t="shared" si="9"/>
        <v>0</v>
      </c>
      <c r="AA46" s="122">
        <f t="shared" si="10"/>
        <v>0</v>
      </c>
      <c r="AB46" s="122">
        <f t="shared" si="11"/>
        <v>0</v>
      </c>
      <c r="AC46" s="129">
        <f t="shared" si="12"/>
        <v>0</v>
      </c>
    </row>
    <row r="47" spans="1:29" ht="15.75">
      <c r="A47" s="251"/>
      <c r="B47" s="86" t="s">
        <v>18</v>
      </c>
      <c r="C47" s="92"/>
      <c r="D47" s="20"/>
      <c r="E47" s="93">
        <f t="shared" si="0"/>
        <v>0</v>
      </c>
      <c r="F47" s="92"/>
      <c r="G47" s="20"/>
      <c r="H47" s="93">
        <f t="shared" si="1"/>
        <v>0</v>
      </c>
      <c r="I47" s="92"/>
      <c r="J47" s="20"/>
      <c r="K47" s="93">
        <f t="shared" si="2"/>
        <v>0</v>
      </c>
      <c r="L47" s="92"/>
      <c r="M47" s="20"/>
      <c r="N47" s="93">
        <f t="shared" si="3"/>
        <v>0</v>
      </c>
      <c r="O47" s="92"/>
      <c r="P47" s="20"/>
      <c r="Q47" s="93">
        <f t="shared" si="4"/>
        <v>0</v>
      </c>
      <c r="R47" s="92"/>
      <c r="S47" s="20"/>
      <c r="T47" s="93">
        <f t="shared" si="5"/>
        <v>0</v>
      </c>
      <c r="U47" s="209">
        <f t="shared" si="6"/>
        <v>0</v>
      </c>
      <c r="W47" s="86" t="s">
        <v>18</v>
      </c>
      <c r="X47" s="122">
        <f t="shared" si="7"/>
        <v>0</v>
      </c>
      <c r="Y47" s="122">
        <f t="shared" si="8"/>
        <v>0</v>
      </c>
      <c r="Z47" s="122">
        <f t="shared" si="9"/>
        <v>0</v>
      </c>
      <c r="AA47" s="122">
        <f t="shared" si="10"/>
        <v>0</v>
      </c>
      <c r="AB47" s="122">
        <f t="shared" si="11"/>
        <v>0</v>
      </c>
      <c r="AC47" s="129">
        <f t="shared" si="12"/>
        <v>0</v>
      </c>
    </row>
    <row r="48" spans="1:29" ht="15.75">
      <c r="A48" s="252"/>
      <c r="B48" s="88" t="s">
        <v>19</v>
      </c>
      <c r="C48" s="94"/>
      <c r="D48" s="95"/>
      <c r="E48" s="96">
        <f t="shared" si="0"/>
        <v>0</v>
      </c>
      <c r="F48" s="94"/>
      <c r="G48" s="95"/>
      <c r="H48" s="96">
        <f t="shared" si="1"/>
        <v>0</v>
      </c>
      <c r="I48" s="94"/>
      <c r="J48" s="95"/>
      <c r="K48" s="96">
        <f t="shared" si="2"/>
        <v>0</v>
      </c>
      <c r="L48" s="94"/>
      <c r="M48" s="95"/>
      <c r="N48" s="96">
        <f t="shared" si="3"/>
        <v>0</v>
      </c>
      <c r="O48" s="94"/>
      <c r="P48" s="95"/>
      <c r="Q48" s="96">
        <f t="shared" si="4"/>
        <v>0</v>
      </c>
      <c r="R48" s="94"/>
      <c r="S48" s="95"/>
      <c r="T48" s="96">
        <f t="shared" si="5"/>
        <v>0</v>
      </c>
      <c r="U48" s="210">
        <f t="shared" si="6"/>
        <v>0</v>
      </c>
      <c r="W48" s="88" t="s">
        <v>19</v>
      </c>
      <c r="X48" s="122">
        <f t="shared" si="7"/>
        <v>0</v>
      </c>
      <c r="Y48" s="122">
        <f t="shared" si="8"/>
        <v>0</v>
      </c>
      <c r="Z48" s="122">
        <f t="shared" si="9"/>
        <v>0</v>
      </c>
      <c r="AA48" s="122">
        <f t="shared" si="10"/>
        <v>0</v>
      </c>
      <c r="AB48" s="122">
        <f t="shared" si="11"/>
        <v>0</v>
      </c>
      <c r="AC48" s="129">
        <f t="shared" si="12"/>
        <v>0</v>
      </c>
    </row>
    <row r="49" spans="1:29" ht="15.75" customHeight="1">
      <c r="A49" s="250">
        <v>42741</v>
      </c>
      <c r="B49" s="85" t="s">
        <v>12</v>
      </c>
      <c r="C49" s="89"/>
      <c r="D49" s="90"/>
      <c r="E49" s="91">
        <f t="shared" si="0"/>
        <v>0</v>
      </c>
      <c r="F49" s="89"/>
      <c r="G49" s="90"/>
      <c r="H49" s="91">
        <f t="shared" si="1"/>
        <v>0</v>
      </c>
      <c r="I49" s="89"/>
      <c r="J49" s="90"/>
      <c r="K49" s="91">
        <f t="shared" si="2"/>
        <v>0</v>
      </c>
      <c r="L49" s="89"/>
      <c r="M49" s="90"/>
      <c r="N49" s="91">
        <f t="shared" si="3"/>
        <v>0</v>
      </c>
      <c r="O49" s="89"/>
      <c r="P49" s="90"/>
      <c r="Q49" s="91">
        <f t="shared" si="4"/>
        <v>0</v>
      </c>
      <c r="R49" s="89"/>
      <c r="S49" s="90"/>
      <c r="T49" s="91">
        <f t="shared" si="5"/>
        <v>0</v>
      </c>
      <c r="U49" s="208">
        <f t="shared" si="6"/>
        <v>0</v>
      </c>
      <c r="W49" s="85" t="s">
        <v>12</v>
      </c>
      <c r="X49" s="117">
        <f t="shared" si="7"/>
        <v>0</v>
      </c>
      <c r="Y49" s="118">
        <f t="shared" si="8"/>
        <v>0</v>
      </c>
      <c r="Z49" s="118">
        <f t="shared" si="9"/>
        <v>0</v>
      </c>
      <c r="AA49" s="118">
        <f t="shared" si="10"/>
        <v>0</v>
      </c>
      <c r="AB49" s="118">
        <f t="shared" si="11"/>
        <v>0</v>
      </c>
      <c r="AC49" s="131">
        <f t="shared" si="12"/>
        <v>0</v>
      </c>
    </row>
    <row r="50" spans="1:29" ht="15.75">
      <c r="A50" s="251"/>
      <c r="B50" s="86" t="s">
        <v>13</v>
      </c>
      <c r="C50" s="92"/>
      <c r="D50" s="20"/>
      <c r="E50" s="93">
        <f t="shared" si="0"/>
        <v>0</v>
      </c>
      <c r="F50" s="92"/>
      <c r="G50" s="20"/>
      <c r="H50" s="93">
        <f t="shared" si="1"/>
        <v>0</v>
      </c>
      <c r="I50" s="92"/>
      <c r="J50" s="20"/>
      <c r="K50" s="93">
        <f t="shared" si="2"/>
        <v>0</v>
      </c>
      <c r="L50" s="92"/>
      <c r="M50" s="20"/>
      <c r="N50" s="93">
        <f t="shared" si="3"/>
        <v>0</v>
      </c>
      <c r="O50" s="92"/>
      <c r="P50" s="20"/>
      <c r="Q50" s="93">
        <f t="shared" si="4"/>
        <v>0</v>
      </c>
      <c r="R50" s="92"/>
      <c r="S50" s="20"/>
      <c r="T50" s="93">
        <f t="shared" si="5"/>
        <v>0</v>
      </c>
      <c r="U50" s="209">
        <f t="shared" si="6"/>
        <v>0</v>
      </c>
      <c r="W50" s="86" t="s">
        <v>13</v>
      </c>
      <c r="X50" s="121">
        <f t="shared" si="7"/>
        <v>0</v>
      </c>
      <c r="Y50" s="122">
        <f t="shared" si="8"/>
        <v>0</v>
      </c>
      <c r="Z50" s="122">
        <f t="shared" si="9"/>
        <v>0</v>
      </c>
      <c r="AA50" s="122">
        <f t="shared" si="10"/>
        <v>0</v>
      </c>
      <c r="AB50" s="122">
        <f t="shared" si="11"/>
        <v>0</v>
      </c>
      <c r="AC50" s="129">
        <f t="shared" si="12"/>
        <v>0</v>
      </c>
    </row>
    <row r="51" spans="1:29" ht="15.75">
      <c r="A51" s="251"/>
      <c r="B51" s="87" t="s">
        <v>14</v>
      </c>
      <c r="C51" s="92"/>
      <c r="D51" s="20"/>
      <c r="E51" s="93">
        <f t="shared" si="0"/>
        <v>0</v>
      </c>
      <c r="F51" s="92"/>
      <c r="G51" s="20"/>
      <c r="H51" s="93">
        <f t="shared" si="1"/>
        <v>0</v>
      </c>
      <c r="I51" s="92"/>
      <c r="J51" s="20"/>
      <c r="K51" s="93">
        <f t="shared" si="2"/>
        <v>0</v>
      </c>
      <c r="L51" s="92"/>
      <c r="M51" s="20"/>
      <c r="N51" s="93">
        <f t="shared" si="3"/>
        <v>0</v>
      </c>
      <c r="O51" s="92"/>
      <c r="P51" s="20"/>
      <c r="Q51" s="93">
        <f t="shared" si="4"/>
        <v>0</v>
      </c>
      <c r="R51" s="92"/>
      <c r="S51" s="20"/>
      <c r="T51" s="93">
        <f t="shared" si="5"/>
        <v>0</v>
      </c>
      <c r="U51" s="209">
        <f t="shared" si="6"/>
        <v>0</v>
      </c>
      <c r="W51" s="87" t="s">
        <v>14</v>
      </c>
      <c r="X51" s="121">
        <f t="shared" si="7"/>
        <v>0</v>
      </c>
      <c r="Y51" s="122">
        <f t="shared" si="8"/>
        <v>0</v>
      </c>
      <c r="Z51" s="122">
        <f t="shared" si="9"/>
        <v>0</v>
      </c>
      <c r="AA51" s="122">
        <f t="shared" si="10"/>
        <v>0</v>
      </c>
      <c r="AB51" s="122">
        <f t="shared" si="11"/>
        <v>0</v>
      </c>
      <c r="AC51" s="129">
        <f t="shared" si="12"/>
        <v>0</v>
      </c>
    </row>
    <row r="52" spans="1:29" ht="15.75">
      <c r="A52" s="251"/>
      <c r="B52" s="86" t="s">
        <v>15</v>
      </c>
      <c r="C52" s="92"/>
      <c r="D52" s="20"/>
      <c r="E52" s="93">
        <f t="shared" si="0"/>
        <v>0</v>
      </c>
      <c r="F52" s="92"/>
      <c r="G52" s="20"/>
      <c r="H52" s="93">
        <f t="shared" si="1"/>
        <v>0</v>
      </c>
      <c r="I52" s="92"/>
      <c r="J52" s="20"/>
      <c r="K52" s="93">
        <f t="shared" si="2"/>
        <v>0</v>
      </c>
      <c r="L52" s="92"/>
      <c r="M52" s="20"/>
      <c r="N52" s="93">
        <f t="shared" si="3"/>
        <v>0</v>
      </c>
      <c r="O52" s="92"/>
      <c r="P52" s="20"/>
      <c r="Q52" s="93">
        <f t="shared" si="4"/>
        <v>0</v>
      </c>
      <c r="R52" s="92"/>
      <c r="S52" s="20"/>
      <c r="T52" s="93">
        <f t="shared" si="5"/>
        <v>0</v>
      </c>
      <c r="U52" s="209">
        <f t="shared" si="6"/>
        <v>0</v>
      </c>
      <c r="W52" s="86" t="s">
        <v>15</v>
      </c>
      <c r="X52" s="121">
        <f t="shared" si="7"/>
        <v>0</v>
      </c>
      <c r="Y52" s="122">
        <f t="shared" si="8"/>
        <v>0</v>
      </c>
      <c r="Z52" s="122">
        <f t="shared" si="9"/>
        <v>0</v>
      </c>
      <c r="AA52" s="122">
        <f t="shared" si="10"/>
        <v>0</v>
      </c>
      <c r="AB52" s="122">
        <f t="shared" si="11"/>
        <v>0</v>
      </c>
      <c r="AC52" s="129">
        <f t="shared" si="12"/>
        <v>0</v>
      </c>
    </row>
    <row r="53" spans="1:29" ht="15.75">
      <c r="A53" s="251"/>
      <c r="B53" s="86" t="s">
        <v>16</v>
      </c>
      <c r="C53" s="92"/>
      <c r="D53" s="20"/>
      <c r="E53" s="93">
        <f t="shared" si="0"/>
        <v>0</v>
      </c>
      <c r="F53" s="92"/>
      <c r="G53" s="20"/>
      <c r="H53" s="93">
        <f t="shared" si="1"/>
        <v>0</v>
      </c>
      <c r="I53" s="92"/>
      <c r="J53" s="20"/>
      <c r="K53" s="93">
        <f t="shared" si="2"/>
        <v>0</v>
      </c>
      <c r="L53" s="92"/>
      <c r="M53" s="20"/>
      <c r="N53" s="93">
        <f t="shared" si="3"/>
        <v>0</v>
      </c>
      <c r="O53" s="92"/>
      <c r="P53" s="20"/>
      <c r="Q53" s="93">
        <f t="shared" si="4"/>
        <v>0</v>
      </c>
      <c r="R53" s="92"/>
      <c r="S53" s="20"/>
      <c r="T53" s="93">
        <f t="shared" si="5"/>
        <v>0</v>
      </c>
      <c r="U53" s="209">
        <f t="shared" si="6"/>
        <v>0</v>
      </c>
      <c r="W53" s="86" t="s">
        <v>16</v>
      </c>
      <c r="X53" s="121">
        <f t="shared" si="7"/>
        <v>0</v>
      </c>
      <c r="Y53" s="122">
        <f t="shared" si="8"/>
        <v>0</v>
      </c>
      <c r="Z53" s="122">
        <f t="shared" si="9"/>
        <v>0</v>
      </c>
      <c r="AA53" s="122">
        <f t="shared" si="10"/>
        <v>0</v>
      </c>
      <c r="AB53" s="122">
        <f t="shared" si="11"/>
        <v>0</v>
      </c>
      <c r="AC53" s="129">
        <f t="shared" si="12"/>
        <v>0</v>
      </c>
    </row>
    <row r="54" spans="1:29" ht="15.75">
      <c r="A54" s="251"/>
      <c r="B54" s="86" t="s">
        <v>17</v>
      </c>
      <c r="C54" s="92"/>
      <c r="D54" s="20"/>
      <c r="E54" s="93">
        <f t="shared" si="0"/>
        <v>0</v>
      </c>
      <c r="F54" s="92"/>
      <c r="G54" s="20"/>
      <c r="H54" s="93">
        <f t="shared" si="1"/>
        <v>0</v>
      </c>
      <c r="I54" s="92"/>
      <c r="J54" s="20"/>
      <c r="K54" s="93">
        <f t="shared" si="2"/>
        <v>0</v>
      </c>
      <c r="L54" s="92"/>
      <c r="M54" s="20"/>
      <c r="N54" s="93">
        <f t="shared" si="3"/>
        <v>0</v>
      </c>
      <c r="O54" s="92"/>
      <c r="P54" s="20"/>
      <c r="Q54" s="93">
        <f t="shared" si="4"/>
        <v>0</v>
      </c>
      <c r="R54" s="92"/>
      <c r="S54" s="20"/>
      <c r="T54" s="93">
        <f t="shared" si="5"/>
        <v>0</v>
      </c>
      <c r="U54" s="209">
        <f t="shared" si="6"/>
        <v>0</v>
      </c>
      <c r="W54" s="86" t="s">
        <v>17</v>
      </c>
      <c r="X54" s="121">
        <f t="shared" si="7"/>
        <v>0</v>
      </c>
      <c r="Y54" s="122">
        <f t="shared" si="8"/>
        <v>0</v>
      </c>
      <c r="Z54" s="122">
        <f t="shared" si="9"/>
        <v>0</v>
      </c>
      <c r="AA54" s="122">
        <f t="shared" si="10"/>
        <v>0</v>
      </c>
      <c r="AB54" s="122">
        <f t="shared" si="11"/>
        <v>0</v>
      </c>
      <c r="AC54" s="129">
        <f t="shared" si="12"/>
        <v>0</v>
      </c>
    </row>
    <row r="55" spans="1:29" ht="15.75">
      <c r="A55" s="251"/>
      <c r="B55" s="86" t="s">
        <v>18</v>
      </c>
      <c r="C55" s="92"/>
      <c r="D55" s="20"/>
      <c r="E55" s="93">
        <f t="shared" si="0"/>
        <v>0</v>
      </c>
      <c r="F55" s="92"/>
      <c r="G55" s="20"/>
      <c r="H55" s="93">
        <f t="shared" si="1"/>
        <v>0</v>
      </c>
      <c r="I55" s="92"/>
      <c r="J55" s="20"/>
      <c r="K55" s="93">
        <f t="shared" si="2"/>
        <v>0</v>
      </c>
      <c r="L55" s="92"/>
      <c r="M55" s="20"/>
      <c r="N55" s="93">
        <f t="shared" si="3"/>
        <v>0</v>
      </c>
      <c r="O55" s="92"/>
      <c r="P55" s="20"/>
      <c r="Q55" s="93">
        <f t="shared" si="4"/>
        <v>0</v>
      </c>
      <c r="R55" s="92"/>
      <c r="S55" s="20"/>
      <c r="T55" s="93">
        <f t="shared" si="5"/>
        <v>0</v>
      </c>
      <c r="U55" s="209">
        <f t="shared" si="6"/>
        <v>0</v>
      </c>
      <c r="W55" s="86" t="s">
        <v>18</v>
      </c>
      <c r="X55" s="121">
        <f t="shared" si="7"/>
        <v>0</v>
      </c>
      <c r="Y55" s="122">
        <f t="shared" si="8"/>
        <v>0</v>
      </c>
      <c r="Z55" s="122">
        <f t="shared" si="9"/>
        <v>0</v>
      </c>
      <c r="AA55" s="122">
        <f t="shared" si="10"/>
        <v>0</v>
      </c>
      <c r="AB55" s="122">
        <f t="shared" si="11"/>
        <v>0</v>
      </c>
      <c r="AC55" s="129">
        <f t="shared" si="12"/>
        <v>0</v>
      </c>
    </row>
    <row r="56" spans="1:29" ht="15.75">
      <c r="A56" s="252"/>
      <c r="B56" s="88" t="s">
        <v>19</v>
      </c>
      <c r="C56" s="94"/>
      <c r="D56" s="95"/>
      <c r="E56" s="96">
        <f t="shared" si="0"/>
        <v>0</v>
      </c>
      <c r="F56" s="94"/>
      <c r="G56" s="95"/>
      <c r="H56" s="96">
        <f t="shared" si="1"/>
        <v>0</v>
      </c>
      <c r="I56" s="94"/>
      <c r="J56" s="95"/>
      <c r="K56" s="96">
        <f t="shared" si="2"/>
        <v>0</v>
      </c>
      <c r="L56" s="94"/>
      <c r="M56" s="95"/>
      <c r="N56" s="96">
        <f t="shared" si="3"/>
        <v>0</v>
      </c>
      <c r="O56" s="92"/>
      <c r="P56" s="20"/>
      <c r="Q56" s="93">
        <f t="shared" si="4"/>
        <v>0</v>
      </c>
      <c r="R56" s="94"/>
      <c r="S56" s="95"/>
      <c r="T56" s="96">
        <f t="shared" si="5"/>
        <v>0</v>
      </c>
      <c r="U56" s="210">
        <f t="shared" si="6"/>
        <v>0</v>
      </c>
      <c r="W56" s="88" t="s">
        <v>19</v>
      </c>
      <c r="X56" s="125">
        <f t="shared" si="7"/>
        <v>0</v>
      </c>
      <c r="Y56" s="126">
        <f t="shared" si="8"/>
        <v>0</v>
      </c>
      <c r="Z56" s="126">
        <f t="shared" si="9"/>
        <v>0</v>
      </c>
      <c r="AA56" s="126">
        <f t="shared" si="10"/>
        <v>0</v>
      </c>
      <c r="AB56" s="126">
        <f t="shared" si="11"/>
        <v>0</v>
      </c>
      <c r="AC56" s="132">
        <f t="shared" si="12"/>
        <v>0</v>
      </c>
    </row>
    <row r="57" spans="1:29" ht="15.75" customHeight="1">
      <c r="A57" s="250">
        <v>42742</v>
      </c>
      <c r="B57" s="85" t="s">
        <v>12</v>
      </c>
      <c r="C57" s="89"/>
      <c r="D57" s="90"/>
      <c r="E57" s="91">
        <f t="shared" si="0"/>
        <v>0</v>
      </c>
      <c r="F57" s="89"/>
      <c r="G57" s="90"/>
      <c r="H57" s="91">
        <f t="shared" si="1"/>
        <v>0</v>
      </c>
      <c r="I57" s="89"/>
      <c r="J57" s="90"/>
      <c r="K57" s="91">
        <f t="shared" si="2"/>
        <v>0</v>
      </c>
      <c r="L57" s="89"/>
      <c r="M57" s="90"/>
      <c r="N57" s="91">
        <f t="shared" si="3"/>
        <v>0</v>
      </c>
      <c r="O57" s="89"/>
      <c r="P57" s="90"/>
      <c r="Q57" s="91">
        <f t="shared" si="4"/>
        <v>0</v>
      </c>
      <c r="R57" s="89"/>
      <c r="S57" s="90"/>
      <c r="T57" s="91">
        <f t="shared" si="5"/>
        <v>0</v>
      </c>
      <c r="U57" s="208">
        <f t="shared" si="6"/>
        <v>0</v>
      </c>
      <c r="W57" s="85" t="s">
        <v>12</v>
      </c>
      <c r="X57" s="122">
        <f t="shared" si="7"/>
        <v>0</v>
      </c>
      <c r="Y57" s="122">
        <f t="shared" si="8"/>
        <v>0</v>
      </c>
      <c r="Z57" s="122">
        <f t="shared" si="9"/>
        <v>0</v>
      </c>
      <c r="AA57" s="122">
        <f t="shared" si="10"/>
        <v>0</v>
      </c>
      <c r="AB57" s="122">
        <f t="shared" si="11"/>
        <v>0</v>
      </c>
      <c r="AC57" s="129">
        <f t="shared" si="12"/>
        <v>0</v>
      </c>
    </row>
    <row r="58" spans="1:29" ht="15.75">
      <c r="A58" s="251"/>
      <c r="B58" s="86" t="s">
        <v>13</v>
      </c>
      <c r="C58" s="92"/>
      <c r="D58" s="20"/>
      <c r="E58" s="93">
        <f t="shared" si="0"/>
        <v>0</v>
      </c>
      <c r="F58" s="92"/>
      <c r="G58" s="20"/>
      <c r="H58" s="93">
        <f t="shared" si="1"/>
        <v>0</v>
      </c>
      <c r="I58" s="92"/>
      <c r="J58" s="20"/>
      <c r="K58" s="93">
        <f t="shared" si="2"/>
        <v>0</v>
      </c>
      <c r="L58" s="92"/>
      <c r="M58" s="20"/>
      <c r="N58" s="93">
        <f t="shared" si="3"/>
        <v>0</v>
      </c>
      <c r="O58" s="92"/>
      <c r="P58" s="20"/>
      <c r="Q58" s="93">
        <f t="shared" si="4"/>
        <v>0</v>
      </c>
      <c r="R58" s="92"/>
      <c r="S58" s="20"/>
      <c r="T58" s="93">
        <f t="shared" si="5"/>
        <v>0</v>
      </c>
      <c r="U58" s="209">
        <f t="shared" si="6"/>
        <v>0</v>
      </c>
      <c r="W58" s="86" t="s">
        <v>13</v>
      </c>
      <c r="X58" s="122">
        <f t="shared" si="7"/>
        <v>0</v>
      </c>
      <c r="Y58" s="122">
        <f t="shared" si="8"/>
        <v>0</v>
      </c>
      <c r="Z58" s="122">
        <f t="shared" si="9"/>
        <v>0</v>
      </c>
      <c r="AA58" s="122">
        <f t="shared" si="10"/>
        <v>0</v>
      </c>
      <c r="AB58" s="122">
        <f t="shared" si="11"/>
        <v>0</v>
      </c>
      <c r="AC58" s="129">
        <f t="shared" si="12"/>
        <v>0</v>
      </c>
    </row>
    <row r="59" spans="1:29" ht="15.75">
      <c r="A59" s="251"/>
      <c r="B59" s="87" t="s">
        <v>14</v>
      </c>
      <c r="C59" s="92"/>
      <c r="D59" s="20"/>
      <c r="E59" s="93">
        <f t="shared" si="0"/>
        <v>0</v>
      </c>
      <c r="F59" s="92"/>
      <c r="G59" s="20"/>
      <c r="H59" s="93">
        <f t="shared" si="1"/>
        <v>0</v>
      </c>
      <c r="I59" s="92"/>
      <c r="J59" s="20"/>
      <c r="K59" s="93">
        <f t="shared" si="2"/>
        <v>0</v>
      </c>
      <c r="L59" s="92"/>
      <c r="M59" s="20"/>
      <c r="N59" s="93">
        <f t="shared" si="3"/>
        <v>0</v>
      </c>
      <c r="O59" s="92"/>
      <c r="P59" s="20"/>
      <c r="Q59" s="93">
        <f t="shared" si="4"/>
        <v>0</v>
      </c>
      <c r="R59" s="92"/>
      <c r="S59" s="20"/>
      <c r="T59" s="93">
        <f t="shared" si="5"/>
        <v>0</v>
      </c>
      <c r="U59" s="209">
        <f t="shared" si="6"/>
        <v>0</v>
      </c>
      <c r="W59" s="87" t="s">
        <v>14</v>
      </c>
      <c r="X59" s="122">
        <f t="shared" si="7"/>
        <v>0</v>
      </c>
      <c r="Y59" s="122">
        <f t="shared" si="8"/>
        <v>0</v>
      </c>
      <c r="Z59" s="122">
        <f t="shared" si="9"/>
        <v>0</v>
      </c>
      <c r="AA59" s="122">
        <f t="shared" si="10"/>
        <v>0</v>
      </c>
      <c r="AB59" s="122">
        <f t="shared" si="11"/>
        <v>0</v>
      </c>
      <c r="AC59" s="129">
        <f t="shared" si="12"/>
        <v>0</v>
      </c>
    </row>
    <row r="60" spans="1:29" ht="15.75">
      <c r="A60" s="251"/>
      <c r="B60" s="86" t="s">
        <v>15</v>
      </c>
      <c r="C60" s="92"/>
      <c r="D60" s="20"/>
      <c r="E60" s="93">
        <f t="shared" si="0"/>
        <v>0</v>
      </c>
      <c r="F60" s="92"/>
      <c r="G60" s="20"/>
      <c r="H60" s="93">
        <f t="shared" si="1"/>
        <v>0</v>
      </c>
      <c r="I60" s="92"/>
      <c r="J60" s="20"/>
      <c r="K60" s="93">
        <f t="shared" si="2"/>
        <v>0</v>
      </c>
      <c r="L60" s="92"/>
      <c r="M60" s="20"/>
      <c r="N60" s="93">
        <f t="shared" si="3"/>
        <v>0</v>
      </c>
      <c r="O60" s="92"/>
      <c r="P60" s="20"/>
      <c r="Q60" s="93">
        <f t="shared" si="4"/>
        <v>0</v>
      </c>
      <c r="R60" s="92"/>
      <c r="S60" s="20"/>
      <c r="T60" s="93">
        <f t="shared" si="5"/>
        <v>0</v>
      </c>
      <c r="U60" s="209">
        <f t="shared" si="6"/>
        <v>0</v>
      </c>
      <c r="W60" s="86" t="s">
        <v>15</v>
      </c>
      <c r="X60" s="122">
        <f t="shared" si="7"/>
        <v>0</v>
      </c>
      <c r="Y60" s="122">
        <f t="shared" si="8"/>
        <v>0</v>
      </c>
      <c r="Z60" s="122">
        <f t="shared" si="9"/>
        <v>0</v>
      </c>
      <c r="AA60" s="122">
        <f t="shared" si="10"/>
        <v>0</v>
      </c>
      <c r="AB60" s="122">
        <f t="shared" si="11"/>
        <v>0</v>
      </c>
      <c r="AC60" s="129">
        <f t="shared" si="12"/>
        <v>0</v>
      </c>
    </row>
    <row r="61" spans="1:29" ht="15.75">
      <c r="A61" s="251"/>
      <c r="B61" s="86" t="s">
        <v>16</v>
      </c>
      <c r="C61" s="92"/>
      <c r="D61" s="20"/>
      <c r="E61" s="93">
        <f t="shared" si="0"/>
        <v>0</v>
      </c>
      <c r="F61" s="92"/>
      <c r="G61" s="20"/>
      <c r="H61" s="93">
        <f t="shared" si="1"/>
        <v>0</v>
      </c>
      <c r="I61" s="92"/>
      <c r="J61" s="20"/>
      <c r="K61" s="93">
        <f t="shared" si="2"/>
        <v>0</v>
      </c>
      <c r="L61" s="92"/>
      <c r="M61" s="20"/>
      <c r="N61" s="93">
        <f t="shared" si="3"/>
        <v>0</v>
      </c>
      <c r="O61" s="92"/>
      <c r="P61" s="20"/>
      <c r="Q61" s="93">
        <f t="shared" si="4"/>
        <v>0</v>
      </c>
      <c r="R61" s="92"/>
      <c r="S61" s="20"/>
      <c r="T61" s="93">
        <f t="shared" si="5"/>
        <v>0</v>
      </c>
      <c r="U61" s="209">
        <f t="shared" si="6"/>
        <v>0</v>
      </c>
      <c r="W61" s="86" t="s">
        <v>16</v>
      </c>
      <c r="X61" s="122">
        <f t="shared" si="7"/>
        <v>0</v>
      </c>
      <c r="Y61" s="122">
        <f t="shared" si="8"/>
        <v>0</v>
      </c>
      <c r="Z61" s="122">
        <f t="shared" si="9"/>
        <v>0</v>
      </c>
      <c r="AA61" s="122">
        <f t="shared" si="10"/>
        <v>0</v>
      </c>
      <c r="AB61" s="122">
        <f t="shared" si="11"/>
        <v>0</v>
      </c>
      <c r="AC61" s="129">
        <f t="shared" si="12"/>
        <v>0</v>
      </c>
    </row>
    <row r="62" spans="1:29" ht="15.75">
      <c r="A62" s="251"/>
      <c r="B62" s="86" t="s">
        <v>17</v>
      </c>
      <c r="C62" s="92"/>
      <c r="D62" s="20"/>
      <c r="E62" s="93">
        <f t="shared" si="0"/>
        <v>0</v>
      </c>
      <c r="F62" s="92"/>
      <c r="G62" s="20"/>
      <c r="H62" s="93">
        <f t="shared" si="1"/>
        <v>0</v>
      </c>
      <c r="I62" s="92"/>
      <c r="J62" s="20"/>
      <c r="K62" s="93">
        <f t="shared" si="2"/>
        <v>0</v>
      </c>
      <c r="L62" s="92"/>
      <c r="M62" s="20"/>
      <c r="N62" s="93">
        <f t="shared" si="3"/>
        <v>0</v>
      </c>
      <c r="O62" s="92"/>
      <c r="P62" s="20"/>
      <c r="Q62" s="93">
        <f t="shared" si="4"/>
        <v>0</v>
      </c>
      <c r="R62" s="92"/>
      <c r="S62" s="20"/>
      <c r="T62" s="93">
        <f t="shared" si="5"/>
        <v>0</v>
      </c>
      <c r="U62" s="209">
        <f t="shared" si="6"/>
        <v>0</v>
      </c>
      <c r="W62" s="86" t="s">
        <v>17</v>
      </c>
      <c r="X62" s="122">
        <f t="shared" si="7"/>
        <v>0</v>
      </c>
      <c r="Y62" s="122">
        <f t="shared" si="8"/>
        <v>0</v>
      </c>
      <c r="Z62" s="122">
        <f t="shared" si="9"/>
        <v>0</v>
      </c>
      <c r="AA62" s="122">
        <f t="shared" si="10"/>
        <v>0</v>
      </c>
      <c r="AB62" s="122">
        <f t="shared" si="11"/>
        <v>0</v>
      </c>
      <c r="AC62" s="129">
        <f t="shared" si="12"/>
        <v>0</v>
      </c>
    </row>
    <row r="63" spans="1:29" ht="15.75">
      <c r="A63" s="251"/>
      <c r="B63" s="86" t="s">
        <v>18</v>
      </c>
      <c r="C63" s="92"/>
      <c r="D63" s="20"/>
      <c r="E63" s="93">
        <f t="shared" si="0"/>
        <v>0</v>
      </c>
      <c r="F63" s="92"/>
      <c r="G63" s="20"/>
      <c r="H63" s="93">
        <f t="shared" si="1"/>
        <v>0</v>
      </c>
      <c r="I63" s="92"/>
      <c r="J63" s="20"/>
      <c r="K63" s="93">
        <f t="shared" si="2"/>
        <v>0</v>
      </c>
      <c r="L63" s="92"/>
      <c r="M63" s="20"/>
      <c r="N63" s="93">
        <f t="shared" si="3"/>
        <v>0</v>
      </c>
      <c r="O63" s="92"/>
      <c r="P63" s="20"/>
      <c r="Q63" s="93">
        <f t="shared" si="4"/>
        <v>0</v>
      </c>
      <c r="R63" s="92"/>
      <c r="S63" s="20"/>
      <c r="T63" s="93">
        <f t="shared" si="5"/>
        <v>0</v>
      </c>
      <c r="U63" s="209">
        <f t="shared" si="6"/>
        <v>0</v>
      </c>
      <c r="W63" s="86" t="s">
        <v>18</v>
      </c>
      <c r="X63" s="122">
        <f t="shared" si="7"/>
        <v>0</v>
      </c>
      <c r="Y63" s="122">
        <f t="shared" si="8"/>
        <v>0</v>
      </c>
      <c r="Z63" s="122">
        <f t="shared" si="9"/>
        <v>0</v>
      </c>
      <c r="AA63" s="122">
        <f t="shared" si="10"/>
        <v>0</v>
      </c>
      <c r="AB63" s="122">
        <f t="shared" si="11"/>
        <v>0</v>
      </c>
      <c r="AC63" s="129">
        <f t="shared" si="12"/>
        <v>0</v>
      </c>
    </row>
    <row r="64" spans="1:29" ht="15.75">
      <c r="A64" s="252"/>
      <c r="B64" s="88" t="s">
        <v>19</v>
      </c>
      <c r="C64" s="94"/>
      <c r="D64" s="95"/>
      <c r="E64" s="96">
        <f t="shared" si="0"/>
        <v>0</v>
      </c>
      <c r="F64" s="94"/>
      <c r="G64" s="95"/>
      <c r="H64" s="96">
        <f t="shared" si="1"/>
        <v>0</v>
      </c>
      <c r="I64" s="94"/>
      <c r="J64" s="95"/>
      <c r="K64" s="96">
        <f t="shared" si="2"/>
        <v>0</v>
      </c>
      <c r="L64" s="94"/>
      <c r="M64" s="95"/>
      <c r="N64" s="96">
        <f t="shared" si="3"/>
        <v>0</v>
      </c>
      <c r="O64" s="94"/>
      <c r="P64" s="95"/>
      <c r="Q64" s="96">
        <f t="shared" si="4"/>
        <v>0</v>
      </c>
      <c r="R64" s="94"/>
      <c r="S64" s="95"/>
      <c r="T64" s="96">
        <f t="shared" si="5"/>
        <v>0</v>
      </c>
      <c r="U64" s="210">
        <f t="shared" si="6"/>
        <v>0</v>
      </c>
      <c r="W64" s="88" t="s">
        <v>19</v>
      </c>
      <c r="X64" s="122">
        <f t="shared" si="7"/>
        <v>0</v>
      </c>
      <c r="Y64" s="122">
        <f t="shared" si="8"/>
        <v>0</v>
      </c>
      <c r="Z64" s="122">
        <f t="shared" si="9"/>
        <v>0</v>
      </c>
      <c r="AA64" s="122">
        <f t="shared" si="10"/>
        <v>0</v>
      </c>
      <c r="AB64" s="122">
        <f t="shared" si="11"/>
        <v>0</v>
      </c>
      <c r="AC64" s="129">
        <f t="shared" si="12"/>
        <v>0</v>
      </c>
    </row>
    <row r="65" spans="1:29" ht="15.75" customHeight="1">
      <c r="A65" s="250">
        <v>42743</v>
      </c>
      <c r="B65" s="85" t="s">
        <v>12</v>
      </c>
      <c r="C65" s="89"/>
      <c r="D65" s="90"/>
      <c r="E65" s="91">
        <f t="shared" si="0"/>
        <v>0</v>
      </c>
      <c r="F65" s="89"/>
      <c r="G65" s="90"/>
      <c r="H65" s="91">
        <f t="shared" si="1"/>
        <v>0</v>
      </c>
      <c r="I65" s="89"/>
      <c r="J65" s="90"/>
      <c r="K65" s="91">
        <f t="shared" si="2"/>
        <v>0</v>
      </c>
      <c r="L65" s="89"/>
      <c r="M65" s="90"/>
      <c r="N65" s="91">
        <f t="shared" si="3"/>
        <v>0</v>
      </c>
      <c r="O65" s="92"/>
      <c r="P65" s="20"/>
      <c r="Q65" s="93">
        <f t="shared" si="4"/>
        <v>0</v>
      </c>
      <c r="R65" s="89"/>
      <c r="S65" s="90"/>
      <c r="T65" s="91">
        <f t="shared" si="5"/>
        <v>0</v>
      </c>
      <c r="U65" s="208">
        <f t="shared" si="6"/>
        <v>0</v>
      </c>
      <c r="W65" s="85" t="s">
        <v>12</v>
      </c>
      <c r="X65" s="117">
        <f t="shared" si="7"/>
        <v>0</v>
      </c>
      <c r="Y65" s="118">
        <f t="shared" si="8"/>
        <v>0</v>
      </c>
      <c r="Z65" s="118">
        <f t="shared" si="9"/>
        <v>0</v>
      </c>
      <c r="AA65" s="118">
        <f t="shared" si="10"/>
        <v>0</v>
      </c>
      <c r="AB65" s="118">
        <f t="shared" si="11"/>
        <v>0</v>
      </c>
      <c r="AC65" s="131">
        <f t="shared" si="12"/>
        <v>0</v>
      </c>
    </row>
    <row r="66" spans="1:29" ht="15.75">
      <c r="A66" s="251"/>
      <c r="B66" s="86" t="s">
        <v>13</v>
      </c>
      <c r="C66" s="92"/>
      <c r="D66" s="20"/>
      <c r="E66" s="93">
        <f t="shared" si="0"/>
        <v>0</v>
      </c>
      <c r="F66" s="92"/>
      <c r="G66" s="20"/>
      <c r="H66" s="93">
        <f t="shared" si="1"/>
        <v>0</v>
      </c>
      <c r="I66" s="92"/>
      <c r="J66" s="20"/>
      <c r="K66" s="93">
        <f t="shared" si="2"/>
        <v>0</v>
      </c>
      <c r="L66" s="92"/>
      <c r="M66" s="20"/>
      <c r="N66" s="93">
        <f t="shared" si="3"/>
        <v>0</v>
      </c>
      <c r="O66" s="92"/>
      <c r="P66" s="20"/>
      <c r="Q66" s="93">
        <f t="shared" si="4"/>
        <v>0</v>
      </c>
      <c r="R66" s="92"/>
      <c r="S66" s="20"/>
      <c r="T66" s="93">
        <f t="shared" si="5"/>
        <v>0</v>
      </c>
      <c r="U66" s="209">
        <f t="shared" si="6"/>
        <v>0</v>
      </c>
      <c r="W66" s="86" t="s">
        <v>13</v>
      </c>
      <c r="X66" s="121">
        <f t="shared" si="7"/>
        <v>0</v>
      </c>
      <c r="Y66" s="122">
        <f t="shared" si="8"/>
        <v>0</v>
      </c>
      <c r="Z66" s="122">
        <f t="shared" si="9"/>
        <v>0</v>
      </c>
      <c r="AA66" s="122">
        <f t="shared" si="10"/>
        <v>0</v>
      </c>
      <c r="AB66" s="122">
        <f t="shared" si="11"/>
        <v>0</v>
      </c>
      <c r="AC66" s="129">
        <f t="shared" si="12"/>
        <v>0</v>
      </c>
    </row>
    <row r="67" spans="1:29" ht="15.75">
      <c r="A67" s="251"/>
      <c r="B67" s="87" t="s">
        <v>14</v>
      </c>
      <c r="C67" s="92"/>
      <c r="D67" s="20"/>
      <c r="E67" s="93">
        <f t="shared" si="0"/>
        <v>0</v>
      </c>
      <c r="F67" s="92"/>
      <c r="G67" s="20"/>
      <c r="H67" s="93">
        <f t="shared" si="1"/>
        <v>0</v>
      </c>
      <c r="I67" s="92"/>
      <c r="J67" s="20"/>
      <c r="K67" s="93">
        <f t="shared" si="2"/>
        <v>0</v>
      </c>
      <c r="L67" s="92"/>
      <c r="M67" s="20"/>
      <c r="N67" s="93">
        <f t="shared" si="3"/>
        <v>0</v>
      </c>
      <c r="O67" s="92"/>
      <c r="P67" s="20"/>
      <c r="Q67" s="93">
        <f t="shared" si="4"/>
        <v>0</v>
      </c>
      <c r="R67" s="92"/>
      <c r="S67" s="20"/>
      <c r="T67" s="93">
        <f t="shared" si="5"/>
        <v>0</v>
      </c>
      <c r="U67" s="209">
        <f t="shared" si="6"/>
        <v>0</v>
      </c>
      <c r="W67" s="87" t="s">
        <v>14</v>
      </c>
      <c r="X67" s="121">
        <f t="shared" si="7"/>
        <v>0</v>
      </c>
      <c r="Y67" s="122">
        <f t="shared" si="8"/>
        <v>0</v>
      </c>
      <c r="Z67" s="122">
        <f t="shared" si="9"/>
        <v>0</v>
      </c>
      <c r="AA67" s="122">
        <f t="shared" si="10"/>
        <v>0</v>
      </c>
      <c r="AB67" s="122">
        <f t="shared" si="11"/>
        <v>0</v>
      </c>
      <c r="AC67" s="129">
        <f t="shared" si="12"/>
        <v>0</v>
      </c>
    </row>
    <row r="68" spans="1:29" ht="15.75">
      <c r="A68" s="251"/>
      <c r="B68" s="86" t="s">
        <v>15</v>
      </c>
      <c r="C68" s="92"/>
      <c r="D68" s="20"/>
      <c r="E68" s="93">
        <f t="shared" si="0"/>
        <v>0</v>
      </c>
      <c r="F68" s="92"/>
      <c r="G68" s="20"/>
      <c r="H68" s="93">
        <f t="shared" si="1"/>
        <v>0</v>
      </c>
      <c r="I68" s="92"/>
      <c r="J68" s="20"/>
      <c r="K68" s="93">
        <f t="shared" si="2"/>
        <v>0</v>
      </c>
      <c r="L68" s="92"/>
      <c r="M68" s="20"/>
      <c r="N68" s="93">
        <f t="shared" si="3"/>
        <v>0</v>
      </c>
      <c r="O68" s="92"/>
      <c r="P68" s="20"/>
      <c r="Q68" s="93">
        <f t="shared" si="4"/>
        <v>0</v>
      </c>
      <c r="R68" s="92"/>
      <c r="S68" s="20"/>
      <c r="T68" s="93">
        <f t="shared" si="5"/>
        <v>0</v>
      </c>
      <c r="U68" s="209">
        <f t="shared" si="6"/>
        <v>0</v>
      </c>
      <c r="W68" s="86" t="s">
        <v>15</v>
      </c>
      <c r="X68" s="121">
        <f t="shared" si="7"/>
        <v>0</v>
      </c>
      <c r="Y68" s="122">
        <f t="shared" si="8"/>
        <v>0</v>
      </c>
      <c r="Z68" s="122">
        <f t="shared" si="9"/>
        <v>0</v>
      </c>
      <c r="AA68" s="122">
        <f t="shared" si="10"/>
        <v>0</v>
      </c>
      <c r="AB68" s="122">
        <f t="shared" si="11"/>
        <v>0</v>
      </c>
      <c r="AC68" s="129">
        <f t="shared" si="12"/>
        <v>0</v>
      </c>
    </row>
    <row r="69" spans="1:29" ht="15.75">
      <c r="A69" s="251"/>
      <c r="B69" s="86" t="s">
        <v>16</v>
      </c>
      <c r="C69" s="92"/>
      <c r="D69" s="20"/>
      <c r="E69" s="93">
        <f t="shared" si="0"/>
        <v>0</v>
      </c>
      <c r="F69" s="92"/>
      <c r="G69" s="20"/>
      <c r="H69" s="93">
        <f t="shared" si="1"/>
        <v>0</v>
      </c>
      <c r="I69" s="92"/>
      <c r="J69" s="20"/>
      <c r="K69" s="93">
        <f t="shared" si="2"/>
        <v>0</v>
      </c>
      <c r="L69" s="92"/>
      <c r="M69" s="20"/>
      <c r="N69" s="93">
        <f t="shared" si="3"/>
        <v>0</v>
      </c>
      <c r="O69" s="92"/>
      <c r="P69" s="20"/>
      <c r="Q69" s="93">
        <f t="shared" si="4"/>
        <v>0</v>
      </c>
      <c r="R69" s="92"/>
      <c r="S69" s="20"/>
      <c r="T69" s="93">
        <f t="shared" si="5"/>
        <v>0</v>
      </c>
      <c r="U69" s="209">
        <f t="shared" si="6"/>
        <v>0</v>
      </c>
      <c r="W69" s="86" t="s">
        <v>16</v>
      </c>
      <c r="X69" s="121">
        <f t="shared" si="7"/>
        <v>0</v>
      </c>
      <c r="Y69" s="122">
        <f t="shared" si="8"/>
        <v>0</v>
      </c>
      <c r="Z69" s="122">
        <f t="shared" si="9"/>
        <v>0</v>
      </c>
      <c r="AA69" s="122">
        <f t="shared" si="10"/>
        <v>0</v>
      </c>
      <c r="AB69" s="122">
        <f t="shared" si="11"/>
        <v>0</v>
      </c>
      <c r="AC69" s="129">
        <f t="shared" si="12"/>
        <v>0</v>
      </c>
    </row>
    <row r="70" spans="1:29" ht="15.75">
      <c r="A70" s="251"/>
      <c r="B70" s="86" t="s">
        <v>17</v>
      </c>
      <c r="C70" s="92"/>
      <c r="D70" s="20"/>
      <c r="E70" s="93">
        <f t="shared" si="0"/>
        <v>0</v>
      </c>
      <c r="F70" s="92"/>
      <c r="G70" s="20"/>
      <c r="H70" s="93">
        <f t="shared" si="1"/>
        <v>0</v>
      </c>
      <c r="I70" s="92"/>
      <c r="J70" s="20"/>
      <c r="K70" s="93">
        <f t="shared" si="2"/>
        <v>0</v>
      </c>
      <c r="L70" s="92"/>
      <c r="M70" s="20"/>
      <c r="N70" s="93">
        <f t="shared" si="3"/>
        <v>0</v>
      </c>
      <c r="O70" s="92"/>
      <c r="P70" s="20"/>
      <c r="Q70" s="93">
        <f t="shared" si="4"/>
        <v>0</v>
      </c>
      <c r="R70" s="92"/>
      <c r="S70" s="20"/>
      <c r="T70" s="93">
        <f t="shared" si="5"/>
        <v>0</v>
      </c>
      <c r="U70" s="209">
        <f t="shared" si="6"/>
        <v>0</v>
      </c>
      <c r="W70" s="86" t="s">
        <v>17</v>
      </c>
      <c r="X70" s="121">
        <f t="shared" si="7"/>
        <v>0</v>
      </c>
      <c r="Y70" s="122">
        <f t="shared" si="8"/>
        <v>0</v>
      </c>
      <c r="Z70" s="122">
        <f t="shared" si="9"/>
        <v>0</v>
      </c>
      <c r="AA70" s="122">
        <f t="shared" si="10"/>
        <v>0</v>
      </c>
      <c r="AB70" s="122">
        <f t="shared" si="11"/>
        <v>0</v>
      </c>
      <c r="AC70" s="129">
        <f t="shared" si="12"/>
        <v>0</v>
      </c>
    </row>
    <row r="71" spans="1:29" ht="15.75">
      <c r="A71" s="251"/>
      <c r="B71" s="86" t="s">
        <v>18</v>
      </c>
      <c r="C71" s="92"/>
      <c r="D71" s="20"/>
      <c r="E71" s="93">
        <f t="shared" si="0"/>
        <v>0</v>
      </c>
      <c r="F71" s="92"/>
      <c r="G71" s="20"/>
      <c r="H71" s="93">
        <f t="shared" si="1"/>
        <v>0</v>
      </c>
      <c r="I71" s="92"/>
      <c r="J71" s="20"/>
      <c r="K71" s="93">
        <f t="shared" si="2"/>
        <v>0</v>
      </c>
      <c r="L71" s="92"/>
      <c r="M71" s="20"/>
      <c r="N71" s="93">
        <f t="shared" si="3"/>
        <v>0</v>
      </c>
      <c r="O71" s="92"/>
      <c r="P71" s="20"/>
      <c r="Q71" s="93">
        <f t="shared" si="4"/>
        <v>0</v>
      </c>
      <c r="R71" s="92"/>
      <c r="S71" s="20"/>
      <c r="T71" s="93">
        <f t="shared" si="5"/>
        <v>0</v>
      </c>
      <c r="U71" s="209">
        <f t="shared" si="6"/>
        <v>0</v>
      </c>
      <c r="W71" s="86" t="s">
        <v>18</v>
      </c>
      <c r="X71" s="121">
        <f t="shared" si="7"/>
        <v>0</v>
      </c>
      <c r="Y71" s="122">
        <f t="shared" si="8"/>
        <v>0</v>
      </c>
      <c r="Z71" s="122">
        <f t="shared" si="9"/>
        <v>0</v>
      </c>
      <c r="AA71" s="122">
        <f t="shared" si="10"/>
        <v>0</v>
      </c>
      <c r="AB71" s="122">
        <f t="shared" si="11"/>
        <v>0</v>
      </c>
      <c r="AC71" s="129">
        <f t="shared" si="12"/>
        <v>0</v>
      </c>
    </row>
    <row r="72" spans="1:29" ht="15.75">
      <c r="A72" s="252"/>
      <c r="B72" s="88" t="s">
        <v>19</v>
      </c>
      <c r="C72" s="94"/>
      <c r="D72" s="95"/>
      <c r="E72" s="96">
        <f t="shared" si="0"/>
        <v>0</v>
      </c>
      <c r="F72" s="94"/>
      <c r="G72" s="95"/>
      <c r="H72" s="96">
        <f t="shared" si="1"/>
        <v>0</v>
      </c>
      <c r="I72" s="94"/>
      <c r="J72" s="95"/>
      <c r="K72" s="96">
        <f t="shared" si="2"/>
        <v>0</v>
      </c>
      <c r="L72" s="94"/>
      <c r="M72" s="95"/>
      <c r="N72" s="96">
        <f t="shared" si="3"/>
        <v>0</v>
      </c>
      <c r="O72" s="94"/>
      <c r="P72" s="95"/>
      <c r="Q72" s="96">
        <f t="shared" si="4"/>
        <v>0</v>
      </c>
      <c r="R72" s="94"/>
      <c r="S72" s="95"/>
      <c r="T72" s="96">
        <f t="shared" si="5"/>
        <v>0</v>
      </c>
      <c r="U72" s="210">
        <f t="shared" si="6"/>
        <v>0</v>
      </c>
      <c r="W72" s="88" t="s">
        <v>19</v>
      </c>
      <c r="X72" s="125">
        <f t="shared" si="7"/>
        <v>0</v>
      </c>
      <c r="Y72" s="126">
        <f t="shared" si="8"/>
        <v>0</v>
      </c>
      <c r="Z72" s="126">
        <f t="shared" si="9"/>
        <v>0</v>
      </c>
      <c r="AA72" s="126">
        <f t="shared" si="10"/>
        <v>0</v>
      </c>
      <c r="AB72" s="126">
        <f t="shared" si="11"/>
        <v>0</v>
      </c>
      <c r="AC72" s="132">
        <f t="shared" si="12"/>
        <v>0</v>
      </c>
    </row>
    <row r="73" spans="1:29" ht="15.75" customHeight="1">
      <c r="A73" s="250">
        <v>42744</v>
      </c>
      <c r="B73" s="85" t="s">
        <v>12</v>
      </c>
      <c r="C73" s="89"/>
      <c r="D73" s="133"/>
      <c r="E73" s="91">
        <f t="shared" ref="E73:E136" si="13">C73-D73</f>
        <v>0</v>
      </c>
      <c r="F73" s="89"/>
      <c r="G73" s="90"/>
      <c r="H73" s="91">
        <f t="shared" ref="H73:H136" si="14">F73-G73</f>
        <v>0</v>
      </c>
      <c r="I73" s="89"/>
      <c r="J73" s="90"/>
      <c r="K73" s="91">
        <f t="shared" ref="K73:K136" si="15">I73-J73</f>
        <v>0</v>
      </c>
      <c r="L73" s="89"/>
      <c r="M73" s="90"/>
      <c r="N73" s="91">
        <f t="shared" ref="N73:N136" si="16">L73-M73</f>
        <v>0</v>
      </c>
      <c r="O73" s="89"/>
      <c r="P73" s="102"/>
      <c r="Q73" s="91">
        <f t="shared" ref="Q73:Q136" si="17">O73-P73</f>
        <v>0</v>
      </c>
      <c r="R73" s="89"/>
      <c r="S73" s="90"/>
      <c r="T73" s="91">
        <f t="shared" ref="T73:T136" si="18">R73-S73</f>
        <v>0</v>
      </c>
      <c r="U73" s="208">
        <f t="shared" si="6"/>
        <v>0</v>
      </c>
      <c r="W73" s="85" t="s">
        <v>12</v>
      </c>
      <c r="X73" s="117">
        <f t="shared" si="7"/>
        <v>0</v>
      </c>
      <c r="Y73" s="118">
        <f t="shared" si="8"/>
        <v>0</v>
      </c>
      <c r="Z73" s="118">
        <f t="shared" si="9"/>
        <v>0</v>
      </c>
      <c r="AA73" s="118">
        <f t="shared" si="10"/>
        <v>0</v>
      </c>
      <c r="AB73" s="118">
        <f t="shared" si="11"/>
        <v>0</v>
      </c>
      <c r="AC73" s="131">
        <f t="shared" si="12"/>
        <v>0</v>
      </c>
    </row>
    <row r="74" spans="1:29" ht="15.75">
      <c r="A74" s="251"/>
      <c r="B74" s="86" t="s">
        <v>13</v>
      </c>
      <c r="C74" s="92"/>
      <c r="D74" s="134"/>
      <c r="E74" s="93">
        <f t="shared" si="13"/>
        <v>0</v>
      </c>
      <c r="F74" s="92"/>
      <c r="G74" s="20"/>
      <c r="H74" s="93">
        <f t="shared" si="14"/>
        <v>0</v>
      </c>
      <c r="I74" s="92"/>
      <c r="J74" s="20"/>
      <c r="K74" s="93">
        <f t="shared" si="15"/>
        <v>0</v>
      </c>
      <c r="L74" s="92"/>
      <c r="M74" s="20"/>
      <c r="N74" s="93">
        <f t="shared" si="16"/>
        <v>0</v>
      </c>
      <c r="O74" s="92"/>
      <c r="P74" s="6"/>
      <c r="Q74" s="93">
        <f t="shared" si="17"/>
        <v>0</v>
      </c>
      <c r="R74" s="92"/>
      <c r="S74" s="20"/>
      <c r="T74" s="93">
        <f t="shared" si="18"/>
        <v>0</v>
      </c>
      <c r="U74" s="209">
        <f t="shared" ref="U74:U137" si="19">IF(D74=0,0,1)</f>
        <v>0</v>
      </c>
      <c r="W74" s="86" t="s">
        <v>13</v>
      </c>
      <c r="X74" s="121">
        <f t="shared" ref="X74:X137" si="20">+IF(AND(C74&lt;&gt;0,D74&lt;&gt;0,OR(E74&gt;100,E74&lt;-100)),1,0)</f>
        <v>0</v>
      </c>
      <c r="Y74" s="122">
        <f t="shared" ref="Y74:Y137" si="21">+IF(AND(F74&lt;&gt;0,G74&lt;&gt;0,OR(H74&gt;100,H74&lt;-100)),1,0)</f>
        <v>0</v>
      </c>
      <c r="Z74" s="122">
        <f t="shared" ref="Z74:Z137" si="22">+IF(AND(I74&lt;&gt;0,J74&lt;&gt;0,OR(K74&gt;100,K74&lt;-100)),1,0)</f>
        <v>0</v>
      </c>
      <c r="AA74" s="122">
        <f t="shared" ref="AA74:AA137" si="23">+IF(AND(L74&lt;&gt;0,M74&lt;&gt;0,OR(N74&gt;100,N74&lt;-100)),1,0)</f>
        <v>0</v>
      </c>
      <c r="AB74" s="122">
        <f t="shared" ref="AB74:AB137" si="24">+IF(AND(O74&lt;&gt;0,P74&lt;&gt;0,OR(Q74&gt;100,Q74&lt;-100)),1,0)</f>
        <v>0</v>
      </c>
      <c r="AC74" s="129">
        <f t="shared" ref="AC74:AC137" si="25">+IF(AND(R74&lt;&gt;0,S74&lt;&gt;0,OR(T74&gt;100,T74&lt;-100)),1,0)</f>
        <v>0</v>
      </c>
    </row>
    <row r="75" spans="1:29" ht="15.75">
      <c r="A75" s="251"/>
      <c r="B75" s="87" t="s">
        <v>14</v>
      </c>
      <c r="C75" s="92"/>
      <c r="D75" s="134"/>
      <c r="E75" s="93">
        <f t="shared" si="13"/>
        <v>0</v>
      </c>
      <c r="F75" s="92"/>
      <c r="G75" s="20"/>
      <c r="H75" s="93">
        <f t="shared" si="14"/>
        <v>0</v>
      </c>
      <c r="I75" s="92"/>
      <c r="J75" s="20"/>
      <c r="K75" s="93">
        <f t="shared" si="15"/>
        <v>0</v>
      </c>
      <c r="L75" s="92"/>
      <c r="M75" s="20"/>
      <c r="N75" s="93">
        <f t="shared" si="16"/>
        <v>0</v>
      </c>
      <c r="O75" s="92"/>
      <c r="P75" s="6"/>
      <c r="Q75" s="93">
        <f t="shared" si="17"/>
        <v>0</v>
      </c>
      <c r="R75" s="92"/>
      <c r="S75" s="20"/>
      <c r="T75" s="93">
        <f t="shared" si="18"/>
        <v>0</v>
      </c>
      <c r="U75" s="209">
        <f t="shared" si="19"/>
        <v>0</v>
      </c>
      <c r="W75" s="87" t="s">
        <v>14</v>
      </c>
      <c r="X75" s="121">
        <f t="shared" si="20"/>
        <v>0</v>
      </c>
      <c r="Y75" s="122">
        <f t="shared" si="21"/>
        <v>0</v>
      </c>
      <c r="Z75" s="122">
        <f t="shared" si="22"/>
        <v>0</v>
      </c>
      <c r="AA75" s="122">
        <f t="shared" si="23"/>
        <v>0</v>
      </c>
      <c r="AB75" s="122">
        <f t="shared" si="24"/>
        <v>0</v>
      </c>
      <c r="AC75" s="129">
        <f t="shared" si="25"/>
        <v>0</v>
      </c>
    </row>
    <row r="76" spans="1:29" ht="15.75">
      <c r="A76" s="251"/>
      <c r="B76" s="86" t="s">
        <v>15</v>
      </c>
      <c r="C76" s="92"/>
      <c r="D76" s="134"/>
      <c r="E76" s="93">
        <f t="shared" si="13"/>
        <v>0</v>
      </c>
      <c r="F76" s="92"/>
      <c r="G76" s="20"/>
      <c r="H76" s="93">
        <f t="shared" si="14"/>
        <v>0</v>
      </c>
      <c r="I76" s="92"/>
      <c r="J76" s="20"/>
      <c r="K76" s="93">
        <f t="shared" si="15"/>
        <v>0</v>
      </c>
      <c r="L76" s="92"/>
      <c r="M76" s="20"/>
      <c r="N76" s="93">
        <f t="shared" si="16"/>
        <v>0</v>
      </c>
      <c r="O76" s="92"/>
      <c r="P76" s="6"/>
      <c r="Q76" s="93">
        <f t="shared" si="17"/>
        <v>0</v>
      </c>
      <c r="R76" s="92"/>
      <c r="S76" s="20"/>
      <c r="T76" s="93">
        <f t="shared" si="18"/>
        <v>0</v>
      </c>
      <c r="U76" s="209">
        <f t="shared" si="19"/>
        <v>0</v>
      </c>
      <c r="W76" s="86" t="s">
        <v>15</v>
      </c>
      <c r="X76" s="121">
        <f t="shared" si="20"/>
        <v>0</v>
      </c>
      <c r="Y76" s="122">
        <f t="shared" si="21"/>
        <v>0</v>
      </c>
      <c r="Z76" s="122">
        <f t="shared" si="22"/>
        <v>0</v>
      </c>
      <c r="AA76" s="122">
        <f t="shared" si="23"/>
        <v>0</v>
      </c>
      <c r="AB76" s="122">
        <f t="shared" si="24"/>
        <v>0</v>
      </c>
      <c r="AC76" s="129">
        <f t="shared" si="25"/>
        <v>0</v>
      </c>
    </row>
    <row r="77" spans="1:29" ht="15.75">
      <c r="A77" s="251"/>
      <c r="B77" s="86" t="s">
        <v>16</v>
      </c>
      <c r="C77" s="92"/>
      <c r="D77" s="134"/>
      <c r="E77" s="93">
        <f t="shared" si="13"/>
        <v>0</v>
      </c>
      <c r="F77" s="92"/>
      <c r="G77" s="20"/>
      <c r="H77" s="93">
        <f t="shared" si="14"/>
        <v>0</v>
      </c>
      <c r="I77" s="92"/>
      <c r="J77" s="20"/>
      <c r="K77" s="93">
        <f t="shared" si="15"/>
        <v>0</v>
      </c>
      <c r="L77" s="92"/>
      <c r="M77" s="20"/>
      <c r="N77" s="93">
        <f t="shared" si="16"/>
        <v>0</v>
      </c>
      <c r="O77" s="92"/>
      <c r="P77" s="6"/>
      <c r="Q77" s="93">
        <f t="shared" si="17"/>
        <v>0</v>
      </c>
      <c r="R77" s="92"/>
      <c r="S77" s="20"/>
      <c r="T77" s="93">
        <f t="shared" si="18"/>
        <v>0</v>
      </c>
      <c r="U77" s="209">
        <f t="shared" si="19"/>
        <v>0</v>
      </c>
      <c r="W77" s="86" t="s">
        <v>16</v>
      </c>
      <c r="X77" s="121">
        <f t="shared" si="20"/>
        <v>0</v>
      </c>
      <c r="Y77" s="122">
        <f t="shared" si="21"/>
        <v>0</v>
      </c>
      <c r="Z77" s="122">
        <f t="shared" si="22"/>
        <v>0</v>
      </c>
      <c r="AA77" s="122">
        <f t="shared" si="23"/>
        <v>0</v>
      </c>
      <c r="AB77" s="122">
        <f t="shared" si="24"/>
        <v>0</v>
      </c>
      <c r="AC77" s="129">
        <f t="shared" si="25"/>
        <v>0</v>
      </c>
    </row>
    <row r="78" spans="1:29" ht="15.75">
      <c r="A78" s="251"/>
      <c r="B78" s="86" t="s">
        <v>17</v>
      </c>
      <c r="C78" s="92"/>
      <c r="D78" s="134"/>
      <c r="E78" s="93">
        <f t="shared" si="13"/>
        <v>0</v>
      </c>
      <c r="F78" s="92"/>
      <c r="G78" s="20"/>
      <c r="H78" s="93">
        <f t="shared" si="14"/>
        <v>0</v>
      </c>
      <c r="I78" s="92"/>
      <c r="J78" s="20"/>
      <c r="K78" s="93">
        <f t="shared" si="15"/>
        <v>0</v>
      </c>
      <c r="L78" s="92"/>
      <c r="M78" s="20"/>
      <c r="N78" s="93">
        <f t="shared" si="16"/>
        <v>0</v>
      </c>
      <c r="O78" s="92"/>
      <c r="P78" s="6"/>
      <c r="Q78" s="93">
        <f t="shared" si="17"/>
        <v>0</v>
      </c>
      <c r="R78" s="92"/>
      <c r="S78" s="20"/>
      <c r="T78" s="93">
        <f t="shared" si="18"/>
        <v>0</v>
      </c>
      <c r="U78" s="209">
        <f t="shared" si="19"/>
        <v>0</v>
      </c>
      <c r="W78" s="86" t="s">
        <v>17</v>
      </c>
      <c r="X78" s="121">
        <f t="shared" si="20"/>
        <v>0</v>
      </c>
      <c r="Y78" s="122">
        <f t="shared" si="21"/>
        <v>0</v>
      </c>
      <c r="Z78" s="122">
        <f t="shared" si="22"/>
        <v>0</v>
      </c>
      <c r="AA78" s="122">
        <f t="shared" si="23"/>
        <v>0</v>
      </c>
      <c r="AB78" s="122">
        <f t="shared" si="24"/>
        <v>0</v>
      </c>
      <c r="AC78" s="129">
        <f t="shared" si="25"/>
        <v>0</v>
      </c>
    </row>
    <row r="79" spans="1:29" ht="15.75">
      <c r="A79" s="251"/>
      <c r="B79" s="86" t="s">
        <v>18</v>
      </c>
      <c r="C79" s="92"/>
      <c r="D79" s="134"/>
      <c r="E79" s="93">
        <f t="shared" si="13"/>
        <v>0</v>
      </c>
      <c r="F79" s="92"/>
      <c r="G79" s="20"/>
      <c r="H79" s="93">
        <f t="shared" si="14"/>
        <v>0</v>
      </c>
      <c r="I79" s="92"/>
      <c r="J79" s="20"/>
      <c r="K79" s="93">
        <f t="shared" si="15"/>
        <v>0</v>
      </c>
      <c r="L79" s="92"/>
      <c r="M79" s="20"/>
      <c r="N79" s="93">
        <f t="shared" si="16"/>
        <v>0</v>
      </c>
      <c r="O79" s="92"/>
      <c r="P79" s="6"/>
      <c r="Q79" s="93">
        <f t="shared" si="17"/>
        <v>0</v>
      </c>
      <c r="R79" s="92"/>
      <c r="S79" s="20"/>
      <c r="T79" s="93">
        <f t="shared" si="18"/>
        <v>0</v>
      </c>
      <c r="U79" s="209">
        <f t="shared" si="19"/>
        <v>0</v>
      </c>
      <c r="W79" s="86" t="s">
        <v>18</v>
      </c>
      <c r="X79" s="121">
        <f t="shared" si="20"/>
        <v>0</v>
      </c>
      <c r="Y79" s="122">
        <f t="shared" si="21"/>
        <v>0</v>
      </c>
      <c r="Z79" s="122">
        <f t="shared" si="22"/>
        <v>0</v>
      </c>
      <c r="AA79" s="122">
        <f t="shared" si="23"/>
        <v>0</v>
      </c>
      <c r="AB79" s="122">
        <f t="shared" si="24"/>
        <v>0</v>
      </c>
      <c r="AC79" s="129">
        <f t="shared" si="25"/>
        <v>0</v>
      </c>
    </row>
    <row r="80" spans="1:29" ht="15.75">
      <c r="A80" s="252"/>
      <c r="B80" s="88" t="s">
        <v>19</v>
      </c>
      <c r="C80" s="94"/>
      <c r="D80" s="135"/>
      <c r="E80" s="96">
        <f t="shared" si="13"/>
        <v>0</v>
      </c>
      <c r="F80" s="94"/>
      <c r="G80" s="95"/>
      <c r="H80" s="96">
        <f t="shared" si="14"/>
        <v>0</v>
      </c>
      <c r="I80" s="94"/>
      <c r="J80" s="95"/>
      <c r="K80" s="96">
        <f t="shared" si="15"/>
        <v>0</v>
      </c>
      <c r="L80" s="94"/>
      <c r="M80" s="95"/>
      <c r="N80" s="96">
        <f t="shared" si="16"/>
        <v>0</v>
      </c>
      <c r="O80" s="94"/>
      <c r="P80" s="105"/>
      <c r="Q80" s="96">
        <f t="shared" si="17"/>
        <v>0</v>
      </c>
      <c r="R80" s="94"/>
      <c r="S80" s="95"/>
      <c r="T80" s="96">
        <f t="shared" si="18"/>
        <v>0</v>
      </c>
      <c r="U80" s="210">
        <f t="shared" si="19"/>
        <v>0</v>
      </c>
      <c r="W80" s="88" t="s">
        <v>19</v>
      </c>
      <c r="X80" s="125">
        <f t="shared" si="20"/>
        <v>0</v>
      </c>
      <c r="Y80" s="126">
        <f t="shared" si="21"/>
        <v>0</v>
      </c>
      <c r="Z80" s="126">
        <f t="shared" si="22"/>
        <v>0</v>
      </c>
      <c r="AA80" s="126">
        <f t="shared" si="23"/>
        <v>0</v>
      </c>
      <c r="AB80" s="126">
        <f t="shared" si="24"/>
        <v>0</v>
      </c>
      <c r="AC80" s="132">
        <f t="shared" si="25"/>
        <v>0</v>
      </c>
    </row>
    <row r="81" spans="1:29" ht="15.75" customHeight="1">
      <c r="A81" s="250">
        <v>42745</v>
      </c>
      <c r="B81" s="85" t="s">
        <v>12</v>
      </c>
      <c r="C81" s="89"/>
      <c r="D81" s="90"/>
      <c r="E81" s="91">
        <f t="shared" si="13"/>
        <v>0</v>
      </c>
      <c r="F81" s="89"/>
      <c r="G81" s="102"/>
      <c r="H81" s="91">
        <f t="shared" si="14"/>
        <v>0</v>
      </c>
      <c r="I81" s="89"/>
      <c r="J81" s="90"/>
      <c r="K81" s="91">
        <f t="shared" si="15"/>
        <v>0</v>
      </c>
      <c r="L81" s="89"/>
      <c r="M81" s="90"/>
      <c r="N81" s="91">
        <f t="shared" si="16"/>
        <v>0</v>
      </c>
      <c r="O81" s="89"/>
      <c r="P81" s="90"/>
      <c r="Q81" s="91">
        <f t="shared" si="17"/>
        <v>0</v>
      </c>
      <c r="R81" s="89"/>
      <c r="S81" s="102"/>
      <c r="T81" s="91">
        <f t="shared" si="18"/>
        <v>0</v>
      </c>
      <c r="U81" s="208">
        <f t="shared" si="19"/>
        <v>0</v>
      </c>
      <c r="W81" s="85" t="s">
        <v>12</v>
      </c>
      <c r="X81" s="121">
        <f t="shared" si="20"/>
        <v>0</v>
      </c>
      <c r="Y81" s="122">
        <f t="shared" si="21"/>
        <v>0</v>
      </c>
      <c r="Z81" s="122">
        <f t="shared" si="22"/>
        <v>0</v>
      </c>
      <c r="AA81" s="122">
        <f t="shared" si="23"/>
        <v>0</v>
      </c>
      <c r="AB81" s="122">
        <f t="shared" si="24"/>
        <v>0</v>
      </c>
      <c r="AC81" s="129">
        <f t="shared" si="25"/>
        <v>0</v>
      </c>
    </row>
    <row r="82" spans="1:29" ht="15.75">
      <c r="A82" s="251"/>
      <c r="B82" s="86" t="s">
        <v>13</v>
      </c>
      <c r="C82" s="92"/>
      <c r="D82" s="20"/>
      <c r="E82" s="93">
        <f t="shared" si="13"/>
        <v>0</v>
      </c>
      <c r="F82" s="92"/>
      <c r="G82" s="6"/>
      <c r="H82" s="93">
        <f t="shared" si="14"/>
        <v>0</v>
      </c>
      <c r="I82" s="92"/>
      <c r="J82" s="20"/>
      <c r="K82" s="93">
        <f t="shared" si="15"/>
        <v>0</v>
      </c>
      <c r="L82" s="92"/>
      <c r="M82" s="20"/>
      <c r="N82" s="93">
        <f t="shared" si="16"/>
        <v>0</v>
      </c>
      <c r="O82" s="92"/>
      <c r="P82" s="20"/>
      <c r="Q82" s="93">
        <f t="shared" si="17"/>
        <v>0</v>
      </c>
      <c r="R82" s="92"/>
      <c r="S82" s="6"/>
      <c r="T82" s="93">
        <f t="shared" si="18"/>
        <v>0</v>
      </c>
      <c r="U82" s="209">
        <f t="shared" si="19"/>
        <v>0</v>
      </c>
      <c r="W82" s="86" t="s">
        <v>13</v>
      </c>
      <c r="X82" s="121">
        <f t="shared" si="20"/>
        <v>0</v>
      </c>
      <c r="Y82" s="122">
        <f t="shared" si="21"/>
        <v>0</v>
      </c>
      <c r="Z82" s="122">
        <f t="shared" si="22"/>
        <v>0</v>
      </c>
      <c r="AA82" s="122">
        <f t="shared" si="23"/>
        <v>0</v>
      </c>
      <c r="AB82" s="122">
        <f t="shared" si="24"/>
        <v>0</v>
      </c>
      <c r="AC82" s="129">
        <f t="shared" si="25"/>
        <v>0</v>
      </c>
    </row>
    <row r="83" spans="1:29" ht="15.75">
      <c r="A83" s="251"/>
      <c r="B83" s="87" t="s">
        <v>14</v>
      </c>
      <c r="C83" s="92"/>
      <c r="D83" s="20"/>
      <c r="E83" s="93">
        <f t="shared" si="13"/>
        <v>0</v>
      </c>
      <c r="F83" s="92"/>
      <c r="G83" s="6"/>
      <c r="H83" s="93">
        <f t="shared" si="14"/>
        <v>0</v>
      </c>
      <c r="I83" s="92"/>
      <c r="J83" s="20"/>
      <c r="K83" s="93">
        <f t="shared" si="15"/>
        <v>0</v>
      </c>
      <c r="L83" s="92"/>
      <c r="M83" s="20"/>
      <c r="N83" s="93">
        <f t="shared" si="16"/>
        <v>0</v>
      </c>
      <c r="O83" s="92"/>
      <c r="P83" s="20"/>
      <c r="Q83" s="93">
        <f t="shared" si="17"/>
        <v>0</v>
      </c>
      <c r="R83" s="92"/>
      <c r="S83" s="6"/>
      <c r="T83" s="93">
        <f t="shared" si="18"/>
        <v>0</v>
      </c>
      <c r="U83" s="209">
        <f t="shared" si="19"/>
        <v>0</v>
      </c>
      <c r="W83" s="87" t="s">
        <v>14</v>
      </c>
      <c r="X83" s="121">
        <f t="shared" si="20"/>
        <v>0</v>
      </c>
      <c r="Y83" s="122">
        <f t="shared" si="21"/>
        <v>0</v>
      </c>
      <c r="Z83" s="122">
        <f t="shared" si="22"/>
        <v>0</v>
      </c>
      <c r="AA83" s="122">
        <f t="shared" si="23"/>
        <v>0</v>
      </c>
      <c r="AB83" s="122">
        <f t="shared" si="24"/>
        <v>0</v>
      </c>
      <c r="AC83" s="129">
        <f t="shared" si="25"/>
        <v>0</v>
      </c>
    </row>
    <row r="84" spans="1:29" ht="15.75">
      <c r="A84" s="251"/>
      <c r="B84" s="86" t="s">
        <v>15</v>
      </c>
      <c r="C84" s="92"/>
      <c r="D84" s="20"/>
      <c r="E84" s="93">
        <f t="shared" si="13"/>
        <v>0</v>
      </c>
      <c r="F84" s="92"/>
      <c r="G84" s="6"/>
      <c r="H84" s="93">
        <f t="shared" si="14"/>
        <v>0</v>
      </c>
      <c r="I84" s="92"/>
      <c r="J84" s="20"/>
      <c r="K84" s="93">
        <f t="shared" si="15"/>
        <v>0</v>
      </c>
      <c r="L84" s="92"/>
      <c r="M84" s="20"/>
      <c r="N84" s="93">
        <f t="shared" si="16"/>
        <v>0</v>
      </c>
      <c r="O84" s="92"/>
      <c r="P84" s="20"/>
      <c r="Q84" s="93">
        <f t="shared" si="17"/>
        <v>0</v>
      </c>
      <c r="R84" s="92"/>
      <c r="S84" s="6"/>
      <c r="T84" s="93">
        <f t="shared" si="18"/>
        <v>0</v>
      </c>
      <c r="U84" s="209">
        <f t="shared" si="19"/>
        <v>0</v>
      </c>
      <c r="W84" s="86" t="s">
        <v>15</v>
      </c>
      <c r="X84" s="121">
        <f t="shared" si="20"/>
        <v>0</v>
      </c>
      <c r="Y84" s="122">
        <f t="shared" si="21"/>
        <v>0</v>
      </c>
      <c r="Z84" s="122">
        <f t="shared" si="22"/>
        <v>0</v>
      </c>
      <c r="AA84" s="122">
        <f t="shared" si="23"/>
        <v>0</v>
      </c>
      <c r="AB84" s="122">
        <f t="shared" si="24"/>
        <v>0</v>
      </c>
      <c r="AC84" s="129">
        <f t="shared" si="25"/>
        <v>0</v>
      </c>
    </row>
    <row r="85" spans="1:29" ht="15.75">
      <c r="A85" s="251"/>
      <c r="B85" s="86" t="s">
        <v>16</v>
      </c>
      <c r="C85" s="92"/>
      <c r="D85" s="20"/>
      <c r="E85" s="93">
        <f t="shared" si="13"/>
        <v>0</v>
      </c>
      <c r="F85" s="92"/>
      <c r="G85" s="6"/>
      <c r="H85" s="93">
        <f t="shared" si="14"/>
        <v>0</v>
      </c>
      <c r="I85" s="92"/>
      <c r="J85" s="20"/>
      <c r="K85" s="93">
        <f t="shared" si="15"/>
        <v>0</v>
      </c>
      <c r="L85" s="92"/>
      <c r="M85" s="20"/>
      <c r="N85" s="93">
        <f t="shared" si="16"/>
        <v>0</v>
      </c>
      <c r="O85" s="92"/>
      <c r="P85" s="20"/>
      <c r="Q85" s="93">
        <f t="shared" si="17"/>
        <v>0</v>
      </c>
      <c r="R85" s="92"/>
      <c r="S85" s="6"/>
      <c r="T85" s="93">
        <f t="shared" si="18"/>
        <v>0</v>
      </c>
      <c r="U85" s="209">
        <f t="shared" si="19"/>
        <v>0</v>
      </c>
      <c r="W85" s="86" t="s">
        <v>16</v>
      </c>
      <c r="X85" s="121">
        <f t="shared" si="20"/>
        <v>0</v>
      </c>
      <c r="Y85" s="122">
        <f t="shared" si="21"/>
        <v>0</v>
      </c>
      <c r="Z85" s="122">
        <f t="shared" si="22"/>
        <v>0</v>
      </c>
      <c r="AA85" s="122">
        <f t="shared" si="23"/>
        <v>0</v>
      </c>
      <c r="AB85" s="122">
        <f t="shared" si="24"/>
        <v>0</v>
      </c>
      <c r="AC85" s="129">
        <f t="shared" si="25"/>
        <v>0</v>
      </c>
    </row>
    <row r="86" spans="1:29" ht="15.75">
      <c r="A86" s="251"/>
      <c r="B86" s="86" t="s">
        <v>17</v>
      </c>
      <c r="C86" s="92"/>
      <c r="D86" s="20"/>
      <c r="E86" s="93">
        <f t="shared" si="13"/>
        <v>0</v>
      </c>
      <c r="F86" s="92"/>
      <c r="G86" s="6"/>
      <c r="H86" s="93">
        <f t="shared" si="14"/>
        <v>0</v>
      </c>
      <c r="I86" s="92"/>
      <c r="J86" s="20"/>
      <c r="K86" s="93">
        <f t="shared" si="15"/>
        <v>0</v>
      </c>
      <c r="L86" s="92"/>
      <c r="M86" s="20"/>
      <c r="N86" s="93">
        <f t="shared" si="16"/>
        <v>0</v>
      </c>
      <c r="O86" s="92"/>
      <c r="P86" s="20"/>
      <c r="Q86" s="93">
        <f t="shared" si="17"/>
        <v>0</v>
      </c>
      <c r="R86" s="92"/>
      <c r="S86" s="6"/>
      <c r="T86" s="93">
        <f t="shared" si="18"/>
        <v>0</v>
      </c>
      <c r="U86" s="209">
        <f t="shared" si="19"/>
        <v>0</v>
      </c>
      <c r="W86" s="86" t="s">
        <v>17</v>
      </c>
      <c r="X86" s="121">
        <f t="shared" si="20"/>
        <v>0</v>
      </c>
      <c r="Y86" s="122">
        <f t="shared" si="21"/>
        <v>0</v>
      </c>
      <c r="Z86" s="122">
        <f t="shared" si="22"/>
        <v>0</v>
      </c>
      <c r="AA86" s="122">
        <f t="shared" si="23"/>
        <v>0</v>
      </c>
      <c r="AB86" s="122">
        <f t="shared" si="24"/>
        <v>0</v>
      </c>
      <c r="AC86" s="129">
        <f t="shared" si="25"/>
        <v>0</v>
      </c>
    </row>
    <row r="87" spans="1:29" ht="15.75">
      <c r="A87" s="251"/>
      <c r="B87" s="86" t="s">
        <v>18</v>
      </c>
      <c r="C87" s="92"/>
      <c r="D87" s="20"/>
      <c r="E87" s="93">
        <f t="shared" si="13"/>
        <v>0</v>
      </c>
      <c r="F87" s="92"/>
      <c r="G87" s="6"/>
      <c r="H87" s="93">
        <f t="shared" si="14"/>
        <v>0</v>
      </c>
      <c r="I87" s="92"/>
      <c r="J87" s="20"/>
      <c r="K87" s="93">
        <f t="shared" si="15"/>
        <v>0</v>
      </c>
      <c r="L87" s="92"/>
      <c r="M87" s="20"/>
      <c r="N87" s="93">
        <f t="shared" si="16"/>
        <v>0</v>
      </c>
      <c r="O87" s="92"/>
      <c r="P87" s="20"/>
      <c r="Q87" s="93">
        <f t="shared" si="17"/>
        <v>0</v>
      </c>
      <c r="R87" s="92"/>
      <c r="S87" s="6"/>
      <c r="T87" s="93">
        <f t="shared" si="18"/>
        <v>0</v>
      </c>
      <c r="U87" s="209">
        <f t="shared" si="19"/>
        <v>0</v>
      </c>
      <c r="W87" s="86" t="s">
        <v>18</v>
      </c>
      <c r="X87" s="121">
        <f t="shared" si="20"/>
        <v>0</v>
      </c>
      <c r="Y87" s="122">
        <f t="shared" si="21"/>
        <v>0</v>
      </c>
      <c r="Z87" s="122">
        <f t="shared" si="22"/>
        <v>0</v>
      </c>
      <c r="AA87" s="122">
        <f t="shared" si="23"/>
        <v>0</v>
      </c>
      <c r="AB87" s="122">
        <f t="shared" si="24"/>
        <v>0</v>
      </c>
      <c r="AC87" s="129">
        <f t="shared" si="25"/>
        <v>0</v>
      </c>
    </row>
    <row r="88" spans="1:29" ht="15.75">
      <c r="A88" s="252"/>
      <c r="B88" s="88" t="s">
        <v>19</v>
      </c>
      <c r="C88" s="94"/>
      <c r="D88" s="95"/>
      <c r="E88" s="96">
        <f t="shared" si="13"/>
        <v>0</v>
      </c>
      <c r="F88" s="94"/>
      <c r="G88" s="105"/>
      <c r="H88" s="96">
        <f t="shared" si="14"/>
        <v>0</v>
      </c>
      <c r="I88" s="94"/>
      <c r="J88" s="95"/>
      <c r="K88" s="96">
        <f t="shared" si="15"/>
        <v>0</v>
      </c>
      <c r="L88" s="94"/>
      <c r="M88" s="95"/>
      <c r="N88" s="96">
        <f t="shared" si="16"/>
        <v>0</v>
      </c>
      <c r="O88" s="94"/>
      <c r="P88" s="95"/>
      <c r="Q88" s="96">
        <f t="shared" si="17"/>
        <v>0</v>
      </c>
      <c r="R88" s="94"/>
      <c r="S88" s="105"/>
      <c r="T88" s="96">
        <f t="shared" si="18"/>
        <v>0</v>
      </c>
      <c r="U88" s="210">
        <f t="shared" si="19"/>
        <v>0</v>
      </c>
      <c r="W88" s="88" t="s">
        <v>19</v>
      </c>
      <c r="X88" s="125">
        <f t="shared" si="20"/>
        <v>0</v>
      </c>
      <c r="Y88" s="126">
        <f t="shared" si="21"/>
        <v>0</v>
      </c>
      <c r="Z88" s="126">
        <f t="shared" si="22"/>
        <v>0</v>
      </c>
      <c r="AA88" s="126">
        <f t="shared" si="23"/>
        <v>0</v>
      </c>
      <c r="AB88" s="126">
        <f t="shared" si="24"/>
        <v>0</v>
      </c>
      <c r="AC88" s="132">
        <f t="shared" si="25"/>
        <v>0</v>
      </c>
    </row>
    <row r="89" spans="1:29" ht="15.75" customHeight="1">
      <c r="A89" s="250">
        <v>42746</v>
      </c>
      <c r="B89" s="85" t="s">
        <v>12</v>
      </c>
      <c r="C89" s="89"/>
      <c r="D89" s="90"/>
      <c r="E89" s="91">
        <f t="shared" si="13"/>
        <v>0</v>
      </c>
      <c r="F89" s="89"/>
      <c r="G89" s="90"/>
      <c r="H89" s="91">
        <f t="shared" si="14"/>
        <v>0</v>
      </c>
      <c r="I89" s="89"/>
      <c r="J89" s="90"/>
      <c r="K89" s="91">
        <f t="shared" si="15"/>
        <v>0</v>
      </c>
      <c r="L89" s="89"/>
      <c r="M89" s="90"/>
      <c r="N89" s="91">
        <f t="shared" si="16"/>
        <v>0</v>
      </c>
      <c r="O89" s="89"/>
      <c r="P89" s="90"/>
      <c r="Q89" s="91">
        <f t="shared" si="17"/>
        <v>0</v>
      </c>
      <c r="R89" s="89"/>
      <c r="S89" s="90"/>
      <c r="T89" s="91">
        <f t="shared" si="18"/>
        <v>0</v>
      </c>
      <c r="U89" s="208">
        <f t="shared" si="19"/>
        <v>0</v>
      </c>
      <c r="W89" s="85" t="s">
        <v>12</v>
      </c>
      <c r="X89" s="122">
        <f t="shared" si="20"/>
        <v>0</v>
      </c>
      <c r="Y89" s="122">
        <f t="shared" si="21"/>
        <v>0</v>
      </c>
      <c r="Z89" s="122">
        <f t="shared" si="22"/>
        <v>0</v>
      </c>
      <c r="AA89" s="122">
        <f t="shared" si="23"/>
        <v>0</v>
      </c>
      <c r="AB89" s="122">
        <f t="shared" si="24"/>
        <v>0</v>
      </c>
      <c r="AC89" s="129">
        <f t="shared" si="25"/>
        <v>0</v>
      </c>
    </row>
    <row r="90" spans="1:29" ht="15.75">
      <c r="A90" s="251"/>
      <c r="B90" s="86" t="s">
        <v>13</v>
      </c>
      <c r="C90" s="92"/>
      <c r="D90" s="20"/>
      <c r="E90" s="93">
        <f t="shared" si="13"/>
        <v>0</v>
      </c>
      <c r="F90" s="92"/>
      <c r="G90" s="6"/>
      <c r="H90" s="93">
        <f t="shared" si="14"/>
        <v>0</v>
      </c>
      <c r="I90" s="92"/>
      <c r="J90" s="20"/>
      <c r="K90" s="93">
        <f t="shared" si="15"/>
        <v>0</v>
      </c>
      <c r="L90" s="92"/>
      <c r="M90" s="20"/>
      <c r="N90" s="93">
        <f t="shared" si="16"/>
        <v>0</v>
      </c>
      <c r="O90" s="92"/>
      <c r="P90" s="20"/>
      <c r="Q90" s="93">
        <f t="shared" si="17"/>
        <v>0</v>
      </c>
      <c r="R90" s="92"/>
      <c r="S90" s="20"/>
      <c r="T90" s="93">
        <f t="shared" si="18"/>
        <v>0</v>
      </c>
      <c r="U90" s="209">
        <f t="shared" si="19"/>
        <v>0</v>
      </c>
      <c r="W90" s="86" t="s">
        <v>13</v>
      </c>
      <c r="X90" s="122">
        <f t="shared" si="20"/>
        <v>0</v>
      </c>
      <c r="Y90" s="122">
        <f t="shared" si="21"/>
        <v>0</v>
      </c>
      <c r="Z90" s="122">
        <f t="shared" si="22"/>
        <v>0</v>
      </c>
      <c r="AA90" s="122">
        <f t="shared" si="23"/>
        <v>0</v>
      </c>
      <c r="AB90" s="122">
        <f t="shared" si="24"/>
        <v>0</v>
      </c>
      <c r="AC90" s="129">
        <f t="shared" si="25"/>
        <v>0</v>
      </c>
    </row>
    <row r="91" spans="1:29" ht="15.75">
      <c r="A91" s="251"/>
      <c r="B91" s="87" t="s">
        <v>14</v>
      </c>
      <c r="C91" s="92"/>
      <c r="D91" s="20"/>
      <c r="E91" s="93">
        <f t="shared" si="13"/>
        <v>0</v>
      </c>
      <c r="F91" s="92"/>
      <c r="G91" s="6"/>
      <c r="H91" s="93">
        <f t="shared" si="14"/>
        <v>0</v>
      </c>
      <c r="I91" s="92"/>
      <c r="J91" s="20"/>
      <c r="K91" s="93">
        <f t="shared" si="15"/>
        <v>0</v>
      </c>
      <c r="L91" s="92"/>
      <c r="M91" s="20"/>
      <c r="N91" s="93">
        <f t="shared" si="16"/>
        <v>0</v>
      </c>
      <c r="O91" s="92"/>
      <c r="P91" s="20"/>
      <c r="Q91" s="93">
        <f t="shared" si="17"/>
        <v>0</v>
      </c>
      <c r="R91" s="92"/>
      <c r="S91" s="20"/>
      <c r="T91" s="93">
        <f t="shared" si="18"/>
        <v>0</v>
      </c>
      <c r="U91" s="209">
        <f t="shared" si="19"/>
        <v>0</v>
      </c>
      <c r="W91" s="87" t="s">
        <v>14</v>
      </c>
      <c r="X91" s="122">
        <f t="shared" si="20"/>
        <v>0</v>
      </c>
      <c r="Y91" s="122">
        <f t="shared" si="21"/>
        <v>0</v>
      </c>
      <c r="Z91" s="122">
        <f t="shared" si="22"/>
        <v>0</v>
      </c>
      <c r="AA91" s="122">
        <f t="shared" si="23"/>
        <v>0</v>
      </c>
      <c r="AB91" s="122">
        <f t="shared" si="24"/>
        <v>0</v>
      </c>
      <c r="AC91" s="129">
        <f t="shared" si="25"/>
        <v>0</v>
      </c>
    </row>
    <row r="92" spans="1:29" ht="15.75">
      <c r="A92" s="251"/>
      <c r="B92" s="86" t="s">
        <v>15</v>
      </c>
      <c r="C92" s="92"/>
      <c r="D92" s="20"/>
      <c r="E92" s="93">
        <f t="shared" si="13"/>
        <v>0</v>
      </c>
      <c r="F92" s="92"/>
      <c r="G92" s="6"/>
      <c r="H92" s="93">
        <f t="shared" si="14"/>
        <v>0</v>
      </c>
      <c r="I92" s="92"/>
      <c r="J92" s="20"/>
      <c r="K92" s="93">
        <f t="shared" si="15"/>
        <v>0</v>
      </c>
      <c r="L92" s="92"/>
      <c r="M92" s="20"/>
      <c r="N92" s="93">
        <f t="shared" si="16"/>
        <v>0</v>
      </c>
      <c r="O92" s="92"/>
      <c r="P92" s="20"/>
      <c r="Q92" s="93">
        <f t="shared" si="17"/>
        <v>0</v>
      </c>
      <c r="R92" s="92"/>
      <c r="S92" s="20"/>
      <c r="T92" s="93">
        <f t="shared" si="18"/>
        <v>0</v>
      </c>
      <c r="U92" s="209">
        <f t="shared" si="19"/>
        <v>0</v>
      </c>
      <c r="W92" s="86" t="s">
        <v>15</v>
      </c>
      <c r="X92" s="122">
        <f t="shared" si="20"/>
        <v>0</v>
      </c>
      <c r="Y92" s="122">
        <f t="shared" si="21"/>
        <v>0</v>
      </c>
      <c r="Z92" s="122">
        <f t="shared" si="22"/>
        <v>0</v>
      </c>
      <c r="AA92" s="122">
        <f t="shared" si="23"/>
        <v>0</v>
      </c>
      <c r="AB92" s="122">
        <f t="shared" si="24"/>
        <v>0</v>
      </c>
      <c r="AC92" s="129">
        <f t="shared" si="25"/>
        <v>0</v>
      </c>
    </row>
    <row r="93" spans="1:29" ht="15.75">
      <c r="A93" s="251"/>
      <c r="B93" s="86" t="s">
        <v>16</v>
      </c>
      <c r="C93" s="92"/>
      <c r="D93" s="20"/>
      <c r="E93" s="93">
        <f t="shared" si="13"/>
        <v>0</v>
      </c>
      <c r="F93" s="92"/>
      <c r="G93" s="6"/>
      <c r="H93" s="93">
        <f t="shared" si="14"/>
        <v>0</v>
      </c>
      <c r="I93" s="92"/>
      <c r="J93" s="20"/>
      <c r="K93" s="93">
        <f t="shared" si="15"/>
        <v>0</v>
      </c>
      <c r="L93" s="92"/>
      <c r="M93" s="20"/>
      <c r="N93" s="93">
        <f t="shared" si="16"/>
        <v>0</v>
      </c>
      <c r="O93" s="92"/>
      <c r="P93" s="20"/>
      <c r="Q93" s="93">
        <f t="shared" si="17"/>
        <v>0</v>
      </c>
      <c r="R93" s="92"/>
      <c r="S93" s="20"/>
      <c r="T93" s="93">
        <f t="shared" si="18"/>
        <v>0</v>
      </c>
      <c r="U93" s="209">
        <f t="shared" si="19"/>
        <v>0</v>
      </c>
      <c r="W93" s="86" t="s">
        <v>16</v>
      </c>
      <c r="X93" s="122">
        <f t="shared" si="20"/>
        <v>0</v>
      </c>
      <c r="Y93" s="122">
        <f t="shared" si="21"/>
        <v>0</v>
      </c>
      <c r="Z93" s="122">
        <f t="shared" si="22"/>
        <v>0</v>
      </c>
      <c r="AA93" s="122">
        <f t="shared" si="23"/>
        <v>0</v>
      </c>
      <c r="AB93" s="122">
        <f t="shared" si="24"/>
        <v>0</v>
      </c>
      <c r="AC93" s="129">
        <f t="shared" si="25"/>
        <v>0</v>
      </c>
    </row>
    <row r="94" spans="1:29" ht="15.75">
      <c r="A94" s="251"/>
      <c r="B94" s="86" t="s">
        <v>17</v>
      </c>
      <c r="C94" s="92"/>
      <c r="D94" s="20"/>
      <c r="E94" s="93">
        <f t="shared" si="13"/>
        <v>0</v>
      </c>
      <c r="F94" s="92"/>
      <c r="G94" s="6"/>
      <c r="H94" s="93">
        <f t="shared" si="14"/>
        <v>0</v>
      </c>
      <c r="I94" s="92"/>
      <c r="J94" s="20"/>
      <c r="K94" s="93">
        <f t="shared" si="15"/>
        <v>0</v>
      </c>
      <c r="L94" s="92"/>
      <c r="M94" s="20"/>
      <c r="N94" s="93">
        <f t="shared" si="16"/>
        <v>0</v>
      </c>
      <c r="O94" s="92"/>
      <c r="P94" s="20"/>
      <c r="Q94" s="93">
        <f t="shared" si="17"/>
        <v>0</v>
      </c>
      <c r="R94" s="92"/>
      <c r="S94" s="20"/>
      <c r="T94" s="93">
        <f t="shared" si="18"/>
        <v>0</v>
      </c>
      <c r="U94" s="209">
        <f t="shared" si="19"/>
        <v>0</v>
      </c>
      <c r="W94" s="86" t="s">
        <v>17</v>
      </c>
      <c r="X94" s="122">
        <f t="shared" si="20"/>
        <v>0</v>
      </c>
      <c r="Y94" s="122">
        <f t="shared" si="21"/>
        <v>0</v>
      </c>
      <c r="Z94" s="122">
        <f t="shared" si="22"/>
        <v>0</v>
      </c>
      <c r="AA94" s="122">
        <f t="shared" si="23"/>
        <v>0</v>
      </c>
      <c r="AB94" s="122">
        <f t="shared" si="24"/>
        <v>0</v>
      </c>
      <c r="AC94" s="129">
        <f t="shared" si="25"/>
        <v>0</v>
      </c>
    </row>
    <row r="95" spans="1:29" ht="15.75">
      <c r="A95" s="251"/>
      <c r="B95" s="86" t="s">
        <v>18</v>
      </c>
      <c r="C95" s="92"/>
      <c r="D95" s="20"/>
      <c r="E95" s="93">
        <f t="shared" si="13"/>
        <v>0</v>
      </c>
      <c r="F95" s="92"/>
      <c r="G95" s="6"/>
      <c r="H95" s="93">
        <f t="shared" si="14"/>
        <v>0</v>
      </c>
      <c r="I95" s="92"/>
      <c r="J95" s="20"/>
      <c r="K95" s="93">
        <f t="shared" si="15"/>
        <v>0</v>
      </c>
      <c r="L95" s="92"/>
      <c r="M95" s="20"/>
      <c r="N95" s="93">
        <f t="shared" si="16"/>
        <v>0</v>
      </c>
      <c r="O95" s="92"/>
      <c r="P95" s="20"/>
      <c r="Q95" s="93">
        <f t="shared" si="17"/>
        <v>0</v>
      </c>
      <c r="R95" s="92"/>
      <c r="S95" s="20"/>
      <c r="T95" s="93">
        <f t="shared" si="18"/>
        <v>0</v>
      </c>
      <c r="U95" s="209">
        <f t="shared" si="19"/>
        <v>0</v>
      </c>
      <c r="W95" s="86" t="s">
        <v>18</v>
      </c>
      <c r="X95" s="122">
        <f t="shared" si="20"/>
        <v>0</v>
      </c>
      <c r="Y95" s="122">
        <f t="shared" si="21"/>
        <v>0</v>
      </c>
      <c r="Z95" s="122">
        <f t="shared" si="22"/>
        <v>0</v>
      </c>
      <c r="AA95" s="122">
        <f t="shared" si="23"/>
        <v>0</v>
      </c>
      <c r="AB95" s="122">
        <f t="shared" si="24"/>
        <v>0</v>
      </c>
      <c r="AC95" s="129">
        <f t="shared" si="25"/>
        <v>0</v>
      </c>
    </row>
    <row r="96" spans="1:29" ht="15.75">
      <c r="A96" s="252"/>
      <c r="B96" s="88" t="s">
        <v>19</v>
      </c>
      <c r="C96" s="94"/>
      <c r="D96" s="95"/>
      <c r="E96" s="96">
        <f t="shared" si="13"/>
        <v>0</v>
      </c>
      <c r="F96" s="94"/>
      <c r="G96" s="105"/>
      <c r="H96" s="96">
        <f t="shared" si="14"/>
        <v>0</v>
      </c>
      <c r="I96" s="94"/>
      <c r="J96" s="95"/>
      <c r="K96" s="96">
        <f t="shared" si="15"/>
        <v>0</v>
      </c>
      <c r="L96" s="94"/>
      <c r="M96" s="95"/>
      <c r="N96" s="96">
        <f t="shared" si="16"/>
        <v>0</v>
      </c>
      <c r="O96" s="94"/>
      <c r="P96" s="95"/>
      <c r="Q96" s="96">
        <f t="shared" si="17"/>
        <v>0</v>
      </c>
      <c r="R96" s="94"/>
      <c r="S96" s="95"/>
      <c r="T96" s="96">
        <f t="shared" si="18"/>
        <v>0</v>
      </c>
      <c r="U96" s="210">
        <f t="shared" si="19"/>
        <v>0</v>
      </c>
      <c r="W96" s="88" t="s">
        <v>19</v>
      </c>
      <c r="X96" s="122">
        <f t="shared" si="20"/>
        <v>0</v>
      </c>
      <c r="Y96" s="122">
        <f t="shared" si="21"/>
        <v>0</v>
      </c>
      <c r="Z96" s="122">
        <f t="shared" si="22"/>
        <v>0</v>
      </c>
      <c r="AA96" s="122">
        <f t="shared" si="23"/>
        <v>0</v>
      </c>
      <c r="AB96" s="122">
        <f t="shared" si="24"/>
        <v>0</v>
      </c>
      <c r="AC96" s="129">
        <f t="shared" si="25"/>
        <v>0</v>
      </c>
    </row>
    <row r="97" spans="1:29" ht="15.75" customHeight="1">
      <c r="A97" s="250">
        <v>42747</v>
      </c>
      <c r="B97" s="85" t="s">
        <v>12</v>
      </c>
      <c r="C97" s="98"/>
      <c r="D97" s="90"/>
      <c r="E97" s="91">
        <f t="shared" si="13"/>
        <v>0</v>
      </c>
      <c r="F97" s="98"/>
      <c r="G97" s="90"/>
      <c r="H97" s="91">
        <f t="shared" si="14"/>
        <v>0</v>
      </c>
      <c r="I97" s="98"/>
      <c r="J97" s="99"/>
      <c r="K97" s="91">
        <f t="shared" si="15"/>
        <v>0</v>
      </c>
      <c r="L97" s="98"/>
      <c r="M97" s="99"/>
      <c r="N97" s="91">
        <f t="shared" si="16"/>
        <v>0</v>
      </c>
      <c r="O97" s="98"/>
      <c r="P97" s="90"/>
      <c r="Q97" s="91">
        <f t="shared" si="17"/>
        <v>0</v>
      </c>
      <c r="R97" s="98"/>
      <c r="S97" s="90"/>
      <c r="T97" s="91">
        <f t="shared" si="18"/>
        <v>0</v>
      </c>
      <c r="U97" s="208">
        <f t="shared" si="19"/>
        <v>0</v>
      </c>
      <c r="W97" s="85" t="s">
        <v>12</v>
      </c>
      <c r="X97" s="117">
        <f t="shared" si="20"/>
        <v>0</v>
      </c>
      <c r="Y97" s="118">
        <f t="shared" si="21"/>
        <v>0</v>
      </c>
      <c r="Z97" s="118">
        <f t="shared" si="22"/>
        <v>0</v>
      </c>
      <c r="AA97" s="118">
        <f t="shared" si="23"/>
        <v>0</v>
      </c>
      <c r="AB97" s="118">
        <f t="shared" si="24"/>
        <v>0</v>
      </c>
      <c r="AC97" s="131">
        <f t="shared" si="25"/>
        <v>0</v>
      </c>
    </row>
    <row r="98" spans="1:29" ht="15.75">
      <c r="A98" s="251"/>
      <c r="B98" s="86" t="s">
        <v>13</v>
      </c>
      <c r="C98" s="92"/>
      <c r="D98" s="20"/>
      <c r="E98" s="93">
        <f t="shared" si="13"/>
        <v>0</v>
      </c>
      <c r="F98" s="92"/>
      <c r="G98" s="20"/>
      <c r="H98" s="93">
        <f t="shared" si="14"/>
        <v>0</v>
      </c>
      <c r="I98" s="92"/>
      <c r="J98" s="20"/>
      <c r="K98" s="93">
        <f t="shared" si="15"/>
        <v>0</v>
      </c>
      <c r="L98" s="92"/>
      <c r="M98" s="20"/>
      <c r="N98" s="93">
        <f t="shared" si="16"/>
        <v>0</v>
      </c>
      <c r="O98" s="92"/>
      <c r="P98" s="20"/>
      <c r="Q98" s="93">
        <f t="shared" si="17"/>
        <v>0</v>
      </c>
      <c r="R98" s="92"/>
      <c r="S98" s="20"/>
      <c r="T98" s="93">
        <f t="shared" si="18"/>
        <v>0</v>
      </c>
      <c r="U98" s="209">
        <f t="shared" si="19"/>
        <v>0</v>
      </c>
      <c r="W98" s="86" t="s">
        <v>13</v>
      </c>
      <c r="X98" s="121">
        <f t="shared" si="20"/>
        <v>0</v>
      </c>
      <c r="Y98" s="122">
        <f t="shared" si="21"/>
        <v>0</v>
      </c>
      <c r="Z98" s="122">
        <f t="shared" si="22"/>
        <v>0</v>
      </c>
      <c r="AA98" s="122">
        <f t="shared" si="23"/>
        <v>0</v>
      </c>
      <c r="AB98" s="122">
        <f t="shared" si="24"/>
        <v>0</v>
      </c>
      <c r="AC98" s="129">
        <f t="shared" si="25"/>
        <v>0</v>
      </c>
    </row>
    <row r="99" spans="1:29" ht="15.75">
      <c r="A99" s="251"/>
      <c r="B99" s="87" t="s">
        <v>14</v>
      </c>
      <c r="C99" s="92"/>
      <c r="D99" s="20"/>
      <c r="E99" s="93">
        <f t="shared" si="13"/>
        <v>0</v>
      </c>
      <c r="F99" s="92"/>
      <c r="G99" s="20"/>
      <c r="H99" s="93">
        <f t="shared" si="14"/>
        <v>0</v>
      </c>
      <c r="I99" s="92"/>
      <c r="J99" s="20"/>
      <c r="K99" s="93">
        <f t="shared" si="15"/>
        <v>0</v>
      </c>
      <c r="L99" s="92"/>
      <c r="M99" s="20"/>
      <c r="N99" s="93">
        <f t="shared" si="16"/>
        <v>0</v>
      </c>
      <c r="O99" s="92"/>
      <c r="P99" s="20"/>
      <c r="Q99" s="93">
        <f t="shared" si="17"/>
        <v>0</v>
      </c>
      <c r="R99" s="92"/>
      <c r="S99" s="20"/>
      <c r="T99" s="93">
        <f t="shared" si="18"/>
        <v>0</v>
      </c>
      <c r="U99" s="209">
        <f t="shared" si="19"/>
        <v>0</v>
      </c>
      <c r="W99" s="87" t="s">
        <v>14</v>
      </c>
      <c r="X99" s="121">
        <f t="shared" si="20"/>
        <v>0</v>
      </c>
      <c r="Y99" s="122">
        <f t="shared" si="21"/>
        <v>0</v>
      </c>
      <c r="Z99" s="122">
        <f t="shared" si="22"/>
        <v>0</v>
      </c>
      <c r="AA99" s="122">
        <f t="shared" si="23"/>
        <v>0</v>
      </c>
      <c r="AB99" s="122">
        <f t="shared" si="24"/>
        <v>0</v>
      </c>
      <c r="AC99" s="129">
        <f t="shared" si="25"/>
        <v>0</v>
      </c>
    </row>
    <row r="100" spans="1:29" ht="15.75">
      <c r="A100" s="251"/>
      <c r="B100" s="86" t="s">
        <v>15</v>
      </c>
      <c r="C100" s="92"/>
      <c r="D100" s="20"/>
      <c r="E100" s="93">
        <f t="shared" si="13"/>
        <v>0</v>
      </c>
      <c r="F100" s="92"/>
      <c r="G100" s="20"/>
      <c r="H100" s="93">
        <f t="shared" si="14"/>
        <v>0</v>
      </c>
      <c r="I100" s="92"/>
      <c r="J100" s="20"/>
      <c r="K100" s="93">
        <f t="shared" si="15"/>
        <v>0</v>
      </c>
      <c r="L100" s="92"/>
      <c r="M100" s="20"/>
      <c r="N100" s="93">
        <f t="shared" si="16"/>
        <v>0</v>
      </c>
      <c r="O100" s="92"/>
      <c r="P100" s="20"/>
      <c r="Q100" s="93">
        <f t="shared" si="17"/>
        <v>0</v>
      </c>
      <c r="R100" s="92"/>
      <c r="S100" s="20"/>
      <c r="T100" s="93">
        <f t="shared" si="18"/>
        <v>0</v>
      </c>
      <c r="U100" s="209">
        <f t="shared" si="19"/>
        <v>0</v>
      </c>
      <c r="W100" s="86" t="s">
        <v>15</v>
      </c>
      <c r="X100" s="121">
        <f t="shared" si="20"/>
        <v>0</v>
      </c>
      <c r="Y100" s="122">
        <f t="shared" si="21"/>
        <v>0</v>
      </c>
      <c r="Z100" s="122">
        <f t="shared" si="22"/>
        <v>0</v>
      </c>
      <c r="AA100" s="122">
        <f t="shared" si="23"/>
        <v>0</v>
      </c>
      <c r="AB100" s="122">
        <f t="shared" si="24"/>
        <v>0</v>
      </c>
      <c r="AC100" s="129">
        <f t="shared" si="25"/>
        <v>0</v>
      </c>
    </row>
    <row r="101" spans="1:29" ht="15.75">
      <c r="A101" s="251"/>
      <c r="B101" s="86" t="s">
        <v>16</v>
      </c>
      <c r="C101" s="92"/>
      <c r="D101" s="20"/>
      <c r="E101" s="93">
        <f t="shared" si="13"/>
        <v>0</v>
      </c>
      <c r="F101" s="92"/>
      <c r="G101" s="20"/>
      <c r="H101" s="93">
        <f t="shared" si="14"/>
        <v>0</v>
      </c>
      <c r="I101" s="92"/>
      <c r="J101" s="20"/>
      <c r="K101" s="93">
        <f t="shared" si="15"/>
        <v>0</v>
      </c>
      <c r="L101" s="92"/>
      <c r="M101" s="20"/>
      <c r="N101" s="93">
        <f t="shared" si="16"/>
        <v>0</v>
      </c>
      <c r="O101" s="92"/>
      <c r="P101" s="20"/>
      <c r="Q101" s="93">
        <f t="shared" si="17"/>
        <v>0</v>
      </c>
      <c r="R101" s="92"/>
      <c r="S101" s="20"/>
      <c r="T101" s="93">
        <f t="shared" si="18"/>
        <v>0</v>
      </c>
      <c r="U101" s="209">
        <f t="shared" si="19"/>
        <v>0</v>
      </c>
      <c r="W101" s="86" t="s">
        <v>16</v>
      </c>
      <c r="X101" s="121">
        <f t="shared" si="20"/>
        <v>0</v>
      </c>
      <c r="Y101" s="122">
        <f t="shared" si="21"/>
        <v>0</v>
      </c>
      <c r="Z101" s="122">
        <f t="shared" si="22"/>
        <v>0</v>
      </c>
      <c r="AA101" s="122">
        <f t="shared" si="23"/>
        <v>0</v>
      </c>
      <c r="AB101" s="122">
        <f t="shared" si="24"/>
        <v>0</v>
      </c>
      <c r="AC101" s="129">
        <f t="shared" si="25"/>
        <v>0</v>
      </c>
    </row>
    <row r="102" spans="1:29" ht="15.75">
      <c r="A102" s="251"/>
      <c r="B102" s="86" t="s">
        <v>17</v>
      </c>
      <c r="C102" s="92"/>
      <c r="D102" s="20"/>
      <c r="E102" s="93">
        <f t="shared" si="13"/>
        <v>0</v>
      </c>
      <c r="F102" s="92"/>
      <c r="G102" s="20"/>
      <c r="H102" s="93">
        <f t="shared" si="14"/>
        <v>0</v>
      </c>
      <c r="I102" s="92"/>
      <c r="J102" s="20"/>
      <c r="K102" s="93">
        <f t="shared" si="15"/>
        <v>0</v>
      </c>
      <c r="L102" s="92"/>
      <c r="M102" s="20"/>
      <c r="N102" s="93">
        <f t="shared" si="16"/>
        <v>0</v>
      </c>
      <c r="O102" s="92"/>
      <c r="P102" s="20"/>
      <c r="Q102" s="93">
        <f t="shared" si="17"/>
        <v>0</v>
      </c>
      <c r="R102" s="92"/>
      <c r="S102" s="20"/>
      <c r="T102" s="93">
        <f t="shared" si="18"/>
        <v>0</v>
      </c>
      <c r="U102" s="209">
        <f t="shared" si="19"/>
        <v>0</v>
      </c>
      <c r="W102" s="86" t="s">
        <v>17</v>
      </c>
      <c r="X102" s="121">
        <f t="shared" si="20"/>
        <v>0</v>
      </c>
      <c r="Y102" s="122">
        <f t="shared" si="21"/>
        <v>0</v>
      </c>
      <c r="Z102" s="122">
        <f t="shared" si="22"/>
        <v>0</v>
      </c>
      <c r="AA102" s="122">
        <f t="shared" si="23"/>
        <v>0</v>
      </c>
      <c r="AB102" s="122">
        <f t="shared" si="24"/>
        <v>0</v>
      </c>
      <c r="AC102" s="129">
        <f t="shared" si="25"/>
        <v>0</v>
      </c>
    </row>
    <row r="103" spans="1:29" ht="15.75">
      <c r="A103" s="251"/>
      <c r="B103" s="86" t="s">
        <v>18</v>
      </c>
      <c r="C103" s="92"/>
      <c r="D103" s="20"/>
      <c r="E103" s="93">
        <f t="shared" si="13"/>
        <v>0</v>
      </c>
      <c r="F103" s="92"/>
      <c r="G103" s="20"/>
      <c r="H103" s="93">
        <f t="shared" si="14"/>
        <v>0</v>
      </c>
      <c r="I103" s="92"/>
      <c r="J103" s="20"/>
      <c r="K103" s="93">
        <f t="shared" si="15"/>
        <v>0</v>
      </c>
      <c r="L103" s="92"/>
      <c r="M103" s="20"/>
      <c r="N103" s="93">
        <f t="shared" si="16"/>
        <v>0</v>
      </c>
      <c r="O103" s="92"/>
      <c r="P103" s="20"/>
      <c r="Q103" s="93">
        <f t="shared" si="17"/>
        <v>0</v>
      </c>
      <c r="R103" s="92"/>
      <c r="S103" s="20"/>
      <c r="T103" s="93">
        <f t="shared" si="18"/>
        <v>0</v>
      </c>
      <c r="U103" s="209">
        <f t="shared" si="19"/>
        <v>0</v>
      </c>
      <c r="W103" s="86" t="s">
        <v>18</v>
      </c>
      <c r="X103" s="121">
        <f t="shared" si="20"/>
        <v>0</v>
      </c>
      <c r="Y103" s="122">
        <f t="shared" si="21"/>
        <v>0</v>
      </c>
      <c r="Z103" s="122">
        <f t="shared" si="22"/>
        <v>0</v>
      </c>
      <c r="AA103" s="122">
        <f t="shared" si="23"/>
        <v>0</v>
      </c>
      <c r="AB103" s="122">
        <f t="shared" si="24"/>
        <v>0</v>
      </c>
      <c r="AC103" s="129">
        <f t="shared" si="25"/>
        <v>0</v>
      </c>
    </row>
    <row r="104" spans="1:29" ht="15.75">
      <c r="A104" s="252"/>
      <c r="B104" s="88" t="s">
        <v>19</v>
      </c>
      <c r="C104" s="94"/>
      <c r="D104" s="95"/>
      <c r="E104" s="96">
        <f t="shared" si="13"/>
        <v>0</v>
      </c>
      <c r="F104" s="94"/>
      <c r="G104" s="95"/>
      <c r="H104" s="96">
        <f t="shared" si="14"/>
        <v>0</v>
      </c>
      <c r="I104" s="94"/>
      <c r="J104" s="95"/>
      <c r="K104" s="96">
        <f t="shared" si="15"/>
        <v>0</v>
      </c>
      <c r="L104" s="94"/>
      <c r="M104" s="95"/>
      <c r="N104" s="96">
        <f t="shared" si="16"/>
        <v>0</v>
      </c>
      <c r="O104" s="94"/>
      <c r="P104" s="95"/>
      <c r="Q104" s="96">
        <f t="shared" si="17"/>
        <v>0</v>
      </c>
      <c r="R104" s="94"/>
      <c r="S104" s="95"/>
      <c r="T104" s="96">
        <f t="shared" si="18"/>
        <v>0</v>
      </c>
      <c r="U104" s="210">
        <f t="shared" si="19"/>
        <v>0</v>
      </c>
      <c r="W104" s="88" t="s">
        <v>19</v>
      </c>
      <c r="X104" s="125">
        <f t="shared" si="20"/>
        <v>0</v>
      </c>
      <c r="Y104" s="126">
        <f t="shared" si="21"/>
        <v>0</v>
      </c>
      <c r="Z104" s="126">
        <f t="shared" si="22"/>
        <v>0</v>
      </c>
      <c r="AA104" s="126">
        <f t="shared" si="23"/>
        <v>0</v>
      </c>
      <c r="AB104" s="126">
        <f t="shared" si="24"/>
        <v>0</v>
      </c>
      <c r="AC104" s="132">
        <f t="shared" si="25"/>
        <v>0</v>
      </c>
    </row>
    <row r="105" spans="1:29" ht="15.75" customHeight="1">
      <c r="A105" s="250">
        <v>42748</v>
      </c>
      <c r="B105" s="85" t="s">
        <v>12</v>
      </c>
      <c r="C105" s="89"/>
      <c r="D105" s="99"/>
      <c r="E105" s="91">
        <f t="shared" si="13"/>
        <v>0</v>
      </c>
      <c r="F105" s="89"/>
      <c r="G105" s="90"/>
      <c r="H105" s="91">
        <f t="shared" si="14"/>
        <v>0</v>
      </c>
      <c r="I105" s="89"/>
      <c r="J105" s="90"/>
      <c r="K105" s="91">
        <f t="shared" si="15"/>
        <v>0</v>
      </c>
      <c r="L105" s="89"/>
      <c r="M105" s="90"/>
      <c r="N105" s="91">
        <f t="shared" si="16"/>
        <v>0</v>
      </c>
      <c r="O105" s="89"/>
      <c r="P105" s="99"/>
      <c r="Q105" s="91">
        <f t="shared" si="17"/>
        <v>0</v>
      </c>
      <c r="R105" s="89"/>
      <c r="S105" s="90"/>
      <c r="T105" s="91">
        <f t="shared" si="18"/>
        <v>0</v>
      </c>
      <c r="U105" s="208">
        <f t="shared" si="19"/>
        <v>0</v>
      </c>
      <c r="W105" s="85" t="s">
        <v>12</v>
      </c>
      <c r="X105" s="117">
        <f t="shared" si="20"/>
        <v>0</v>
      </c>
      <c r="Y105" s="118">
        <f t="shared" si="21"/>
        <v>0</v>
      </c>
      <c r="Z105" s="118">
        <f t="shared" si="22"/>
        <v>0</v>
      </c>
      <c r="AA105" s="118">
        <f t="shared" si="23"/>
        <v>0</v>
      </c>
      <c r="AB105" s="118">
        <f t="shared" si="24"/>
        <v>0</v>
      </c>
      <c r="AC105" s="131">
        <f t="shared" si="25"/>
        <v>0</v>
      </c>
    </row>
    <row r="106" spans="1:29" ht="15.75">
      <c r="A106" s="251"/>
      <c r="B106" s="86" t="s">
        <v>13</v>
      </c>
      <c r="C106" s="92"/>
      <c r="D106" s="20"/>
      <c r="E106" s="93">
        <f t="shared" si="13"/>
        <v>0</v>
      </c>
      <c r="F106" s="92"/>
      <c r="G106" s="20"/>
      <c r="H106" s="93">
        <f t="shared" si="14"/>
        <v>0</v>
      </c>
      <c r="I106" s="92"/>
      <c r="J106" s="20"/>
      <c r="K106" s="93">
        <f t="shared" si="15"/>
        <v>0</v>
      </c>
      <c r="L106" s="92"/>
      <c r="M106" s="20"/>
      <c r="N106" s="93">
        <f t="shared" si="16"/>
        <v>0</v>
      </c>
      <c r="O106" s="92"/>
      <c r="P106" s="20"/>
      <c r="Q106" s="93">
        <f t="shared" si="17"/>
        <v>0</v>
      </c>
      <c r="R106" s="92"/>
      <c r="S106" s="20"/>
      <c r="T106" s="93">
        <f t="shared" si="18"/>
        <v>0</v>
      </c>
      <c r="U106" s="209">
        <f t="shared" si="19"/>
        <v>0</v>
      </c>
      <c r="W106" s="86" t="s">
        <v>13</v>
      </c>
      <c r="X106" s="121">
        <f t="shared" si="20"/>
        <v>0</v>
      </c>
      <c r="Y106" s="122">
        <f t="shared" si="21"/>
        <v>0</v>
      </c>
      <c r="Z106" s="122">
        <f t="shared" si="22"/>
        <v>0</v>
      </c>
      <c r="AA106" s="122">
        <f t="shared" si="23"/>
        <v>0</v>
      </c>
      <c r="AB106" s="122">
        <f t="shared" si="24"/>
        <v>0</v>
      </c>
      <c r="AC106" s="129">
        <f t="shared" si="25"/>
        <v>0</v>
      </c>
    </row>
    <row r="107" spans="1:29" ht="15.75">
      <c r="A107" s="251"/>
      <c r="B107" s="87" t="s">
        <v>14</v>
      </c>
      <c r="C107" s="92"/>
      <c r="D107" s="20"/>
      <c r="E107" s="93">
        <f t="shared" si="13"/>
        <v>0</v>
      </c>
      <c r="F107" s="92"/>
      <c r="G107" s="20"/>
      <c r="H107" s="93">
        <f t="shared" si="14"/>
        <v>0</v>
      </c>
      <c r="I107" s="92"/>
      <c r="J107" s="20"/>
      <c r="K107" s="93">
        <f t="shared" si="15"/>
        <v>0</v>
      </c>
      <c r="L107" s="92"/>
      <c r="M107" s="20"/>
      <c r="N107" s="93">
        <f t="shared" si="16"/>
        <v>0</v>
      </c>
      <c r="O107" s="92"/>
      <c r="P107" s="20"/>
      <c r="Q107" s="93">
        <f t="shared" si="17"/>
        <v>0</v>
      </c>
      <c r="R107" s="92"/>
      <c r="S107" s="20"/>
      <c r="T107" s="93">
        <f t="shared" si="18"/>
        <v>0</v>
      </c>
      <c r="U107" s="209">
        <f t="shared" si="19"/>
        <v>0</v>
      </c>
      <c r="W107" s="87" t="s">
        <v>14</v>
      </c>
      <c r="X107" s="121">
        <f t="shared" si="20"/>
        <v>0</v>
      </c>
      <c r="Y107" s="122">
        <f t="shared" si="21"/>
        <v>0</v>
      </c>
      <c r="Z107" s="122">
        <f t="shared" si="22"/>
        <v>0</v>
      </c>
      <c r="AA107" s="122">
        <f t="shared" si="23"/>
        <v>0</v>
      </c>
      <c r="AB107" s="122">
        <f t="shared" si="24"/>
        <v>0</v>
      </c>
      <c r="AC107" s="129">
        <f t="shared" si="25"/>
        <v>0</v>
      </c>
    </row>
    <row r="108" spans="1:29" ht="15.75">
      <c r="A108" s="251"/>
      <c r="B108" s="86" t="s">
        <v>15</v>
      </c>
      <c r="C108" s="92"/>
      <c r="D108" s="20"/>
      <c r="E108" s="93">
        <f t="shared" si="13"/>
        <v>0</v>
      </c>
      <c r="F108" s="92"/>
      <c r="G108" s="20"/>
      <c r="H108" s="93">
        <f t="shared" si="14"/>
        <v>0</v>
      </c>
      <c r="I108" s="92"/>
      <c r="J108" s="20"/>
      <c r="K108" s="93">
        <f t="shared" si="15"/>
        <v>0</v>
      </c>
      <c r="L108" s="92"/>
      <c r="M108" s="20"/>
      <c r="N108" s="93">
        <f t="shared" si="16"/>
        <v>0</v>
      </c>
      <c r="O108" s="92"/>
      <c r="P108" s="20"/>
      <c r="Q108" s="93">
        <f t="shared" si="17"/>
        <v>0</v>
      </c>
      <c r="R108" s="92"/>
      <c r="S108" s="20"/>
      <c r="T108" s="93">
        <f t="shared" si="18"/>
        <v>0</v>
      </c>
      <c r="U108" s="209">
        <f t="shared" si="19"/>
        <v>0</v>
      </c>
      <c r="W108" s="86" t="s">
        <v>15</v>
      </c>
      <c r="X108" s="121">
        <f t="shared" si="20"/>
        <v>0</v>
      </c>
      <c r="Y108" s="122">
        <f t="shared" si="21"/>
        <v>0</v>
      </c>
      <c r="Z108" s="122">
        <f t="shared" si="22"/>
        <v>0</v>
      </c>
      <c r="AA108" s="122">
        <f t="shared" si="23"/>
        <v>0</v>
      </c>
      <c r="AB108" s="122">
        <f t="shared" si="24"/>
        <v>0</v>
      </c>
      <c r="AC108" s="129">
        <f t="shared" si="25"/>
        <v>0</v>
      </c>
    </row>
    <row r="109" spans="1:29" ht="15.75">
      <c r="A109" s="251"/>
      <c r="B109" s="86" t="s">
        <v>16</v>
      </c>
      <c r="C109" s="92"/>
      <c r="D109" s="20"/>
      <c r="E109" s="93">
        <f t="shared" si="13"/>
        <v>0</v>
      </c>
      <c r="F109" s="92"/>
      <c r="G109" s="20"/>
      <c r="H109" s="93">
        <f t="shared" si="14"/>
        <v>0</v>
      </c>
      <c r="I109" s="92"/>
      <c r="J109" s="20"/>
      <c r="K109" s="93">
        <f t="shared" si="15"/>
        <v>0</v>
      </c>
      <c r="L109" s="92"/>
      <c r="M109" s="20"/>
      <c r="N109" s="93">
        <f t="shared" si="16"/>
        <v>0</v>
      </c>
      <c r="O109" s="92"/>
      <c r="P109" s="20"/>
      <c r="Q109" s="93">
        <f t="shared" si="17"/>
        <v>0</v>
      </c>
      <c r="R109" s="92"/>
      <c r="S109" s="20"/>
      <c r="T109" s="93">
        <f t="shared" si="18"/>
        <v>0</v>
      </c>
      <c r="U109" s="209">
        <f t="shared" si="19"/>
        <v>0</v>
      </c>
      <c r="W109" s="86" t="s">
        <v>16</v>
      </c>
      <c r="X109" s="121">
        <f t="shared" si="20"/>
        <v>0</v>
      </c>
      <c r="Y109" s="122">
        <f t="shared" si="21"/>
        <v>0</v>
      </c>
      <c r="Z109" s="122">
        <f t="shared" si="22"/>
        <v>0</v>
      </c>
      <c r="AA109" s="122">
        <f t="shared" si="23"/>
        <v>0</v>
      </c>
      <c r="AB109" s="122">
        <f t="shared" si="24"/>
        <v>0</v>
      </c>
      <c r="AC109" s="129">
        <f t="shared" si="25"/>
        <v>0</v>
      </c>
    </row>
    <row r="110" spans="1:29" ht="15.75">
      <c r="A110" s="251"/>
      <c r="B110" s="86" t="s">
        <v>17</v>
      </c>
      <c r="C110" s="92"/>
      <c r="D110" s="20"/>
      <c r="E110" s="93">
        <f t="shared" si="13"/>
        <v>0</v>
      </c>
      <c r="F110" s="92"/>
      <c r="G110" s="20"/>
      <c r="H110" s="93">
        <f t="shared" si="14"/>
        <v>0</v>
      </c>
      <c r="I110" s="92"/>
      <c r="J110" s="20"/>
      <c r="K110" s="93">
        <f t="shared" si="15"/>
        <v>0</v>
      </c>
      <c r="L110" s="92"/>
      <c r="M110" s="20"/>
      <c r="N110" s="93">
        <f t="shared" si="16"/>
        <v>0</v>
      </c>
      <c r="O110" s="92"/>
      <c r="P110" s="20"/>
      <c r="Q110" s="93">
        <f t="shared" si="17"/>
        <v>0</v>
      </c>
      <c r="R110" s="92"/>
      <c r="S110" s="20"/>
      <c r="T110" s="93">
        <f t="shared" si="18"/>
        <v>0</v>
      </c>
      <c r="U110" s="209">
        <f t="shared" si="19"/>
        <v>0</v>
      </c>
      <c r="W110" s="86" t="s">
        <v>17</v>
      </c>
      <c r="X110" s="121">
        <f t="shared" si="20"/>
        <v>0</v>
      </c>
      <c r="Y110" s="122">
        <f t="shared" si="21"/>
        <v>0</v>
      </c>
      <c r="Z110" s="122">
        <f t="shared" si="22"/>
        <v>0</v>
      </c>
      <c r="AA110" s="122">
        <f t="shared" si="23"/>
        <v>0</v>
      </c>
      <c r="AB110" s="122">
        <f t="shared" si="24"/>
        <v>0</v>
      </c>
      <c r="AC110" s="129">
        <f t="shared" si="25"/>
        <v>0</v>
      </c>
    </row>
    <row r="111" spans="1:29" ht="15.75">
      <c r="A111" s="251"/>
      <c r="B111" s="86" t="s">
        <v>18</v>
      </c>
      <c r="C111" s="92"/>
      <c r="D111" s="20"/>
      <c r="E111" s="93">
        <f t="shared" si="13"/>
        <v>0</v>
      </c>
      <c r="F111" s="92"/>
      <c r="G111" s="20"/>
      <c r="H111" s="93">
        <f t="shared" si="14"/>
        <v>0</v>
      </c>
      <c r="I111" s="92"/>
      <c r="J111" s="20"/>
      <c r="K111" s="93">
        <f t="shared" si="15"/>
        <v>0</v>
      </c>
      <c r="L111" s="92"/>
      <c r="M111" s="20"/>
      <c r="N111" s="93">
        <f t="shared" si="16"/>
        <v>0</v>
      </c>
      <c r="O111" s="92"/>
      <c r="P111" s="20"/>
      <c r="Q111" s="93">
        <f t="shared" si="17"/>
        <v>0</v>
      </c>
      <c r="R111" s="92"/>
      <c r="S111" s="20"/>
      <c r="T111" s="93">
        <f t="shared" si="18"/>
        <v>0</v>
      </c>
      <c r="U111" s="209">
        <f t="shared" si="19"/>
        <v>0</v>
      </c>
      <c r="W111" s="86" t="s">
        <v>18</v>
      </c>
      <c r="X111" s="121">
        <f t="shared" si="20"/>
        <v>0</v>
      </c>
      <c r="Y111" s="122">
        <f t="shared" si="21"/>
        <v>0</v>
      </c>
      <c r="Z111" s="122">
        <f t="shared" si="22"/>
        <v>0</v>
      </c>
      <c r="AA111" s="122">
        <f t="shared" si="23"/>
        <v>0</v>
      </c>
      <c r="AB111" s="122">
        <f t="shared" si="24"/>
        <v>0</v>
      </c>
      <c r="AC111" s="129">
        <f t="shared" si="25"/>
        <v>0</v>
      </c>
    </row>
    <row r="112" spans="1:29" ht="15.75">
      <c r="A112" s="252"/>
      <c r="B112" s="88" t="s">
        <v>19</v>
      </c>
      <c r="C112" s="94"/>
      <c r="D112" s="95"/>
      <c r="E112" s="96">
        <f t="shared" si="13"/>
        <v>0</v>
      </c>
      <c r="F112" s="94"/>
      <c r="G112" s="95"/>
      <c r="H112" s="96">
        <f t="shared" si="14"/>
        <v>0</v>
      </c>
      <c r="I112" s="94"/>
      <c r="J112" s="95"/>
      <c r="K112" s="96">
        <f t="shared" si="15"/>
        <v>0</v>
      </c>
      <c r="L112" s="94"/>
      <c r="M112" s="95"/>
      <c r="N112" s="96">
        <f t="shared" si="16"/>
        <v>0</v>
      </c>
      <c r="O112" s="94"/>
      <c r="P112" s="95"/>
      <c r="Q112" s="96">
        <f t="shared" si="17"/>
        <v>0</v>
      </c>
      <c r="R112" s="94"/>
      <c r="S112" s="95"/>
      <c r="T112" s="96">
        <f t="shared" si="18"/>
        <v>0</v>
      </c>
      <c r="U112" s="210">
        <f t="shared" si="19"/>
        <v>0</v>
      </c>
      <c r="W112" s="88" t="s">
        <v>19</v>
      </c>
      <c r="X112" s="125">
        <f t="shared" si="20"/>
        <v>0</v>
      </c>
      <c r="Y112" s="126">
        <f t="shared" si="21"/>
        <v>0</v>
      </c>
      <c r="Z112" s="126">
        <f t="shared" si="22"/>
        <v>0</v>
      </c>
      <c r="AA112" s="126">
        <f t="shared" si="23"/>
        <v>0</v>
      </c>
      <c r="AB112" s="126">
        <f t="shared" si="24"/>
        <v>0</v>
      </c>
      <c r="AC112" s="132">
        <f t="shared" si="25"/>
        <v>0</v>
      </c>
    </row>
    <row r="113" spans="1:29" ht="15.75" customHeight="1">
      <c r="A113" s="250">
        <v>42749</v>
      </c>
      <c r="B113" s="85" t="s">
        <v>12</v>
      </c>
      <c r="C113" s="89"/>
      <c r="D113" s="90"/>
      <c r="E113" s="91">
        <f t="shared" si="13"/>
        <v>0</v>
      </c>
      <c r="F113" s="89"/>
      <c r="G113" s="90"/>
      <c r="H113" s="91">
        <f t="shared" si="14"/>
        <v>0</v>
      </c>
      <c r="I113" s="89"/>
      <c r="J113" s="90"/>
      <c r="K113" s="91">
        <f t="shared" si="15"/>
        <v>0</v>
      </c>
      <c r="L113" s="89"/>
      <c r="M113" s="90"/>
      <c r="N113" s="91">
        <f t="shared" si="16"/>
        <v>0</v>
      </c>
      <c r="O113" s="89"/>
      <c r="P113" s="90"/>
      <c r="Q113" s="91">
        <f t="shared" si="17"/>
        <v>0</v>
      </c>
      <c r="R113" s="89"/>
      <c r="S113" s="99"/>
      <c r="T113" s="91">
        <f t="shared" si="18"/>
        <v>0</v>
      </c>
      <c r="U113" s="208">
        <f t="shared" si="19"/>
        <v>0</v>
      </c>
      <c r="W113" s="85" t="s">
        <v>12</v>
      </c>
      <c r="X113" s="117">
        <f t="shared" si="20"/>
        <v>0</v>
      </c>
      <c r="Y113" s="118">
        <f t="shared" si="21"/>
        <v>0</v>
      </c>
      <c r="Z113" s="118">
        <f t="shared" si="22"/>
        <v>0</v>
      </c>
      <c r="AA113" s="118">
        <f t="shared" si="23"/>
        <v>0</v>
      </c>
      <c r="AB113" s="118">
        <f t="shared" si="24"/>
        <v>0</v>
      </c>
      <c r="AC113" s="131">
        <f t="shared" si="25"/>
        <v>0</v>
      </c>
    </row>
    <row r="114" spans="1:29" ht="15.75">
      <c r="A114" s="251"/>
      <c r="B114" s="86" t="s">
        <v>13</v>
      </c>
      <c r="C114" s="92"/>
      <c r="D114" s="20"/>
      <c r="E114" s="93">
        <f t="shared" si="13"/>
        <v>0</v>
      </c>
      <c r="F114" s="92"/>
      <c r="G114" s="20"/>
      <c r="H114" s="93">
        <f t="shared" si="14"/>
        <v>0</v>
      </c>
      <c r="I114" s="92"/>
      <c r="J114" s="20"/>
      <c r="K114" s="93">
        <f t="shared" si="15"/>
        <v>0</v>
      </c>
      <c r="L114" s="92"/>
      <c r="M114" s="20"/>
      <c r="N114" s="93">
        <f t="shared" si="16"/>
        <v>0</v>
      </c>
      <c r="O114" s="92"/>
      <c r="P114" s="20"/>
      <c r="Q114" s="93">
        <f t="shared" si="17"/>
        <v>0</v>
      </c>
      <c r="R114" s="92"/>
      <c r="S114" s="20"/>
      <c r="T114" s="93">
        <f t="shared" si="18"/>
        <v>0</v>
      </c>
      <c r="U114" s="209">
        <f t="shared" si="19"/>
        <v>0</v>
      </c>
      <c r="W114" s="86" t="s">
        <v>13</v>
      </c>
      <c r="X114" s="121">
        <f t="shared" si="20"/>
        <v>0</v>
      </c>
      <c r="Y114" s="122">
        <f t="shared" si="21"/>
        <v>0</v>
      </c>
      <c r="Z114" s="122">
        <f t="shared" si="22"/>
        <v>0</v>
      </c>
      <c r="AA114" s="122">
        <f t="shared" si="23"/>
        <v>0</v>
      </c>
      <c r="AB114" s="122">
        <f t="shared" si="24"/>
        <v>0</v>
      </c>
      <c r="AC114" s="129">
        <f t="shared" si="25"/>
        <v>0</v>
      </c>
    </row>
    <row r="115" spans="1:29" ht="15.75">
      <c r="A115" s="251"/>
      <c r="B115" s="87" t="s">
        <v>14</v>
      </c>
      <c r="C115" s="92"/>
      <c r="D115" s="20"/>
      <c r="E115" s="93">
        <f t="shared" si="13"/>
        <v>0</v>
      </c>
      <c r="F115" s="92"/>
      <c r="G115" s="20"/>
      <c r="H115" s="93">
        <f t="shared" si="14"/>
        <v>0</v>
      </c>
      <c r="I115" s="92"/>
      <c r="J115" s="20"/>
      <c r="K115" s="93">
        <f t="shared" si="15"/>
        <v>0</v>
      </c>
      <c r="L115" s="92"/>
      <c r="M115" s="20"/>
      <c r="N115" s="93">
        <f t="shared" si="16"/>
        <v>0</v>
      </c>
      <c r="O115" s="92"/>
      <c r="P115" s="20"/>
      <c r="Q115" s="93">
        <f t="shared" si="17"/>
        <v>0</v>
      </c>
      <c r="R115" s="92"/>
      <c r="S115" s="20"/>
      <c r="T115" s="93">
        <f t="shared" si="18"/>
        <v>0</v>
      </c>
      <c r="U115" s="209">
        <f t="shared" si="19"/>
        <v>0</v>
      </c>
      <c r="W115" s="87" t="s">
        <v>14</v>
      </c>
      <c r="X115" s="121">
        <f t="shared" si="20"/>
        <v>0</v>
      </c>
      <c r="Y115" s="122">
        <f t="shared" si="21"/>
        <v>0</v>
      </c>
      <c r="Z115" s="122">
        <f t="shared" si="22"/>
        <v>0</v>
      </c>
      <c r="AA115" s="122">
        <f t="shared" si="23"/>
        <v>0</v>
      </c>
      <c r="AB115" s="122">
        <f t="shared" si="24"/>
        <v>0</v>
      </c>
      <c r="AC115" s="129">
        <f t="shared" si="25"/>
        <v>0</v>
      </c>
    </row>
    <row r="116" spans="1:29" ht="15.75">
      <c r="A116" s="251"/>
      <c r="B116" s="86" t="s">
        <v>15</v>
      </c>
      <c r="C116" s="92"/>
      <c r="D116" s="20"/>
      <c r="E116" s="93">
        <f t="shared" si="13"/>
        <v>0</v>
      </c>
      <c r="F116" s="92"/>
      <c r="G116" s="20"/>
      <c r="H116" s="93">
        <f t="shared" si="14"/>
        <v>0</v>
      </c>
      <c r="I116" s="92"/>
      <c r="J116" s="20"/>
      <c r="K116" s="93">
        <f t="shared" si="15"/>
        <v>0</v>
      </c>
      <c r="L116" s="92"/>
      <c r="M116" s="20"/>
      <c r="N116" s="93">
        <f t="shared" si="16"/>
        <v>0</v>
      </c>
      <c r="O116" s="92"/>
      <c r="P116" s="20"/>
      <c r="Q116" s="93">
        <f t="shared" si="17"/>
        <v>0</v>
      </c>
      <c r="R116" s="92"/>
      <c r="S116" s="20"/>
      <c r="T116" s="93">
        <f t="shared" si="18"/>
        <v>0</v>
      </c>
      <c r="U116" s="209">
        <f t="shared" si="19"/>
        <v>0</v>
      </c>
      <c r="W116" s="86" t="s">
        <v>15</v>
      </c>
      <c r="X116" s="121">
        <f t="shared" si="20"/>
        <v>0</v>
      </c>
      <c r="Y116" s="122">
        <f t="shared" si="21"/>
        <v>0</v>
      </c>
      <c r="Z116" s="122">
        <f t="shared" si="22"/>
        <v>0</v>
      </c>
      <c r="AA116" s="122">
        <f t="shared" si="23"/>
        <v>0</v>
      </c>
      <c r="AB116" s="122">
        <f t="shared" si="24"/>
        <v>0</v>
      </c>
      <c r="AC116" s="129">
        <f t="shared" si="25"/>
        <v>0</v>
      </c>
    </row>
    <row r="117" spans="1:29" ht="15.75">
      <c r="A117" s="251"/>
      <c r="B117" s="86" t="s">
        <v>16</v>
      </c>
      <c r="C117" s="92"/>
      <c r="D117" s="20"/>
      <c r="E117" s="93">
        <f t="shared" si="13"/>
        <v>0</v>
      </c>
      <c r="F117" s="92"/>
      <c r="G117" s="20"/>
      <c r="H117" s="93">
        <f t="shared" si="14"/>
        <v>0</v>
      </c>
      <c r="I117" s="92"/>
      <c r="J117" s="20"/>
      <c r="K117" s="93">
        <f t="shared" si="15"/>
        <v>0</v>
      </c>
      <c r="L117" s="92"/>
      <c r="M117" s="20"/>
      <c r="N117" s="93">
        <f t="shared" si="16"/>
        <v>0</v>
      </c>
      <c r="O117" s="92"/>
      <c r="P117" s="20"/>
      <c r="Q117" s="93">
        <f t="shared" si="17"/>
        <v>0</v>
      </c>
      <c r="R117" s="92"/>
      <c r="S117" s="20"/>
      <c r="T117" s="93">
        <f t="shared" si="18"/>
        <v>0</v>
      </c>
      <c r="U117" s="209">
        <f t="shared" si="19"/>
        <v>0</v>
      </c>
      <c r="W117" s="86" t="s">
        <v>16</v>
      </c>
      <c r="X117" s="121">
        <f t="shared" si="20"/>
        <v>0</v>
      </c>
      <c r="Y117" s="122">
        <f t="shared" si="21"/>
        <v>0</v>
      </c>
      <c r="Z117" s="122">
        <f t="shared" si="22"/>
        <v>0</v>
      </c>
      <c r="AA117" s="122">
        <f t="shared" si="23"/>
        <v>0</v>
      </c>
      <c r="AB117" s="122">
        <f t="shared" si="24"/>
        <v>0</v>
      </c>
      <c r="AC117" s="129">
        <f t="shared" si="25"/>
        <v>0</v>
      </c>
    </row>
    <row r="118" spans="1:29" ht="15.75">
      <c r="A118" s="251"/>
      <c r="B118" s="86" t="s">
        <v>17</v>
      </c>
      <c r="C118" s="92"/>
      <c r="D118" s="20"/>
      <c r="E118" s="93">
        <f t="shared" si="13"/>
        <v>0</v>
      </c>
      <c r="F118" s="92"/>
      <c r="G118" s="20"/>
      <c r="H118" s="93">
        <f t="shared" si="14"/>
        <v>0</v>
      </c>
      <c r="I118" s="92"/>
      <c r="J118" s="20"/>
      <c r="K118" s="93">
        <f t="shared" si="15"/>
        <v>0</v>
      </c>
      <c r="L118" s="92"/>
      <c r="M118" s="20"/>
      <c r="N118" s="93">
        <f t="shared" si="16"/>
        <v>0</v>
      </c>
      <c r="O118" s="92"/>
      <c r="P118" s="20"/>
      <c r="Q118" s="93">
        <f t="shared" si="17"/>
        <v>0</v>
      </c>
      <c r="R118" s="92"/>
      <c r="S118" s="20"/>
      <c r="T118" s="93">
        <f t="shared" si="18"/>
        <v>0</v>
      </c>
      <c r="U118" s="209">
        <f t="shared" si="19"/>
        <v>0</v>
      </c>
      <c r="W118" s="86" t="s">
        <v>17</v>
      </c>
      <c r="X118" s="121">
        <f t="shared" si="20"/>
        <v>0</v>
      </c>
      <c r="Y118" s="122">
        <f t="shared" si="21"/>
        <v>0</v>
      </c>
      <c r="Z118" s="122">
        <f t="shared" si="22"/>
        <v>0</v>
      </c>
      <c r="AA118" s="122">
        <f t="shared" si="23"/>
        <v>0</v>
      </c>
      <c r="AB118" s="122">
        <f t="shared" si="24"/>
        <v>0</v>
      </c>
      <c r="AC118" s="129">
        <f t="shared" si="25"/>
        <v>0</v>
      </c>
    </row>
    <row r="119" spans="1:29" ht="15.75">
      <c r="A119" s="251"/>
      <c r="B119" s="86" t="s">
        <v>18</v>
      </c>
      <c r="C119" s="92"/>
      <c r="D119" s="20"/>
      <c r="E119" s="93">
        <f t="shared" si="13"/>
        <v>0</v>
      </c>
      <c r="F119" s="92"/>
      <c r="G119" s="20"/>
      <c r="H119" s="93">
        <f t="shared" si="14"/>
        <v>0</v>
      </c>
      <c r="I119" s="92"/>
      <c r="J119" s="20"/>
      <c r="K119" s="93">
        <f t="shared" si="15"/>
        <v>0</v>
      </c>
      <c r="L119" s="92"/>
      <c r="M119" s="20"/>
      <c r="N119" s="93">
        <f t="shared" si="16"/>
        <v>0</v>
      </c>
      <c r="O119" s="92"/>
      <c r="P119" s="20"/>
      <c r="Q119" s="93">
        <f t="shared" si="17"/>
        <v>0</v>
      </c>
      <c r="R119" s="92"/>
      <c r="S119" s="20"/>
      <c r="T119" s="93">
        <f t="shared" si="18"/>
        <v>0</v>
      </c>
      <c r="U119" s="209">
        <f t="shared" si="19"/>
        <v>0</v>
      </c>
      <c r="W119" s="86" t="s">
        <v>18</v>
      </c>
      <c r="X119" s="121">
        <f t="shared" si="20"/>
        <v>0</v>
      </c>
      <c r="Y119" s="122">
        <f t="shared" si="21"/>
        <v>0</v>
      </c>
      <c r="Z119" s="122">
        <f t="shared" si="22"/>
        <v>0</v>
      </c>
      <c r="AA119" s="122">
        <f t="shared" si="23"/>
        <v>0</v>
      </c>
      <c r="AB119" s="122">
        <f t="shared" si="24"/>
        <v>0</v>
      </c>
      <c r="AC119" s="129">
        <f t="shared" si="25"/>
        <v>0</v>
      </c>
    </row>
    <row r="120" spans="1:29" ht="15.75">
      <c r="A120" s="252"/>
      <c r="B120" s="88" t="s">
        <v>19</v>
      </c>
      <c r="C120" s="94"/>
      <c r="D120" s="95"/>
      <c r="E120" s="96">
        <f t="shared" si="13"/>
        <v>0</v>
      </c>
      <c r="F120" s="94"/>
      <c r="G120" s="95"/>
      <c r="H120" s="96">
        <f t="shared" si="14"/>
        <v>0</v>
      </c>
      <c r="I120" s="94"/>
      <c r="J120" s="95"/>
      <c r="K120" s="96">
        <f t="shared" si="15"/>
        <v>0</v>
      </c>
      <c r="L120" s="94"/>
      <c r="M120" s="95"/>
      <c r="N120" s="96">
        <f t="shared" si="16"/>
        <v>0</v>
      </c>
      <c r="O120" s="94"/>
      <c r="P120" s="95"/>
      <c r="Q120" s="96">
        <f t="shared" si="17"/>
        <v>0</v>
      </c>
      <c r="R120" s="94"/>
      <c r="S120" s="95"/>
      <c r="T120" s="96">
        <f t="shared" si="18"/>
        <v>0</v>
      </c>
      <c r="U120" s="210">
        <f t="shared" si="19"/>
        <v>0</v>
      </c>
      <c r="W120" s="88" t="s">
        <v>19</v>
      </c>
      <c r="X120" s="125">
        <f t="shared" si="20"/>
        <v>0</v>
      </c>
      <c r="Y120" s="126">
        <f t="shared" si="21"/>
        <v>0</v>
      </c>
      <c r="Z120" s="126">
        <f t="shared" si="22"/>
        <v>0</v>
      </c>
      <c r="AA120" s="126">
        <f t="shared" si="23"/>
        <v>0</v>
      </c>
      <c r="AB120" s="126">
        <f t="shared" si="24"/>
        <v>0</v>
      </c>
      <c r="AC120" s="132">
        <f t="shared" si="25"/>
        <v>0</v>
      </c>
    </row>
    <row r="121" spans="1:29" ht="15.75" customHeight="1">
      <c r="A121" s="250">
        <v>42750</v>
      </c>
      <c r="B121" s="85" t="s">
        <v>12</v>
      </c>
      <c r="C121" s="89"/>
      <c r="D121" s="90"/>
      <c r="E121" s="91">
        <f t="shared" si="13"/>
        <v>0</v>
      </c>
      <c r="F121" s="89"/>
      <c r="G121" s="90"/>
      <c r="H121" s="91">
        <f t="shared" si="14"/>
        <v>0</v>
      </c>
      <c r="I121" s="89"/>
      <c r="J121" s="90"/>
      <c r="K121" s="91">
        <f t="shared" si="15"/>
        <v>0</v>
      </c>
      <c r="L121" s="89"/>
      <c r="M121" s="90"/>
      <c r="N121" s="91">
        <f t="shared" si="16"/>
        <v>0</v>
      </c>
      <c r="O121" s="89"/>
      <c r="P121" s="90"/>
      <c r="Q121" s="91">
        <f t="shared" si="17"/>
        <v>0</v>
      </c>
      <c r="R121" s="89"/>
      <c r="S121" s="90"/>
      <c r="T121" s="91">
        <f t="shared" si="18"/>
        <v>0</v>
      </c>
      <c r="U121" s="208">
        <f t="shared" si="19"/>
        <v>0</v>
      </c>
      <c r="W121" s="85" t="s">
        <v>12</v>
      </c>
      <c r="X121" s="117">
        <f t="shared" si="20"/>
        <v>0</v>
      </c>
      <c r="Y121" s="118">
        <f t="shared" si="21"/>
        <v>0</v>
      </c>
      <c r="Z121" s="118">
        <f t="shared" si="22"/>
        <v>0</v>
      </c>
      <c r="AA121" s="118">
        <f t="shared" si="23"/>
        <v>0</v>
      </c>
      <c r="AB121" s="118">
        <f t="shared" si="24"/>
        <v>0</v>
      </c>
      <c r="AC121" s="131">
        <f t="shared" si="25"/>
        <v>0</v>
      </c>
    </row>
    <row r="122" spans="1:29" ht="15.75">
      <c r="A122" s="251"/>
      <c r="B122" s="86" t="s">
        <v>13</v>
      </c>
      <c r="C122" s="92"/>
      <c r="D122" s="20"/>
      <c r="E122" s="93">
        <f t="shared" si="13"/>
        <v>0</v>
      </c>
      <c r="F122" s="92"/>
      <c r="G122" s="20"/>
      <c r="H122" s="93">
        <f t="shared" si="14"/>
        <v>0</v>
      </c>
      <c r="I122" s="92"/>
      <c r="J122" s="20"/>
      <c r="K122" s="93">
        <f t="shared" si="15"/>
        <v>0</v>
      </c>
      <c r="L122" s="92"/>
      <c r="M122" s="20"/>
      <c r="N122" s="93">
        <f t="shared" si="16"/>
        <v>0</v>
      </c>
      <c r="O122" s="92"/>
      <c r="P122" s="20"/>
      <c r="Q122" s="93">
        <f t="shared" si="17"/>
        <v>0</v>
      </c>
      <c r="R122" s="92"/>
      <c r="S122" s="20"/>
      <c r="T122" s="93">
        <f t="shared" si="18"/>
        <v>0</v>
      </c>
      <c r="U122" s="209">
        <f t="shared" si="19"/>
        <v>0</v>
      </c>
      <c r="W122" s="86" t="s">
        <v>13</v>
      </c>
      <c r="X122" s="121">
        <f t="shared" si="20"/>
        <v>0</v>
      </c>
      <c r="Y122" s="122">
        <f t="shared" si="21"/>
        <v>0</v>
      </c>
      <c r="Z122" s="122">
        <f t="shared" si="22"/>
        <v>0</v>
      </c>
      <c r="AA122" s="122">
        <f t="shared" si="23"/>
        <v>0</v>
      </c>
      <c r="AB122" s="122">
        <f t="shared" si="24"/>
        <v>0</v>
      </c>
      <c r="AC122" s="129">
        <f t="shared" si="25"/>
        <v>0</v>
      </c>
    </row>
    <row r="123" spans="1:29" ht="15.75">
      <c r="A123" s="251"/>
      <c r="B123" s="87" t="s">
        <v>14</v>
      </c>
      <c r="C123" s="92"/>
      <c r="D123" s="20"/>
      <c r="E123" s="93">
        <f t="shared" si="13"/>
        <v>0</v>
      </c>
      <c r="F123" s="92"/>
      <c r="G123" s="20"/>
      <c r="H123" s="93">
        <f t="shared" si="14"/>
        <v>0</v>
      </c>
      <c r="I123" s="92"/>
      <c r="J123" s="20"/>
      <c r="K123" s="93">
        <f t="shared" si="15"/>
        <v>0</v>
      </c>
      <c r="L123" s="92"/>
      <c r="M123" s="20"/>
      <c r="N123" s="93">
        <f t="shared" si="16"/>
        <v>0</v>
      </c>
      <c r="O123" s="92"/>
      <c r="P123" s="20"/>
      <c r="Q123" s="93">
        <f t="shared" si="17"/>
        <v>0</v>
      </c>
      <c r="R123" s="92"/>
      <c r="S123" s="20"/>
      <c r="T123" s="93">
        <f t="shared" si="18"/>
        <v>0</v>
      </c>
      <c r="U123" s="209">
        <f t="shared" si="19"/>
        <v>0</v>
      </c>
      <c r="W123" s="87" t="s">
        <v>14</v>
      </c>
      <c r="X123" s="121">
        <f t="shared" si="20"/>
        <v>0</v>
      </c>
      <c r="Y123" s="122">
        <f t="shared" si="21"/>
        <v>0</v>
      </c>
      <c r="Z123" s="122">
        <f t="shared" si="22"/>
        <v>0</v>
      </c>
      <c r="AA123" s="122">
        <f t="shared" si="23"/>
        <v>0</v>
      </c>
      <c r="AB123" s="122">
        <f t="shared" si="24"/>
        <v>0</v>
      </c>
      <c r="AC123" s="129">
        <f t="shared" si="25"/>
        <v>0</v>
      </c>
    </row>
    <row r="124" spans="1:29" ht="15.75">
      <c r="A124" s="251"/>
      <c r="B124" s="86" t="s">
        <v>15</v>
      </c>
      <c r="C124" s="92"/>
      <c r="D124" s="20"/>
      <c r="E124" s="93">
        <f t="shared" si="13"/>
        <v>0</v>
      </c>
      <c r="F124" s="92"/>
      <c r="G124" s="20"/>
      <c r="H124" s="93">
        <f t="shared" si="14"/>
        <v>0</v>
      </c>
      <c r="I124" s="92"/>
      <c r="J124" s="20"/>
      <c r="K124" s="93">
        <f t="shared" si="15"/>
        <v>0</v>
      </c>
      <c r="L124" s="92"/>
      <c r="M124" s="20"/>
      <c r="N124" s="93">
        <f t="shared" si="16"/>
        <v>0</v>
      </c>
      <c r="O124" s="92"/>
      <c r="P124" s="20"/>
      <c r="Q124" s="93">
        <f t="shared" si="17"/>
        <v>0</v>
      </c>
      <c r="R124" s="92"/>
      <c r="S124" s="20"/>
      <c r="T124" s="93">
        <f t="shared" si="18"/>
        <v>0</v>
      </c>
      <c r="U124" s="209">
        <f t="shared" si="19"/>
        <v>0</v>
      </c>
      <c r="W124" s="86" t="s">
        <v>15</v>
      </c>
      <c r="X124" s="121">
        <f t="shared" si="20"/>
        <v>0</v>
      </c>
      <c r="Y124" s="122">
        <f t="shared" si="21"/>
        <v>0</v>
      </c>
      <c r="Z124" s="122">
        <f t="shared" si="22"/>
        <v>0</v>
      </c>
      <c r="AA124" s="122">
        <f t="shared" si="23"/>
        <v>0</v>
      </c>
      <c r="AB124" s="122">
        <f t="shared" si="24"/>
        <v>0</v>
      </c>
      <c r="AC124" s="129">
        <f t="shared" si="25"/>
        <v>0</v>
      </c>
    </row>
    <row r="125" spans="1:29" ht="15.75">
      <c r="A125" s="251"/>
      <c r="B125" s="86" t="s">
        <v>16</v>
      </c>
      <c r="C125" s="92"/>
      <c r="D125" s="20"/>
      <c r="E125" s="93">
        <f t="shared" si="13"/>
        <v>0</v>
      </c>
      <c r="F125" s="92"/>
      <c r="G125" s="20"/>
      <c r="H125" s="93">
        <f t="shared" si="14"/>
        <v>0</v>
      </c>
      <c r="I125" s="92"/>
      <c r="J125" s="20"/>
      <c r="K125" s="93">
        <f t="shared" si="15"/>
        <v>0</v>
      </c>
      <c r="L125" s="92"/>
      <c r="M125" s="20"/>
      <c r="N125" s="93">
        <f t="shared" si="16"/>
        <v>0</v>
      </c>
      <c r="O125" s="92"/>
      <c r="P125" s="20"/>
      <c r="Q125" s="93">
        <f t="shared" si="17"/>
        <v>0</v>
      </c>
      <c r="R125" s="92"/>
      <c r="S125" s="20"/>
      <c r="T125" s="93">
        <f t="shared" si="18"/>
        <v>0</v>
      </c>
      <c r="U125" s="209">
        <f t="shared" si="19"/>
        <v>0</v>
      </c>
      <c r="W125" s="86" t="s">
        <v>16</v>
      </c>
      <c r="X125" s="121">
        <f t="shared" si="20"/>
        <v>0</v>
      </c>
      <c r="Y125" s="122">
        <f t="shared" si="21"/>
        <v>0</v>
      </c>
      <c r="Z125" s="122">
        <f t="shared" si="22"/>
        <v>0</v>
      </c>
      <c r="AA125" s="122">
        <f t="shared" si="23"/>
        <v>0</v>
      </c>
      <c r="AB125" s="122">
        <f t="shared" si="24"/>
        <v>0</v>
      </c>
      <c r="AC125" s="129">
        <f t="shared" si="25"/>
        <v>0</v>
      </c>
    </row>
    <row r="126" spans="1:29" ht="15.75">
      <c r="A126" s="251"/>
      <c r="B126" s="86" t="s">
        <v>17</v>
      </c>
      <c r="C126" s="92"/>
      <c r="D126" s="20"/>
      <c r="E126" s="93">
        <f t="shared" si="13"/>
        <v>0</v>
      </c>
      <c r="F126" s="92"/>
      <c r="G126" s="20"/>
      <c r="H126" s="93">
        <f t="shared" si="14"/>
        <v>0</v>
      </c>
      <c r="I126" s="92"/>
      <c r="J126" s="20"/>
      <c r="K126" s="93">
        <f t="shared" si="15"/>
        <v>0</v>
      </c>
      <c r="L126" s="92"/>
      <c r="M126" s="20"/>
      <c r="N126" s="93">
        <f t="shared" si="16"/>
        <v>0</v>
      </c>
      <c r="O126" s="92"/>
      <c r="P126" s="20"/>
      <c r="Q126" s="93">
        <f t="shared" si="17"/>
        <v>0</v>
      </c>
      <c r="R126" s="92"/>
      <c r="S126" s="20"/>
      <c r="T126" s="93">
        <f t="shared" si="18"/>
        <v>0</v>
      </c>
      <c r="U126" s="209">
        <f t="shared" si="19"/>
        <v>0</v>
      </c>
      <c r="W126" s="86" t="s">
        <v>17</v>
      </c>
      <c r="X126" s="121">
        <f t="shared" si="20"/>
        <v>0</v>
      </c>
      <c r="Y126" s="122">
        <f t="shared" si="21"/>
        <v>0</v>
      </c>
      <c r="Z126" s="122">
        <f t="shared" si="22"/>
        <v>0</v>
      </c>
      <c r="AA126" s="122">
        <f t="shared" si="23"/>
        <v>0</v>
      </c>
      <c r="AB126" s="122">
        <f t="shared" si="24"/>
        <v>0</v>
      </c>
      <c r="AC126" s="129">
        <f t="shared" si="25"/>
        <v>0</v>
      </c>
    </row>
    <row r="127" spans="1:29" ht="15.75">
      <c r="A127" s="251"/>
      <c r="B127" s="86" t="s">
        <v>18</v>
      </c>
      <c r="C127" s="92"/>
      <c r="D127" s="20"/>
      <c r="E127" s="93">
        <f t="shared" si="13"/>
        <v>0</v>
      </c>
      <c r="F127" s="92"/>
      <c r="G127" s="20"/>
      <c r="H127" s="93">
        <f t="shared" si="14"/>
        <v>0</v>
      </c>
      <c r="I127" s="92"/>
      <c r="J127" s="20"/>
      <c r="K127" s="93">
        <f t="shared" si="15"/>
        <v>0</v>
      </c>
      <c r="L127" s="92"/>
      <c r="M127" s="20"/>
      <c r="N127" s="93">
        <f t="shared" si="16"/>
        <v>0</v>
      </c>
      <c r="O127" s="92"/>
      <c r="P127" s="20"/>
      <c r="Q127" s="93">
        <f t="shared" si="17"/>
        <v>0</v>
      </c>
      <c r="R127" s="92"/>
      <c r="S127" s="20"/>
      <c r="T127" s="93">
        <f t="shared" si="18"/>
        <v>0</v>
      </c>
      <c r="U127" s="209">
        <f t="shared" si="19"/>
        <v>0</v>
      </c>
      <c r="W127" s="86" t="s">
        <v>18</v>
      </c>
      <c r="X127" s="121">
        <f t="shared" si="20"/>
        <v>0</v>
      </c>
      <c r="Y127" s="122">
        <f t="shared" si="21"/>
        <v>0</v>
      </c>
      <c r="Z127" s="122">
        <f t="shared" si="22"/>
        <v>0</v>
      </c>
      <c r="AA127" s="122">
        <f t="shared" si="23"/>
        <v>0</v>
      </c>
      <c r="AB127" s="122">
        <f t="shared" si="24"/>
        <v>0</v>
      </c>
      <c r="AC127" s="129">
        <f t="shared" si="25"/>
        <v>0</v>
      </c>
    </row>
    <row r="128" spans="1:29" ht="15.75">
      <c r="A128" s="252"/>
      <c r="B128" s="88" t="s">
        <v>19</v>
      </c>
      <c r="C128" s="94"/>
      <c r="D128" s="95"/>
      <c r="E128" s="96">
        <f t="shared" si="13"/>
        <v>0</v>
      </c>
      <c r="F128" s="94"/>
      <c r="G128" s="95"/>
      <c r="H128" s="96">
        <f t="shared" si="14"/>
        <v>0</v>
      </c>
      <c r="I128" s="94"/>
      <c r="J128" s="95"/>
      <c r="K128" s="96">
        <f t="shared" si="15"/>
        <v>0</v>
      </c>
      <c r="L128" s="94"/>
      <c r="M128" s="95"/>
      <c r="N128" s="96">
        <f t="shared" si="16"/>
        <v>0</v>
      </c>
      <c r="O128" s="94"/>
      <c r="P128" s="95"/>
      <c r="Q128" s="96">
        <f t="shared" si="17"/>
        <v>0</v>
      </c>
      <c r="R128" s="94"/>
      <c r="S128" s="95"/>
      <c r="T128" s="96">
        <f t="shared" si="18"/>
        <v>0</v>
      </c>
      <c r="U128" s="210">
        <f t="shared" si="19"/>
        <v>0</v>
      </c>
      <c r="W128" s="88" t="s">
        <v>19</v>
      </c>
      <c r="X128" s="125">
        <f t="shared" si="20"/>
        <v>0</v>
      </c>
      <c r="Y128" s="126">
        <f t="shared" si="21"/>
        <v>0</v>
      </c>
      <c r="Z128" s="126">
        <f t="shared" si="22"/>
        <v>0</v>
      </c>
      <c r="AA128" s="126">
        <f t="shared" si="23"/>
        <v>0</v>
      </c>
      <c r="AB128" s="126">
        <f t="shared" si="24"/>
        <v>0</v>
      </c>
      <c r="AC128" s="132">
        <f t="shared" si="25"/>
        <v>0</v>
      </c>
    </row>
    <row r="129" spans="1:29" ht="15.75" customHeight="1">
      <c r="A129" s="250">
        <v>42751</v>
      </c>
      <c r="B129" s="85" t="s">
        <v>12</v>
      </c>
      <c r="C129" s="89"/>
      <c r="D129" s="90"/>
      <c r="E129" s="91">
        <f t="shared" si="13"/>
        <v>0</v>
      </c>
      <c r="F129" s="89"/>
      <c r="G129" s="90"/>
      <c r="H129" s="91">
        <f t="shared" si="14"/>
        <v>0</v>
      </c>
      <c r="I129" s="89"/>
      <c r="J129" s="90"/>
      <c r="K129" s="91">
        <f t="shared" si="15"/>
        <v>0</v>
      </c>
      <c r="L129" s="89"/>
      <c r="M129" s="90"/>
      <c r="N129" s="91">
        <f t="shared" si="16"/>
        <v>0</v>
      </c>
      <c r="O129" s="89"/>
      <c r="P129" s="90"/>
      <c r="Q129" s="91">
        <f t="shared" si="17"/>
        <v>0</v>
      </c>
      <c r="R129" s="89"/>
      <c r="S129" s="90"/>
      <c r="T129" s="91">
        <f t="shared" si="18"/>
        <v>0</v>
      </c>
      <c r="U129" s="208">
        <f t="shared" si="19"/>
        <v>0</v>
      </c>
      <c r="W129" s="85" t="s">
        <v>12</v>
      </c>
      <c r="X129" s="117">
        <f t="shared" si="20"/>
        <v>0</v>
      </c>
      <c r="Y129" s="118">
        <f t="shared" si="21"/>
        <v>0</v>
      </c>
      <c r="Z129" s="118">
        <f t="shared" si="22"/>
        <v>0</v>
      </c>
      <c r="AA129" s="118">
        <f t="shared" si="23"/>
        <v>0</v>
      </c>
      <c r="AB129" s="118">
        <f t="shared" si="24"/>
        <v>0</v>
      </c>
      <c r="AC129" s="131">
        <f t="shared" si="25"/>
        <v>0</v>
      </c>
    </row>
    <row r="130" spans="1:29" ht="15.75">
      <c r="A130" s="251"/>
      <c r="B130" s="86" t="s">
        <v>13</v>
      </c>
      <c r="C130" s="92"/>
      <c r="D130" s="20"/>
      <c r="E130" s="93">
        <f t="shared" si="13"/>
        <v>0</v>
      </c>
      <c r="F130" s="92"/>
      <c r="G130" s="20"/>
      <c r="H130" s="93">
        <f t="shared" si="14"/>
        <v>0</v>
      </c>
      <c r="I130" s="92"/>
      <c r="J130" s="20"/>
      <c r="K130" s="93">
        <f t="shared" si="15"/>
        <v>0</v>
      </c>
      <c r="L130" s="92"/>
      <c r="M130" s="20"/>
      <c r="N130" s="93">
        <f t="shared" si="16"/>
        <v>0</v>
      </c>
      <c r="O130" s="92"/>
      <c r="P130" s="20"/>
      <c r="Q130" s="93">
        <f t="shared" si="17"/>
        <v>0</v>
      </c>
      <c r="R130" s="92"/>
      <c r="S130" s="20"/>
      <c r="T130" s="93">
        <f t="shared" si="18"/>
        <v>0</v>
      </c>
      <c r="U130" s="209">
        <f t="shared" si="19"/>
        <v>0</v>
      </c>
      <c r="W130" s="86" t="s">
        <v>13</v>
      </c>
      <c r="X130" s="121">
        <f t="shared" si="20"/>
        <v>0</v>
      </c>
      <c r="Y130" s="122">
        <f t="shared" si="21"/>
        <v>0</v>
      </c>
      <c r="Z130" s="122">
        <f t="shared" si="22"/>
        <v>0</v>
      </c>
      <c r="AA130" s="122">
        <f t="shared" si="23"/>
        <v>0</v>
      </c>
      <c r="AB130" s="122">
        <f t="shared" si="24"/>
        <v>0</v>
      </c>
      <c r="AC130" s="129">
        <f t="shared" si="25"/>
        <v>0</v>
      </c>
    </row>
    <row r="131" spans="1:29" ht="15.75">
      <c r="A131" s="251"/>
      <c r="B131" s="87" t="s">
        <v>14</v>
      </c>
      <c r="C131" s="92"/>
      <c r="D131" s="20"/>
      <c r="E131" s="93">
        <f t="shared" si="13"/>
        <v>0</v>
      </c>
      <c r="F131" s="92"/>
      <c r="G131" s="20"/>
      <c r="H131" s="93">
        <f t="shared" si="14"/>
        <v>0</v>
      </c>
      <c r="I131" s="92"/>
      <c r="J131" s="20"/>
      <c r="K131" s="93">
        <f t="shared" si="15"/>
        <v>0</v>
      </c>
      <c r="L131" s="92"/>
      <c r="M131" s="20"/>
      <c r="N131" s="93">
        <f t="shared" si="16"/>
        <v>0</v>
      </c>
      <c r="O131" s="92"/>
      <c r="P131" s="20"/>
      <c r="Q131" s="93">
        <f t="shared" si="17"/>
        <v>0</v>
      </c>
      <c r="R131" s="92"/>
      <c r="S131" s="20"/>
      <c r="T131" s="93">
        <f t="shared" si="18"/>
        <v>0</v>
      </c>
      <c r="U131" s="209">
        <f t="shared" si="19"/>
        <v>0</v>
      </c>
      <c r="W131" s="87" t="s">
        <v>14</v>
      </c>
      <c r="X131" s="121">
        <f t="shared" si="20"/>
        <v>0</v>
      </c>
      <c r="Y131" s="122">
        <f t="shared" si="21"/>
        <v>0</v>
      </c>
      <c r="Z131" s="122">
        <f t="shared" si="22"/>
        <v>0</v>
      </c>
      <c r="AA131" s="122">
        <f t="shared" si="23"/>
        <v>0</v>
      </c>
      <c r="AB131" s="122">
        <f t="shared" si="24"/>
        <v>0</v>
      </c>
      <c r="AC131" s="129">
        <f t="shared" si="25"/>
        <v>0</v>
      </c>
    </row>
    <row r="132" spans="1:29" ht="15.75">
      <c r="A132" s="251"/>
      <c r="B132" s="86" t="s">
        <v>15</v>
      </c>
      <c r="C132" s="92"/>
      <c r="D132" s="20"/>
      <c r="E132" s="93">
        <f t="shared" si="13"/>
        <v>0</v>
      </c>
      <c r="F132" s="92"/>
      <c r="G132" s="20"/>
      <c r="H132" s="93">
        <f t="shared" si="14"/>
        <v>0</v>
      </c>
      <c r="I132" s="92"/>
      <c r="J132" s="20"/>
      <c r="K132" s="93">
        <f t="shared" si="15"/>
        <v>0</v>
      </c>
      <c r="L132" s="92"/>
      <c r="M132" s="20"/>
      <c r="N132" s="93">
        <f t="shared" si="16"/>
        <v>0</v>
      </c>
      <c r="O132" s="92"/>
      <c r="P132" s="20"/>
      <c r="Q132" s="93">
        <f t="shared" si="17"/>
        <v>0</v>
      </c>
      <c r="R132" s="92"/>
      <c r="S132" s="20"/>
      <c r="T132" s="93">
        <f t="shared" si="18"/>
        <v>0</v>
      </c>
      <c r="U132" s="209">
        <f t="shared" si="19"/>
        <v>0</v>
      </c>
      <c r="W132" s="86" t="s">
        <v>15</v>
      </c>
      <c r="X132" s="121">
        <f t="shared" si="20"/>
        <v>0</v>
      </c>
      <c r="Y132" s="122">
        <f t="shared" si="21"/>
        <v>0</v>
      </c>
      <c r="Z132" s="122">
        <f t="shared" si="22"/>
        <v>0</v>
      </c>
      <c r="AA132" s="122">
        <f t="shared" si="23"/>
        <v>0</v>
      </c>
      <c r="AB132" s="122">
        <f t="shared" si="24"/>
        <v>0</v>
      </c>
      <c r="AC132" s="129">
        <f t="shared" si="25"/>
        <v>0</v>
      </c>
    </row>
    <row r="133" spans="1:29" ht="15.75">
      <c r="A133" s="251"/>
      <c r="B133" s="86" t="s">
        <v>16</v>
      </c>
      <c r="C133" s="92"/>
      <c r="D133" s="20"/>
      <c r="E133" s="93">
        <f t="shared" si="13"/>
        <v>0</v>
      </c>
      <c r="F133" s="92"/>
      <c r="G133" s="20"/>
      <c r="H133" s="93">
        <f t="shared" si="14"/>
        <v>0</v>
      </c>
      <c r="I133" s="92"/>
      <c r="J133" s="20"/>
      <c r="K133" s="93">
        <f t="shared" si="15"/>
        <v>0</v>
      </c>
      <c r="L133" s="92"/>
      <c r="M133" s="20"/>
      <c r="N133" s="93">
        <f t="shared" si="16"/>
        <v>0</v>
      </c>
      <c r="O133" s="92"/>
      <c r="P133" s="20"/>
      <c r="Q133" s="93">
        <f t="shared" si="17"/>
        <v>0</v>
      </c>
      <c r="R133" s="92"/>
      <c r="S133" s="20"/>
      <c r="T133" s="93">
        <f t="shared" si="18"/>
        <v>0</v>
      </c>
      <c r="U133" s="209">
        <f t="shared" si="19"/>
        <v>0</v>
      </c>
      <c r="W133" s="86" t="s">
        <v>16</v>
      </c>
      <c r="X133" s="121">
        <f t="shared" si="20"/>
        <v>0</v>
      </c>
      <c r="Y133" s="122">
        <f t="shared" si="21"/>
        <v>0</v>
      </c>
      <c r="Z133" s="122">
        <f t="shared" si="22"/>
        <v>0</v>
      </c>
      <c r="AA133" s="122">
        <f t="shared" si="23"/>
        <v>0</v>
      </c>
      <c r="AB133" s="122">
        <f t="shared" si="24"/>
        <v>0</v>
      </c>
      <c r="AC133" s="129">
        <f t="shared" si="25"/>
        <v>0</v>
      </c>
    </row>
    <row r="134" spans="1:29" ht="15.75">
      <c r="A134" s="251"/>
      <c r="B134" s="86" t="s">
        <v>17</v>
      </c>
      <c r="C134" s="92"/>
      <c r="D134" s="20"/>
      <c r="E134" s="93">
        <f t="shared" si="13"/>
        <v>0</v>
      </c>
      <c r="F134" s="92"/>
      <c r="G134" s="20"/>
      <c r="H134" s="93">
        <f t="shared" si="14"/>
        <v>0</v>
      </c>
      <c r="I134" s="92"/>
      <c r="J134" s="20"/>
      <c r="K134" s="93">
        <f t="shared" si="15"/>
        <v>0</v>
      </c>
      <c r="L134" s="92"/>
      <c r="M134" s="20"/>
      <c r="N134" s="93">
        <f t="shared" si="16"/>
        <v>0</v>
      </c>
      <c r="O134" s="92"/>
      <c r="P134" s="20"/>
      <c r="Q134" s="93">
        <f t="shared" si="17"/>
        <v>0</v>
      </c>
      <c r="R134" s="92"/>
      <c r="S134" s="20"/>
      <c r="T134" s="93">
        <f t="shared" si="18"/>
        <v>0</v>
      </c>
      <c r="U134" s="209">
        <f t="shared" si="19"/>
        <v>0</v>
      </c>
      <c r="W134" s="86" t="s">
        <v>17</v>
      </c>
      <c r="X134" s="121">
        <f t="shared" si="20"/>
        <v>0</v>
      </c>
      <c r="Y134" s="122">
        <f t="shared" si="21"/>
        <v>0</v>
      </c>
      <c r="Z134" s="122">
        <f t="shared" si="22"/>
        <v>0</v>
      </c>
      <c r="AA134" s="122">
        <f t="shared" si="23"/>
        <v>0</v>
      </c>
      <c r="AB134" s="122">
        <f t="shared" si="24"/>
        <v>0</v>
      </c>
      <c r="AC134" s="129">
        <f t="shared" si="25"/>
        <v>0</v>
      </c>
    </row>
    <row r="135" spans="1:29" ht="15.75">
      <c r="A135" s="251"/>
      <c r="B135" s="86" t="s">
        <v>18</v>
      </c>
      <c r="C135" s="92"/>
      <c r="D135" s="20"/>
      <c r="E135" s="93">
        <f t="shared" si="13"/>
        <v>0</v>
      </c>
      <c r="F135" s="92"/>
      <c r="G135" s="20"/>
      <c r="H135" s="93">
        <f t="shared" si="14"/>
        <v>0</v>
      </c>
      <c r="I135" s="92"/>
      <c r="J135" s="20"/>
      <c r="K135" s="93">
        <f t="shared" si="15"/>
        <v>0</v>
      </c>
      <c r="L135" s="92"/>
      <c r="M135" s="20"/>
      <c r="N135" s="93">
        <f t="shared" si="16"/>
        <v>0</v>
      </c>
      <c r="O135" s="92"/>
      <c r="P135" s="20"/>
      <c r="Q135" s="93">
        <f t="shared" si="17"/>
        <v>0</v>
      </c>
      <c r="R135" s="92"/>
      <c r="S135" s="20"/>
      <c r="T135" s="93">
        <f t="shared" si="18"/>
        <v>0</v>
      </c>
      <c r="U135" s="209">
        <f t="shared" si="19"/>
        <v>0</v>
      </c>
      <c r="W135" s="86" t="s">
        <v>18</v>
      </c>
      <c r="X135" s="121">
        <f t="shared" si="20"/>
        <v>0</v>
      </c>
      <c r="Y135" s="122">
        <f t="shared" si="21"/>
        <v>0</v>
      </c>
      <c r="Z135" s="122">
        <f t="shared" si="22"/>
        <v>0</v>
      </c>
      <c r="AA135" s="122">
        <f t="shared" si="23"/>
        <v>0</v>
      </c>
      <c r="AB135" s="122">
        <f t="shared" si="24"/>
        <v>0</v>
      </c>
      <c r="AC135" s="129">
        <f t="shared" si="25"/>
        <v>0</v>
      </c>
    </row>
    <row r="136" spans="1:29" ht="15.75">
      <c r="A136" s="252"/>
      <c r="B136" s="88" t="s">
        <v>19</v>
      </c>
      <c r="C136" s="94"/>
      <c r="D136" s="95"/>
      <c r="E136" s="96">
        <f t="shared" si="13"/>
        <v>0</v>
      </c>
      <c r="F136" s="94"/>
      <c r="G136" s="95"/>
      <c r="H136" s="96">
        <f t="shared" si="14"/>
        <v>0</v>
      </c>
      <c r="I136" s="94"/>
      <c r="J136" s="95"/>
      <c r="K136" s="96">
        <f t="shared" si="15"/>
        <v>0</v>
      </c>
      <c r="L136" s="94"/>
      <c r="M136" s="95"/>
      <c r="N136" s="96">
        <f t="shared" si="16"/>
        <v>0</v>
      </c>
      <c r="O136" s="94"/>
      <c r="P136" s="95"/>
      <c r="Q136" s="96">
        <f t="shared" si="17"/>
        <v>0</v>
      </c>
      <c r="R136" s="94"/>
      <c r="S136" s="95"/>
      <c r="T136" s="96">
        <f t="shared" si="18"/>
        <v>0</v>
      </c>
      <c r="U136" s="210">
        <f t="shared" si="19"/>
        <v>0</v>
      </c>
      <c r="W136" s="88" t="s">
        <v>19</v>
      </c>
      <c r="X136" s="125">
        <f t="shared" si="20"/>
        <v>0</v>
      </c>
      <c r="Y136" s="126">
        <f t="shared" si="21"/>
        <v>0</v>
      </c>
      <c r="Z136" s="126">
        <f t="shared" si="22"/>
        <v>0</v>
      </c>
      <c r="AA136" s="126">
        <f t="shared" si="23"/>
        <v>0</v>
      </c>
      <c r="AB136" s="126">
        <f t="shared" si="24"/>
        <v>0</v>
      </c>
      <c r="AC136" s="132">
        <f t="shared" si="25"/>
        <v>0</v>
      </c>
    </row>
    <row r="137" spans="1:29" ht="15.75" customHeight="1">
      <c r="A137" s="250">
        <v>42752</v>
      </c>
      <c r="B137" s="85" t="s">
        <v>12</v>
      </c>
      <c r="C137" s="89"/>
      <c r="D137" s="90"/>
      <c r="E137" s="91">
        <f t="shared" ref="E137:E200" si="26">C137-D137</f>
        <v>0</v>
      </c>
      <c r="F137" s="89"/>
      <c r="G137" s="102"/>
      <c r="H137" s="91">
        <f t="shared" ref="H137:H200" si="27">F137-G137</f>
        <v>0</v>
      </c>
      <c r="I137" s="89"/>
      <c r="J137" s="90"/>
      <c r="K137" s="91">
        <f t="shared" ref="K137:K200" si="28">I137-J137</f>
        <v>0</v>
      </c>
      <c r="L137" s="89"/>
      <c r="M137" s="90"/>
      <c r="N137" s="91">
        <f t="shared" ref="N137:N200" si="29">L137-M137</f>
        <v>0</v>
      </c>
      <c r="O137" s="89"/>
      <c r="P137" s="90"/>
      <c r="Q137" s="91">
        <f t="shared" ref="Q137:Q200" si="30">O137-P137</f>
        <v>0</v>
      </c>
      <c r="R137" s="89"/>
      <c r="S137" s="90"/>
      <c r="T137" s="91">
        <f t="shared" ref="T137:T200" si="31">R137-S137</f>
        <v>0</v>
      </c>
      <c r="U137" s="208">
        <f t="shared" si="19"/>
        <v>0</v>
      </c>
      <c r="W137" s="85" t="s">
        <v>12</v>
      </c>
      <c r="X137" s="121">
        <f t="shared" si="20"/>
        <v>0</v>
      </c>
      <c r="Y137" s="122">
        <f t="shared" si="21"/>
        <v>0</v>
      </c>
      <c r="Z137" s="122">
        <f t="shared" si="22"/>
        <v>0</v>
      </c>
      <c r="AA137" s="122">
        <f t="shared" si="23"/>
        <v>0</v>
      </c>
      <c r="AB137" s="122">
        <f t="shared" si="24"/>
        <v>0</v>
      </c>
      <c r="AC137" s="129">
        <f t="shared" si="25"/>
        <v>0</v>
      </c>
    </row>
    <row r="138" spans="1:29" ht="15.75">
      <c r="A138" s="251"/>
      <c r="B138" s="86" t="s">
        <v>13</v>
      </c>
      <c r="C138" s="92"/>
      <c r="D138" s="20"/>
      <c r="E138" s="93">
        <f t="shared" si="26"/>
        <v>0</v>
      </c>
      <c r="F138" s="92"/>
      <c r="G138" s="6"/>
      <c r="H138" s="93">
        <f t="shared" si="27"/>
        <v>0</v>
      </c>
      <c r="I138" s="92"/>
      <c r="J138" s="20"/>
      <c r="K138" s="93">
        <f t="shared" si="28"/>
        <v>0</v>
      </c>
      <c r="L138" s="92"/>
      <c r="M138" s="20"/>
      <c r="N138" s="93">
        <f t="shared" si="29"/>
        <v>0</v>
      </c>
      <c r="O138" s="92"/>
      <c r="P138" s="20"/>
      <c r="Q138" s="93">
        <f t="shared" si="30"/>
        <v>0</v>
      </c>
      <c r="R138" s="92"/>
      <c r="S138" s="20"/>
      <c r="T138" s="93">
        <f t="shared" si="31"/>
        <v>0</v>
      </c>
      <c r="U138" s="209">
        <f t="shared" ref="U138:U201" si="32">IF(D138=0,0,1)</f>
        <v>0</v>
      </c>
      <c r="W138" s="86" t="s">
        <v>13</v>
      </c>
      <c r="X138" s="121">
        <f t="shared" ref="X138:X201" si="33">+IF(AND(C138&lt;&gt;0,D138&lt;&gt;0,OR(E138&gt;100,E138&lt;-100)),1,0)</f>
        <v>0</v>
      </c>
      <c r="Y138" s="122">
        <f t="shared" ref="Y138:Y201" si="34">+IF(AND(F138&lt;&gt;0,G138&lt;&gt;0,OR(H138&gt;100,H138&lt;-100)),1,0)</f>
        <v>0</v>
      </c>
      <c r="Z138" s="122">
        <f t="shared" ref="Z138:Z201" si="35">+IF(AND(I138&lt;&gt;0,J138&lt;&gt;0,OR(K138&gt;100,K138&lt;-100)),1,0)</f>
        <v>0</v>
      </c>
      <c r="AA138" s="122">
        <f t="shared" ref="AA138:AA201" si="36">+IF(AND(L138&lt;&gt;0,M138&lt;&gt;0,OR(N138&gt;100,N138&lt;-100)),1,0)</f>
        <v>0</v>
      </c>
      <c r="AB138" s="122">
        <f t="shared" ref="AB138:AB201" si="37">+IF(AND(O138&lt;&gt;0,P138&lt;&gt;0,OR(Q138&gt;100,Q138&lt;-100)),1,0)</f>
        <v>0</v>
      </c>
      <c r="AC138" s="129">
        <f t="shared" ref="AC138:AC201" si="38">+IF(AND(R138&lt;&gt;0,S138&lt;&gt;0,OR(T138&gt;100,T138&lt;-100)),1,0)</f>
        <v>0</v>
      </c>
    </row>
    <row r="139" spans="1:29" ht="15.75">
      <c r="A139" s="251"/>
      <c r="B139" s="87" t="s">
        <v>14</v>
      </c>
      <c r="C139" s="92"/>
      <c r="D139" s="20"/>
      <c r="E139" s="93">
        <f t="shared" si="26"/>
        <v>0</v>
      </c>
      <c r="F139" s="92"/>
      <c r="G139" s="6"/>
      <c r="H139" s="93">
        <f t="shared" si="27"/>
        <v>0</v>
      </c>
      <c r="I139" s="92"/>
      <c r="J139" s="20"/>
      <c r="K139" s="93">
        <f t="shared" si="28"/>
        <v>0</v>
      </c>
      <c r="L139" s="92"/>
      <c r="M139" s="20"/>
      <c r="N139" s="93">
        <f t="shared" si="29"/>
        <v>0</v>
      </c>
      <c r="O139" s="92"/>
      <c r="P139" s="20"/>
      <c r="Q139" s="93">
        <f t="shared" si="30"/>
        <v>0</v>
      </c>
      <c r="R139" s="92"/>
      <c r="S139" s="20"/>
      <c r="T139" s="93">
        <f t="shared" si="31"/>
        <v>0</v>
      </c>
      <c r="U139" s="209">
        <f t="shared" si="32"/>
        <v>0</v>
      </c>
      <c r="W139" s="87" t="s">
        <v>14</v>
      </c>
      <c r="X139" s="121">
        <f t="shared" si="33"/>
        <v>0</v>
      </c>
      <c r="Y139" s="122">
        <f t="shared" si="34"/>
        <v>0</v>
      </c>
      <c r="Z139" s="122">
        <f t="shared" si="35"/>
        <v>0</v>
      </c>
      <c r="AA139" s="122">
        <f t="shared" si="36"/>
        <v>0</v>
      </c>
      <c r="AB139" s="122">
        <f t="shared" si="37"/>
        <v>0</v>
      </c>
      <c r="AC139" s="129">
        <f t="shared" si="38"/>
        <v>0</v>
      </c>
    </row>
    <row r="140" spans="1:29" ht="15.75">
      <c r="A140" s="251"/>
      <c r="B140" s="86" t="s">
        <v>15</v>
      </c>
      <c r="C140" s="92"/>
      <c r="D140" s="20"/>
      <c r="E140" s="93">
        <f t="shared" si="26"/>
        <v>0</v>
      </c>
      <c r="F140" s="92"/>
      <c r="G140" s="6"/>
      <c r="H140" s="93">
        <f t="shared" si="27"/>
        <v>0</v>
      </c>
      <c r="I140" s="92"/>
      <c r="J140" s="20"/>
      <c r="K140" s="93">
        <f t="shared" si="28"/>
        <v>0</v>
      </c>
      <c r="L140" s="92"/>
      <c r="M140" s="20"/>
      <c r="N140" s="93">
        <f t="shared" si="29"/>
        <v>0</v>
      </c>
      <c r="O140" s="92"/>
      <c r="P140" s="20"/>
      <c r="Q140" s="93">
        <f t="shared" si="30"/>
        <v>0</v>
      </c>
      <c r="R140" s="92"/>
      <c r="S140" s="20"/>
      <c r="T140" s="93">
        <f t="shared" si="31"/>
        <v>0</v>
      </c>
      <c r="U140" s="209">
        <f t="shared" si="32"/>
        <v>0</v>
      </c>
      <c r="W140" s="86" t="s">
        <v>15</v>
      </c>
      <c r="X140" s="121">
        <f t="shared" si="33"/>
        <v>0</v>
      </c>
      <c r="Y140" s="122">
        <f t="shared" si="34"/>
        <v>0</v>
      </c>
      <c r="Z140" s="122">
        <f t="shared" si="35"/>
        <v>0</v>
      </c>
      <c r="AA140" s="122">
        <f t="shared" si="36"/>
        <v>0</v>
      </c>
      <c r="AB140" s="122">
        <f t="shared" si="37"/>
        <v>0</v>
      </c>
      <c r="AC140" s="129">
        <f t="shared" si="38"/>
        <v>0</v>
      </c>
    </row>
    <row r="141" spans="1:29" ht="15.75">
      <c r="A141" s="251"/>
      <c r="B141" s="86" t="s">
        <v>16</v>
      </c>
      <c r="C141" s="92"/>
      <c r="D141" s="20"/>
      <c r="E141" s="93">
        <f t="shared" si="26"/>
        <v>0</v>
      </c>
      <c r="F141" s="92"/>
      <c r="G141" s="6"/>
      <c r="H141" s="93">
        <f t="shared" si="27"/>
        <v>0</v>
      </c>
      <c r="I141" s="92"/>
      <c r="J141" s="20"/>
      <c r="K141" s="93">
        <f t="shared" si="28"/>
        <v>0</v>
      </c>
      <c r="L141" s="92"/>
      <c r="M141" s="20"/>
      <c r="N141" s="93">
        <f t="shared" si="29"/>
        <v>0</v>
      </c>
      <c r="O141" s="92"/>
      <c r="P141" s="20"/>
      <c r="Q141" s="93">
        <f t="shared" si="30"/>
        <v>0</v>
      </c>
      <c r="R141" s="92"/>
      <c r="S141" s="20"/>
      <c r="T141" s="93">
        <f t="shared" si="31"/>
        <v>0</v>
      </c>
      <c r="U141" s="209">
        <f t="shared" si="32"/>
        <v>0</v>
      </c>
      <c r="W141" s="86" t="s">
        <v>16</v>
      </c>
      <c r="X141" s="121">
        <f t="shared" si="33"/>
        <v>0</v>
      </c>
      <c r="Y141" s="122">
        <f t="shared" si="34"/>
        <v>0</v>
      </c>
      <c r="Z141" s="122">
        <f t="shared" si="35"/>
        <v>0</v>
      </c>
      <c r="AA141" s="122">
        <f t="shared" si="36"/>
        <v>0</v>
      </c>
      <c r="AB141" s="122">
        <f t="shared" si="37"/>
        <v>0</v>
      </c>
      <c r="AC141" s="129">
        <f t="shared" si="38"/>
        <v>0</v>
      </c>
    </row>
    <row r="142" spans="1:29" ht="15.75">
      <c r="A142" s="251"/>
      <c r="B142" s="86" t="s">
        <v>17</v>
      </c>
      <c r="C142" s="92"/>
      <c r="D142" s="20"/>
      <c r="E142" s="93">
        <f t="shared" si="26"/>
        <v>0</v>
      </c>
      <c r="F142" s="92"/>
      <c r="G142" s="6"/>
      <c r="H142" s="93">
        <f t="shared" si="27"/>
        <v>0</v>
      </c>
      <c r="I142" s="92"/>
      <c r="J142" s="20"/>
      <c r="K142" s="93">
        <f t="shared" si="28"/>
        <v>0</v>
      </c>
      <c r="L142" s="92"/>
      <c r="M142" s="20"/>
      <c r="N142" s="93">
        <f t="shared" si="29"/>
        <v>0</v>
      </c>
      <c r="O142" s="92"/>
      <c r="P142" s="20"/>
      <c r="Q142" s="93">
        <f t="shared" si="30"/>
        <v>0</v>
      </c>
      <c r="R142" s="92"/>
      <c r="S142" s="20"/>
      <c r="T142" s="93">
        <f t="shared" si="31"/>
        <v>0</v>
      </c>
      <c r="U142" s="209">
        <f t="shared" si="32"/>
        <v>0</v>
      </c>
      <c r="W142" s="86" t="s">
        <v>17</v>
      </c>
      <c r="X142" s="121">
        <f t="shared" si="33"/>
        <v>0</v>
      </c>
      <c r="Y142" s="122">
        <f t="shared" si="34"/>
        <v>0</v>
      </c>
      <c r="Z142" s="122">
        <f t="shared" si="35"/>
        <v>0</v>
      </c>
      <c r="AA142" s="122">
        <f t="shared" si="36"/>
        <v>0</v>
      </c>
      <c r="AB142" s="122">
        <f t="shared" si="37"/>
        <v>0</v>
      </c>
      <c r="AC142" s="129">
        <f t="shared" si="38"/>
        <v>0</v>
      </c>
    </row>
    <row r="143" spans="1:29" ht="15.75">
      <c r="A143" s="251"/>
      <c r="B143" s="86" t="s">
        <v>18</v>
      </c>
      <c r="C143" s="92"/>
      <c r="D143" s="20"/>
      <c r="E143" s="93">
        <f t="shared" si="26"/>
        <v>0</v>
      </c>
      <c r="F143" s="92"/>
      <c r="G143" s="6"/>
      <c r="H143" s="93">
        <f t="shared" si="27"/>
        <v>0</v>
      </c>
      <c r="I143" s="92"/>
      <c r="J143" s="20"/>
      <c r="K143" s="93">
        <f t="shared" si="28"/>
        <v>0</v>
      </c>
      <c r="L143" s="92"/>
      <c r="M143" s="20"/>
      <c r="N143" s="93">
        <f t="shared" si="29"/>
        <v>0</v>
      </c>
      <c r="O143" s="92"/>
      <c r="P143" s="20"/>
      <c r="Q143" s="93">
        <f t="shared" si="30"/>
        <v>0</v>
      </c>
      <c r="R143" s="92"/>
      <c r="S143" s="20"/>
      <c r="T143" s="93">
        <f t="shared" si="31"/>
        <v>0</v>
      </c>
      <c r="U143" s="209">
        <f t="shared" si="32"/>
        <v>0</v>
      </c>
      <c r="W143" s="86" t="s">
        <v>18</v>
      </c>
      <c r="X143" s="121">
        <f t="shared" si="33"/>
        <v>0</v>
      </c>
      <c r="Y143" s="122">
        <f t="shared" si="34"/>
        <v>0</v>
      </c>
      <c r="Z143" s="122">
        <f t="shared" si="35"/>
        <v>0</v>
      </c>
      <c r="AA143" s="122">
        <f t="shared" si="36"/>
        <v>0</v>
      </c>
      <c r="AB143" s="122">
        <f t="shared" si="37"/>
        <v>0</v>
      </c>
      <c r="AC143" s="129">
        <f t="shared" si="38"/>
        <v>0</v>
      </c>
    </row>
    <row r="144" spans="1:29" ht="15.75">
      <c r="A144" s="252"/>
      <c r="B144" s="88" t="s">
        <v>19</v>
      </c>
      <c r="C144" s="94"/>
      <c r="D144" s="95"/>
      <c r="E144" s="96">
        <f t="shared" si="26"/>
        <v>0</v>
      </c>
      <c r="F144" s="94"/>
      <c r="G144" s="105"/>
      <c r="H144" s="96">
        <f t="shared" si="27"/>
        <v>0</v>
      </c>
      <c r="I144" s="94"/>
      <c r="J144" s="95"/>
      <c r="K144" s="96">
        <f t="shared" si="28"/>
        <v>0</v>
      </c>
      <c r="L144" s="94"/>
      <c r="M144" s="95"/>
      <c r="N144" s="96">
        <f t="shared" si="29"/>
        <v>0</v>
      </c>
      <c r="O144" s="94"/>
      <c r="P144" s="95"/>
      <c r="Q144" s="96">
        <f t="shared" si="30"/>
        <v>0</v>
      </c>
      <c r="R144" s="94"/>
      <c r="S144" s="95"/>
      <c r="T144" s="96">
        <f t="shared" si="31"/>
        <v>0</v>
      </c>
      <c r="U144" s="210">
        <f t="shared" si="32"/>
        <v>0</v>
      </c>
      <c r="W144" s="88" t="s">
        <v>19</v>
      </c>
      <c r="X144" s="125">
        <f t="shared" si="33"/>
        <v>0</v>
      </c>
      <c r="Y144" s="126">
        <f t="shared" si="34"/>
        <v>0</v>
      </c>
      <c r="Z144" s="126">
        <f t="shared" si="35"/>
        <v>0</v>
      </c>
      <c r="AA144" s="126">
        <f t="shared" si="36"/>
        <v>0</v>
      </c>
      <c r="AB144" s="126">
        <f t="shared" si="37"/>
        <v>0</v>
      </c>
      <c r="AC144" s="132">
        <f t="shared" si="38"/>
        <v>0</v>
      </c>
    </row>
    <row r="145" spans="1:29" ht="15.75" customHeight="1">
      <c r="A145" s="250">
        <v>42753</v>
      </c>
      <c r="B145" s="85" t="s">
        <v>12</v>
      </c>
      <c r="C145" s="89"/>
      <c r="D145" s="90"/>
      <c r="E145" s="91">
        <f t="shared" si="26"/>
        <v>0</v>
      </c>
      <c r="F145" s="89"/>
      <c r="G145" s="90"/>
      <c r="H145" s="91">
        <f t="shared" si="27"/>
        <v>0</v>
      </c>
      <c r="I145" s="89"/>
      <c r="J145" s="90"/>
      <c r="K145" s="91">
        <f t="shared" si="28"/>
        <v>0</v>
      </c>
      <c r="L145" s="89"/>
      <c r="M145" s="90"/>
      <c r="N145" s="91">
        <f t="shared" si="29"/>
        <v>0</v>
      </c>
      <c r="O145" s="89"/>
      <c r="P145" s="90"/>
      <c r="Q145" s="91">
        <f t="shared" si="30"/>
        <v>0</v>
      </c>
      <c r="R145" s="89"/>
      <c r="S145" s="90"/>
      <c r="T145" s="91">
        <f t="shared" si="31"/>
        <v>0</v>
      </c>
      <c r="U145" s="208">
        <f t="shared" si="32"/>
        <v>0</v>
      </c>
      <c r="W145" s="85" t="s">
        <v>12</v>
      </c>
      <c r="X145" s="117">
        <f t="shared" si="33"/>
        <v>0</v>
      </c>
      <c r="Y145" s="118">
        <f t="shared" si="34"/>
        <v>0</v>
      </c>
      <c r="Z145" s="118">
        <f t="shared" si="35"/>
        <v>0</v>
      </c>
      <c r="AA145" s="118">
        <f t="shared" si="36"/>
        <v>0</v>
      </c>
      <c r="AB145" s="118">
        <f t="shared" si="37"/>
        <v>0</v>
      </c>
      <c r="AC145" s="131">
        <f t="shared" si="38"/>
        <v>0</v>
      </c>
    </row>
    <row r="146" spans="1:29" ht="15.75">
      <c r="A146" s="251"/>
      <c r="B146" s="86" t="s">
        <v>13</v>
      </c>
      <c r="C146" s="92"/>
      <c r="D146" s="20"/>
      <c r="E146" s="93">
        <f t="shared" si="26"/>
        <v>0</v>
      </c>
      <c r="F146" s="92"/>
      <c r="G146" s="20"/>
      <c r="H146" s="93">
        <f t="shared" si="27"/>
        <v>0</v>
      </c>
      <c r="I146" s="92"/>
      <c r="J146" s="20"/>
      <c r="K146" s="93">
        <f t="shared" si="28"/>
        <v>0</v>
      </c>
      <c r="L146" s="92"/>
      <c r="M146" s="20"/>
      <c r="N146" s="93">
        <f t="shared" si="29"/>
        <v>0</v>
      </c>
      <c r="O146" s="92"/>
      <c r="P146" s="20"/>
      <c r="Q146" s="93">
        <f t="shared" si="30"/>
        <v>0</v>
      </c>
      <c r="R146" s="92"/>
      <c r="S146" s="20"/>
      <c r="T146" s="93">
        <f t="shared" si="31"/>
        <v>0</v>
      </c>
      <c r="U146" s="209">
        <f t="shared" si="32"/>
        <v>0</v>
      </c>
      <c r="W146" s="86" t="s">
        <v>13</v>
      </c>
      <c r="X146" s="121">
        <f t="shared" si="33"/>
        <v>0</v>
      </c>
      <c r="Y146" s="122">
        <f t="shared" si="34"/>
        <v>0</v>
      </c>
      <c r="Z146" s="122">
        <f t="shared" si="35"/>
        <v>0</v>
      </c>
      <c r="AA146" s="122">
        <f t="shared" si="36"/>
        <v>0</v>
      </c>
      <c r="AB146" s="122">
        <f t="shared" si="37"/>
        <v>0</v>
      </c>
      <c r="AC146" s="129">
        <f t="shared" si="38"/>
        <v>0</v>
      </c>
    </row>
    <row r="147" spans="1:29" ht="15.75">
      <c r="A147" s="251"/>
      <c r="B147" s="87" t="s">
        <v>14</v>
      </c>
      <c r="C147" s="92"/>
      <c r="D147" s="20"/>
      <c r="E147" s="93">
        <f t="shared" si="26"/>
        <v>0</v>
      </c>
      <c r="F147" s="92"/>
      <c r="G147" s="20"/>
      <c r="H147" s="93">
        <f t="shared" si="27"/>
        <v>0</v>
      </c>
      <c r="I147" s="92"/>
      <c r="J147" s="20"/>
      <c r="K147" s="93">
        <f t="shared" si="28"/>
        <v>0</v>
      </c>
      <c r="L147" s="92"/>
      <c r="M147" s="20"/>
      <c r="N147" s="93">
        <f t="shared" si="29"/>
        <v>0</v>
      </c>
      <c r="O147" s="92"/>
      <c r="P147" s="20"/>
      <c r="Q147" s="93">
        <f t="shared" si="30"/>
        <v>0</v>
      </c>
      <c r="R147" s="92"/>
      <c r="S147" s="20"/>
      <c r="T147" s="93">
        <f t="shared" si="31"/>
        <v>0</v>
      </c>
      <c r="U147" s="209">
        <f t="shared" si="32"/>
        <v>0</v>
      </c>
      <c r="W147" s="87" t="s">
        <v>14</v>
      </c>
      <c r="X147" s="121">
        <f t="shared" si="33"/>
        <v>0</v>
      </c>
      <c r="Y147" s="122">
        <f t="shared" si="34"/>
        <v>0</v>
      </c>
      <c r="Z147" s="122">
        <f t="shared" si="35"/>
        <v>0</v>
      </c>
      <c r="AA147" s="122">
        <f t="shared" si="36"/>
        <v>0</v>
      </c>
      <c r="AB147" s="122">
        <f t="shared" si="37"/>
        <v>0</v>
      </c>
      <c r="AC147" s="129">
        <f t="shared" si="38"/>
        <v>0</v>
      </c>
    </row>
    <row r="148" spans="1:29" ht="15.75">
      <c r="A148" s="251"/>
      <c r="B148" s="86" t="s">
        <v>15</v>
      </c>
      <c r="C148" s="92"/>
      <c r="D148" s="20"/>
      <c r="E148" s="93">
        <f t="shared" si="26"/>
        <v>0</v>
      </c>
      <c r="F148" s="92"/>
      <c r="G148" s="20"/>
      <c r="H148" s="93">
        <f t="shared" si="27"/>
        <v>0</v>
      </c>
      <c r="I148" s="92"/>
      <c r="J148" s="20"/>
      <c r="K148" s="93">
        <f t="shared" si="28"/>
        <v>0</v>
      </c>
      <c r="L148" s="92"/>
      <c r="M148" s="20"/>
      <c r="N148" s="93">
        <f t="shared" si="29"/>
        <v>0</v>
      </c>
      <c r="O148" s="92"/>
      <c r="P148" s="20"/>
      <c r="Q148" s="93">
        <f t="shared" si="30"/>
        <v>0</v>
      </c>
      <c r="R148" s="92"/>
      <c r="S148" s="20"/>
      <c r="T148" s="93">
        <f t="shared" si="31"/>
        <v>0</v>
      </c>
      <c r="U148" s="209">
        <f t="shared" si="32"/>
        <v>0</v>
      </c>
      <c r="W148" s="86" t="s">
        <v>15</v>
      </c>
      <c r="X148" s="121">
        <f t="shared" si="33"/>
        <v>0</v>
      </c>
      <c r="Y148" s="122">
        <f t="shared" si="34"/>
        <v>0</v>
      </c>
      <c r="Z148" s="122">
        <f t="shared" si="35"/>
        <v>0</v>
      </c>
      <c r="AA148" s="122">
        <f t="shared" si="36"/>
        <v>0</v>
      </c>
      <c r="AB148" s="122">
        <f t="shared" si="37"/>
        <v>0</v>
      </c>
      <c r="AC148" s="129">
        <f t="shared" si="38"/>
        <v>0</v>
      </c>
    </row>
    <row r="149" spans="1:29" ht="15.75">
      <c r="A149" s="251"/>
      <c r="B149" s="86" t="s">
        <v>16</v>
      </c>
      <c r="C149" s="92"/>
      <c r="D149" s="20"/>
      <c r="E149" s="93">
        <f t="shared" si="26"/>
        <v>0</v>
      </c>
      <c r="F149" s="92"/>
      <c r="G149" s="20"/>
      <c r="H149" s="93">
        <f t="shared" si="27"/>
        <v>0</v>
      </c>
      <c r="I149" s="92"/>
      <c r="J149" s="20"/>
      <c r="K149" s="93">
        <f t="shared" si="28"/>
        <v>0</v>
      </c>
      <c r="L149" s="92"/>
      <c r="M149" s="20"/>
      <c r="N149" s="93">
        <f t="shared" si="29"/>
        <v>0</v>
      </c>
      <c r="O149" s="92"/>
      <c r="P149" s="20"/>
      <c r="Q149" s="93">
        <f t="shared" si="30"/>
        <v>0</v>
      </c>
      <c r="R149" s="92"/>
      <c r="S149" s="20"/>
      <c r="T149" s="93">
        <f t="shared" si="31"/>
        <v>0</v>
      </c>
      <c r="U149" s="209">
        <f t="shared" si="32"/>
        <v>0</v>
      </c>
      <c r="W149" s="86" t="s">
        <v>16</v>
      </c>
      <c r="X149" s="121">
        <f t="shared" si="33"/>
        <v>0</v>
      </c>
      <c r="Y149" s="122">
        <f t="shared" si="34"/>
        <v>0</v>
      </c>
      <c r="Z149" s="122">
        <f t="shared" si="35"/>
        <v>0</v>
      </c>
      <c r="AA149" s="122">
        <f t="shared" si="36"/>
        <v>0</v>
      </c>
      <c r="AB149" s="122">
        <f t="shared" si="37"/>
        <v>0</v>
      </c>
      <c r="AC149" s="129">
        <f t="shared" si="38"/>
        <v>0</v>
      </c>
    </row>
    <row r="150" spans="1:29" ht="15.75">
      <c r="A150" s="251"/>
      <c r="B150" s="86" t="s">
        <v>17</v>
      </c>
      <c r="C150" s="92"/>
      <c r="D150" s="20"/>
      <c r="E150" s="93">
        <f t="shared" si="26"/>
        <v>0</v>
      </c>
      <c r="F150" s="92"/>
      <c r="G150" s="20"/>
      <c r="H150" s="93">
        <f t="shared" si="27"/>
        <v>0</v>
      </c>
      <c r="I150" s="92"/>
      <c r="J150" s="20"/>
      <c r="K150" s="93">
        <f t="shared" si="28"/>
        <v>0</v>
      </c>
      <c r="L150" s="92"/>
      <c r="M150" s="20"/>
      <c r="N150" s="93">
        <f t="shared" si="29"/>
        <v>0</v>
      </c>
      <c r="O150" s="92"/>
      <c r="P150" s="20"/>
      <c r="Q150" s="93">
        <f t="shared" si="30"/>
        <v>0</v>
      </c>
      <c r="R150" s="92"/>
      <c r="S150" s="20"/>
      <c r="T150" s="93">
        <f t="shared" si="31"/>
        <v>0</v>
      </c>
      <c r="U150" s="209">
        <f t="shared" si="32"/>
        <v>0</v>
      </c>
      <c r="W150" s="86" t="s">
        <v>17</v>
      </c>
      <c r="X150" s="121">
        <f t="shared" si="33"/>
        <v>0</v>
      </c>
      <c r="Y150" s="122">
        <f t="shared" si="34"/>
        <v>0</v>
      </c>
      <c r="Z150" s="122">
        <f t="shared" si="35"/>
        <v>0</v>
      </c>
      <c r="AA150" s="122">
        <f t="shared" si="36"/>
        <v>0</v>
      </c>
      <c r="AB150" s="122">
        <f t="shared" si="37"/>
        <v>0</v>
      </c>
      <c r="AC150" s="129">
        <f t="shared" si="38"/>
        <v>0</v>
      </c>
    </row>
    <row r="151" spans="1:29" ht="15.75">
      <c r="A151" s="251"/>
      <c r="B151" s="86" t="s">
        <v>18</v>
      </c>
      <c r="C151" s="92"/>
      <c r="D151" s="20"/>
      <c r="E151" s="93">
        <f t="shared" si="26"/>
        <v>0</v>
      </c>
      <c r="F151" s="92"/>
      <c r="G151" s="20"/>
      <c r="H151" s="93">
        <f t="shared" si="27"/>
        <v>0</v>
      </c>
      <c r="I151" s="92"/>
      <c r="J151" s="20"/>
      <c r="K151" s="93">
        <f t="shared" si="28"/>
        <v>0</v>
      </c>
      <c r="L151" s="92"/>
      <c r="M151" s="20"/>
      <c r="N151" s="93">
        <f t="shared" si="29"/>
        <v>0</v>
      </c>
      <c r="O151" s="92"/>
      <c r="P151" s="20"/>
      <c r="Q151" s="93">
        <f t="shared" si="30"/>
        <v>0</v>
      </c>
      <c r="R151" s="92"/>
      <c r="S151" s="20"/>
      <c r="T151" s="93">
        <f t="shared" si="31"/>
        <v>0</v>
      </c>
      <c r="U151" s="209">
        <f t="shared" si="32"/>
        <v>0</v>
      </c>
      <c r="W151" s="86" t="s">
        <v>18</v>
      </c>
      <c r="X151" s="121">
        <f t="shared" si="33"/>
        <v>0</v>
      </c>
      <c r="Y151" s="122">
        <f t="shared" si="34"/>
        <v>0</v>
      </c>
      <c r="Z151" s="122">
        <f t="shared" si="35"/>
        <v>0</v>
      </c>
      <c r="AA151" s="122">
        <f t="shared" si="36"/>
        <v>0</v>
      </c>
      <c r="AB151" s="122">
        <f t="shared" si="37"/>
        <v>0</v>
      </c>
      <c r="AC151" s="129">
        <f t="shared" si="38"/>
        <v>0</v>
      </c>
    </row>
    <row r="152" spans="1:29" ht="15.75">
      <c r="A152" s="252"/>
      <c r="B152" s="88" t="s">
        <v>19</v>
      </c>
      <c r="C152" s="94"/>
      <c r="D152" s="95"/>
      <c r="E152" s="96">
        <f t="shared" si="26"/>
        <v>0</v>
      </c>
      <c r="F152" s="94"/>
      <c r="G152" s="95"/>
      <c r="H152" s="96">
        <f t="shared" si="27"/>
        <v>0</v>
      </c>
      <c r="I152" s="94"/>
      <c r="J152" s="95"/>
      <c r="K152" s="96">
        <f t="shared" si="28"/>
        <v>0</v>
      </c>
      <c r="L152" s="94"/>
      <c r="M152" s="95"/>
      <c r="N152" s="96">
        <f t="shared" si="29"/>
        <v>0</v>
      </c>
      <c r="O152" s="94"/>
      <c r="P152" s="95"/>
      <c r="Q152" s="96">
        <f t="shared" si="30"/>
        <v>0</v>
      </c>
      <c r="R152" s="94"/>
      <c r="S152" s="95"/>
      <c r="T152" s="96">
        <f t="shared" si="31"/>
        <v>0</v>
      </c>
      <c r="U152" s="210">
        <f t="shared" si="32"/>
        <v>0</v>
      </c>
      <c r="W152" s="88" t="s">
        <v>19</v>
      </c>
      <c r="X152" s="125">
        <f t="shared" si="33"/>
        <v>0</v>
      </c>
      <c r="Y152" s="126">
        <f t="shared" si="34"/>
        <v>0</v>
      </c>
      <c r="Z152" s="126">
        <f t="shared" si="35"/>
        <v>0</v>
      </c>
      <c r="AA152" s="126">
        <f t="shared" si="36"/>
        <v>0</v>
      </c>
      <c r="AB152" s="126">
        <f t="shared" si="37"/>
        <v>0</v>
      </c>
      <c r="AC152" s="132">
        <f t="shared" si="38"/>
        <v>0</v>
      </c>
    </row>
    <row r="153" spans="1:29" ht="15.75" customHeight="1">
      <c r="A153" s="250">
        <v>42754</v>
      </c>
      <c r="B153" s="85" t="s">
        <v>12</v>
      </c>
      <c r="C153" s="89"/>
      <c r="D153" s="90"/>
      <c r="E153" s="91">
        <f t="shared" si="26"/>
        <v>0</v>
      </c>
      <c r="F153" s="89"/>
      <c r="G153" s="90"/>
      <c r="H153" s="91">
        <f t="shared" si="27"/>
        <v>0</v>
      </c>
      <c r="I153" s="89"/>
      <c r="J153" s="90"/>
      <c r="K153" s="91">
        <f t="shared" si="28"/>
        <v>0</v>
      </c>
      <c r="L153" s="89"/>
      <c r="M153" s="90"/>
      <c r="N153" s="91">
        <f t="shared" si="29"/>
        <v>0</v>
      </c>
      <c r="O153" s="89"/>
      <c r="P153" s="90"/>
      <c r="Q153" s="91">
        <f t="shared" si="30"/>
        <v>0</v>
      </c>
      <c r="R153" s="89"/>
      <c r="S153" s="90"/>
      <c r="T153" s="91">
        <f t="shared" si="31"/>
        <v>0</v>
      </c>
      <c r="U153" s="208">
        <f t="shared" si="32"/>
        <v>0</v>
      </c>
      <c r="W153" s="85" t="s">
        <v>12</v>
      </c>
      <c r="X153" s="117">
        <f t="shared" si="33"/>
        <v>0</v>
      </c>
      <c r="Y153" s="118">
        <f t="shared" si="34"/>
        <v>0</v>
      </c>
      <c r="Z153" s="118">
        <f t="shared" si="35"/>
        <v>0</v>
      </c>
      <c r="AA153" s="118">
        <f t="shared" si="36"/>
        <v>0</v>
      </c>
      <c r="AB153" s="118">
        <f t="shared" si="37"/>
        <v>0</v>
      </c>
      <c r="AC153" s="131">
        <f t="shared" si="38"/>
        <v>0</v>
      </c>
    </row>
    <row r="154" spans="1:29" ht="15.75">
      <c r="A154" s="251"/>
      <c r="B154" s="86" t="s">
        <v>13</v>
      </c>
      <c r="C154" s="92"/>
      <c r="D154" s="20"/>
      <c r="E154" s="93">
        <f t="shared" si="26"/>
        <v>0</v>
      </c>
      <c r="F154" s="92"/>
      <c r="G154" s="20"/>
      <c r="H154" s="93">
        <f t="shared" si="27"/>
        <v>0</v>
      </c>
      <c r="I154" s="92"/>
      <c r="J154" s="20"/>
      <c r="K154" s="93">
        <f t="shared" si="28"/>
        <v>0</v>
      </c>
      <c r="L154" s="92"/>
      <c r="M154" s="20"/>
      <c r="N154" s="93">
        <f t="shared" si="29"/>
        <v>0</v>
      </c>
      <c r="O154" s="92"/>
      <c r="P154" s="20"/>
      <c r="Q154" s="93">
        <f t="shared" si="30"/>
        <v>0</v>
      </c>
      <c r="R154" s="92"/>
      <c r="S154" s="20"/>
      <c r="T154" s="93">
        <f t="shared" si="31"/>
        <v>0</v>
      </c>
      <c r="U154" s="209">
        <f t="shared" si="32"/>
        <v>0</v>
      </c>
      <c r="W154" s="86" t="s">
        <v>13</v>
      </c>
      <c r="X154" s="121">
        <f t="shared" si="33"/>
        <v>0</v>
      </c>
      <c r="Y154" s="122">
        <f t="shared" si="34"/>
        <v>0</v>
      </c>
      <c r="Z154" s="122">
        <f t="shared" si="35"/>
        <v>0</v>
      </c>
      <c r="AA154" s="122">
        <f t="shared" si="36"/>
        <v>0</v>
      </c>
      <c r="AB154" s="122">
        <f t="shared" si="37"/>
        <v>0</v>
      </c>
      <c r="AC154" s="129">
        <f t="shared" si="38"/>
        <v>0</v>
      </c>
    </row>
    <row r="155" spans="1:29" ht="15.75">
      <c r="A155" s="251"/>
      <c r="B155" s="87" t="s">
        <v>14</v>
      </c>
      <c r="C155" s="92"/>
      <c r="D155" s="20"/>
      <c r="E155" s="93">
        <f t="shared" si="26"/>
        <v>0</v>
      </c>
      <c r="F155" s="92"/>
      <c r="G155" s="20"/>
      <c r="H155" s="93">
        <f t="shared" si="27"/>
        <v>0</v>
      </c>
      <c r="I155" s="92"/>
      <c r="J155" s="20"/>
      <c r="K155" s="93">
        <f t="shared" si="28"/>
        <v>0</v>
      </c>
      <c r="L155" s="92"/>
      <c r="M155" s="20"/>
      <c r="N155" s="93">
        <f t="shared" si="29"/>
        <v>0</v>
      </c>
      <c r="O155" s="92"/>
      <c r="P155" s="20"/>
      <c r="Q155" s="93">
        <f t="shared" si="30"/>
        <v>0</v>
      </c>
      <c r="R155" s="92"/>
      <c r="S155" s="20"/>
      <c r="T155" s="93">
        <f t="shared" si="31"/>
        <v>0</v>
      </c>
      <c r="U155" s="209">
        <f t="shared" si="32"/>
        <v>0</v>
      </c>
      <c r="W155" s="87" t="s">
        <v>14</v>
      </c>
      <c r="X155" s="121">
        <f t="shared" si="33"/>
        <v>0</v>
      </c>
      <c r="Y155" s="122">
        <f t="shared" si="34"/>
        <v>0</v>
      </c>
      <c r="Z155" s="122">
        <f t="shared" si="35"/>
        <v>0</v>
      </c>
      <c r="AA155" s="122">
        <f t="shared" si="36"/>
        <v>0</v>
      </c>
      <c r="AB155" s="122">
        <f t="shared" si="37"/>
        <v>0</v>
      </c>
      <c r="AC155" s="129">
        <f t="shared" si="38"/>
        <v>0</v>
      </c>
    </row>
    <row r="156" spans="1:29" ht="15.75">
      <c r="A156" s="251"/>
      <c r="B156" s="86" t="s">
        <v>15</v>
      </c>
      <c r="C156" s="92"/>
      <c r="D156" s="20"/>
      <c r="E156" s="93">
        <f t="shared" si="26"/>
        <v>0</v>
      </c>
      <c r="F156" s="92"/>
      <c r="G156" s="20"/>
      <c r="H156" s="93">
        <f t="shared" si="27"/>
        <v>0</v>
      </c>
      <c r="I156" s="92"/>
      <c r="J156" s="20"/>
      <c r="K156" s="93">
        <f t="shared" si="28"/>
        <v>0</v>
      </c>
      <c r="L156" s="92"/>
      <c r="M156" s="20"/>
      <c r="N156" s="93">
        <f t="shared" si="29"/>
        <v>0</v>
      </c>
      <c r="O156" s="92"/>
      <c r="P156" s="20"/>
      <c r="Q156" s="93">
        <f t="shared" si="30"/>
        <v>0</v>
      </c>
      <c r="R156" s="92"/>
      <c r="S156" s="20"/>
      <c r="T156" s="93">
        <f t="shared" si="31"/>
        <v>0</v>
      </c>
      <c r="U156" s="209">
        <f t="shared" si="32"/>
        <v>0</v>
      </c>
      <c r="W156" s="86" t="s">
        <v>15</v>
      </c>
      <c r="X156" s="121">
        <f t="shared" si="33"/>
        <v>0</v>
      </c>
      <c r="Y156" s="122">
        <f t="shared" si="34"/>
        <v>0</v>
      </c>
      <c r="Z156" s="122">
        <f t="shared" si="35"/>
        <v>0</v>
      </c>
      <c r="AA156" s="122">
        <f t="shared" si="36"/>
        <v>0</v>
      </c>
      <c r="AB156" s="122">
        <f t="shared" si="37"/>
        <v>0</v>
      </c>
      <c r="AC156" s="129">
        <f t="shared" si="38"/>
        <v>0</v>
      </c>
    </row>
    <row r="157" spans="1:29" ht="15.75">
      <c r="A157" s="251"/>
      <c r="B157" s="86" t="s">
        <v>16</v>
      </c>
      <c r="C157" s="92"/>
      <c r="D157" s="20"/>
      <c r="E157" s="93">
        <f t="shared" si="26"/>
        <v>0</v>
      </c>
      <c r="F157" s="92"/>
      <c r="G157" s="20"/>
      <c r="H157" s="93">
        <f t="shared" si="27"/>
        <v>0</v>
      </c>
      <c r="I157" s="92"/>
      <c r="J157" s="20"/>
      <c r="K157" s="93">
        <f t="shared" si="28"/>
        <v>0</v>
      </c>
      <c r="L157" s="92"/>
      <c r="M157" s="20"/>
      <c r="N157" s="93">
        <f t="shared" si="29"/>
        <v>0</v>
      </c>
      <c r="O157" s="92"/>
      <c r="P157" s="20"/>
      <c r="Q157" s="93">
        <f t="shared" si="30"/>
        <v>0</v>
      </c>
      <c r="R157" s="92"/>
      <c r="S157" s="20"/>
      <c r="T157" s="93">
        <f t="shared" si="31"/>
        <v>0</v>
      </c>
      <c r="U157" s="209">
        <f t="shared" si="32"/>
        <v>0</v>
      </c>
      <c r="W157" s="86" t="s">
        <v>16</v>
      </c>
      <c r="X157" s="121">
        <f t="shared" si="33"/>
        <v>0</v>
      </c>
      <c r="Y157" s="122">
        <f t="shared" si="34"/>
        <v>0</v>
      </c>
      <c r="Z157" s="122">
        <f t="shared" si="35"/>
        <v>0</v>
      </c>
      <c r="AA157" s="122">
        <f t="shared" si="36"/>
        <v>0</v>
      </c>
      <c r="AB157" s="122">
        <f t="shared" si="37"/>
        <v>0</v>
      </c>
      <c r="AC157" s="129">
        <f t="shared" si="38"/>
        <v>0</v>
      </c>
    </row>
    <row r="158" spans="1:29" ht="15.75">
      <c r="A158" s="251"/>
      <c r="B158" s="86" t="s">
        <v>17</v>
      </c>
      <c r="C158" s="92"/>
      <c r="D158" s="20"/>
      <c r="E158" s="93">
        <f t="shared" si="26"/>
        <v>0</v>
      </c>
      <c r="F158" s="92"/>
      <c r="G158" s="20"/>
      <c r="H158" s="93">
        <f t="shared" si="27"/>
        <v>0</v>
      </c>
      <c r="I158" s="92"/>
      <c r="J158" s="20"/>
      <c r="K158" s="93">
        <f t="shared" si="28"/>
        <v>0</v>
      </c>
      <c r="L158" s="92"/>
      <c r="M158" s="20"/>
      <c r="N158" s="93">
        <f t="shared" si="29"/>
        <v>0</v>
      </c>
      <c r="O158" s="92"/>
      <c r="P158" s="20"/>
      <c r="Q158" s="93">
        <f t="shared" si="30"/>
        <v>0</v>
      </c>
      <c r="R158" s="92"/>
      <c r="S158" s="20"/>
      <c r="T158" s="93">
        <f t="shared" si="31"/>
        <v>0</v>
      </c>
      <c r="U158" s="209">
        <f t="shared" si="32"/>
        <v>0</v>
      </c>
      <c r="W158" s="86" t="s">
        <v>17</v>
      </c>
      <c r="X158" s="121">
        <f t="shared" si="33"/>
        <v>0</v>
      </c>
      <c r="Y158" s="122">
        <f t="shared" si="34"/>
        <v>0</v>
      </c>
      <c r="Z158" s="122">
        <f t="shared" si="35"/>
        <v>0</v>
      </c>
      <c r="AA158" s="122">
        <f t="shared" si="36"/>
        <v>0</v>
      </c>
      <c r="AB158" s="122">
        <f t="shared" si="37"/>
        <v>0</v>
      </c>
      <c r="AC158" s="129">
        <f t="shared" si="38"/>
        <v>0</v>
      </c>
    </row>
    <row r="159" spans="1:29" ht="15.75">
      <c r="A159" s="251"/>
      <c r="B159" s="86" t="s">
        <v>18</v>
      </c>
      <c r="C159" s="92"/>
      <c r="D159" s="20"/>
      <c r="E159" s="93">
        <f t="shared" si="26"/>
        <v>0</v>
      </c>
      <c r="F159" s="92"/>
      <c r="G159" s="20"/>
      <c r="H159" s="93">
        <f t="shared" si="27"/>
        <v>0</v>
      </c>
      <c r="I159" s="92"/>
      <c r="J159" s="20"/>
      <c r="K159" s="93">
        <f t="shared" si="28"/>
        <v>0</v>
      </c>
      <c r="L159" s="92"/>
      <c r="M159" s="20"/>
      <c r="N159" s="93">
        <f t="shared" si="29"/>
        <v>0</v>
      </c>
      <c r="O159" s="92"/>
      <c r="P159" s="20"/>
      <c r="Q159" s="93">
        <f t="shared" si="30"/>
        <v>0</v>
      </c>
      <c r="R159" s="92"/>
      <c r="S159" s="20"/>
      <c r="T159" s="93">
        <f t="shared" si="31"/>
        <v>0</v>
      </c>
      <c r="U159" s="209">
        <f t="shared" si="32"/>
        <v>0</v>
      </c>
      <c r="W159" s="86" t="s">
        <v>18</v>
      </c>
      <c r="X159" s="121">
        <f t="shared" si="33"/>
        <v>0</v>
      </c>
      <c r="Y159" s="122">
        <f t="shared" si="34"/>
        <v>0</v>
      </c>
      <c r="Z159" s="122">
        <f t="shared" si="35"/>
        <v>0</v>
      </c>
      <c r="AA159" s="122">
        <f t="shared" si="36"/>
        <v>0</v>
      </c>
      <c r="AB159" s="122">
        <f t="shared" si="37"/>
        <v>0</v>
      </c>
      <c r="AC159" s="129">
        <f t="shared" si="38"/>
        <v>0</v>
      </c>
    </row>
    <row r="160" spans="1:29" ht="15.75">
      <c r="A160" s="252"/>
      <c r="B160" s="88" t="s">
        <v>19</v>
      </c>
      <c r="C160" s="94"/>
      <c r="D160" s="95"/>
      <c r="E160" s="96">
        <f t="shared" si="26"/>
        <v>0</v>
      </c>
      <c r="F160" s="94"/>
      <c r="G160" s="95"/>
      <c r="H160" s="96">
        <f t="shared" si="27"/>
        <v>0</v>
      </c>
      <c r="I160" s="94"/>
      <c r="J160" s="95"/>
      <c r="K160" s="96">
        <f t="shared" si="28"/>
        <v>0</v>
      </c>
      <c r="L160" s="94"/>
      <c r="M160" s="95"/>
      <c r="N160" s="96">
        <f t="shared" si="29"/>
        <v>0</v>
      </c>
      <c r="O160" s="94"/>
      <c r="P160" s="95"/>
      <c r="Q160" s="96">
        <f t="shared" si="30"/>
        <v>0</v>
      </c>
      <c r="R160" s="94"/>
      <c r="S160" s="95"/>
      <c r="T160" s="96">
        <f t="shared" si="31"/>
        <v>0</v>
      </c>
      <c r="U160" s="210">
        <f t="shared" si="32"/>
        <v>0</v>
      </c>
      <c r="W160" s="88" t="s">
        <v>19</v>
      </c>
      <c r="X160" s="125">
        <f t="shared" si="33"/>
        <v>0</v>
      </c>
      <c r="Y160" s="126">
        <f t="shared" si="34"/>
        <v>0</v>
      </c>
      <c r="Z160" s="126">
        <f t="shared" si="35"/>
        <v>0</v>
      </c>
      <c r="AA160" s="126">
        <f t="shared" si="36"/>
        <v>0</v>
      </c>
      <c r="AB160" s="126">
        <f t="shared" si="37"/>
        <v>0</v>
      </c>
      <c r="AC160" s="132">
        <f t="shared" si="38"/>
        <v>0</v>
      </c>
    </row>
    <row r="161" spans="1:29" ht="15.75" customHeight="1">
      <c r="A161" s="250">
        <v>42755</v>
      </c>
      <c r="B161" s="85" t="s">
        <v>12</v>
      </c>
      <c r="C161" s="89"/>
      <c r="D161" s="90"/>
      <c r="E161" s="91">
        <f t="shared" si="26"/>
        <v>0</v>
      </c>
      <c r="F161" s="89"/>
      <c r="G161" s="102"/>
      <c r="H161" s="91">
        <f t="shared" si="27"/>
        <v>0</v>
      </c>
      <c r="I161" s="89"/>
      <c r="J161" s="90"/>
      <c r="K161" s="91">
        <f t="shared" si="28"/>
        <v>0</v>
      </c>
      <c r="L161" s="89"/>
      <c r="M161" s="90"/>
      <c r="N161" s="91">
        <f t="shared" si="29"/>
        <v>0</v>
      </c>
      <c r="O161" s="89"/>
      <c r="P161" s="90"/>
      <c r="Q161" s="91">
        <f t="shared" si="30"/>
        <v>0</v>
      </c>
      <c r="R161" s="89"/>
      <c r="S161" s="90"/>
      <c r="T161" s="91">
        <f t="shared" si="31"/>
        <v>0</v>
      </c>
      <c r="U161" s="208">
        <f t="shared" si="32"/>
        <v>0</v>
      </c>
      <c r="W161" s="85" t="s">
        <v>12</v>
      </c>
      <c r="X161" s="121">
        <f t="shared" si="33"/>
        <v>0</v>
      </c>
      <c r="Y161" s="122">
        <f t="shared" si="34"/>
        <v>0</v>
      </c>
      <c r="Z161" s="122">
        <f t="shared" si="35"/>
        <v>0</v>
      </c>
      <c r="AA161" s="122">
        <f t="shared" si="36"/>
        <v>0</v>
      </c>
      <c r="AB161" s="122">
        <f t="shared" si="37"/>
        <v>0</v>
      </c>
      <c r="AC161" s="129">
        <f t="shared" si="38"/>
        <v>0</v>
      </c>
    </row>
    <row r="162" spans="1:29" ht="15.75">
      <c r="A162" s="251"/>
      <c r="B162" s="86" t="s">
        <v>13</v>
      </c>
      <c r="C162" s="92"/>
      <c r="D162" s="20"/>
      <c r="E162" s="93">
        <f t="shared" si="26"/>
        <v>0</v>
      </c>
      <c r="F162" s="92"/>
      <c r="G162" s="6"/>
      <c r="H162" s="93">
        <f t="shared" si="27"/>
        <v>0</v>
      </c>
      <c r="I162" s="92"/>
      <c r="J162" s="20"/>
      <c r="K162" s="93">
        <f t="shared" si="28"/>
        <v>0</v>
      </c>
      <c r="L162" s="92"/>
      <c r="M162" s="20"/>
      <c r="N162" s="93">
        <f t="shared" si="29"/>
        <v>0</v>
      </c>
      <c r="O162" s="92"/>
      <c r="P162" s="20"/>
      <c r="Q162" s="93">
        <f t="shared" si="30"/>
        <v>0</v>
      </c>
      <c r="R162" s="92"/>
      <c r="S162" s="20"/>
      <c r="T162" s="93">
        <f t="shared" si="31"/>
        <v>0</v>
      </c>
      <c r="U162" s="209">
        <f t="shared" si="32"/>
        <v>0</v>
      </c>
      <c r="W162" s="86" t="s">
        <v>13</v>
      </c>
      <c r="X162" s="121">
        <f t="shared" si="33"/>
        <v>0</v>
      </c>
      <c r="Y162" s="122">
        <f t="shared" si="34"/>
        <v>0</v>
      </c>
      <c r="Z162" s="122">
        <f t="shared" si="35"/>
        <v>0</v>
      </c>
      <c r="AA162" s="122">
        <f t="shared" si="36"/>
        <v>0</v>
      </c>
      <c r="AB162" s="122">
        <f t="shared" si="37"/>
        <v>0</v>
      </c>
      <c r="AC162" s="129">
        <f t="shared" si="38"/>
        <v>0</v>
      </c>
    </row>
    <row r="163" spans="1:29" ht="15.75">
      <c r="A163" s="251"/>
      <c r="B163" s="87" t="s">
        <v>14</v>
      </c>
      <c r="C163" s="92"/>
      <c r="D163" s="20"/>
      <c r="E163" s="93">
        <f t="shared" si="26"/>
        <v>0</v>
      </c>
      <c r="F163" s="92"/>
      <c r="G163" s="6"/>
      <c r="H163" s="93">
        <f t="shared" si="27"/>
        <v>0</v>
      </c>
      <c r="I163" s="92"/>
      <c r="J163" s="20"/>
      <c r="K163" s="93">
        <f t="shared" si="28"/>
        <v>0</v>
      </c>
      <c r="L163" s="92"/>
      <c r="M163" s="20"/>
      <c r="N163" s="93">
        <f t="shared" si="29"/>
        <v>0</v>
      </c>
      <c r="O163" s="92"/>
      <c r="P163" s="20"/>
      <c r="Q163" s="93">
        <f t="shared" si="30"/>
        <v>0</v>
      </c>
      <c r="R163" s="92"/>
      <c r="S163" s="20"/>
      <c r="T163" s="93">
        <f t="shared" si="31"/>
        <v>0</v>
      </c>
      <c r="U163" s="209">
        <f t="shared" si="32"/>
        <v>0</v>
      </c>
      <c r="W163" s="87" t="s">
        <v>14</v>
      </c>
      <c r="X163" s="121">
        <f t="shared" si="33"/>
        <v>0</v>
      </c>
      <c r="Y163" s="122">
        <f t="shared" si="34"/>
        <v>0</v>
      </c>
      <c r="Z163" s="122">
        <f t="shared" si="35"/>
        <v>0</v>
      </c>
      <c r="AA163" s="122">
        <f t="shared" si="36"/>
        <v>0</v>
      </c>
      <c r="AB163" s="122">
        <f t="shared" si="37"/>
        <v>0</v>
      </c>
      <c r="AC163" s="129">
        <f t="shared" si="38"/>
        <v>0</v>
      </c>
    </row>
    <row r="164" spans="1:29" ht="15.75">
      <c r="A164" s="251"/>
      <c r="B164" s="86" t="s">
        <v>15</v>
      </c>
      <c r="C164" s="92"/>
      <c r="D164" s="20"/>
      <c r="E164" s="93">
        <f t="shared" si="26"/>
        <v>0</v>
      </c>
      <c r="F164" s="92"/>
      <c r="G164" s="6"/>
      <c r="H164" s="93">
        <f t="shared" si="27"/>
        <v>0</v>
      </c>
      <c r="I164" s="92"/>
      <c r="J164" s="20"/>
      <c r="K164" s="93">
        <f t="shared" si="28"/>
        <v>0</v>
      </c>
      <c r="L164" s="92"/>
      <c r="M164" s="20"/>
      <c r="N164" s="93">
        <f t="shared" si="29"/>
        <v>0</v>
      </c>
      <c r="O164" s="92"/>
      <c r="P164" s="20"/>
      <c r="Q164" s="93">
        <f t="shared" si="30"/>
        <v>0</v>
      </c>
      <c r="R164" s="92"/>
      <c r="S164" s="20"/>
      <c r="T164" s="93">
        <f t="shared" si="31"/>
        <v>0</v>
      </c>
      <c r="U164" s="209">
        <f t="shared" si="32"/>
        <v>0</v>
      </c>
      <c r="W164" s="86" t="s">
        <v>15</v>
      </c>
      <c r="X164" s="121">
        <f t="shared" si="33"/>
        <v>0</v>
      </c>
      <c r="Y164" s="122">
        <f t="shared" si="34"/>
        <v>0</v>
      </c>
      <c r="Z164" s="122">
        <f t="shared" si="35"/>
        <v>0</v>
      </c>
      <c r="AA164" s="122">
        <f t="shared" si="36"/>
        <v>0</v>
      </c>
      <c r="AB164" s="122">
        <f t="shared" si="37"/>
        <v>0</v>
      </c>
      <c r="AC164" s="129">
        <f t="shared" si="38"/>
        <v>0</v>
      </c>
    </row>
    <row r="165" spans="1:29" ht="15.75">
      <c r="A165" s="251"/>
      <c r="B165" s="86" t="s">
        <v>16</v>
      </c>
      <c r="C165" s="92"/>
      <c r="D165" s="20"/>
      <c r="E165" s="93">
        <f t="shared" si="26"/>
        <v>0</v>
      </c>
      <c r="F165" s="92"/>
      <c r="G165" s="6"/>
      <c r="H165" s="93">
        <f t="shared" si="27"/>
        <v>0</v>
      </c>
      <c r="I165" s="92"/>
      <c r="J165" s="20"/>
      <c r="K165" s="93">
        <f t="shared" si="28"/>
        <v>0</v>
      </c>
      <c r="L165" s="92"/>
      <c r="M165" s="20"/>
      <c r="N165" s="93">
        <f t="shared" si="29"/>
        <v>0</v>
      </c>
      <c r="O165" s="92"/>
      <c r="P165" s="20"/>
      <c r="Q165" s="93">
        <f t="shared" si="30"/>
        <v>0</v>
      </c>
      <c r="R165" s="92"/>
      <c r="S165" s="20"/>
      <c r="T165" s="93">
        <f t="shared" si="31"/>
        <v>0</v>
      </c>
      <c r="U165" s="209">
        <f t="shared" si="32"/>
        <v>0</v>
      </c>
      <c r="W165" s="86" t="s">
        <v>16</v>
      </c>
      <c r="X165" s="121">
        <f t="shared" si="33"/>
        <v>0</v>
      </c>
      <c r="Y165" s="122">
        <f t="shared" si="34"/>
        <v>0</v>
      </c>
      <c r="Z165" s="122">
        <f t="shared" si="35"/>
        <v>0</v>
      </c>
      <c r="AA165" s="122">
        <f t="shared" si="36"/>
        <v>0</v>
      </c>
      <c r="AB165" s="122">
        <f t="shared" si="37"/>
        <v>0</v>
      </c>
      <c r="AC165" s="129">
        <f t="shared" si="38"/>
        <v>0</v>
      </c>
    </row>
    <row r="166" spans="1:29" ht="15.75">
      <c r="A166" s="251"/>
      <c r="B166" s="86" t="s">
        <v>17</v>
      </c>
      <c r="C166" s="92"/>
      <c r="D166" s="20"/>
      <c r="E166" s="93">
        <f t="shared" si="26"/>
        <v>0</v>
      </c>
      <c r="F166" s="92"/>
      <c r="G166" s="6"/>
      <c r="H166" s="93">
        <f t="shared" si="27"/>
        <v>0</v>
      </c>
      <c r="I166" s="92"/>
      <c r="J166" s="20"/>
      <c r="K166" s="93">
        <f t="shared" si="28"/>
        <v>0</v>
      </c>
      <c r="L166" s="92"/>
      <c r="M166" s="20"/>
      <c r="N166" s="93">
        <f t="shared" si="29"/>
        <v>0</v>
      </c>
      <c r="O166" s="92"/>
      <c r="P166" s="20"/>
      <c r="Q166" s="93">
        <f t="shared" si="30"/>
        <v>0</v>
      </c>
      <c r="R166" s="92"/>
      <c r="S166" s="20"/>
      <c r="T166" s="93">
        <f t="shared" si="31"/>
        <v>0</v>
      </c>
      <c r="U166" s="209">
        <f t="shared" si="32"/>
        <v>0</v>
      </c>
      <c r="W166" s="86" t="s">
        <v>17</v>
      </c>
      <c r="X166" s="121">
        <f t="shared" si="33"/>
        <v>0</v>
      </c>
      <c r="Y166" s="122">
        <f t="shared" si="34"/>
        <v>0</v>
      </c>
      <c r="Z166" s="122">
        <f t="shared" si="35"/>
        <v>0</v>
      </c>
      <c r="AA166" s="122">
        <f t="shared" si="36"/>
        <v>0</v>
      </c>
      <c r="AB166" s="122">
        <f t="shared" si="37"/>
        <v>0</v>
      </c>
      <c r="AC166" s="129">
        <f t="shared" si="38"/>
        <v>0</v>
      </c>
    </row>
    <row r="167" spans="1:29" ht="15.75">
      <c r="A167" s="251"/>
      <c r="B167" s="86" t="s">
        <v>18</v>
      </c>
      <c r="C167" s="92"/>
      <c r="D167" s="20"/>
      <c r="E167" s="93">
        <f t="shared" si="26"/>
        <v>0</v>
      </c>
      <c r="F167" s="92"/>
      <c r="G167" s="6"/>
      <c r="H167" s="93">
        <f t="shared" si="27"/>
        <v>0</v>
      </c>
      <c r="I167" s="92"/>
      <c r="J167" s="20"/>
      <c r="K167" s="93">
        <f t="shared" si="28"/>
        <v>0</v>
      </c>
      <c r="L167" s="92"/>
      <c r="M167" s="20"/>
      <c r="N167" s="93">
        <f t="shared" si="29"/>
        <v>0</v>
      </c>
      <c r="O167" s="92"/>
      <c r="P167" s="20"/>
      <c r="Q167" s="93">
        <f t="shared" si="30"/>
        <v>0</v>
      </c>
      <c r="R167" s="92"/>
      <c r="S167" s="20"/>
      <c r="T167" s="93">
        <f t="shared" si="31"/>
        <v>0</v>
      </c>
      <c r="U167" s="209">
        <f t="shared" si="32"/>
        <v>0</v>
      </c>
      <c r="W167" s="86" t="s">
        <v>18</v>
      </c>
      <c r="X167" s="121">
        <f t="shared" si="33"/>
        <v>0</v>
      </c>
      <c r="Y167" s="122">
        <f t="shared" si="34"/>
        <v>0</v>
      </c>
      <c r="Z167" s="122">
        <f t="shared" si="35"/>
        <v>0</v>
      </c>
      <c r="AA167" s="122">
        <f t="shared" si="36"/>
        <v>0</v>
      </c>
      <c r="AB167" s="122">
        <f t="shared" si="37"/>
        <v>0</v>
      </c>
      <c r="AC167" s="129">
        <f t="shared" si="38"/>
        <v>0</v>
      </c>
    </row>
    <row r="168" spans="1:29" ht="15.75">
      <c r="A168" s="252"/>
      <c r="B168" s="88" t="s">
        <v>19</v>
      </c>
      <c r="C168" s="94"/>
      <c r="D168" s="95"/>
      <c r="E168" s="96">
        <f t="shared" si="26"/>
        <v>0</v>
      </c>
      <c r="F168" s="94"/>
      <c r="G168" s="105"/>
      <c r="H168" s="96">
        <f t="shared" si="27"/>
        <v>0</v>
      </c>
      <c r="I168" s="94"/>
      <c r="J168" s="95"/>
      <c r="K168" s="96">
        <f t="shared" si="28"/>
        <v>0</v>
      </c>
      <c r="L168" s="94"/>
      <c r="M168" s="95"/>
      <c r="N168" s="96">
        <f t="shared" si="29"/>
        <v>0</v>
      </c>
      <c r="O168" s="94"/>
      <c r="P168" s="95"/>
      <c r="Q168" s="96">
        <f t="shared" si="30"/>
        <v>0</v>
      </c>
      <c r="R168" s="94"/>
      <c r="S168" s="95"/>
      <c r="T168" s="96">
        <f t="shared" si="31"/>
        <v>0</v>
      </c>
      <c r="U168" s="210">
        <f t="shared" si="32"/>
        <v>0</v>
      </c>
      <c r="W168" s="88" t="s">
        <v>19</v>
      </c>
      <c r="X168" s="125">
        <f t="shared" si="33"/>
        <v>0</v>
      </c>
      <c r="Y168" s="126">
        <f t="shared" si="34"/>
        <v>0</v>
      </c>
      <c r="Z168" s="126">
        <f t="shared" si="35"/>
        <v>0</v>
      </c>
      <c r="AA168" s="126">
        <f t="shared" si="36"/>
        <v>0</v>
      </c>
      <c r="AB168" s="126">
        <f t="shared" si="37"/>
        <v>0</v>
      </c>
      <c r="AC168" s="132">
        <f t="shared" si="38"/>
        <v>0</v>
      </c>
    </row>
    <row r="169" spans="1:29" ht="15.75" customHeight="1">
      <c r="A169" s="250">
        <v>42756</v>
      </c>
      <c r="B169" s="85" t="s">
        <v>12</v>
      </c>
      <c r="C169" s="89"/>
      <c r="D169" s="90"/>
      <c r="E169" s="91">
        <f t="shared" si="26"/>
        <v>0</v>
      </c>
      <c r="F169" s="89"/>
      <c r="G169" s="90"/>
      <c r="H169" s="91">
        <f t="shared" si="27"/>
        <v>0</v>
      </c>
      <c r="I169" s="89"/>
      <c r="J169" s="90"/>
      <c r="K169" s="91">
        <f t="shared" si="28"/>
        <v>0</v>
      </c>
      <c r="L169" s="89"/>
      <c r="M169" s="90"/>
      <c r="N169" s="91">
        <f t="shared" si="29"/>
        <v>0</v>
      </c>
      <c r="O169" s="89"/>
      <c r="P169" s="90"/>
      <c r="Q169" s="91">
        <f t="shared" si="30"/>
        <v>0</v>
      </c>
      <c r="R169" s="89"/>
      <c r="S169" s="90"/>
      <c r="T169" s="91">
        <f t="shared" si="31"/>
        <v>0</v>
      </c>
      <c r="U169" s="208">
        <f t="shared" si="32"/>
        <v>0</v>
      </c>
      <c r="W169" s="85" t="s">
        <v>12</v>
      </c>
      <c r="X169" s="117">
        <f t="shared" si="33"/>
        <v>0</v>
      </c>
      <c r="Y169" s="118">
        <f t="shared" si="34"/>
        <v>0</v>
      </c>
      <c r="Z169" s="118">
        <f t="shared" si="35"/>
        <v>0</v>
      </c>
      <c r="AA169" s="118">
        <f t="shared" si="36"/>
        <v>0</v>
      </c>
      <c r="AB169" s="118">
        <f t="shared" si="37"/>
        <v>0</v>
      </c>
      <c r="AC169" s="131">
        <f t="shared" si="38"/>
        <v>0</v>
      </c>
    </row>
    <row r="170" spans="1:29" ht="15.75">
      <c r="A170" s="251"/>
      <c r="B170" s="86" t="s">
        <v>13</v>
      </c>
      <c r="C170" s="92"/>
      <c r="D170" s="20"/>
      <c r="E170" s="93">
        <f t="shared" si="26"/>
        <v>0</v>
      </c>
      <c r="F170" s="92"/>
      <c r="G170" s="20"/>
      <c r="H170" s="93">
        <f t="shared" si="27"/>
        <v>0</v>
      </c>
      <c r="I170" s="92"/>
      <c r="J170" s="20"/>
      <c r="K170" s="93">
        <f t="shared" si="28"/>
        <v>0</v>
      </c>
      <c r="L170" s="92"/>
      <c r="M170" s="20"/>
      <c r="N170" s="93">
        <f t="shared" si="29"/>
        <v>0</v>
      </c>
      <c r="O170" s="92"/>
      <c r="P170" s="20"/>
      <c r="Q170" s="93">
        <f t="shared" si="30"/>
        <v>0</v>
      </c>
      <c r="R170" s="92"/>
      <c r="S170" s="20"/>
      <c r="T170" s="93">
        <f t="shared" si="31"/>
        <v>0</v>
      </c>
      <c r="U170" s="209">
        <f t="shared" si="32"/>
        <v>0</v>
      </c>
      <c r="W170" s="86" t="s">
        <v>13</v>
      </c>
      <c r="X170" s="121">
        <f t="shared" si="33"/>
        <v>0</v>
      </c>
      <c r="Y170" s="122">
        <f t="shared" si="34"/>
        <v>0</v>
      </c>
      <c r="Z170" s="122">
        <f t="shared" si="35"/>
        <v>0</v>
      </c>
      <c r="AA170" s="122">
        <f t="shared" si="36"/>
        <v>0</v>
      </c>
      <c r="AB170" s="122">
        <f t="shared" si="37"/>
        <v>0</v>
      </c>
      <c r="AC170" s="129">
        <f t="shared" si="38"/>
        <v>0</v>
      </c>
    </row>
    <row r="171" spans="1:29" ht="15.75">
      <c r="A171" s="251"/>
      <c r="B171" s="87" t="s">
        <v>14</v>
      </c>
      <c r="C171" s="92"/>
      <c r="D171" s="20"/>
      <c r="E171" s="93">
        <f t="shared" si="26"/>
        <v>0</v>
      </c>
      <c r="F171" s="92"/>
      <c r="G171" s="20"/>
      <c r="H171" s="93">
        <f t="shared" si="27"/>
        <v>0</v>
      </c>
      <c r="I171" s="92"/>
      <c r="J171" s="20"/>
      <c r="K171" s="93">
        <f t="shared" si="28"/>
        <v>0</v>
      </c>
      <c r="L171" s="92"/>
      <c r="M171" s="20"/>
      <c r="N171" s="93">
        <f t="shared" si="29"/>
        <v>0</v>
      </c>
      <c r="O171" s="92"/>
      <c r="P171" s="20"/>
      <c r="Q171" s="93">
        <f t="shared" si="30"/>
        <v>0</v>
      </c>
      <c r="R171" s="92"/>
      <c r="S171" s="20"/>
      <c r="T171" s="93">
        <f t="shared" si="31"/>
        <v>0</v>
      </c>
      <c r="U171" s="209">
        <f t="shared" si="32"/>
        <v>0</v>
      </c>
      <c r="W171" s="87" t="s">
        <v>14</v>
      </c>
      <c r="X171" s="121">
        <f t="shared" si="33"/>
        <v>0</v>
      </c>
      <c r="Y171" s="122">
        <f t="shared" si="34"/>
        <v>0</v>
      </c>
      <c r="Z171" s="122">
        <f t="shared" si="35"/>
        <v>0</v>
      </c>
      <c r="AA171" s="122">
        <f t="shared" si="36"/>
        <v>0</v>
      </c>
      <c r="AB171" s="122">
        <f t="shared" si="37"/>
        <v>0</v>
      </c>
      <c r="AC171" s="129">
        <f t="shared" si="38"/>
        <v>0</v>
      </c>
    </row>
    <row r="172" spans="1:29" ht="15.75">
      <c r="A172" s="251"/>
      <c r="B172" s="86" t="s">
        <v>15</v>
      </c>
      <c r="C172" s="92"/>
      <c r="D172" s="20"/>
      <c r="E172" s="93">
        <f t="shared" si="26"/>
        <v>0</v>
      </c>
      <c r="F172" s="92"/>
      <c r="G172" s="20"/>
      <c r="H172" s="93">
        <f t="shared" si="27"/>
        <v>0</v>
      </c>
      <c r="I172" s="92"/>
      <c r="J172" s="20"/>
      <c r="K172" s="93">
        <f t="shared" si="28"/>
        <v>0</v>
      </c>
      <c r="L172" s="92"/>
      <c r="M172" s="20"/>
      <c r="N172" s="93">
        <f t="shared" si="29"/>
        <v>0</v>
      </c>
      <c r="O172" s="92"/>
      <c r="P172" s="20"/>
      <c r="Q172" s="93">
        <f t="shared" si="30"/>
        <v>0</v>
      </c>
      <c r="R172" s="92"/>
      <c r="S172" s="20"/>
      <c r="T172" s="93">
        <f t="shared" si="31"/>
        <v>0</v>
      </c>
      <c r="U172" s="209">
        <f t="shared" si="32"/>
        <v>0</v>
      </c>
      <c r="W172" s="86" t="s">
        <v>15</v>
      </c>
      <c r="X172" s="121">
        <f t="shared" si="33"/>
        <v>0</v>
      </c>
      <c r="Y172" s="122">
        <f t="shared" si="34"/>
        <v>0</v>
      </c>
      <c r="Z172" s="122">
        <f t="shared" si="35"/>
        <v>0</v>
      </c>
      <c r="AA172" s="122">
        <f t="shared" si="36"/>
        <v>0</v>
      </c>
      <c r="AB172" s="122">
        <f t="shared" si="37"/>
        <v>0</v>
      </c>
      <c r="AC172" s="129">
        <f t="shared" si="38"/>
        <v>0</v>
      </c>
    </row>
    <row r="173" spans="1:29" ht="15.75">
      <c r="A173" s="251"/>
      <c r="B173" s="86" t="s">
        <v>16</v>
      </c>
      <c r="C173" s="92"/>
      <c r="D173" s="20"/>
      <c r="E173" s="93">
        <f t="shared" si="26"/>
        <v>0</v>
      </c>
      <c r="F173" s="92"/>
      <c r="G173" s="20"/>
      <c r="H173" s="93">
        <f t="shared" si="27"/>
        <v>0</v>
      </c>
      <c r="I173" s="92"/>
      <c r="J173" s="20"/>
      <c r="K173" s="93">
        <f t="shared" si="28"/>
        <v>0</v>
      </c>
      <c r="L173" s="92"/>
      <c r="M173" s="20"/>
      <c r="N173" s="93">
        <f t="shared" si="29"/>
        <v>0</v>
      </c>
      <c r="O173" s="92"/>
      <c r="P173" s="20"/>
      <c r="Q173" s="93">
        <f t="shared" si="30"/>
        <v>0</v>
      </c>
      <c r="R173" s="92"/>
      <c r="S173" s="20"/>
      <c r="T173" s="93">
        <f t="shared" si="31"/>
        <v>0</v>
      </c>
      <c r="U173" s="209">
        <f t="shared" si="32"/>
        <v>0</v>
      </c>
      <c r="W173" s="86" t="s">
        <v>16</v>
      </c>
      <c r="X173" s="121">
        <f t="shared" si="33"/>
        <v>0</v>
      </c>
      <c r="Y173" s="122">
        <f t="shared" si="34"/>
        <v>0</v>
      </c>
      <c r="Z173" s="122">
        <f t="shared" si="35"/>
        <v>0</v>
      </c>
      <c r="AA173" s="122">
        <f t="shared" si="36"/>
        <v>0</v>
      </c>
      <c r="AB173" s="122">
        <f t="shared" si="37"/>
        <v>0</v>
      </c>
      <c r="AC173" s="129">
        <f t="shared" si="38"/>
        <v>0</v>
      </c>
    </row>
    <row r="174" spans="1:29" ht="15.75">
      <c r="A174" s="251"/>
      <c r="B174" s="86" t="s">
        <v>17</v>
      </c>
      <c r="C174" s="92"/>
      <c r="D174" s="20"/>
      <c r="E174" s="93">
        <f t="shared" si="26"/>
        <v>0</v>
      </c>
      <c r="F174" s="92"/>
      <c r="G174" s="20"/>
      <c r="H174" s="93">
        <f t="shared" si="27"/>
        <v>0</v>
      </c>
      <c r="I174" s="92"/>
      <c r="J174" s="20"/>
      <c r="K174" s="93">
        <f t="shared" si="28"/>
        <v>0</v>
      </c>
      <c r="L174" s="92"/>
      <c r="M174" s="20"/>
      <c r="N174" s="93">
        <f t="shared" si="29"/>
        <v>0</v>
      </c>
      <c r="O174" s="92"/>
      <c r="P174" s="20"/>
      <c r="Q174" s="93">
        <f t="shared" si="30"/>
        <v>0</v>
      </c>
      <c r="R174" s="92"/>
      <c r="S174" s="20"/>
      <c r="T174" s="93">
        <f t="shared" si="31"/>
        <v>0</v>
      </c>
      <c r="U174" s="209">
        <f t="shared" si="32"/>
        <v>0</v>
      </c>
      <c r="W174" s="86" t="s">
        <v>17</v>
      </c>
      <c r="X174" s="121">
        <f t="shared" si="33"/>
        <v>0</v>
      </c>
      <c r="Y174" s="122">
        <f t="shared" si="34"/>
        <v>0</v>
      </c>
      <c r="Z174" s="122">
        <f t="shared" si="35"/>
        <v>0</v>
      </c>
      <c r="AA174" s="122">
        <f t="shared" si="36"/>
        <v>0</v>
      </c>
      <c r="AB174" s="122">
        <f t="shared" si="37"/>
        <v>0</v>
      </c>
      <c r="AC174" s="129">
        <f t="shared" si="38"/>
        <v>0</v>
      </c>
    </row>
    <row r="175" spans="1:29" ht="15.75">
      <c r="A175" s="251"/>
      <c r="B175" s="86" t="s">
        <v>18</v>
      </c>
      <c r="C175" s="92"/>
      <c r="D175" s="20"/>
      <c r="E175" s="93">
        <f t="shared" si="26"/>
        <v>0</v>
      </c>
      <c r="F175" s="92"/>
      <c r="G175" s="20"/>
      <c r="H175" s="93">
        <f t="shared" si="27"/>
        <v>0</v>
      </c>
      <c r="I175" s="92"/>
      <c r="J175" s="20"/>
      <c r="K175" s="93">
        <f t="shared" si="28"/>
        <v>0</v>
      </c>
      <c r="L175" s="92"/>
      <c r="M175" s="20"/>
      <c r="N175" s="93">
        <f t="shared" si="29"/>
        <v>0</v>
      </c>
      <c r="O175" s="92"/>
      <c r="P175" s="20"/>
      <c r="Q175" s="93">
        <f t="shared" si="30"/>
        <v>0</v>
      </c>
      <c r="R175" s="92"/>
      <c r="S175" s="20"/>
      <c r="T175" s="93">
        <f t="shared" si="31"/>
        <v>0</v>
      </c>
      <c r="U175" s="209">
        <f t="shared" si="32"/>
        <v>0</v>
      </c>
      <c r="W175" s="86" t="s">
        <v>18</v>
      </c>
      <c r="X175" s="121">
        <f t="shared" si="33"/>
        <v>0</v>
      </c>
      <c r="Y175" s="122">
        <f t="shared" si="34"/>
        <v>0</v>
      </c>
      <c r="Z175" s="122">
        <f t="shared" si="35"/>
        <v>0</v>
      </c>
      <c r="AA175" s="122">
        <f t="shared" si="36"/>
        <v>0</v>
      </c>
      <c r="AB175" s="122">
        <f t="shared" si="37"/>
        <v>0</v>
      </c>
      <c r="AC175" s="129">
        <f t="shared" si="38"/>
        <v>0</v>
      </c>
    </row>
    <row r="176" spans="1:29" ht="15.75">
      <c r="A176" s="252"/>
      <c r="B176" s="88" t="s">
        <v>19</v>
      </c>
      <c r="C176" s="94"/>
      <c r="D176" s="95"/>
      <c r="E176" s="96">
        <f t="shared" si="26"/>
        <v>0</v>
      </c>
      <c r="F176" s="94"/>
      <c r="G176" s="95"/>
      <c r="H176" s="96">
        <f t="shared" si="27"/>
        <v>0</v>
      </c>
      <c r="I176" s="94"/>
      <c r="J176" s="95"/>
      <c r="K176" s="96">
        <f t="shared" si="28"/>
        <v>0</v>
      </c>
      <c r="L176" s="94"/>
      <c r="M176" s="95"/>
      <c r="N176" s="96">
        <f t="shared" si="29"/>
        <v>0</v>
      </c>
      <c r="O176" s="94"/>
      <c r="P176" s="95"/>
      <c r="Q176" s="96">
        <f t="shared" si="30"/>
        <v>0</v>
      </c>
      <c r="R176" s="94"/>
      <c r="S176" s="95"/>
      <c r="T176" s="96">
        <f t="shared" si="31"/>
        <v>0</v>
      </c>
      <c r="U176" s="210">
        <f t="shared" si="32"/>
        <v>0</v>
      </c>
      <c r="W176" s="88" t="s">
        <v>19</v>
      </c>
      <c r="X176" s="125">
        <f t="shared" si="33"/>
        <v>0</v>
      </c>
      <c r="Y176" s="126">
        <f t="shared" si="34"/>
        <v>0</v>
      </c>
      <c r="Z176" s="126">
        <f t="shared" si="35"/>
        <v>0</v>
      </c>
      <c r="AA176" s="126">
        <f t="shared" si="36"/>
        <v>0</v>
      </c>
      <c r="AB176" s="126">
        <f t="shared" si="37"/>
        <v>0</v>
      </c>
      <c r="AC176" s="132">
        <f t="shared" si="38"/>
        <v>0</v>
      </c>
    </row>
    <row r="177" spans="1:29" ht="15.75" customHeight="1">
      <c r="A177" s="250">
        <v>42757</v>
      </c>
      <c r="B177" s="85" t="s">
        <v>12</v>
      </c>
      <c r="C177" s="89"/>
      <c r="D177" s="90"/>
      <c r="E177" s="91">
        <f t="shared" si="26"/>
        <v>0</v>
      </c>
      <c r="F177" s="89"/>
      <c r="G177" s="90"/>
      <c r="H177" s="91">
        <f t="shared" si="27"/>
        <v>0</v>
      </c>
      <c r="I177" s="89"/>
      <c r="J177" s="90"/>
      <c r="K177" s="91">
        <f t="shared" si="28"/>
        <v>0</v>
      </c>
      <c r="L177" s="89"/>
      <c r="M177" s="90"/>
      <c r="N177" s="91">
        <f t="shared" si="29"/>
        <v>0</v>
      </c>
      <c r="O177" s="89"/>
      <c r="P177" s="90"/>
      <c r="Q177" s="91">
        <f t="shared" si="30"/>
        <v>0</v>
      </c>
      <c r="R177" s="89"/>
      <c r="S177" s="90"/>
      <c r="T177" s="91">
        <f t="shared" si="31"/>
        <v>0</v>
      </c>
      <c r="U177" s="208">
        <f t="shared" si="32"/>
        <v>0</v>
      </c>
      <c r="W177" s="85" t="s">
        <v>12</v>
      </c>
      <c r="X177" s="117">
        <f t="shared" si="33"/>
        <v>0</v>
      </c>
      <c r="Y177" s="118">
        <f t="shared" si="34"/>
        <v>0</v>
      </c>
      <c r="Z177" s="118">
        <f t="shared" si="35"/>
        <v>0</v>
      </c>
      <c r="AA177" s="118">
        <f t="shared" si="36"/>
        <v>0</v>
      </c>
      <c r="AB177" s="118">
        <f t="shared" si="37"/>
        <v>0</v>
      </c>
      <c r="AC177" s="131">
        <f t="shared" si="38"/>
        <v>0</v>
      </c>
    </row>
    <row r="178" spans="1:29" ht="15.75">
      <c r="A178" s="251"/>
      <c r="B178" s="86" t="s">
        <v>13</v>
      </c>
      <c r="C178" s="92"/>
      <c r="D178" s="20"/>
      <c r="E178" s="93">
        <f t="shared" si="26"/>
        <v>0</v>
      </c>
      <c r="F178" s="92"/>
      <c r="G178" s="20"/>
      <c r="H178" s="93">
        <f t="shared" si="27"/>
        <v>0</v>
      </c>
      <c r="I178" s="92"/>
      <c r="J178" s="20"/>
      <c r="K178" s="93">
        <f t="shared" si="28"/>
        <v>0</v>
      </c>
      <c r="L178" s="92"/>
      <c r="M178" s="20"/>
      <c r="N178" s="93">
        <f t="shared" si="29"/>
        <v>0</v>
      </c>
      <c r="O178" s="92"/>
      <c r="P178" s="20"/>
      <c r="Q178" s="93">
        <f t="shared" si="30"/>
        <v>0</v>
      </c>
      <c r="R178" s="92"/>
      <c r="S178" s="20"/>
      <c r="T178" s="93">
        <f t="shared" si="31"/>
        <v>0</v>
      </c>
      <c r="U178" s="209">
        <f t="shared" si="32"/>
        <v>0</v>
      </c>
      <c r="W178" s="86" t="s">
        <v>13</v>
      </c>
      <c r="X178" s="121">
        <f t="shared" si="33"/>
        <v>0</v>
      </c>
      <c r="Y178" s="122">
        <f t="shared" si="34"/>
        <v>0</v>
      </c>
      <c r="Z178" s="122">
        <f t="shared" si="35"/>
        <v>0</v>
      </c>
      <c r="AA178" s="122">
        <f t="shared" si="36"/>
        <v>0</v>
      </c>
      <c r="AB178" s="122">
        <f t="shared" si="37"/>
        <v>0</v>
      </c>
      <c r="AC178" s="129">
        <f t="shared" si="38"/>
        <v>0</v>
      </c>
    </row>
    <row r="179" spans="1:29" ht="15.75">
      <c r="A179" s="251"/>
      <c r="B179" s="87" t="s">
        <v>14</v>
      </c>
      <c r="C179" s="92"/>
      <c r="D179" s="20"/>
      <c r="E179" s="93">
        <f t="shared" si="26"/>
        <v>0</v>
      </c>
      <c r="F179" s="92"/>
      <c r="G179" s="20"/>
      <c r="H179" s="93">
        <f t="shared" si="27"/>
        <v>0</v>
      </c>
      <c r="I179" s="92"/>
      <c r="J179" s="20"/>
      <c r="K179" s="93">
        <f t="shared" si="28"/>
        <v>0</v>
      </c>
      <c r="L179" s="92"/>
      <c r="M179" s="20"/>
      <c r="N179" s="93">
        <f t="shared" si="29"/>
        <v>0</v>
      </c>
      <c r="O179" s="92"/>
      <c r="P179" s="20"/>
      <c r="Q179" s="93">
        <f t="shared" si="30"/>
        <v>0</v>
      </c>
      <c r="R179" s="92"/>
      <c r="S179" s="20"/>
      <c r="T179" s="93">
        <f t="shared" si="31"/>
        <v>0</v>
      </c>
      <c r="U179" s="209">
        <f t="shared" si="32"/>
        <v>0</v>
      </c>
      <c r="W179" s="87" t="s">
        <v>14</v>
      </c>
      <c r="X179" s="121">
        <f t="shared" si="33"/>
        <v>0</v>
      </c>
      <c r="Y179" s="122">
        <f t="shared" si="34"/>
        <v>0</v>
      </c>
      <c r="Z179" s="122">
        <f t="shared" si="35"/>
        <v>0</v>
      </c>
      <c r="AA179" s="122">
        <f t="shared" si="36"/>
        <v>0</v>
      </c>
      <c r="AB179" s="122">
        <f t="shared" si="37"/>
        <v>0</v>
      </c>
      <c r="AC179" s="129">
        <f t="shared" si="38"/>
        <v>0</v>
      </c>
    </row>
    <row r="180" spans="1:29" ht="15.75">
      <c r="A180" s="251"/>
      <c r="B180" s="86" t="s">
        <v>15</v>
      </c>
      <c r="C180" s="92"/>
      <c r="D180" s="20"/>
      <c r="E180" s="93">
        <f t="shared" si="26"/>
        <v>0</v>
      </c>
      <c r="F180" s="92"/>
      <c r="G180" s="20"/>
      <c r="H180" s="93">
        <f t="shared" si="27"/>
        <v>0</v>
      </c>
      <c r="I180" s="92"/>
      <c r="J180" s="20"/>
      <c r="K180" s="93">
        <f t="shared" si="28"/>
        <v>0</v>
      </c>
      <c r="L180" s="92"/>
      <c r="M180" s="20"/>
      <c r="N180" s="93">
        <f t="shared" si="29"/>
        <v>0</v>
      </c>
      <c r="O180" s="92"/>
      <c r="P180" s="20"/>
      <c r="Q180" s="93">
        <f t="shared" si="30"/>
        <v>0</v>
      </c>
      <c r="R180" s="92"/>
      <c r="S180" s="20"/>
      <c r="T180" s="93">
        <f t="shared" si="31"/>
        <v>0</v>
      </c>
      <c r="U180" s="209">
        <f t="shared" si="32"/>
        <v>0</v>
      </c>
      <c r="W180" s="86" t="s">
        <v>15</v>
      </c>
      <c r="X180" s="121">
        <f t="shared" si="33"/>
        <v>0</v>
      </c>
      <c r="Y180" s="122">
        <f t="shared" si="34"/>
        <v>0</v>
      </c>
      <c r="Z180" s="122">
        <f t="shared" si="35"/>
        <v>0</v>
      </c>
      <c r="AA180" s="122">
        <f t="shared" si="36"/>
        <v>0</v>
      </c>
      <c r="AB180" s="122">
        <f t="shared" si="37"/>
        <v>0</v>
      </c>
      <c r="AC180" s="129">
        <f t="shared" si="38"/>
        <v>0</v>
      </c>
    </row>
    <row r="181" spans="1:29" ht="15.75">
      <c r="A181" s="251"/>
      <c r="B181" s="86" t="s">
        <v>16</v>
      </c>
      <c r="C181" s="92"/>
      <c r="D181" s="20"/>
      <c r="E181" s="93">
        <f t="shared" si="26"/>
        <v>0</v>
      </c>
      <c r="F181" s="92"/>
      <c r="G181" s="20"/>
      <c r="H181" s="93">
        <f t="shared" si="27"/>
        <v>0</v>
      </c>
      <c r="I181" s="92"/>
      <c r="J181" s="20"/>
      <c r="K181" s="93">
        <f t="shared" si="28"/>
        <v>0</v>
      </c>
      <c r="L181" s="92"/>
      <c r="M181" s="20"/>
      <c r="N181" s="93">
        <f t="shared" si="29"/>
        <v>0</v>
      </c>
      <c r="O181" s="92"/>
      <c r="P181" s="20"/>
      <c r="Q181" s="93">
        <f t="shared" si="30"/>
        <v>0</v>
      </c>
      <c r="R181" s="92"/>
      <c r="S181" s="20"/>
      <c r="T181" s="93">
        <f t="shared" si="31"/>
        <v>0</v>
      </c>
      <c r="U181" s="209">
        <f t="shared" si="32"/>
        <v>0</v>
      </c>
      <c r="W181" s="86" t="s">
        <v>16</v>
      </c>
      <c r="X181" s="121">
        <f t="shared" si="33"/>
        <v>0</v>
      </c>
      <c r="Y181" s="122">
        <f t="shared" si="34"/>
        <v>0</v>
      </c>
      <c r="Z181" s="122">
        <f t="shared" si="35"/>
        <v>0</v>
      </c>
      <c r="AA181" s="122">
        <f t="shared" si="36"/>
        <v>0</v>
      </c>
      <c r="AB181" s="122">
        <f t="shared" si="37"/>
        <v>0</v>
      </c>
      <c r="AC181" s="129">
        <f t="shared" si="38"/>
        <v>0</v>
      </c>
    </row>
    <row r="182" spans="1:29" ht="15.75">
      <c r="A182" s="251"/>
      <c r="B182" s="86" t="s">
        <v>17</v>
      </c>
      <c r="C182" s="92"/>
      <c r="D182" s="20"/>
      <c r="E182" s="93">
        <f t="shared" si="26"/>
        <v>0</v>
      </c>
      <c r="F182" s="92"/>
      <c r="G182" s="20"/>
      <c r="H182" s="93">
        <f t="shared" si="27"/>
        <v>0</v>
      </c>
      <c r="I182" s="92"/>
      <c r="J182" s="20"/>
      <c r="K182" s="93">
        <f t="shared" si="28"/>
        <v>0</v>
      </c>
      <c r="L182" s="92"/>
      <c r="M182" s="20"/>
      <c r="N182" s="93">
        <f t="shared" si="29"/>
        <v>0</v>
      </c>
      <c r="O182" s="92"/>
      <c r="P182" s="20"/>
      <c r="Q182" s="93">
        <f t="shared" si="30"/>
        <v>0</v>
      </c>
      <c r="R182" s="92"/>
      <c r="S182" s="20"/>
      <c r="T182" s="93">
        <f t="shared" si="31"/>
        <v>0</v>
      </c>
      <c r="U182" s="209">
        <f t="shared" si="32"/>
        <v>0</v>
      </c>
      <c r="W182" s="86" t="s">
        <v>17</v>
      </c>
      <c r="X182" s="121">
        <f t="shared" si="33"/>
        <v>0</v>
      </c>
      <c r="Y182" s="122">
        <f t="shared" si="34"/>
        <v>0</v>
      </c>
      <c r="Z182" s="122">
        <f t="shared" si="35"/>
        <v>0</v>
      </c>
      <c r="AA182" s="122">
        <f t="shared" si="36"/>
        <v>0</v>
      </c>
      <c r="AB182" s="122">
        <f t="shared" si="37"/>
        <v>0</v>
      </c>
      <c r="AC182" s="129">
        <f t="shared" si="38"/>
        <v>0</v>
      </c>
    </row>
    <row r="183" spans="1:29" ht="15.75">
      <c r="A183" s="251"/>
      <c r="B183" s="86" t="s">
        <v>18</v>
      </c>
      <c r="C183" s="92"/>
      <c r="D183" s="20"/>
      <c r="E183" s="93">
        <f t="shared" si="26"/>
        <v>0</v>
      </c>
      <c r="F183" s="92"/>
      <c r="G183" s="20"/>
      <c r="H183" s="93">
        <f t="shared" si="27"/>
        <v>0</v>
      </c>
      <c r="I183" s="92"/>
      <c r="J183" s="20"/>
      <c r="K183" s="93">
        <f t="shared" si="28"/>
        <v>0</v>
      </c>
      <c r="L183" s="92"/>
      <c r="M183" s="20"/>
      <c r="N183" s="93">
        <f t="shared" si="29"/>
        <v>0</v>
      </c>
      <c r="O183" s="92"/>
      <c r="P183" s="20"/>
      <c r="Q183" s="93">
        <f t="shared" si="30"/>
        <v>0</v>
      </c>
      <c r="R183" s="92"/>
      <c r="S183" s="20"/>
      <c r="T183" s="93">
        <f t="shared" si="31"/>
        <v>0</v>
      </c>
      <c r="U183" s="209">
        <f t="shared" si="32"/>
        <v>0</v>
      </c>
      <c r="W183" s="86" t="s">
        <v>18</v>
      </c>
      <c r="X183" s="121">
        <f t="shared" si="33"/>
        <v>0</v>
      </c>
      <c r="Y183" s="122">
        <f t="shared" si="34"/>
        <v>0</v>
      </c>
      <c r="Z183" s="122">
        <f t="shared" si="35"/>
        <v>0</v>
      </c>
      <c r="AA183" s="122">
        <f t="shared" si="36"/>
        <v>0</v>
      </c>
      <c r="AB183" s="122">
        <f t="shared" si="37"/>
        <v>0</v>
      </c>
      <c r="AC183" s="129">
        <f t="shared" si="38"/>
        <v>0</v>
      </c>
    </row>
    <row r="184" spans="1:29" ht="15.75">
      <c r="A184" s="252"/>
      <c r="B184" s="88" t="s">
        <v>19</v>
      </c>
      <c r="C184" s="94"/>
      <c r="D184" s="95"/>
      <c r="E184" s="96">
        <f t="shared" si="26"/>
        <v>0</v>
      </c>
      <c r="F184" s="94"/>
      <c r="G184" s="95"/>
      <c r="H184" s="96">
        <f t="shared" si="27"/>
        <v>0</v>
      </c>
      <c r="I184" s="94"/>
      <c r="J184" s="95"/>
      <c r="K184" s="96">
        <f t="shared" si="28"/>
        <v>0</v>
      </c>
      <c r="L184" s="94"/>
      <c r="M184" s="95"/>
      <c r="N184" s="96">
        <f t="shared" si="29"/>
        <v>0</v>
      </c>
      <c r="O184" s="94"/>
      <c r="P184" s="95"/>
      <c r="Q184" s="96">
        <f t="shared" si="30"/>
        <v>0</v>
      </c>
      <c r="R184" s="94"/>
      <c r="S184" s="95"/>
      <c r="T184" s="96">
        <f t="shared" si="31"/>
        <v>0</v>
      </c>
      <c r="U184" s="210">
        <f t="shared" si="32"/>
        <v>0</v>
      </c>
      <c r="W184" s="88" t="s">
        <v>19</v>
      </c>
      <c r="X184" s="125">
        <f t="shared" si="33"/>
        <v>0</v>
      </c>
      <c r="Y184" s="126">
        <f t="shared" si="34"/>
        <v>0</v>
      </c>
      <c r="Z184" s="126">
        <f t="shared" si="35"/>
        <v>0</v>
      </c>
      <c r="AA184" s="126">
        <f t="shared" si="36"/>
        <v>0</v>
      </c>
      <c r="AB184" s="126">
        <f t="shared" si="37"/>
        <v>0</v>
      </c>
      <c r="AC184" s="132">
        <f t="shared" si="38"/>
        <v>0</v>
      </c>
    </row>
    <row r="185" spans="1:29" ht="15.75" customHeight="1">
      <c r="A185" s="250">
        <v>42758</v>
      </c>
      <c r="B185" s="85" t="s">
        <v>12</v>
      </c>
      <c r="C185" s="89"/>
      <c r="D185" s="90"/>
      <c r="E185" s="91">
        <f t="shared" si="26"/>
        <v>0</v>
      </c>
      <c r="F185" s="89"/>
      <c r="G185" s="102"/>
      <c r="H185" s="91">
        <f t="shared" si="27"/>
        <v>0</v>
      </c>
      <c r="I185" s="89"/>
      <c r="J185" s="90"/>
      <c r="K185" s="91">
        <f t="shared" si="28"/>
        <v>0</v>
      </c>
      <c r="L185" s="89"/>
      <c r="M185" s="90"/>
      <c r="N185" s="91">
        <f t="shared" si="29"/>
        <v>0</v>
      </c>
      <c r="O185" s="89"/>
      <c r="P185" s="90"/>
      <c r="Q185" s="91">
        <f t="shared" si="30"/>
        <v>0</v>
      </c>
      <c r="R185" s="89"/>
      <c r="S185" s="90"/>
      <c r="T185" s="91">
        <f t="shared" si="31"/>
        <v>0</v>
      </c>
      <c r="U185" s="208">
        <f t="shared" si="32"/>
        <v>0</v>
      </c>
      <c r="W185" s="85" t="s">
        <v>12</v>
      </c>
      <c r="X185" s="121">
        <f t="shared" si="33"/>
        <v>0</v>
      </c>
      <c r="Y185" s="122">
        <f t="shared" si="34"/>
        <v>0</v>
      </c>
      <c r="Z185" s="122">
        <f t="shared" si="35"/>
        <v>0</v>
      </c>
      <c r="AA185" s="122">
        <f t="shared" si="36"/>
        <v>0</v>
      </c>
      <c r="AB185" s="122">
        <f t="shared" si="37"/>
        <v>0</v>
      </c>
      <c r="AC185" s="129">
        <f t="shared" si="38"/>
        <v>0</v>
      </c>
    </row>
    <row r="186" spans="1:29" ht="15.75">
      <c r="A186" s="251"/>
      <c r="B186" s="86" t="s">
        <v>13</v>
      </c>
      <c r="C186" s="92"/>
      <c r="D186" s="20"/>
      <c r="E186" s="93">
        <f t="shared" si="26"/>
        <v>0</v>
      </c>
      <c r="F186" s="92"/>
      <c r="G186" s="6"/>
      <c r="H186" s="93">
        <f t="shared" si="27"/>
        <v>0</v>
      </c>
      <c r="I186" s="92"/>
      <c r="J186" s="20"/>
      <c r="K186" s="93">
        <f t="shared" si="28"/>
        <v>0</v>
      </c>
      <c r="L186" s="92"/>
      <c r="M186" s="20"/>
      <c r="N186" s="93">
        <f t="shared" si="29"/>
        <v>0</v>
      </c>
      <c r="O186" s="92"/>
      <c r="P186" s="20"/>
      <c r="Q186" s="93">
        <f t="shared" si="30"/>
        <v>0</v>
      </c>
      <c r="R186" s="92"/>
      <c r="S186" s="20"/>
      <c r="T186" s="93">
        <f t="shared" si="31"/>
        <v>0</v>
      </c>
      <c r="U186" s="209">
        <f t="shared" si="32"/>
        <v>0</v>
      </c>
      <c r="W186" s="86" t="s">
        <v>13</v>
      </c>
      <c r="X186" s="121">
        <f t="shared" si="33"/>
        <v>0</v>
      </c>
      <c r="Y186" s="122">
        <f t="shared" si="34"/>
        <v>0</v>
      </c>
      <c r="Z186" s="122">
        <f t="shared" si="35"/>
        <v>0</v>
      </c>
      <c r="AA186" s="122">
        <f t="shared" si="36"/>
        <v>0</v>
      </c>
      <c r="AB186" s="122">
        <f t="shared" si="37"/>
        <v>0</v>
      </c>
      <c r="AC186" s="129">
        <f t="shared" si="38"/>
        <v>0</v>
      </c>
    </row>
    <row r="187" spans="1:29" ht="15.75">
      <c r="A187" s="251"/>
      <c r="B187" s="87" t="s">
        <v>14</v>
      </c>
      <c r="C187" s="92"/>
      <c r="D187" s="20"/>
      <c r="E187" s="93">
        <f t="shared" si="26"/>
        <v>0</v>
      </c>
      <c r="F187" s="92"/>
      <c r="G187" s="6"/>
      <c r="H187" s="93">
        <f t="shared" si="27"/>
        <v>0</v>
      </c>
      <c r="I187" s="92"/>
      <c r="J187" s="20"/>
      <c r="K187" s="93">
        <f t="shared" si="28"/>
        <v>0</v>
      </c>
      <c r="L187" s="92"/>
      <c r="M187" s="20"/>
      <c r="N187" s="93">
        <f t="shared" si="29"/>
        <v>0</v>
      </c>
      <c r="O187" s="92"/>
      <c r="P187" s="20"/>
      <c r="Q187" s="93">
        <f t="shared" si="30"/>
        <v>0</v>
      </c>
      <c r="R187" s="92"/>
      <c r="S187" s="20"/>
      <c r="T187" s="93">
        <f t="shared" si="31"/>
        <v>0</v>
      </c>
      <c r="U187" s="209">
        <f t="shared" si="32"/>
        <v>0</v>
      </c>
      <c r="W187" s="87" t="s">
        <v>14</v>
      </c>
      <c r="X187" s="121">
        <f t="shared" si="33"/>
        <v>0</v>
      </c>
      <c r="Y187" s="122">
        <f t="shared" si="34"/>
        <v>0</v>
      </c>
      <c r="Z187" s="122">
        <f t="shared" si="35"/>
        <v>0</v>
      </c>
      <c r="AA187" s="122">
        <f t="shared" si="36"/>
        <v>0</v>
      </c>
      <c r="AB187" s="122">
        <f t="shared" si="37"/>
        <v>0</v>
      </c>
      <c r="AC187" s="129">
        <f t="shared" si="38"/>
        <v>0</v>
      </c>
    </row>
    <row r="188" spans="1:29" ht="15.75">
      <c r="A188" s="251"/>
      <c r="B188" s="86" t="s">
        <v>15</v>
      </c>
      <c r="C188" s="92"/>
      <c r="D188" s="20"/>
      <c r="E188" s="93">
        <f t="shared" si="26"/>
        <v>0</v>
      </c>
      <c r="F188" s="92"/>
      <c r="G188" s="6"/>
      <c r="H188" s="93">
        <f t="shared" si="27"/>
        <v>0</v>
      </c>
      <c r="I188" s="92"/>
      <c r="J188" s="20"/>
      <c r="K188" s="93">
        <f t="shared" si="28"/>
        <v>0</v>
      </c>
      <c r="L188" s="92"/>
      <c r="M188" s="20"/>
      <c r="N188" s="93">
        <f t="shared" si="29"/>
        <v>0</v>
      </c>
      <c r="O188" s="92"/>
      <c r="P188" s="20"/>
      <c r="Q188" s="93">
        <f t="shared" si="30"/>
        <v>0</v>
      </c>
      <c r="R188" s="92"/>
      <c r="S188" s="20"/>
      <c r="T188" s="93">
        <f t="shared" si="31"/>
        <v>0</v>
      </c>
      <c r="U188" s="209">
        <f t="shared" si="32"/>
        <v>0</v>
      </c>
      <c r="W188" s="86" t="s">
        <v>15</v>
      </c>
      <c r="X188" s="121">
        <f t="shared" si="33"/>
        <v>0</v>
      </c>
      <c r="Y188" s="122">
        <f t="shared" si="34"/>
        <v>0</v>
      </c>
      <c r="Z188" s="122">
        <f t="shared" si="35"/>
        <v>0</v>
      </c>
      <c r="AA188" s="122">
        <f t="shared" si="36"/>
        <v>0</v>
      </c>
      <c r="AB188" s="122">
        <f t="shared" si="37"/>
        <v>0</v>
      </c>
      <c r="AC188" s="129">
        <f t="shared" si="38"/>
        <v>0</v>
      </c>
    </row>
    <row r="189" spans="1:29" ht="15.75">
      <c r="A189" s="251"/>
      <c r="B189" s="86" t="s">
        <v>16</v>
      </c>
      <c r="C189" s="92"/>
      <c r="D189" s="20"/>
      <c r="E189" s="93">
        <f t="shared" si="26"/>
        <v>0</v>
      </c>
      <c r="F189" s="92"/>
      <c r="G189" s="6"/>
      <c r="H189" s="93">
        <f t="shared" si="27"/>
        <v>0</v>
      </c>
      <c r="I189" s="92"/>
      <c r="J189" s="20"/>
      <c r="K189" s="93">
        <f t="shared" si="28"/>
        <v>0</v>
      </c>
      <c r="L189" s="92"/>
      <c r="M189" s="20"/>
      <c r="N189" s="93">
        <f t="shared" si="29"/>
        <v>0</v>
      </c>
      <c r="O189" s="92"/>
      <c r="P189" s="20"/>
      <c r="Q189" s="93">
        <f t="shared" si="30"/>
        <v>0</v>
      </c>
      <c r="R189" s="92"/>
      <c r="S189" s="20"/>
      <c r="T189" s="93">
        <f t="shared" si="31"/>
        <v>0</v>
      </c>
      <c r="U189" s="209">
        <f t="shared" si="32"/>
        <v>0</v>
      </c>
      <c r="W189" s="86" t="s">
        <v>16</v>
      </c>
      <c r="X189" s="121">
        <f t="shared" si="33"/>
        <v>0</v>
      </c>
      <c r="Y189" s="122">
        <f t="shared" si="34"/>
        <v>0</v>
      </c>
      <c r="Z189" s="122">
        <f t="shared" si="35"/>
        <v>0</v>
      </c>
      <c r="AA189" s="122">
        <f t="shared" si="36"/>
        <v>0</v>
      </c>
      <c r="AB189" s="122">
        <f t="shared" si="37"/>
        <v>0</v>
      </c>
      <c r="AC189" s="129">
        <f t="shared" si="38"/>
        <v>0</v>
      </c>
    </row>
    <row r="190" spans="1:29" ht="15.75">
      <c r="A190" s="251"/>
      <c r="B190" s="86" t="s">
        <v>17</v>
      </c>
      <c r="C190" s="92"/>
      <c r="D190" s="20"/>
      <c r="E190" s="93">
        <f t="shared" si="26"/>
        <v>0</v>
      </c>
      <c r="F190" s="92"/>
      <c r="G190" s="6"/>
      <c r="H190" s="93">
        <f t="shared" si="27"/>
        <v>0</v>
      </c>
      <c r="I190" s="92"/>
      <c r="J190" s="20"/>
      <c r="K190" s="93">
        <f t="shared" si="28"/>
        <v>0</v>
      </c>
      <c r="L190" s="92"/>
      <c r="M190" s="20"/>
      <c r="N190" s="93">
        <f t="shared" si="29"/>
        <v>0</v>
      </c>
      <c r="O190" s="92"/>
      <c r="P190" s="20"/>
      <c r="Q190" s="93">
        <f t="shared" si="30"/>
        <v>0</v>
      </c>
      <c r="R190" s="92"/>
      <c r="S190" s="20"/>
      <c r="T190" s="93">
        <f t="shared" si="31"/>
        <v>0</v>
      </c>
      <c r="U190" s="209">
        <f t="shared" si="32"/>
        <v>0</v>
      </c>
      <c r="W190" s="86" t="s">
        <v>17</v>
      </c>
      <c r="X190" s="121">
        <f t="shared" si="33"/>
        <v>0</v>
      </c>
      <c r="Y190" s="122">
        <f t="shared" si="34"/>
        <v>0</v>
      </c>
      <c r="Z190" s="122">
        <f t="shared" si="35"/>
        <v>0</v>
      </c>
      <c r="AA190" s="122">
        <f t="shared" si="36"/>
        <v>0</v>
      </c>
      <c r="AB190" s="122">
        <f t="shared" si="37"/>
        <v>0</v>
      </c>
      <c r="AC190" s="129">
        <f t="shared" si="38"/>
        <v>0</v>
      </c>
    </row>
    <row r="191" spans="1:29" ht="15.75">
      <c r="A191" s="251"/>
      <c r="B191" s="86" t="s">
        <v>18</v>
      </c>
      <c r="C191" s="92"/>
      <c r="D191" s="20"/>
      <c r="E191" s="93">
        <f t="shared" si="26"/>
        <v>0</v>
      </c>
      <c r="F191" s="92"/>
      <c r="G191" s="6"/>
      <c r="H191" s="93">
        <f t="shared" si="27"/>
        <v>0</v>
      </c>
      <c r="I191" s="92"/>
      <c r="J191" s="20"/>
      <c r="K191" s="93">
        <f t="shared" si="28"/>
        <v>0</v>
      </c>
      <c r="L191" s="92"/>
      <c r="M191" s="20"/>
      <c r="N191" s="93">
        <f t="shared" si="29"/>
        <v>0</v>
      </c>
      <c r="O191" s="92"/>
      <c r="P191" s="20"/>
      <c r="Q191" s="93">
        <f t="shared" si="30"/>
        <v>0</v>
      </c>
      <c r="R191" s="92"/>
      <c r="S191" s="20"/>
      <c r="T191" s="93">
        <f t="shared" si="31"/>
        <v>0</v>
      </c>
      <c r="U191" s="209">
        <f t="shared" si="32"/>
        <v>0</v>
      </c>
      <c r="W191" s="86" t="s">
        <v>18</v>
      </c>
      <c r="X191" s="121">
        <f t="shared" si="33"/>
        <v>0</v>
      </c>
      <c r="Y191" s="122">
        <f t="shared" si="34"/>
        <v>0</v>
      </c>
      <c r="Z191" s="122">
        <f t="shared" si="35"/>
        <v>0</v>
      </c>
      <c r="AA191" s="122">
        <f t="shared" si="36"/>
        <v>0</v>
      </c>
      <c r="AB191" s="122">
        <f t="shared" si="37"/>
        <v>0</v>
      </c>
      <c r="AC191" s="129">
        <f t="shared" si="38"/>
        <v>0</v>
      </c>
    </row>
    <row r="192" spans="1:29" ht="15.75">
      <c r="A192" s="252"/>
      <c r="B192" s="88" t="s">
        <v>19</v>
      </c>
      <c r="C192" s="94"/>
      <c r="D192" s="95"/>
      <c r="E192" s="96">
        <f t="shared" si="26"/>
        <v>0</v>
      </c>
      <c r="F192" s="94"/>
      <c r="G192" s="105"/>
      <c r="H192" s="96">
        <f t="shared" si="27"/>
        <v>0</v>
      </c>
      <c r="I192" s="94"/>
      <c r="J192" s="95"/>
      <c r="K192" s="96">
        <f t="shared" si="28"/>
        <v>0</v>
      </c>
      <c r="L192" s="94"/>
      <c r="M192" s="95"/>
      <c r="N192" s="96">
        <f t="shared" si="29"/>
        <v>0</v>
      </c>
      <c r="O192" s="94"/>
      <c r="P192" s="95"/>
      <c r="Q192" s="96">
        <f t="shared" si="30"/>
        <v>0</v>
      </c>
      <c r="R192" s="94"/>
      <c r="S192" s="95"/>
      <c r="T192" s="96">
        <f t="shared" si="31"/>
        <v>0</v>
      </c>
      <c r="U192" s="210">
        <f t="shared" si="32"/>
        <v>0</v>
      </c>
      <c r="W192" s="88" t="s">
        <v>19</v>
      </c>
      <c r="X192" s="125">
        <f t="shared" si="33"/>
        <v>0</v>
      </c>
      <c r="Y192" s="126">
        <f t="shared" si="34"/>
        <v>0</v>
      </c>
      <c r="Z192" s="126">
        <f t="shared" si="35"/>
        <v>0</v>
      </c>
      <c r="AA192" s="126">
        <f t="shared" si="36"/>
        <v>0</v>
      </c>
      <c r="AB192" s="126">
        <f t="shared" si="37"/>
        <v>0</v>
      </c>
      <c r="AC192" s="132">
        <f t="shared" si="38"/>
        <v>0</v>
      </c>
    </row>
    <row r="193" spans="1:29" ht="15.75" customHeight="1">
      <c r="A193" s="250">
        <v>42759</v>
      </c>
      <c r="B193" s="85" t="s">
        <v>12</v>
      </c>
      <c r="C193" s="89"/>
      <c r="D193" s="90"/>
      <c r="E193" s="91">
        <f t="shared" si="26"/>
        <v>0</v>
      </c>
      <c r="F193" s="89"/>
      <c r="G193" s="90"/>
      <c r="H193" s="91">
        <f t="shared" si="27"/>
        <v>0</v>
      </c>
      <c r="I193" s="89"/>
      <c r="J193" s="90"/>
      <c r="K193" s="91">
        <f t="shared" si="28"/>
        <v>0</v>
      </c>
      <c r="L193" s="89"/>
      <c r="M193" s="90"/>
      <c r="N193" s="91">
        <f t="shared" si="29"/>
        <v>0</v>
      </c>
      <c r="O193" s="89"/>
      <c r="P193" s="90"/>
      <c r="Q193" s="91">
        <f t="shared" si="30"/>
        <v>0</v>
      </c>
      <c r="R193" s="89"/>
      <c r="S193" s="90"/>
      <c r="T193" s="91">
        <f t="shared" si="31"/>
        <v>0</v>
      </c>
      <c r="U193" s="208">
        <f t="shared" si="32"/>
        <v>0</v>
      </c>
      <c r="W193" s="85" t="s">
        <v>12</v>
      </c>
      <c r="X193" s="117">
        <f t="shared" si="33"/>
        <v>0</v>
      </c>
      <c r="Y193" s="118">
        <f t="shared" si="34"/>
        <v>0</v>
      </c>
      <c r="Z193" s="118">
        <f t="shared" si="35"/>
        <v>0</v>
      </c>
      <c r="AA193" s="118">
        <f t="shared" si="36"/>
        <v>0</v>
      </c>
      <c r="AB193" s="118">
        <f t="shared" si="37"/>
        <v>0</v>
      </c>
      <c r="AC193" s="131">
        <f t="shared" si="38"/>
        <v>0</v>
      </c>
    </row>
    <row r="194" spans="1:29" ht="15.75">
      <c r="A194" s="251"/>
      <c r="B194" s="86" t="s">
        <v>13</v>
      </c>
      <c r="C194" s="92"/>
      <c r="D194" s="20"/>
      <c r="E194" s="93">
        <f t="shared" si="26"/>
        <v>0</v>
      </c>
      <c r="F194" s="92"/>
      <c r="G194" s="20"/>
      <c r="H194" s="93">
        <f t="shared" si="27"/>
        <v>0</v>
      </c>
      <c r="I194" s="92"/>
      <c r="J194" s="20"/>
      <c r="K194" s="93">
        <f t="shared" si="28"/>
        <v>0</v>
      </c>
      <c r="L194" s="92"/>
      <c r="M194" s="20"/>
      <c r="N194" s="93">
        <f t="shared" si="29"/>
        <v>0</v>
      </c>
      <c r="O194" s="92"/>
      <c r="P194" s="20"/>
      <c r="Q194" s="93">
        <f t="shared" si="30"/>
        <v>0</v>
      </c>
      <c r="R194" s="92"/>
      <c r="S194" s="20"/>
      <c r="T194" s="93">
        <f t="shared" si="31"/>
        <v>0</v>
      </c>
      <c r="U194" s="209">
        <f t="shared" si="32"/>
        <v>0</v>
      </c>
      <c r="W194" s="86" t="s">
        <v>13</v>
      </c>
      <c r="X194" s="121">
        <f t="shared" si="33"/>
        <v>0</v>
      </c>
      <c r="Y194" s="122">
        <f t="shared" si="34"/>
        <v>0</v>
      </c>
      <c r="Z194" s="122">
        <f t="shared" si="35"/>
        <v>0</v>
      </c>
      <c r="AA194" s="122">
        <f t="shared" si="36"/>
        <v>0</v>
      </c>
      <c r="AB194" s="122">
        <f t="shared" si="37"/>
        <v>0</v>
      </c>
      <c r="AC194" s="129">
        <f t="shared" si="38"/>
        <v>0</v>
      </c>
    </row>
    <row r="195" spans="1:29" ht="15.75">
      <c r="A195" s="251"/>
      <c r="B195" s="87" t="s">
        <v>14</v>
      </c>
      <c r="C195" s="92"/>
      <c r="D195" s="20"/>
      <c r="E195" s="93">
        <f t="shared" si="26"/>
        <v>0</v>
      </c>
      <c r="F195" s="92"/>
      <c r="G195" s="20"/>
      <c r="H195" s="93">
        <f t="shared" si="27"/>
        <v>0</v>
      </c>
      <c r="I195" s="92"/>
      <c r="J195" s="20"/>
      <c r="K195" s="93">
        <f t="shared" si="28"/>
        <v>0</v>
      </c>
      <c r="L195" s="92"/>
      <c r="M195" s="20"/>
      <c r="N195" s="93">
        <f t="shared" si="29"/>
        <v>0</v>
      </c>
      <c r="O195" s="92"/>
      <c r="P195" s="20"/>
      <c r="Q195" s="93">
        <f t="shared" si="30"/>
        <v>0</v>
      </c>
      <c r="R195" s="92"/>
      <c r="S195" s="20"/>
      <c r="T195" s="93">
        <f t="shared" si="31"/>
        <v>0</v>
      </c>
      <c r="U195" s="209">
        <f t="shared" si="32"/>
        <v>0</v>
      </c>
      <c r="W195" s="87" t="s">
        <v>14</v>
      </c>
      <c r="X195" s="121">
        <f t="shared" si="33"/>
        <v>0</v>
      </c>
      <c r="Y195" s="122">
        <f t="shared" si="34"/>
        <v>0</v>
      </c>
      <c r="Z195" s="122">
        <f t="shared" si="35"/>
        <v>0</v>
      </c>
      <c r="AA195" s="122">
        <f t="shared" si="36"/>
        <v>0</v>
      </c>
      <c r="AB195" s="122">
        <f t="shared" si="37"/>
        <v>0</v>
      </c>
      <c r="AC195" s="129">
        <f t="shared" si="38"/>
        <v>0</v>
      </c>
    </row>
    <row r="196" spans="1:29" ht="15.75">
      <c r="A196" s="251"/>
      <c r="B196" s="86" t="s">
        <v>15</v>
      </c>
      <c r="C196" s="92"/>
      <c r="D196" s="20"/>
      <c r="E196" s="93">
        <f t="shared" si="26"/>
        <v>0</v>
      </c>
      <c r="F196" s="92"/>
      <c r="G196" s="20"/>
      <c r="H196" s="93">
        <f t="shared" si="27"/>
        <v>0</v>
      </c>
      <c r="I196" s="92"/>
      <c r="J196" s="20"/>
      <c r="K196" s="93">
        <f t="shared" si="28"/>
        <v>0</v>
      </c>
      <c r="L196" s="92"/>
      <c r="M196" s="20"/>
      <c r="N196" s="93">
        <f t="shared" si="29"/>
        <v>0</v>
      </c>
      <c r="O196" s="92"/>
      <c r="P196" s="20"/>
      <c r="Q196" s="93">
        <f t="shared" si="30"/>
        <v>0</v>
      </c>
      <c r="R196" s="92"/>
      <c r="S196" s="20"/>
      <c r="T196" s="93">
        <f t="shared" si="31"/>
        <v>0</v>
      </c>
      <c r="U196" s="209">
        <f t="shared" si="32"/>
        <v>0</v>
      </c>
      <c r="W196" s="86" t="s">
        <v>15</v>
      </c>
      <c r="X196" s="121">
        <f t="shared" si="33"/>
        <v>0</v>
      </c>
      <c r="Y196" s="122">
        <f t="shared" si="34"/>
        <v>0</v>
      </c>
      <c r="Z196" s="122">
        <f t="shared" si="35"/>
        <v>0</v>
      </c>
      <c r="AA196" s="122">
        <f t="shared" si="36"/>
        <v>0</v>
      </c>
      <c r="AB196" s="122">
        <f t="shared" si="37"/>
        <v>0</v>
      </c>
      <c r="AC196" s="129">
        <f t="shared" si="38"/>
        <v>0</v>
      </c>
    </row>
    <row r="197" spans="1:29" ht="15.75">
      <c r="A197" s="251"/>
      <c r="B197" s="86" t="s">
        <v>16</v>
      </c>
      <c r="C197" s="92"/>
      <c r="D197" s="20"/>
      <c r="E197" s="93">
        <f t="shared" si="26"/>
        <v>0</v>
      </c>
      <c r="F197" s="92"/>
      <c r="G197" s="20"/>
      <c r="H197" s="93">
        <f t="shared" si="27"/>
        <v>0</v>
      </c>
      <c r="I197" s="92"/>
      <c r="J197" s="20"/>
      <c r="K197" s="93">
        <f t="shared" si="28"/>
        <v>0</v>
      </c>
      <c r="L197" s="92"/>
      <c r="M197" s="20"/>
      <c r="N197" s="93">
        <f t="shared" si="29"/>
        <v>0</v>
      </c>
      <c r="O197" s="92"/>
      <c r="P197" s="20"/>
      <c r="Q197" s="93">
        <f t="shared" si="30"/>
        <v>0</v>
      </c>
      <c r="R197" s="92"/>
      <c r="S197" s="20"/>
      <c r="T197" s="93">
        <f t="shared" si="31"/>
        <v>0</v>
      </c>
      <c r="U197" s="209">
        <f t="shared" si="32"/>
        <v>0</v>
      </c>
      <c r="W197" s="86" t="s">
        <v>16</v>
      </c>
      <c r="X197" s="121">
        <f t="shared" si="33"/>
        <v>0</v>
      </c>
      <c r="Y197" s="122">
        <f t="shared" si="34"/>
        <v>0</v>
      </c>
      <c r="Z197" s="122">
        <f t="shared" si="35"/>
        <v>0</v>
      </c>
      <c r="AA197" s="122">
        <f t="shared" si="36"/>
        <v>0</v>
      </c>
      <c r="AB197" s="122">
        <f t="shared" si="37"/>
        <v>0</v>
      </c>
      <c r="AC197" s="129">
        <f t="shared" si="38"/>
        <v>0</v>
      </c>
    </row>
    <row r="198" spans="1:29" ht="15.75">
      <c r="A198" s="251"/>
      <c r="B198" s="86" t="s">
        <v>17</v>
      </c>
      <c r="C198" s="92"/>
      <c r="D198" s="20"/>
      <c r="E198" s="93">
        <f t="shared" si="26"/>
        <v>0</v>
      </c>
      <c r="F198" s="92"/>
      <c r="G198" s="20"/>
      <c r="H198" s="93">
        <f t="shared" si="27"/>
        <v>0</v>
      </c>
      <c r="I198" s="92"/>
      <c r="J198" s="20"/>
      <c r="K198" s="93">
        <f t="shared" si="28"/>
        <v>0</v>
      </c>
      <c r="L198" s="92"/>
      <c r="M198" s="20"/>
      <c r="N198" s="93">
        <f t="shared" si="29"/>
        <v>0</v>
      </c>
      <c r="O198" s="92"/>
      <c r="P198" s="20"/>
      <c r="Q198" s="93">
        <f t="shared" si="30"/>
        <v>0</v>
      </c>
      <c r="R198" s="92"/>
      <c r="S198" s="20"/>
      <c r="T198" s="93">
        <f t="shared" si="31"/>
        <v>0</v>
      </c>
      <c r="U198" s="209">
        <f t="shared" si="32"/>
        <v>0</v>
      </c>
      <c r="W198" s="86" t="s">
        <v>17</v>
      </c>
      <c r="X198" s="121">
        <f t="shared" si="33"/>
        <v>0</v>
      </c>
      <c r="Y198" s="122">
        <f t="shared" si="34"/>
        <v>0</v>
      </c>
      <c r="Z198" s="122">
        <f t="shared" si="35"/>
        <v>0</v>
      </c>
      <c r="AA198" s="122">
        <f t="shared" si="36"/>
        <v>0</v>
      </c>
      <c r="AB198" s="122">
        <f t="shared" si="37"/>
        <v>0</v>
      </c>
      <c r="AC198" s="129">
        <f t="shared" si="38"/>
        <v>0</v>
      </c>
    </row>
    <row r="199" spans="1:29" ht="15.75">
      <c r="A199" s="251"/>
      <c r="B199" s="86" t="s">
        <v>18</v>
      </c>
      <c r="C199" s="92"/>
      <c r="D199" s="20"/>
      <c r="E199" s="93">
        <f t="shared" si="26"/>
        <v>0</v>
      </c>
      <c r="F199" s="92"/>
      <c r="G199" s="20"/>
      <c r="H199" s="93">
        <f t="shared" si="27"/>
        <v>0</v>
      </c>
      <c r="I199" s="92"/>
      <c r="J199" s="20"/>
      <c r="K199" s="93">
        <f t="shared" si="28"/>
        <v>0</v>
      </c>
      <c r="L199" s="92"/>
      <c r="M199" s="20"/>
      <c r="N199" s="93">
        <f t="shared" si="29"/>
        <v>0</v>
      </c>
      <c r="O199" s="92"/>
      <c r="P199" s="20"/>
      <c r="Q199" s="93">
        <f t="shared" si="30"/>
        <v>0</v>
      </c>
      <c r="R199" s="92"/>
      <c r="S199" s="20"/>
      <c r="T199" s="93">
        <f t="shared" si="31"/>
        <v>0</v>
      </c>
      <c r="U199" s="209">
        <f t="shared" si="32"/>
        <v>0</v>
      </c>
      <c r="W199" s="86" t="s">
        <v>18</v>
      </c>
      <c r="X199" s="121">
        <f t="shared" si="33"/>
        <v>0</v>
      </c>
      <c r="Y199" s="122">
        <f t="shared" si="34"/>
        <v>0</v>
      </c>
      <c r="Z199" s="122">
        <f t="shared" si="35"/>
        <v>0</v>
      </c>
      <c r="AA199" s="122">
        <f t="shared" si="36"/>
        <v>0</v>
      </c>
      <c r="AB199" s="122">
        <f t="shared" si="37"/>
        <v>0</v>
      </c>
      <c r="AC199" s="129">
        <f t="shared" si="38"/>
        <v>0</v>
      </c>
    </row>
    <row r="200" spans="1:29" ht="15.75">
      <c r="A200" s="252"/>
      <c r="B200" s="88" t="s">
        <v>19</v>
      </c>
      <c r="C200" s="94"/>
      <c r="D200" s="95"/>
      <c r="E200" s="96">
        <f t="shared" si="26"/>
        <v>0</v>
      </c>
      <c r="F200" s="94"/>
      <c r="G200" s="95"/>
      <c r="H200" s="96">
        <f t="shared" si="27"/>
        <v>0</v>
      </c>
      <c r="I200" s="94"/>
      <c r="J200" s="95"/>
      <c r="K200" s="96">
        <f t="shared" si="28"/>
        <v>0</v>
      </c>
      <c r="L200" s="94"/>
      <c r="M200" s="95"/>
      <c r="N200" s="96">
        <f t="shared" si="29"/>
        <v>0</v>
      </c>
      <c r="O200" s="94"/>
      <c r="P200" s="95"/>
      <c r="Q200" s="96">
        <f t="shared" si="30"/>
        <v>0</v>
      </c>
      <c r="R200" s="94"/>
      <c r="S200" s="95"/>
      <c r="T200" s="96">
        <f t="shared" si="31"/>
        <v>0</v>
      </c>
      <c r="U200" s="210">
        <f t="shared" si="32"/>
        <v>0</v>
      </c>
      <c r="W200" s="88" t="s">
        <v>19</v>
      </c>
      <c r="X200" s="125">
        <f t="shared" si="33"/>
        <v>0</v>
      </c>
      <c r="Y200" s="126">
        <f t="shared" si="34"/>
        <v>0</v>
      </c>
      <c r="Z200" s="126">
        <f t="shared" si="35"/>
        <v>0</v>
      </c>
      <c r="AA200" s="126">
        <f t="shared" si="36"/>
        <v>0</v>
      </c>
      <c r="AB200" s="126">
        <f t="shared" si="37"/>
        <v>0</v>
      </c>
      <c r="AC200" s="132">
        <f t="shared" si="38"/>
        <v>0</v>
      </c>
    </row>
    <row r="201" spans="1:29" ht="15.75" customHeight="1">
      <c r="A201" s="250">
        <v>42760</v>
      </c>
      <c r="B201" s="85" t="s">
        <v>12</v>
      </c>
      <c r="C201" s="89"/>
      <c r="D201" s="90"/>
      <c r="E201" s="91">
        <f t="shared" ref="E201:E208" si="39">C201-D201</f>
        <v>0</v>
      </c>
      <c r="F201" s="89"/>
      <c r="G201" s="90"/>
      <c r="H201" s="91">
        <f t="shared" ref="H201:H208" si="40">F201-G201</f>
        <v>0</v>
      </c>
      <c r="I201" s="89"/>
      <c r="J201" s="90"/>
      <c r="K201" s="91">
        <f t="shared" ref="K201:K208" si="41">I201-J201</f>
        <v>0</v>
      </c>
      <c r="L201" s="89"/>
      <c r="M201" s="90"/>
      <c r="N201" s="91">
        <f t="shared" ref="N201:N208" si="42">L201-M201</f>
        <v>0</v>
      </c>
      <c r="O201" s="89"/>
      <c r="P201" s="90"/>
      <c r="Q201" s="91">
        <f t="shared" ref="Q201:Q208" si="43">O201-P201</f>
        <v>0</v>
      </c>
      <c r="R201" s="89"/>
      <c r="S201" s="90"/>
      <c r="T201" s="91">
        <f t="shared" ref="T201:T208" si="44">R201-S201</f>
        <v>0</v>
      </c>
      <c r="U201" s="208">
        <f t="shared" si="32"/>
        <v>0</v>
      </c>
      <c r="W201" s="85" t="s">
        <v>12</v>
      </c>
      <c r="X201" s="117">
        <f t="shared" si="33"/>
        <v>0</v>
      </c>
      <c r="Y201" s="118">
        <f t="shared" si="34"/>
        <v>0</v>
      </c>
      <c r="Z201" s="118">
        <f t="shared" si="35"/>
        <v>0</v>
      </c>
      <c r="AA201" s="118">
        <f t="shared" si="36"/>
        <v>0</v>
      </c>
      <c r="AB201" s="118">
        <f t="shared" si="37"/>
        <v>0</v>
      </c>
      <c r="AC201" s="131">
        <f t="shared" si="38"/>
        <v>0</v>
      </c>
    </row>
    <row r="202" spans="1:29" ht="15.75">
      <c r="A202" s="251"/>
      <c r="B202" s="86" t="s">
        <v>13</v>
      </c>
      <c r="C202" s="92"/>
      <c r="D202" s="20"/>
      <c r="E202" s="93">
        <f t="shared" si="39"/>
        <v>0</v>
      </c>
      <c r="F202" s="92"/>
      <c r="G202" s="20"/>
      <c r="H202" s="93">
        <f t="shared" si="40"/>
        <v>0</v>
      </c>
      <c r="I202" s="92"/>
      <c r="J202" s="20"/>
      <c r="K202" s="93">
        <f t="shared" si="41"/>
        <v>0</v>
      </c>
      <c r="L202" s="92"/>
      <c r="M202" s="20"/>
      <c r="N202" s="93">
        <f t="shared" si="42"/>
        <v>0</v>
      </c>
      <c r="O202" s="92"/>
      <c r="P202" s="20"/>
      <c r="Q202" s="93">
        <f t="shared" si="43"/>
        <v>0</v>
      </c>
      <c r="R202" s="92"/>
      <c r="S202" s="20"/>
      <c r="T202" s="93">
        <f t="shared" si="44"/>
        <v>0</v>
      </c>
      <c r="U202" s="209">
        <f t="shared" ref="U202:U208" si="45">IF(D202=0,0,1)</f>
        <v>0</v>
      </c>
      <c r="W202" s="86" t="s">
        <v>13</v>
      </c>
      <c r="X202" s="121">
        <f t="shared" ref="X202:X208" si="46">+IF(AND(C202&lt;&gt;0,D202&lt;&gt;0,OR(E202&gt;100,E202&lt;-100)),1,0)</f>
        <v>0</v>
      </c>
      <c r="Y202" s="122">
        <f t="shared" ref="Y202:Y208" si="47">+IF(AND(F202&lt;&gt;0,G202&lt;&gt;0,OR(H202&gt;100,H202&lt;-100)),1,0)</f>
        <v>0</v>
      </c>
      <c r="Z202" s="122">
        <f t="shared" ref="Z202:Z208" si="48">+IF(AND(I202&lt;&gt;0,J202&lt;&gt;0,OR(K202&gt;100,K202&lt;-100)),1,0)</f>
        <v>0</v>
      </c>
      <c r="AA202" s="122">
        <f t="shared" ref="AA202:AA208" si="49">+IF(AND(L202&lt;&gt;0,M202&lt;&gt;0,OR(N202&gt;100,N202&lt;-100)),1,0)</f>
        <v>0</v>
      </c>
      <c r="AB202" s="122">
        <f t="shared" ref="AB202:AB208" si="50">+IF(AND(O202&lt;&gt;0,P202&lt;&gt;0,OR(Q202&gt;100,Q202&lt;-100)),1,0)</f>
        <v>0</v>
      </c>
      <c r="AC202" s="129">
        <f t="shared" ref="AC202:AC208" si="51">+IF(AND(R202&lt;&gt;0,S202&lt;&gt;0,OR(T202&gt;100,T202&lt;-100)),1,0)</f>
        <v>0</v>
      </c>
    </row>
    <row r="203" spans="1:29" ht="15.75">
      <c r="A203" s="251"/>
      <c r="B203" s="87" t="s">
        <v>14</v>
      </c>
      <c r="C203" s="92"/>
      <c r="D203" s="20"/>
      <c r="E203" s="93">
        <f t="shared" si="39"/>
        <v>0</v>
      </c>
      <c r="F203" s="92"/>
      <c r="G203" s="20"/>
      <c r="H203" s="93">
        <f t="shared" si="40"/>
        <v>0</v>
      </c>
      <c r="I203" s="92"/>
      <c r="J203" s="20"/>
      <c r="K203" s="93">
        <f t="shared" si="41"/>
        <v>0</v>
      </c>
      <c r="L203" s="92"/>
      <c r="M203" s="20"/>
      <c r="N203" s="93">
        <f t="shared" si="42"/>
        <v>0</v>
      </c>
      <c r="O203" s="92"/>
      <c r="P203" s="20"/>
      <c r="Q203" s="93">
        <f t="shared" si="43"/>
        <v>0</v>
      </c>
      <c r="R203" s="92"/>
      <c r="S203" s="20"/>
      <c r="T203" s="93">
        <f t="shared" si="44"/>
        <v>0</v>
      </c>
      <c r="U203" s="209">
        <f t="shared" si="45"/>
        <v>0</v>
      </c>
      <c r="W203" s="87" t="s">
        <v>14</v>
      </c>
      <c r="X203" s="121">
        <f t="shared" si="46"/>
        <v>0</v>
      </c>
      <c r="Y203" s="122">
        <f t="shared" si="47"/>
        <v>0</v>
      </c>
      <c r="Z203" s="122">
        <f t="shared" si="48"/>
        <v>0</v>
      </c>
      <c r="AA203" s="122">
        <f t="shared" si="49"/>
        <v>0</v>
      </c>
      <c r="AB203" s="122">
        <f t="shared" si="50"/>
        <v>0</v>
      </c>
      <c r="AC203" s="129">
        <f t="shared" si="51"/>
        <v>0</v>
      </c>
    </row>
    <row r="204" spans="1:29" ht="15.75">
      <c r="A204" s="251"/>
      <c r="B204" s="86" t="s">
        <v>15</v>
      </c>
      <c r="C204" s="92"/>
      <c r="D204" s="20"/>
      <c r="E204" s="93">
        <f t="shared" si="39"/>
        <v>0</v>
      </c>
      <c r="F204" s="92"/>
      <c r="G204" s="20"/>
      <c r="H204" s="93">
        <f t="shared" si="40"/>
        <v>0</v>
      </c>
      <c r="I204" s="92"/>
      <c r="J204" s="20"/>
      <c r="K204" s="93">
        <f t="shared" si="41"/>
        <v>0</v>
      </c>
      <c r="L204" s="92"/>
      <c r="M204" s="20"/>
      <c r="N204" s="93">
        <f t="shared" si="42"/>
        <v>0</v>
      </c>
      <c r="O204" s="92"/>
      <c r="P204" s="20"/>
      <c r="Q204" s="93">
        <f t="shared" si="43"/>
        <v>0</v>
      </c>
      <c r="R204" s="92"/>
      <c r="S204" s="20"/>
      <c r="T204" s="93">
        <f t="shared" si="44"/>
        <v>0</v>
      </c>
      <c r="U204" s="209">
        <f t="shared" si="45"/>
        <v>0</v>
      </c>
      <c r="W204" s="86" t="s">
        <v>15</v>
      </c>
      <c r="X204" s="121">
        <f t="shared" si="46"/>
        <v>0</v>
      </c>
      <c r="Y204" s="122">
        <f t="shared" si="47"/>
        <v>0</v>
      </c>
      <c r="Z204" s="122">
        <f t="shared" si="48"/>
        <v>0</v>
      </c>
      <c r="AA204" s="122">
        <f t="shared" si="49"/>
        <v>0</v>
      </c>
      <c r="AB204" s="122">
        <f t="shared" si="50"/>
        <v>0</v>
      </c>
      <c r="AC204" s="129">
        <f t="shared" si="51"/>
        <v>0</v>
      </c>
    </row>
    <row r="205" spans="1:29" ht="15.75">
      <c r="A205" s="251"/>
      <c r="B205" s="86" t="s">
        <v>16</v>
      </c>
      <c r="C205" s="92"/>
      <c r="D205" s="20"/>
      <c r="E205" s="93">
        <f t="shared" si="39"/>
        <v>0</v>
      </c>
      <c r="F205" s="92"/>
      <c r="G205" s="20"/>
      <c r="H205" s="93">
        <f t="shared" si="40"/>
        <v>0</v>
      </c>
      <c r="I205" s="92"/>
      <c r="J205" s="20"/>
      <c r="K205" s="93">
        <f t="shared" si="41"/>
        <v>0</v>
      </c>
      <c r="L205" s="92"/>
      <c r="M205" s="20"/>
      <c r="N205" s="93">
        <f t="shared" si="42"/>
        <v>0</v>
      </c>
      <c r="O205" s="92"/>
      <c r="P205" s="20"/>
      <c r="Q205" s="93">
        <f t="shared" si="43"/>
        <v>0</v>
      </c>
      <c r="R205" s="92"/>
      <c r="S205" s="20"/>
      <c r="T205" s="93">
        <f t="shared" si="44"/>
        <v>0</v>
      </c>
      <c r="U205" s="209">
        <f t="shared" si="45"/>
        <v>0</v>
      </c>
      <c r="W205" s="86" t="s">
        <v>16</v>
      </c>
      <c r="X205" s="121">
        <f t="shared" si="46"/>
        <v>0</v>
      </c>
      <c r="Y205" s="122">
        <f t="shared" si="47"/>
        <v>0</v>
      </c>
      <c r="Z205" s="122">
        <f t="shared" si="48"/>
        <v>0</v>
      </c>
      <c r="AA205" s="122">
        <f t="shared" si="49"/>
        <v>0</v>
      </c>
      <c r="AB205" s="122">
        <f t="shared" si="50"/>
        <v>0</v>
      </c>
      <c r="AC205" s="129">
        <f t="shared" si="51"/>
        <v>0</v>
      </c>
    </row>
    <row r="206" spans="1:29" ht="15.75">
      <c r="A206" s="251"/>
      <c r="B206" s="86" t="s">
        <v>17</v>
      </c>
      <c r="C206" s="92"/>
      <c r="D206" s="20"/>
      <c r="E206" s="93">
        <f t="shared" si="39"/>
        <v>0</v>
      </c>
      <c r="F206" s="92"/>
      <c r="G206" s="20"/>
      <c r="H206" s="93">
        <f t="shared" si="40"/>
        <v>0</v>
      </c>
      <c r="I206" s="92"/>
      <c r="J206" s="20"/>
      <c r="K206" s="93">
        <f t="shared" si="41"/>
        <v>0</v>
      </c>
      <c r="L206" s="92"/>
      <c r="M206" s="20"/>
      <c r="N206" s="93">
        <f t="shared" si="42"/>
        <v>0</v>
      </c>
      <c r="O206" s="92"/>
      <c r="P206" s="20"/>
      <c r="Q206" s="93">
        <f t="shared" si="43"/>
        <v>0</v>
      </c>
      <c r="R206" s="92"/>
      <c r="S206" s="20"/>
      <c r="T206" s="93">
        <f t="shared" si="44"/>
        <v>0</v>
      </c>
      <c r="U206" s="209">
        <f t="shared" si="45"/>
        <v>0</v>
      </c>
      <c r="W206" s="86" t="s">
        <v>17</v>
      </c>
      <c r="X206" s="121">
        <f t="shared" si="46"/>
        <v>0</v>
      </c>
      <c r="Y206" s="122">
        <f t="shared" si="47"/>
        <v>0</v>
      </c>
      <c r="Z206" s="122">
        <f t="shared" si="48"/>
        <v>0</v>
      </c>
      <c r="AA206" s="122">
        <f t="shared" si="49"/>
        <v>0</v>
      </c>
      <c r="AB206" s="122">
        <f t="shared" si="50"/>
        <v>0</v>
      </c>
      <c r="AC206" s="129">
        <f t="shared" si="51"/>
        <v>0</v>
      </c>
    </row>
    <row r="207" spans="1:29" ht="15.75">
      <c r="A207" s="251"/>
      <c r="B207" s="86" t="s">
        <v>18</v>
      </c>
      <c r="C207" s="92"/>
      <c r="D207" s="20"/>
      <c r="E207" s="93">
        <f t="shared" si="39"/>
        <v>0</v>
      </c>
      <c r="F207" s="92"/>
      <c r="G207" s="20"/>
      <c r="H207" s="93">
        <f t="shared" si="40"/>
        <v>0</v>
      </c>
      <c r="I207" s="92"/>
      <c r="J207" s="20"/>
      <c r="K207" s="93">
        <f t="shared" si="41"/>
        <v>0</v>
      </c>
      <c r="L207" s="92"/>
      <c r="M207" s="20"/>
      <c r="N207" s="93">
        <f t="shared" si="42"/>
        <v>0</v>
      </c>
      <c r="O207" s="92"/>
      <c r="P207" s="20"/>
      <c r="Q207" s="93">
        <f t="shared" si="43"/>
        <v>0</v>
      </c>
      <c r="R207" s="92"/>
      <c r="S207" s="20"/>
      <c r="T207" s="93">
        <f t="shared" si="44"/>
        <v>0</v>
      </c>
      <c r="U207" s="209">
        <f t="shared" si="45"/>
        <v>0</v>
      </c>
      <c r="W207" s="86" t="s">
        <v>18</v>
      </c>
      <c r="X207" s="121">
        <f t="shared" si="46"/>
        <v>0</v>
      </c>
      <c r="Y207" s="122">
        <f t="shared" si="47"/>
        <v>0</v>
      </c>
      <c r="Z207" s="122">
        <f t="shared" si="48"/>
        <v>0</v>
      </c>
      <c r="AA207" s="122">
        <f t="shared" si="49"/>
        <v>0</v>
      </c>
      <c r="AB207" s="122">
        <f t="shared" si="50"/>
        <v>0</v>
      </c>
      <c r="AC207" s="129">
        <f t="shared" si="51"/>
        <v>0</v>
      </c>
    </row>
    <row r="208" spans="1:29" ht="15.75">
      <c r="A208" s="252"/>
      <c r="B208" s="88" t="s">
        <v>19</v>
      </c>
      <c r="C208" s="94"/>
      <c r="D208" s="95"/>
      <c r="E208" s="96">
        <f t="shared" si="39"/>
        <v>0</v>
      </c>
      <c r="F208" s="94"/>
      <c r="G208" s="95"/>
      <c r="H208" s="96">
        <f t="shared" si="40"/>
        <v>0</v>
      </c>
      <c r="I208" s="94"/>
      <c r="J208" s="95"/>
      <c r="K208" s="96">
        <f t="shared" si="41"/>
        <v>0</v>
      </c>
      <c r="L208" s="94"/>
      <c r="M208" s="95"/>
      <c r="N208" s="96">
        <f t="shared" si="42"/>
        <v>0</v>
      </c>
      <c r="O208" s="94"/>
      <c r="P208" s="95"/>
      <c r="Q208" s="96">
        <f t="shared" si="43"/>
        <v>0</v>
      </c>
      <c r="R208" s="94"/>
      <c r="S208" s="95"/>
      <c r="T208" s="96">
        <f t="shared" si="44"/>
        <v>0</v>
      </c>
      <c r="U208" s="210">
        <f t="shared" si="45"/>
        <v>0</v>
      </c>
      <c r="W208" s="88" t="s">
        <v>19</v>
      </c>
      <c r="X208" s="125">
        <f t="shared" si="46"/>
        <v>0</v>
      </c>
      <c r="Y208" s="126">
        <f t="shared" si="47"/>
        <v>0</v>
      </c>
      <c r="Z208" s="126">
        <f t="shared" si="48"/>
        <v>0</v>
      </c>
      <c r="AA208" s="126">
        <f t="shared" si="49"/>
        <v>0</v>
      </c>
      <c r="AB208" s="126">
        <f t="shared" si="50"/>
        <v>0</v>
      </c>
      <c r="AC208" s="132">
        <f t="shared" si="51"/>
        <v>0</v>
      </c>
    </row>
    <row r="209" spans="7:29">
      <c r="G209" s="20"/>
      <c r="P209" s="20"/>
    </row>
    <row r="210" spans="7:29">
      <c r="G210" s="20"/>
      <c r="P210" s="20"/>
      <c r="U210" s="199" t="s">
        <v>1573</v>
      </c>
      <c r="X210" s="85" t="s">
        <v>22</v>
      </c>
      <c r="Y210" s="85" t="s">
        <v>23</v>
      </c>
      <c r="Z210" s="111" t="s">
        <v>24</v>
      </c>
      <c r="AA210" s="85" t="s">
        <v>25</v>
      </c>
      <c r="AB210" s="85" t="s">
        <v>26</v>
      </c>
      <c r="AC210" s="85" t="s">
        <v>27</v>
      </c>
    </row>
    <row r="211" spans="7:29">
      <c r="G211" s="20"/>
      <c r="P211" s="20"/>
      <c r="U211" s="211">
        <f>U9+U17+U25+U33+U41+U49+U57+U65+U73+U81+U89+U97+U105+U113+U121+U129+U137+U145+U153</f>
        <v>0</v>
      </c>
      <c r="W211" s="85" t="s">
        <v>12</v>
      </c>
      <c r="X211" s="117">
        <f>X9+X17+X25+X33+X41+X49+X57+X65+X73+X81+X89+X97+X105+X113+X121+X129+X137+X145+X153</f>
        <v>0</v>
      </c>
      <c r="Y211" s="118">
        <f t="shared" ref="Y211:AC211" si="52">Y9+Y17+Y25+Y33+Y41+Y49+Y57+Y65+Y73+Y81+Y89+Y97+Y105+Y113+Y121+Y129+Y137+Y145+Y153</f>
        <v>0</v>
      </c>
      <c r="Z211" s="118">
        <f t="shared" si="52"/>
        <v>0</v>
      </c>
      <c r="AA211" s="119">
        <f t="shared" si="52"/>
        <v>0</v>
      </c>
      <c r="AB211" s="119">
        <f t="shared" si="52"/>
        <v>0</v>
      </c>
      <c r="AC211" s="120">
        <f t="shared" si="52"/>
        <v>0</v>
      </c>
    </row>
    <row r="212" spans="7:29">
      <c r="G212" s="20"/>
      <c r="P212" s="20"/>
      <c r="U212" s="212">
        <f t="shared" ref="U212:U218" si="53">U10+U18+U26+U34+U42+U50+U58+U66+U74+U82+U90+U98+U106+U114+U122+U130+U138+U146+U154</f>
        <v>0</v>
      </c>
      <c r="W212" s="86" t="s">
        <v>13</v>
      </c>
      <c r="X212" s="121">
        <f t="shared" ref="X212:AC218" si="54">X10+X18+X26+X34+X42+X50+X58+X66+X74+X82+X90+X98+X106+X114+X122+X130+X138+X146+X154</f>
        <v>0</v>
      </c>
      <c r="Y212" s="122">
        <f t="shared" si="54"/>
        <v>0</v>
      </c>
      <c r="Z212" s="122">
        <f t="shared" si="54"/>
        <v>0</v>
      </c>
      <c r="AA212" s="123">
        <f t="shared" si="54"/>
        <v>0</v>
      </c>
      <c r="AB212" s="123">
        <f t="shared" si="54"/>
        <v>0</v>
      </c>
      <c r="AC212" s="124">
        <f t="shared" si="54"/>
        <v>0</v>
      </c>
    </row>
    <row r="213" spans="7:29">
      <c r="G213" s="20"/>
      <c r="P213" s="20"/>
      <c r="U213" s="212">
        <f t="shared" si="53"/>
        <v>0</v>
      </c>
      <c r="W213" s="87" t="s">
        <v>14</v>
      </c>
      <c r="X213" s="121">
        <f t="shared" si="54"/>
        <v>0</v>
      </c>
      <c r="Y213" s="122">
        <f t="shared" si="54"/>
        <v>0</v>
      </c>
      <c r="Z213" s="122">
        <f t="shared" si="54"/>
        <v>0</v>
      </c>
      <c r="AA213" s="123">
        <f t="shared" si="54"/>
        <v>0</v>
      </c>
      <c r="AB213" s="123">
        <f t="shared" si="54"/>
        <v>0</v>
      </c>
      <c r="AC213" s="124">
        <f t="shared" si="54"/>
        <v>0</v>
      </c>
    </row>
    <row r="214" spans="7:29">
      <c r="U214" s="212">
        <f t="shared" si="53"/>
        <v>0</v>
      </c>
      <c r="W214" s="86" t="s">
        <v>15</v>
      </c>
      <c r="X214" s="121">
        <f t="shared" si="54"/>
        <v>0</v>
      </c>
      <c r="Y214" s="122">
        <f t="shared" si="54"/>
        <v>0</v>
      </c>
      <c r="Z214" s="122">
        <f t="shared" si="54"/>
        <v>0</v>
      </c>
      <c r="AA214" s="123">
        <f t="shared" si="54"/>
        <v>0</v>
      </c>
      <c r="AB214" s="123">
        <f t="shared" si="54"/>
        <v>0</v>
      </c>
      <c r="AC214" s="124">
        <f t="shared" si="54"/>
        <v>0</v>
      </c>
    </row>
    <row r="215" spans="7:29">
      <c r="U215" s="212">
        <f t="shared" si="53"/>
        <v>0</v>
      </c>
      <c r="W215" s="86" t="s">
        <v>16</v>
      </c>
      <c r="X215" s="121">
        <f t="shared" si="54"/>
        <v>0</v>
      </c>
      <c r="Y215" s="122">
        <f t="shared" si="54"/>
        <v>0</v>
      </c>
      <c r="Z215" s="122">
        <f t="shared" si="54"/>
        <v>0</v>
      </c>
      <c r="AA215" s="123">
        <f t="shared" si="54"/>
        <v>0</v>
      </c>
      <c r="AB215" s="123">
        <f t="shared" si="54"/>
        <v>0</v>
      </c>
      <c r="AC215" s="124">
        <f t="shared" si="54"/>
        <v>0</v>
      </c>
    </row>
    <row r="216" spans="7:29">
      <c r="U216" s="212">
        <f t="shared" si="53"/>
        <v>0</v>
      </c>
      <c r="W216" s="86" t="s">
        <v>17</v>
      </c>
      <c r="X216" s="121">
        <f t="shared" si="54"/>
        <v>0</v>
      </c>
      <c r="Y216" s="122">
        <f t="shared" si="54"/>
        <v>0</v>
      </c>
      <c r="Z216" s="122">
        <f t="shared" si="54"/>
        <v>0</v>
      </c>
      <c r="AA216" s="123">
        <f t="shared" si="54"/>
        <v>0</v>
      </c>
      <c r="AB216" s="123">
        <f t="shared" si="54"/>
        <v>0</v>
      </c>
      <c r="AC216" s="124">
        <f t="shared" si="54"/>
        <v>0</v>
      </c>
    </row>
    <row r="217" spans="7:29">
      <c r="K217"/>
      <c r="N217"/>
      <c r="U217" s="212">
        <f t="shared" si="53"/>
        <v>0</v>
      </c>
      <c r="W217" s="86" t="s">
        <v>18</v>
      </c>
      <c r="X217" s="121">
        <f t="shared" si="54"/>
        <v>0</v>
      </c>
      <c r="Y217" s="122">
        <f t="shared" si="54"/>
        <v>0</v>
      </c>
      <c r="Z217" s="122">
        <f t="shared" si="54"/>
        <v>0</v>
      </c>
      <c r="AA217" s="123">
        <f t="shared" si="54"/>
        <v>0</v>
      </c>
      <c r="AB217" s="123">
        <f t="shared" si="54"/>
        <v>0</v>
      </c>
      <c r="AC217" s="124">
        <f t="shared" si="54"/>
        <v>0</v>
      </c>
    </row>
    <row r="218" spans="7:29">
      <c r="K218"/>
      <c r="N218"/>
      <c r="U218" s="213">
        <f t="shared" si="53"/>
        <v>0</v>
      </c>
      <c r="W218" s="88" t="s">
        <v>19</v>
      </c>
      <c r="X218" s="125">
        <f t="shared" si="54"/>
        <v>0</v>
      </c>
      <c r="Y218" s="126">
        <f t="shared" si="54"/>
        <v>0</v>
      </c>
      <c r="Z218" s="126">
        <f t="shared" si="54"/>
        <v>0</v>
      </c>
      <c r="AA218" s="127">
        <f t="shared" si="54"/>
        <v>0</v>
      </c>
      <c r="AB218" s="127">
        <f t="shared" si="54"/>
        <v>0</v>
      </c>
      <c r="AC218" s="128">
        <f t="shared" si="54"/>
        <v>0</v>
      </c>
    </row>
    <row r="225" spans="11:29">
      <c r="K225"/>
      <c r="N225"/>
      <c r="X225"/>
      <c r="Y225"/>
      <c r="Z225"/>
      <c r="AA225"/>
      <c r="AB225"/>
      <c r="AC225"/>
    </row>
    <row r="226" spans="11:29">
      <c r="K226"/>
      <c r="N226"/>
      <c r="X226"/>
      <c r="Y226"/>
      <c r="Z226"/>
      <c r="AA226"/>
      <c r="AB226"/>
      <c r="AC226"/>
    </row>
  </sheetData>
  <mergeCells count="33">
    <mergeCell ref="A185:A192"/>
    <mergeCell ref="A193:A200"/>
    <mergeCell ref="A201:A208"/>
    <mergeCell ref="A137:A144"/>
    <mergeCell ref="A145:A152"/>
    <mergeCell ref="A153:A160"/>
    <mergeCell ref="A161:A168"/>
    <mergeCell ref="A169:A176"/>
    <mergeCell ref="A177:A184"/>
    <mergeCell ref="A89:A96"/>
    <mergeCell ref="A97:A104"/>
    <mergeCell ref="A105:A112"/>
    <mergeCell ref="A113:A120"/>
    <mergeCell ref="A121:A128"/>
    <mergeCell ref="A129:A136"/>
    <mergeCell ref="A41:A48"/>
    <mergeCell ref="A49:A56"/>
    <mergeCell ref="A57:A64"/>
    <mergeCell ref="A65:A72"/>
    <mergeCell ref="A73:A80"/>
    <mergeCell ref="A81:A88"/>
    <mergeCell ref="R7:T7"/>
    <mergeCell ref="U7:U8"/>
    <mergeCell ref="A9:A16"/>
    <mergeCell ref="A17:A24"/>
    <mergeCell ref="A25:A32"/>
    <mergeCell ref="A33:A40"/>
    <mergeCell ref="B7:B8"/>
    <mergeCell ref="C7:E7"/>
    <mergeCell ref="F7:H7"/>
    <mergeCell ref="I7:K7"/>
    <mergeCell ref="L7:N7"/>
    <mergeCell ref="O7:Q7"/>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6"/>
  <sheetViews>
    <sheetView zoomScale="70" zoomScaleNormal="70" workbookViewId="0">
      <selection sqref="A1:XFD1048576"/>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20" width="13.425781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42736</v>
      </c>
      <c r="B9" s="86" t="s">
        <v>12</v>
      </c>
      <c r="C9" s="92"/>
      <c r="D9" s="20"/>
      <c r="E9" s="93">
        <f t="shared" ref="E9:E72" si="0">C9-D9</f>
        <v>0</v>
      </c>
      <c r="F9" s="92"/>
      <c r="G9" s="20"/>
      <c r="H9" s="93">
        <f t="shared" ref="H9:H72" si="1">F9-G9</f>
        <v>0</v>
      </c>
      <c r="I9" s="92"/>
      <c r="J9" s="20"/>
      <c r="K9" s="93">
        <f t="shared" ref="K9:K72" si="2">I9-J9</f>
        <v>0</v>
      </c>
      <c r="L9" s="92"/>
      <c r="M9" s="20"/>
      <c r="N9" s="93">
        <f t="shared" ref="N9:N72" si="3">L9-M9</f>
        <v>0</v>
      </c>
      <c r="O9" s="92"/>
      <c r="P9" s="20"/>
      <c r="Q9" s="93">
        <f t="shared" ref="Q9:Q72" si="4">O9-P9</f>
        <v>0</v>
      </c>
      <c r="R9" s="89"/>
      <c r="S9" s="90"/>
      <c r="T9" s="91">
        <f t="shared" ref="T9:T72" si="5">R9-S9</f>
        <v>0</v>
      </c>
      <c r="U9" s="208">
        <f>IF(D9=0,0,1)</f>
        <v>0</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86" t="s">
        <v>13</v>
      </c>
      <c r="C10" s="92"/>
      <c r="D10" s="20"/>
      <c r="E10" s="93">
        <f t="shared" si="0"/>
        <v>0</v>
      </c>
      <c r="F10" s="92"/>
      <c r="G10" s="20"/>
      <c r="H10" s="93">
        <f t="shared" si="1"/>
        <v>0</v>
      </c>
      <c r="I10" s="92"/>
      <c r="J10" s="20"/>
      <c r="K10" s="93">
        <f t="shared" si="2"/>
        <v>0</v>
      </c>
      <c r="L10" s="92"/>
      <c r="M10" s="20"/>
      <c r="N10" s="93">
        <f t="shared" si="3"/>
        <v>0</v>
      </c>
      <c r="O10" s="92"/>
      <c r="P10" s="20"/>
      <c r="Q10" s="93">
        <f t="shared" si="4"/>
        <v>0</v>
      </c>
      <c r="R10" s="92"/>
      <c r="S10" s="20"/>
      <c r="T10" s="93">
        <f t="shared" si="5"/>
        <v>0</v>
      </c>
      <c r="U10" s="209">
        <f t="shared" ref="U10:U73" si="6">IF(D10=0,0,1)</f>
        <v>0</v>
      </c>
      <c r="W10" s="86" t="s">
        <v>13</v>
      </c>
      <c r="X10" s="121">
        <f t="shared" ref="X10:X73" si="7">+IF(AND(C10&lt;&gt;0,D10&lt;&gt;0,OR(E10&gt;100,E10&lt;-100)),1,0)</f>
        <v>0</v>
      </c>
      <c r="Y10" s="122">
        <f t="shared" ref="Y10:Y73" si="8">+IF(AND(F10&lt;&gt;0,G10&lt;&gt;0,OR(H10&gt;100,H10&lt;-100)),1,0)</f>
        <v>0</v>
      </c>
      <c r="Z10" s="122">
        <f t="shared" ref="Z10:Z73" si="9">+IF(AND(I10&lt;&gt;0,J10&lt;&gt;0,OR(K10&gt;100,K10&lt;-100)),1,0)</f>
        <v>0</v>
      </c>
      <c r="AA10" s="123">
        <f t="shared" ref="AA10:AA73" si="10">+IF(AND(L10&lt;&gt;0,M10&lt;&gt;0,OR(N10&gt;100,N10&lt;-100)),1,0)</f>
        <v>0</v>
      </c>
      <c r="AB10" s="123">
        <f t="shared" ref="AB10:AB73" si="11">+IF(AND(O10&lt;&gt;0,P10&lt;&gt;0,OR(Q10&gt;100,Q10&lt;-100)),1,0)</f>
        <v>0</v>
      </c>
      <c r="AC10" s="124">
        <f t="shared" ref="AC10:AC73" si="12">+IF(AND(R10&lt;&gt;0,S10&lt;&gt;0,OR(T10&gt;100,T10&lt;-100)),1,0)</f>
        <v>0</v>
      </c>
    </row>
    <row r="11" spans="1:29" ht="15.75">
      <c r="A11" s="251"/>
      <c r="B11" s="87" t="s">
        <v>14</v>
      </c>
      <c r="C11" s="92"/>
      <c r="D11" s="20"/>
      <c r="E11" s="93">
        <f t="shared" si="0"/>
        <v>0</v>
      </c>
      <c r="F11" s="92"/>
      <c r="G11" s="20"/>
      <c r="H11" s="93">
        <f t="shared" si="1"/>
        <v>0</v>
      </c>
      <c r="I11" s="92"/>
      <c r="J11" s="20"/>
      <c r="K11" s="93">
        <f t="shared" si="2"/>
        <v>0</v>
      </c>
      <c r="L11" s="92"/>
      <c r="M11" s="20"/>
      <c r="N11" s="93">
        <f t="shared" si="3"/>
        <v>0</v>
      </c>
      <c r="O11" s="92"/>
      <c r="P11" s="20"/>
      <c r="Q11" s="93">
        <f t="shared" si="4"/>
        <v>0</v>
      </c>
      <c r="R11" s="92"/>
      <c r="S11" s="20"/>
      <c r="T11" s="93">
        <f t="shared" si="5"/>
        <v>0</v>
      </c>
      <c r="U11" s="209">
        <f t="shared" si="6"/>
        <v>0</v>
      </c>
      <c r="W11" s="87" t="s">
        <v>14</v>
      </c>
      <c r="X11" s="121">
        <f t="shared" si="7"/>
        <v>0</v>
      </c>
      <c r="Y11" s="122">
        <f t="shared" si="8"/>
        <v>0</v>
      </c>
      <c r="Z11" s="122">
        <f t="shared" si="9"/>
        <v>0</v>
      </c>
      <c r="AA11" s="123">
        <f t="shared" si="10"/>
        <v>0</v>
      </c>
      <c r="AB11" s="123">
        <f t="shared" si="11"/>
        <v>0</v>
      </c>
      <c r="AC11" s="124">
        <f t="shared" si="12"/>
        <v>0</v>
      </c>
    </row>
    <row r="12" spans="1:29" ht="15.75">
      <c r="A12" s="251"/>
      <c r="B12" s="86" t="s">
        <v>15</v>
      </c>
      <c r="C12" s="92"/>
      <c r="D12" s="20"/>
      <c r="E12" s="93">
        <f t="shared" si="0"/>
        <v>0</v>
      </c>
      <c r="F12" s="92"/>
      <c r="G12" s="20"/>
      <c r="H12" s="93">
        <f t="shared" si="1"/>
        <v>0</v>
      </c>
      <c r="I12" s="92"/>
      <c r="J12" s="20"/>
      <c r="K12" s="93">
        <f t="shared" si="2"/>
        <v>0</v>
      </c>
      <c r="L12" s="92"/>
      <c r="M12" s="20"/>
      <c r="N12" s="93">
        <f t="shared" si="3"/>
        <v>0</v>
      </c>
      <c r="O12" s="92"/>
      <c r="P12" s="20"/>
      <c r="Q12" s="93">
        <f t="shared" si="4"/>
        <v>0</v>
      </c>
      <c r="R12" s="92"/>
      <c r="S12" s="20"/>
      <c r="T12" s="93">
        <f t="shared" si="5"/>
        <v>0</v>
      </c>
      <c r="U12" s="209">
        <f t="shared" si="6"/>
        <v>0</v>
      </c>
      <c r="W12" s="86" t="s">
        <v>15</v>
      </c>
      <c r="X12" s="121">
        <f t="shared" si="7"/>
        <v>0</v>
      </c>
      <c r="Y12" s="122">
        <f t="shared" si="8"/>
        <v>0</v>
      </c>
      <c r="Z12" s="122">
        <f t="shared" si="9"/>
        <v>0</v>
      </c>
      <c r="AA12" s="123">
        <f t="shared" si="10"/>
        <v>0</v>
      </c>
      <c r="AB12" s="123">
        <f t="shared" si="11"/>
        <v>0</v>
      </c>
      <c r="AC12" s="124">
        <f t="shared" si="12"/>
        <v>0</v>
      </c>
    </row>
    <row r="13" spans="1:29" ht="15.75">
      <c r="A13" s="251"/>
      <c r="B13" s="86" t="s">
        <v>16</v>
      </c>
      <c r="C13" s="92"/>
      <c r="D13" s="20"/>
      <c r="E13" s="93">
        <f t="shared" si="0"/>
        <v>0</v>
      </c>
      <c r="F13" s="92"/>
      <c r="G13" s="20"/>
      <c r="H13" s="93">
        <f t="shared" si="1"/>
        <v>0</v>
      </c>
      <c r="I13" s="92"/>
      <c r="J13" s="20"/>
      <c r="K13" s="93">
        <f t="shared" si="2"/>
        <v>0</v>
      </c>
      <c r="L13" s="92"/>
      <c r="M13" s="20"/>
      <c r="N13" s="93">
        <f t="shared" si="3"/>
        <v>0</v>
      </c>
      <c r="O13" s="92"/>
      <c r="P13" s="20"/>
      <c r="Q13" s="93">
        <f t="shared" si="4"/>
        <v>0</v>
      </c>
      <c r="R13" s="92"/>
      <c r="S13" s="20"/>
      <c r="T13" s="93">
        <f t="shared" si="5"/>
        <v>0</v>
      </c>
      <c r="U13" s="209">
        <f t="shared" si="6"/>
        <v>0</v>
      </c>
      <c r="W13" s="86" t="s">
        <v>16</v>
      </c>
      <c r="X13" s="121">
        <f t="shared" si="7"/>
        <v>0</v>
      </c>
      <c r="Y13" s="122">
        <f t="shared" si="8"/>
        <v>0</v>
      </c>
      <c r="Z13" s="122">
        <f t="shared" si="9"/>
        <v>0</v>
      </c>
      <c r="AA13" s="123">
        <f t="shared" si="10"/>
        <v>0</v>
      </c>
      <c r="AB13" s="123">
        <f t="shared" si="11"/>
        <v>0</v>
      </c>
      <c r="AC13" s="124">
        <f t="shared" si="12"/>
        <v>0</v>
      </c>
    </row>
    <row r="14" spans="1:29" ht="15.75">
      <c r="A14" s="251"/>
      <c r="B14" s="86" t="s">
        <v>17</v>
      </c>
      <c r="C14" s="92"/>
      <c r="D14" s="20"/>
      <c r="E14" s="93">
        <f t="shared" si="0"/>
        <v>0</v>
      </c>
      <c r="F14" s="92"/>
      <c r="G14" s="20"/>
      <c r="H14" s="93">
        <f t="shared" si="1"/>
        <v>0</v>
      </c>
      <c r="I14" s="92"/>
      <c r="J14" s="20"/>
      <c r="K14" s="93">
        <f t="shared" si="2"/>
        <v>0</v>
      </c>
      <c r="L14" s="92"/>
      <c r="M14" s="20"/>
      <c r="N14" s="93">
        <f t="shared" si="3"/>
        <v>0</v>
      </c>
      <c r="O14" s="92"/>
      <c r="P14" s="20"/>
      <c r="Q14" s="93">
        <f t="shared" si="4"/>
        <v>0</v>
      </c>
      <c r="R14" s="92"/>
      <c r="S14" s="20"/>
      <c r="T14" s="93">
        <f t="shared" si="5"/>
        <v>0</v>
      </c>
      <c r="U14" s="209">
        <f t="shared" si="6"/>
        <v>0</v>
      </c>
      <c r="W14" s="86" t="s">
        <v>17</v>
      </c>
      <c r="X14" s="121">
        <f t="shared" si="7"/>
        <v>0</v>
      </c>
      <c r="Y14" s="122">
        <f t="shared" si="8"/>
        <v>0</v>
      </c>
      <c r="Z14" s="122">
        <f t="shared" si="9"/>
        <v>0</v>
      </c>
      <c r="AA14" s="123">
        <f t="shared" si="10"/>
        <v>0</v>
      </c>
      <c r="AB14" s="123">
        <f t="shared" si="11"/>
        <v>0</v>
      </c>
      <c r="AC14" s="124">
        <f t="shared" si="12"/>
        <v>0</v>
      </c>
    </row>
    <row r="15" spans="1:29" ht="15.75">
      <c r="A15" s="251"/>
      <c r="B15" s="86" t="s">
        <v>18</v>
      </c>
      <c r="C15" s="92"/>
      <c r="D15" s="20"/>
      <c r="E15" s="93">
        <f t="shared" si="0"/>
        <v>0</v>
      </c>
      <c r="F15" s="92"/>
      <c r="G15" s="20"/>
      <c r="H15" s="93">
        <f t="shared" si="1"/>
        <v>0</v>
      </c>
      <c r="I15" s="92"/>
      <c r="J15" s="20"/>
      <c r="K15" s="93">
        <f t="shared" si="2"/>
        <v>0</v>
      </c>
      <c r="L15" s="92"/>
      <c r="M15" s="20"/>
      <c r="N15" s="93">
        <f t="shared" si="3"/>
        <v>0</v>
      </c>
      <c r="O15" s="92"/>
      <c r="P15" s="20"/>
      <c r="Q15" s="93">
        <f t="shared" si="4"/>
        <v>0</v>
      </c>
      <c r="R15" s="92"/>
      <c r="S15" s="20"/>
      <c r="T15" s="93">
        <f t="shared" si="5"/>
        <v>0</v>
      </c>
      <c r="U15" s="209">
        <f t="shared" si="6"/>
        <v>0</v>
      </c>
      <c r="W15" s="86" t="s">
        <v>18</v>
      </c>
      <c r="X15" s="121">
        <f t="shared" si="7"/>
        <v>0</v>
      </c>
      <c r="Y15" s="122">
        <f t="shared" si="8"/>
        <v>0</v>
      </c>
      <c r="Z15" s="122">
        <f t="shared" si="9"/>
        <v>0</v>
      </c>
      <c r="AA15" s="123">
        <f t="shared" si="10"/>
        <v>0</v>
      </c>
      <c r="AB15" s="123">
        <f t="shared" si="11"/>
        <v>0</v>
      </c>
      <c r="AC15" s="124">
        <f t="shared" si="12"/>
        <v>0</v>
      </c>
    </row>
    <row r="16" spans="1:29" ht="15.75">
      <c r="A16" s="252"/>
      <c r="B16" s="88" t="s">
        <v>19</v>
      </c>
      <c r="C16" s="94"/>
      <c r="D16" s="95"/>
      <c r="E16" s="96">
        <f t="shared" si="0"/>
        <v>0</v>
      </c>
      <c r="F16" s="94"/>
      <c r="G16" s="95"/>
      <c r="H16" s="96">
        <f t="shared" si="1"/>
        <v>0</v>
      </c>
      <c r="I16" s="94"/>
      <c r="J16" s="95"/>
      <c r="K16" s="96">
        <f t="shared" si="2"/>
        <v>0</v>
      </c>
      <c r="L16" s="94"/>
      <c r="M16" s="95"/>
      <c r="N16" s="96">
        <f t="shared" si="3"/>
        <v>0</v>
      </c>
      <c r="O16" s="94"/>
      <c r="P16" s="95"/>
      <c r="Q16" s="96">
        <f t="shared" si="4"/>
        <v>0</v>
      </c>
      <c r="R16" s="94"/>
      <c r="S16" s="95"/>
      <c r="T16" s="96">
        <f t="shared" si="5"/>
        <v>0</v>
      </c>
      <c r="U16" s="210">
        <f t="shared" si="6"/>
        <v>0</v>
      </c>
      <c r="W16" s="88" t="s">
        <v>19</v>
      </c>
      <c r="X16" s="125">
        <f t="shared" si="7"/>
        <v>0</v>
      </c>
      <c r="Y16" s="126">
        <f t="shared" si="8"/>
        <v>0</v>
      </c>
      <c r="Z16" s="126">
        <f t="shared" si="9"/>
        <v>0</v>
      </c>
      <c r="AA16" s="127">
        <f t="shared" si="10"/>
        <v>0</v>
      </c>
      <c r="AB16" s="127">
        <f t="shared" si="11"/>
        <v>0</v>
      </c>
      <c r="AC16" s="128">
        <f t="shared" si="12"/>
        <v>0</v>
      </c>
    </row>
    <row r="17" spans="1:29" ht="15.75" customHeight="1">
      <c r="A17" s="250">
        <v>42737</v>
      </c>
      <c r="B17" s="85" t="s">
        <v>12</v>
      </c>
      <c r="C17" s="89"/>
      <c r="D17" s="90"/>
      <c r="E17" s="91">
        <f t="shared" si="0"/>
        <v>0</v>
      </c>
      <c r="F17" s="89"/>
      <c r="G17" s="90"/>
      <c r="H17" s="91">
        <f t="shared" si="1"/>
        <v>0</v>
      </c>
      <c r="I17" s="89"/>
      <c r="J17" s="90"/>
      <c r="K17" s="91">
        <f t="shared" si="2"/>
        <v>0</v>
      </c>
      <c r="L17" s="89"/>
      <c r="M17" s="90"/>
      <c r="N17" s="91">
        <f t="shared" si="3"/>
        <v>0</v>
      </c>
      <c r="O17" s="89"/>
      <c r="P17" s="90"/>
      <c r="Q17" s="91">
        <f t="shared" si="4"/>
        <v>0</v>
      </c>
      <c r="R17" s="89"/>
      <c r="S17" s="90"/>
      <c r="T17" s="91">
        <f t="shared" si="5"/>
        <v>0</v>
      </c>
      <c r="U17" s="208">
        <f t="shared" si="6"/>
        <v>0</v>
      </c>
      <c r="W17" s="85" t="s">
        <v>12</v>
      </c>
      <c r="X17" s="122">
        <f t="shared" si="7"/>
        <v>0</v>
      </c>
      <c r="Y17" s="122">
        <f t="shared" si="8"/>
        <v>0</v>
      </c>
      <c r="Z17" s="122">
        <f t="shared" si="9"/>
        <v>0</v>
      </c>
      <c r="AA17" s="122">
        <f t="shared" si="10"/>
        <v>0</v>
      </c>
      <c r="AB17" s="123">
        <f t="shared" si="11"/>
        <v>0</v>
      </c>
      <c r="AC17" s="129">
        <f t="shared" si="12"/>
        <v>0</v>
      </c>
    </row>
    <row r="18" spans="1:29" ht="15.75">
      <c r="A18" s="251"/>
      <c r="B18" s="86" t="s">
        <v>13</v>
      </c>
      <c r="C18" s="92"/>
      <c r="D18" s="20"/>
      <c r="E18" s="93">
        <f t="shared" si="0"/>
        <v>0</v>
      </c>
      <c r="F18" s="92"/>
      <c r="G18" s="20"/>
      <c r="H18" s="93">
        <f t="shared" si="1"/>
        <v>0</v>
      </c>
      <c r="I18" s="92"/>
      <c r="J18" s="20"/>
      <c r="K18" s="93">
        <f t="shared" si="2"/>
        <v>0</v>
      </c>
      <c r="L18" s="92"/>
      <c r="M18" s="20"/>
      <c r="N18" s="93">
        <f t="shared" si="3"/>
        <v>0</v>
      </c>
      <c r="O18" s="92"/>
      <c r="P18" s="20"/>
      <c r="Q18" s="93">
        <f t="shared" si="4"/>
        <v>0</v>
      </c>
      <c r="R18" s="92"/>
      <c r="S18" s="20"/>
      <c r="T18" s="93">
        <f t="shared" si="5"/>
        <v>0</v>
      </c>
      <c r="U18" s="209">
        <f t="shared" si="6"/>
        <v>0</v>
      </c>
      <c r="W18" s="86" t="s">
        <v>13</v>
      </c>
      <c r="X18" s="122">
        <f t="shared" si="7"/>
        <v>0</v>
      </c>
      <c r="Y18" s="122">
        <f t="shared" si="8"/>
        <v>0</v>
      </c>
      <c r="Z18" s="122">
        <f t="shared" si="9"/>
        <v>0</v>
      </c>
      <c r="AA18" s="122">
        <f t="shared" si="10"/>
        <v>0</v>
      </c>
      <c r="AB18" s="123">
        <f t="shared" si="11"/>
        <v>0</v>
      </c>
      <c r="AC18" s="129">
        <f t="shared" si="12"/>
        <v>0</v>
      </c>
    </row>
    <row r="19" spans="1:29" ht="15.75">
      <c r="A19" s="251"/>
      <c r="B19" s="87" t="s">
        <v>14</v>
      </c>
      <c r="C19" s="92"/>
      <c r="D19" s="20"/>
      <c r="E19" s="93">
        <f t="shared" si="0"/>
        <v>0</v>
      </c>
      <c r="F19" s="92"/>
      <c r="G19" s="20"/>
      <c r="H19" s="93">
        <f t="shared" si="1"/>
        <v>0</v>
      </c>
      <c r="I19" s="92"/>
      <c r="J19" s="20"/>
      <c r="K19" s="93">
        <f t="shared" si="2"/>
        <v>0</v>
      </c>
      <c r="L19" s="92"/>
      <c r="M19" s="20"/>
      <c r="N19" s="93">
        <f t="shared" si="3"/>
        <v>0</v>
      </c>
      <c r="O19" s="92"/>
      <c r="P19" s="20"/>
      <c r="Q19" s="93">
        <f t="shared" si="4"/>
        <v>0</v>
      </c>
      <c r="R19" s="92"/>
      <c r="S19" s="20"/>
      <c r="T19" s="93">
        <f t="shared" si="5"/>
        <v>0</v>
      </c>
      <c r="U19" s="209">
        <f t="shared" si="6"/>
        <v>0</v>
      </c>
      <c r="W19" s="87" t="s">
        <v>14</v>
      </c>
      <c r="X19" s="122">
        <f t="shared" si="7"/>
        <v>0</v>
      </c>
      <c r="Y19" s="122">
        <f t="shared" si="8"/>
        <v>0</v>
      </c>
      <c r="Z19" s="122">
        <f t="shared" si="9"/>
        <v>0</v>
      </c>
      <c r="AA19" s="122">
        <f t="shared" si="10"/>
        <v>0</v>
      </c>
      <c r="AB19" s="123">
        <f t="shared" si="11"/>
        <v>0</v>
      </c>
      <c r="AC19" s="129">
        <f t="shared" si="12"/>
        <v>0</v>
      </c>
    </row>
    <row r="20" spans="1:29" ht="15.75">
      <c r="A20" s="251"/>
      <c r="B20" s="86" t="s">
        <v>15</v>
      </c>
      <c r="C20" s="92"/>
      <c r="D20" s="20"/>
      <c r="E20" s="93">
        <f t="shared" si="0"/>
        <v>0</v>
      </c>
      <c r="F20" s="92"/>
      <c r="G20" s="20"/>
      <c r="H20" s="93">
        <f t="shared" si="1"/>
        <v>0</v>
      </c>
      <c r="I20" s="92"/>
      <c r="J20" s="20"/>
      <c r="K20" s="93">
        <f t="shared" si="2"/>
        <v>0</v>
      </c>
      <c r="L20" s="92"/>
      <c r="M20" s="20"/>
      <c r="N20" s="93">
        <f t="shared" si="3"/>
        <v>0</v>
      </c>
      <c r="O20" s="92"/>
      <c r="P20" s="20"/>
      <c r="Q20" s="93">
        <f t="shared" si="4"/>
        <v>0</v>
      </c>
      <c r="R20" s="92"/>
      <c r="S20" s="20"/>
      <c r="T20" s="93">
        <f t="shared" si="5"/>
        <v>0</v>
      </c>
      <c r="U20" s="209">
        <f t="shared" si="6"/>
        <v>0</v>
      </c>
      <c r="W20" s="86" t="s">
        <v>15</v>
      </c>
      <c r="X20" s="122">
        <f t="shared" si="7"/>
        <v>0</v>
      </c>
      <c r="Y20" s="4">
        <f t="shared" si="8"/>
        <v>0</v>
      </c>
      <c r="Z20" s="130">
        <f t="shared" si="9"/>
        <v>0</v>
      </c>
      <c r="AA20" s="4">
        <f t="shared" si="10"/>
        <v>0</v>
      </c>
      <c r="AB20" s="123">
        <f t="shared" si="11"/>
        <v>0</v>
      </c>
      <c r="AC20" s="129">
        <f t="shared" si="12"/>
        <v>0</v>
      </c>
    </row>
    <row r="21" spans="1:29" ht="15.75">
      <c r="A21" s="251"/>
      <c r="B21" s="86" t="s">
        <v>16</v>
      </c>
      <c r="C21" s="92"/>
      <c r="D21" s="20"/>
      <c r="E21" s="93">
        <f t="shared" si="0"/>
        <v>0</v>
      </c>
      <c r="F21" s="92"/>
      <c r="G21" s="20"/>
      <c r="H21" s="93">
        <f t="shared" si="1"/>
        <v>0</v>
      </c>
      <c r="I21" s="92"/>
      <c r="J21" s="20"/>
      <c r="K21" s="93">
        <f t="shared" si="2"/>
        <v>0</v>
      </c>
      <c r="L21" s="92"/>
      <c r="M21" s="20"/>
      <c r="N21" s="93">
        <f t="shared" si="3"/>
        <v>0</v>
      </c>
      <c r="O21" s="92"/>
      <c r="P21" s="20"/>
      <c r="Q21" s="93">
        <f t="shared" si="4"/>
        <v>0</v>
      </c>
      <c r="R21" s="92"/>
      <c r="S21" s="20"/>
      <c r="T21" s="93">
        <f t="shared" si="5"/>
        <v>0</v>
      </c>
      <c r="U21" s="209">
        <f t="shared" si="6"/>
        <v>0</v>
      </c>
      <c r="W21" s="86" t="s">
        <v>16</v>
      </c>
      <c r="X21" s="122">
        <f t="shared" si="7"/>
        <v>0</v>
      </c>
      <c r="Y21" s="4">
        <f t="shared" si="8"/>
        <v>0</v>
      </c>
      <c r="Z21" s="130">
        <f t="shared" si="9"/>
        <v>0</v>
      </c>
      <c r="AA21" s="4">
        <f t="shared" si="10"/>
        <v>0</v>
      </c>
      <c r="AB21" s="4">
        <f t="shared" si="11"/>
        <v>0</v>
      </c>
      <c r="AC21" s="129">
        <f t="shared" si="12"/>
        <v>0</v>
      </c>
    </row>
    <row r="22" spans="1:29" ht="15.75">
      <c r="A22" s="251"/>
      <c r="B22" s="86" t="s">
        <v>17</v>
      </c>
      <c r="C22" s="92"/>
      <c r="D22" s="20"/>
      <c r="E22" s="93">
        <f t="shared" si="0"/>
        <v>0</v>
      </c>
      <c r="F22" s="92"/>
      <c r="G22" s="20"/>
      <c r="H22" s="93">
        <f t="shared" si="1"/>
        <v>0</v>
      </c>
      <c r="I22" s="92"/>
      <c r="J22" s="20"/>
      <c r="K22" s="93">
        <f t="shared" si="2"/>
        <v>0</v>
      </c>
      <c r="L22" s="92"/>
      <c r="M22" s="20"/>
      <c r="N22" s="93">
        <f t="shared" si="3"/>
        <v>0</v>
      </c>
      <c r="O22" s="92"/>
      <c r="P22" s="20"/>
      <c r="Q22" s="93">
        <f t="shared" si="4"/>
        <v>0</v>
      </c>
      <c r="R22" s="92"/>
      <c r="S22" s="20"/>
      <c r="T22" s="93">
        <f t="shared" si="5"/>
        <v>0</v>
      </c>
      <c r="U22" s="209">
        <f t="shared" si="6"/>
        <v>0</v>
      </c>
      <c r="W22" s="86" t="s">
        <v>17</v>
      </c>
      <c r="X22" s="122">
        <f t="shared" si="7"/>
        <v>0</v>
      </c>
      <c r="Y22" s="4">
        <f t="shared" si="8"/>
        <v>0</v>
      </c>
      <c r="Z22" s="130">
        <f t="shared" si="9"/>
        <v>0</v>
      </c>
      <c r="AA22" s="4">
        <f t="shared" si="10"/>
        <v>0</v>
      </c>
      <c r="AB22" s="4">
        <f t="shared" si="11"/>
        <v>0</v>
      </c>
      <c r="AC22" s="129">
        <f t="shared" si="12"/>
        <v>0</v>
      </c>
    </row>
    <row r="23" spans="1:29" ht="15.75">
      <c r="A23" s="251"/>
      <c r="B23" s="86" t="s">
        <v>18</v>
      </c>
      <c r="C23" s="92"/>
      <c r="D23" s="20"/>
      <c r="E23" s="93">
        <f t="shared" si="0"/>
        <v>0</v>
      </c>
      <c r="F23" s="92"/>
      <c r="G23" s="20"/>
      <c r="H23" s="93">
        <f t="shared" si="1"/>
        <v>0</v>
      </c>
      <c r="I23" s="92"/>
      <c r="J23" s="20"/>
      <c r="K23" s="93">
        <f t="shared" si="2"/>
        <v>0</v>
      </c>
      <c r="L23" s="92"/>
      <c r="M23" s="20"/>
      <c r="N23" s="93">
        <f t="shared" si="3"/>
        <v>0</v>
      </c>
      <c r="O23" s="92"/>
      <c r="P23" s="20"/>
      <c r="Q23" s="93">
        <f t="shared" si="4"/>
        <v>0</v>
      </c>
      <c r="R23" s="92"/>
      <c r="S23" s="20"/>
      <c r="T23" s="93">
        <f t="shared" si="5"/>
        <v>0</v>
      </c>
      <c r="U23" s="209">
        <f t="shared" si="6"/>
        <v>0</v>
      </c>
      <c r="W23" s="86" t="s">
        <v>18</v>
      </c>
      <c r="X23" s="122">
        <f t="shared" si="7"/>
        <v>0</v>
      </c>
      <c r="Y23" s="4">
        <f t="shared" si="8"/>
        <v>0</v>
      </c>
      <c r="Z23" s="130">
        <f t="shared" si="9"/>
        <v>0</v>
      </c>
      <c r="AA23" s="4">
        <f t="shared" si="10"/>
        <v>0</v>
      </c>
      <c r="AB23" s="4">
        <f t="shared" si="11"/>
        <v>0</v>
      </c>
      <c r="AC23" s="129">
        <f t="shared" si="12"/>
        <v>0</v>
      </c>
    </row>
    <row r="24" spans="1:29" ht="15.75">
      <c r="A24" s="252"/>
      <c r="B24" s="88" t="s">
        <v>19</v>
      </c>
      <c r="C24" s="94"/>
      <c r="D24" s="95"/>
      <c r="E24" s="96">
        <f t="shared" si="0"/>
        <v>0</v>
      </c>
      <c r="F24" s="94"/>
      <c r="G24" s="95"/>
      <c r="H24" s="96">
        <f t="shared" si="1"/>
        <v>0</v>
      </c>
      <c r="I24" s="94"/>
      <c r="J24" s="95"/>
      <c r="K24" s="96">
        <f t="shared" si="2"/>
        <v>0</v>
      </c>
      <c r="L24" s="94"/>
      <c r="M24" s="95"/>
      <c r="N24" s="96">
        <f t="shared" si="3"/>
        <v>0</v>
      </c>
      <c r="O24" s="94"/>
      <c r="P24" s="95"/>
      <c r="Q24" s="96">
        <f t="shared" si="4"/>
        <v>0</v>
      </c>
      <c r="R24" s="94"/>
      <c r="S24" s="95"/>
      <c r="T24" s="96">
        <f t="shared" si="5"/>
        <v>0</v>
      </c>
      <c r="U24" s="210">
        <f t="shared" si="6"/>
        <v>0</v>
      </c>
      <c r="W24" s="88" t="s">
        <v>19</v>
      </c>
      <c r="X24" s="122">
        <f t="shared" si="7"/>
        <v>0</v>
      </c>
      <c r="Y24" s="4">
        <f t="shared" si="8"/>
        <v>0</v>
      </c>
      <c r="Z24" s="130">
        <f t="shared" si="9"/>
        <v>0</v>
      </c>
      <c r="AA24" s="4">
        <f t="shared" si="10"/>
        <v>0</v>
      </c>
      <c r="AB24" s="4">
        <f t="shared" si="11"/>
        <v>0</v>
      </c>
      <c r="AC24" s="129">
        <f t="shared" si="12"/>
        <v>0</v>
      </c>
    </row>
    <row r="25" spans="1:29" ht="15.75" customHeight="1">
      <c r="A25" s="250">
        <v>42738</v>
      </c>
      <c r="B25" s="85" t="s">
        <v>12</v>
      </c>
      <c r="C25" s="89"/>
      <c r="D25" s="90"/>
      <c r="E25" s="91">
        <f t="shared" si="0"/>
        <v>0</v>
      </c>
      <c r="F25" s="89"/>
      <c r="G25" s="90"/>
      <c r="H25" s="91">
        <f t="shared" si="1"/>
        <v>0</v>
      </c>
      <c r="I25" s="89"/>
      <c r="J25" s="90"/>
      <c r="K25" s="91">
        <f t="shared" si="2"/>
        <v>0</v>
      </c>
      <c r="L25" s="89"/>
      <c r="M25" s="90"/>
      <c r="N25" s="91">
        <f t="shared" si="3"/>
        <v>0</v>
      </c>
      <c r="O25" s="89"/>
      <c r="P25" s="90"/>
      <c r="Q25" s="91">
        <f t="shared" si="4"/>
        <v>0</v>
      </c>
      <c r="R25" s="89"/>
      <c r="S25" s="90"/>
      <c r="T25" s="91">
        <f t="shared" si="5"/>
        <v>0</v>
      </c>
      <c r="U25" s="208">
        <f t="shared" si="6"/>
        <v>0</v>
      </c>
      <c r="W25" s="85" t="s">
        <v>12</v>
      </c>
      <c r="X25" s="117">
        <f t="shared" si="7"/>
        <v>0</v>
      </c>
      <c r="Y25" s="118">
        <f t="shared" si="8"/>
        <v>0</v>
      </c>
      <c r="Z25" s="118">
        <f t="shared" si="9"/>
        <v>0</v>
      </c>
      <c r="AA25" s="118">
        <f t="shared" si="10"/>
        <v>0</v>
      </c>
      <c r="AB25" s="118">
        <f t="shared" si="11"/>
        <v>0</v>
      </c>
      <c r="AC25" s="131">
        <f t="shared" si="12"/>
        <v>0</v>
      </c>
    </row>
    <row r="26" spans="1:29" ht="15.75">
      <c r="A26" s="251"/>
      <c r="B26" s="86" t="s">
        <v>13</v>
      </c>
      <c r="C26" s="92"/>
      <c r="D26" s="20"/>
      <c r="E26" s="93">
        <f t="shared" si="0"/>
        <v>0</v>
      </c>
      <c r="F26" s="92"/>
      <c r="G26" s="20"/>
      <c r="H26" s="93">
        <f t="shared" si="1"/>
        <v>0</v>
      </c>
      <c r="I26" s="92"/>
      <c r="J26" s="20"/>
      <c r="K26" s="93">
        <f t="shared" si="2"/>
        <v>0</v>
      </c>
      <c r="L26" s="92"/>
      <c r="M26" s="20"/>
      <c r="N26" s="93">
        <f t="shared" si="3"/>
        <v>0</v>
      </c>
      <c r="O26" s="92"/>
      <c r="P26" s="20"/>
      <c r="Q26" s="93">
        <f t="shared" si="4"/>
        <v>0</v>
      </c>
      <c r="R26" s="92"/>
      <c r="S26" s="20"/>
      <c r="T26" s="93">
        <f t="shared" si="5"/>
        <v>0</v>
      </c>
      <c r="U26" s="209">
        <f t="shared" si="6"/>
        <v>0</v>
      </c>
      <c r="W26" s="86" t="s">
        <v>13</v>
      </c>
      <c r="X26" s="121">
        <f t="shared" si="7"/>
        <v>0</v>
      </c>
      <c r="Y26" s="122">
        <f t="shared" si="8"/>
        <v>0</v>
      </c>
      <c r="Z26" s="122">
        <f t="shared" si="9"/>
        <v>0</v>
      </c>
      <c r="AA26" s="122">
        <f t="shared" si="10"/>
        <v>0</v>
      </c>
      <c r="AB26" s="122">
        <f t="shared" si="11"/>
        <v>0</v>
      </c>
      <c r="AC26" s="129">
        <f t="shared" si="12"/>
        <v>0</v>
      </c>
    </row>
    <row r="27" spans="1:29" ht="15.75">
      <c r="A27" s="251"/>
      <c r="B27" s="87" t="s">
        <v>14</v>
      </c>
      <c r="C27" s="92"/>
      <c r="D27" s="20"/>
      <c r="E27" s="93">
        <f t="shared" si="0"/>
        <v>0</v>
      </c>
      <c r="F27" s="92"/>
      <c r="G27" s="20"/>
      <c r="H27" s="93">
        <f t="shared" si="1"/>
        <v>0</v>
      </c>
      <c r="I27" s="92"/>
      <c r="J27" s="20"/>
      <c r="K27" s="93">
        <f t="shared" si="2"/>
        <v>0</v>
      </c>
      <c r="L27" s="92"/>
      <c r="M27" s="20"/>
      <c r="N27" s="93">
        <f t="shared" si="3"/>
        <v>0</v>
      </c>
      <c r="O27" s="92"/>
      <c r="P27" s="20"/>
      <c r="Q27" s="93">
        <f t="shared" si="4"/>
        <v>0</v>
      </c>
      <c r="R27" s="92"/>
      <c r="S27" s="20"/>
      <c r="T27" s="93">
        <f t="shared" si="5"/>
        <v>0</v>
      </c>
      <c r="U27" s="209">
        <f t="shared" si="6"/>
        <v>0</v>
      </c>
      <c r="W27" s="87" t="s">
        <v>14</v>
      </c>
      <c r="X27" s="121">
        <f t="shared" si="7"/>
        <v>0</v>
      </c>
      <c r="Y27" s="122">
        <f t="shared" si="8"/>
        <v>0</v>
      </c>
      <c r="Z27" s="122">
        <f t="shared" si="9"/>
        <v>0</v>
      </c>
      <c r="AA27" s="122">
        <f t="shared" si="10"/>
        <v>0</v>
      </c>
      <c r="AB27" s="122">
        <f t="shared" si="11"/>
        <v>0</v>
      </c>
      <c r="AC27" s="129">
        <f t="shared" si="12"/>
        <v>0</v>
      </c>
    </row>
    <row r="28" spans="1:29" ht="15.75">
      <c r="A28" s="251"/>
      <c r="B28" s="86" t="s">
        <v>15</v>
      </c>
      <c r="C28" s="92"/>
      <c r="D28" s="20"/>
      <c r="E28" s="93">
        <f t="shared" si="0"/>
        <v>0</v>
      </c>
      <c r="F28" s="92"/>
      <c r="G28" s="20"/>
      <c r="H28" s="93">
        <f t="shared" si="1"/>
        <v>0</v>
      </c>
      <c r="I28" s="92"/>
      <c r="J28" s="20"/>
      <c r="K28" s="93">
        <f t="shared" si="2"/>
        <v>0</v>
      </c>
      <c r="L28" s="92"/>
      <c r="M28" s="20"/>
      <c r="N28" s="93">
        <f t="shared" si="3"/>
        <v>0</v>
      </c>
      <c r="O28" s="92"/>
      <c r="P28" s="20"/>
      <c r="Q28" s="93">
        <f t="shared" si="4"/>
        <v>0</v>
      </c>
      <c r="R28" s="92"/>
      <c r="S28" s="20"/>
      <c r="T28" s="93">
        <f t="shared" si="5"/>
        <v>0</v>
      </c>
      <c r="U28" s="209">
        <f t="shared" si="6"/>
        <v>0</v>
      </c>
      <c r="W28" s="86" t="s">
        <v>15</v>
      </c>
      <c r="X28" s="121">
        <f t="shared" si="7"/>
        <v>0</v>
      </c>
      <c r="Y28" s="122">
        <f t="shared" si="8"/>
        <v>0</v>
      </c>
      <c r="Z28" s="122">
        <f t="shared" si="9"/>
        <v>0</v>
      </c>
      <c r="AA28" s="122">
        <f t="shared" si="10"/>
        <v>0</v>
      </c>
      <c r="AB28" s="122">
        <f t="shared" si="11"/>
        <v>0</v>
      </c>
      <c r="AC28" s="129">
        <f t="shared" si="12"/>
        <v>0</v>
      </c>
    </row>
    <row r="29" spans="1:29" ht="15.75">
      <c r="A29" s="251"/>
      <c r="B29" s="86" t="s">
        <v>16</v>
      </c>
      <c r="C29" s="92"/>
      <c r="D29" s="20"/>
      <c r="E29" s="93">
        <f t="shared" si="0"/>
        <v>0</v>
      </c>
      <c r="F29" s="92"/>
      <c r="G29" s="20"/>
      <c r="H29" s="93">
        <f t="shared" si="1"/>
        <v>0</v>
      </c>
      <c r="I29" s="92"/>
      <c r="J29" s="20"/>
      <c r="K29" s="93">
        <f t="shared" si="2"/>
        <v>0</v>
      </c>
      <c r="L29" s="92"/>
      <c r="M29" s="20"/>
      <c r="N29" s="93">
        <f t="shared" si="3"/>
        <v>0</v>
      </c>
      <c r="O29" s="92"/>
      <c r="P29" s="20"/>
      <c r="Q29" s="93">
        <f t="shared" si="4"/>
        <v>0</v>
      </c>
      <c r="R29" s="92"/>
      <c r="S29" s="20"/>
      <c r="T29" s="93">
        <f t="shared" si="5"/>
        <v>0</v>
      </c>
      <c r="U29" s="209">
        <f t="shared" si="6"/>
        <v>0</v>
      </c>
      <c r="W29" s="86" t="s">
        <v>16</v>
      </c>
      <c r="X29" s="121">
        <f t="shared" si="7"/>
        <v>0</v>
      </c>
      <c r="Y29" s="122">
        <f t="shared" si="8"/>
        <v>0</v>
      </c>
      <c r="Z29" s="122">
        <f t="shared" si="9"/>
        <v>0</v>
      </c>
      <c r="AA29" s="122">
        <f t="shared" si="10"/>
        <v>0</v>
      </c>
      <c r="AB29" s="122">
        <f t="shared" si="11"/>
        <v>0</v>
      </c>
      <c r="AC29" s="129">
        <f t="shared" si="12"/>
        <v>0</v>
      </c>
    </row>
    <row r="30" spans="1:29" ht="15.75">
      <c r="A30" s="251"/>
      <c r="B30" s="86" t="s">
        <v>17</v>
      </c>
      <c r="C30" s="92"/>
      <c r="D30" s="20"/>
      <c r="E30" s="93">
        <f t="shared" si="0"/>
        <v>0</v>
      </c>
      <c r="F30" s="92"/>
      <c r="G30" s="20"/>
      <c r="H30" s="93">
        <f t="shared" si="1"/>
        <v>0</v>
      </c>
      <c r="I30" s="92"/>
      <c r="J30" s="20"/>
      <c r="K30" s="93">
        <f t="shared" si="2"/>
        <v>0</v>
      </c>
      <c r="L30" s="92"/>
      <c r="M30" s="20"/>
      <c r="N30" s="93">
        <f t="shared" si="3"/>
        <v>0</v>
      </c>
      <c r="O30" s="92"/>
      <c r="P30" s="20"/>
      <c r="Q30" s="93">
        <f t="shared" si="4"/>
        <v>0</v>
      </c>
      <c r="R30" s="92"/>
      <c r="S30" s="20"/>
      <c r="T30" s="93">
        <f t="shared" si="5"/>
        <v>0</v>
      </c>
      <c r="U30" s="209">
        <f t="shared" si="6"/>
        <v>0</v>
      </c>
      <c r="W30" s="86" t="s">
        <v>17</v>
      </c>
      <c r="X30" s="121">
        <f t="shared" si="7"/>
        <v>0</v>
      </c>
      <c r="Y30" s="122">
        <f t="shared" si="8"/>
        <v>0</v>
      </c>
      <c r="Z30" s="122">
        <f t="shared" si="9"/>
        <v>0</v>
      </c>
      <c r="AA30" s="122">
        <f t="shared" si="10"/>
        <v>0</v>
      </c>
      <c r="AB30" s="122">
        <f t="shared" si="11"/>
        <v>0</v>
      </c>
      <c r="AC30" s="129">
        <f t="shared" si="12"/>
        <v>0</v>
      </c>
    </row>
    <row r="31" spans="1:29" ht="15.75">
      <c r="A31" s="251"/>
      <c r="B31" s="86" t="s">
        <v>18</v>
      </c>
      <c r="C31" s="92"/>
      <c r="D31" s="20"/>
      <c r="E31" s="93">
        <f t="shared" si="0"/>
        <v>0</v>
      </c>
      <c r="F31" s="92"/>
      <c r="G31" s="20"/>
      <c r="H31" s="93">
        <f t="shared" si="1"/>
        <v>0</v>
      </c>
      <c r="I31" s="92"/>
      <c r="J31" s="20"/>
      <c r="K31" s="93">
        <f t="shared" si="2"/>
        <v>0</v>
      </c>
      <c r="L31" s="92"/>
      <c r="M31" s="20"/>
      <c r="N31" s="93">
        <f t="shared" si="3"/>
        <v>0</v>
      </c>
      <c r="O31" s="92"/>
      <c r="P31" s="20"/>
      <c r="Q31" s="93">
        <f t="shared" si="4"/>
        <v>0</v>
      </c>
      <c r="R31" s="92"/>
      <c r="S31" s="20"/>
      <c r="T31" s="93">
        <f t="shared" si="5"/>
        <v>0</v>
      </c>
      <c r="U31" s="209">
        <f t="shared" si="6"/>
        <v>0</v>
      </c>
      <c r="W31" s="86" t="s">
        <v>18</v>
      </c>
      <c r="X31" s="121">
        <f t="shared" si="7"/>
        <v>0</v>
      </c>
      <c r="Y31" s="122">
        <f t="shared" si="8"/>
        <v>0</v>
      </c>
      <c r="Z31" s="122">
        <f t="shared" si="9"/>
        <v>0</v>
      </c>
      <c r="AA31" s="122">
        <f t="shared" si="10"/>
        <v>0</v>
      </c>
      <c r="AB31" s="122">
        <f t="shared" si="11"/>
        <v>0</v>
      </c>
      <c r="AC31" s="129">
        <f t="shared" si="12"/>
        <v>0</v>
      </c>
    </row>
    <row r="32" spans="1:29" ht="15.75">
      <c r="A32" s="252"/>
      <c r="B32" s="88" t="s">
        <v>19</v>
      </c>
      <c r="C32" s="94"/>
      <c r="D32" s="95"/>
      <c r="E32" s="96">
        <f t="shared" si="0"/>
        <v>0</v>
      </c>
      <c r="F32" s="94"/>
      <c r="G32" s="95"/>
      <c r="H32" s="96">
        <f t="shared" si="1"/>
        <v>0</v>
      </c>
      <c r="I32" s="94"/>
      <c r="J32" s="95"/>
      <c r="K32" s="96">
        <f t="shared" si="2"/>
        <v>0</v>
      </c>
      <c r="L32" s="94"/>
      <c r="M32" s="95"/>
      <c r="N32" s="96">
        <f t="shared" si="3"/>
        <v>0</v>
      </c>
      <c r="O32" s="94"/>
      <c r="P32" s="95"/>
      <c r="Q32" s="96">
        <f t="shared" si="4"/>
        <v>0</v>
      </c>
      <c r="R32" s="94"/>
      <c r="S32" s="95"/>
      <c r="T32" s="96">
        <f t="shared" si="5"/>
        <v>0</v>
      </c>
      <c r="U32" s="210">
        <f t="shared" si="6"/>
        <v>0</v>
      </c>
      <c r="W32" s="88" t="s">
        <v>19</v>
      </c>
      <c r="X32" s="125">
        <f t="shared" si="7"/>
        <v>0</v>
      </c>
      <c r="Y32" s="126">
        <f t="shared" si="8"/>
        <v>0</v>
      </c>
      <c r="Z32" s="126">
        <f t="shared" si="9"/>
        <v>0</v>
      </c>
      <c r="AA32" s="126">
        <f t="shared" si="10"/>
        <v>0</v>
      </c>
      <c r="AB32" s="126">
        <f t="shared" si="11"/>
        <v>0</v>
      </c>
      <c r="AC32" s="132">
        <f t="shared" si="12"/>
        <v>0</v>
      </c>
    </row>
    <row r="33" spans="1:29" ht="15.75" customHeight="1">
      <c r="A33" s="250">
        <v>42739</v>
      </c>
      <c r="B33" s="85" t="s">
        <v>12</v>
      </c>
      <c r="C33" s="89"/>
      <c r="D33" s="90"/>
      <c r="E33" s="91">
        <f t="shared" si="0"/>
        <v>0</v>
      </c>
      <c r="F33" s="89"/>
      <c r="G33" s="90"/>
      <c r="H33" s="91">
        <f t="shared" si="1"/>
        <v>0</v>
      </c>
      <c r="I33" s="89"/>
      <c r="J33" s="90"/>
      <c r="K33" s="91">
        <f t="shared" si="2"/>
        <v>0</v>
      </c>
      <c r="L33" s="89"/>
      <c r="M33" s="90"/>
      <c r="N33" s="91">
        <f t="shared" si="3"/>
        <v>0</v>
      </c>
      <c r="O33" s="89"/>
      <c r="P33" s="90"/>
      <c r="Q33" s="91">
        <f t="shared" si="4"/>
        <v>0</v>
      </c>
      <c r="R33" s="89"/>
      <c r="S33" s="90"/>
      <c r="T33" s="91">
        <f t="shared" si="5"/>
        <v>0</v>
      </c>
      <c r="U33" s="208">
        <f t="shared" si="6"/>
        <v>0</v>
      </c>
      <c r="W33" s="85" t="s">
        <v>12</v>
      </c>
      <c r="X33" s="117">
        <f t="shared" si="7"/>
        <v>0</v>
      </c>
      <c r="Y33" s="118">
        <f t="shared" si="8"/>
        <v>0</v>
      </c>
      <c r="Z33" s="118">
        <f t="shared" si="9"/>
        <v>0</v>
      </c>
      <c r="AA33" s="118">
        <f t="shared" si="10"/>
        <v>0</v>
      </c>
      <c r="AB33" s="118">
        <f t="shared" si="11"/>
        <v>0</v>
      </c>
      <c r="AC33" s="131">
        <f t="shared" si="12"/>
        <v>0</v>
      </c>
    </row>
    <row r="34" spans="1:29" ht="15.75">
      <c r="A34" s="251"/>
      <c r="B34" s="86" t="s">
        <v>13</v>
      </c>
      <c r="C34" s="92"/>
      <c r="D34" s="84"/>
      <c r="E34" s="93">
        <f t="shared" si="0"/>
        <v>0</v>
      </c>
      <c r="F34" s="92"/>
      <c r="G34" s="6"/>
      <c r="H34" s="93">
        <f t="shared" si="1"/>
        <v>0</v>
      </c>
      <c r="I34" s="92"/>
      <c r="J34" s="20"/>
      <c r="K34" s="93">
        <f t="shared" si="2"/>
        <v>0</v>
      </c>
      <c r="L34" s="92"/>
      <c r="M34" s="20"/>
      <c r="N34" s="93">
        <f t="shared" si="3"/>
        <v>0</v>
      </c>
      <c r="O34" s="92"/>
      <c r="P34" s="6"/>
      <c r="Q34" s="93">
        <f t="shared" si="4"/>
        <v>0</v>
      </c>
      <c r="R34" s="92"/>
      <c r="S34" s="6"/>
      <c r="T34" s="93">
        <f t="shared" si="5"/>
        <v>0</v>
      </c>
      <c r="U34" s="209">
        <f t="shared" si="6"/>
        <v>0</v>
      </c>
      <c r="W34" s="86" t="s">
        <v>13</v>
      </c>
      <c r="X34" s="121">
        <f t="shared" si="7"/>
        <v>0</v>
      </c>
      <c r="Y34" s="122">
        <f t="shared" si="8"/>
        <v>0</v>
      </c>
      <c r="Z34" s="122">
        <f t="shared" si="9"/>
        <v>0</v>
      </c>
      <c r="AA34" s="122">
        <f t="shared" si="10"/>
        <v>0</v>
      </c>
      <c r="AB34" s="122">
        <f t="shared" si="11"/>
        <v>0</v>
      </c>
      <c r="AC34" s="129">
        <f t="shared" si="12"/>
        <v>0</v>
      </c>
    </row>
    <row r="35" spans="1:29" ht="15.75">
      <c r="A35" s="251"/>
      <c r="B35" s="87" t="s">
        <v>14</v>
      </c>
      <c r="C35" s="92"/>
      <c r="D35" s="6"/>
      <c r="E35" s="93">
        <f t="shared" si="0"/>
        <v>0</v>
      </c>
      <c r="F35" s="92"/>
      <c r="G35" s="6"/>
      <c r="H35" s="93">
        <f t="shared" si="1"/>
        <v>0</v>
      </c>
      <c r="I35" s="92"/>
      <c r="J35" s="20"/>
      <c r="K35" s="93">
        <f t="shared" si="2"/>
        <v>0</v>
      </c>
      <c r="L35" s="92"/>
      <c r="M35" s="20"/>
      <c r="N35" s="93">
        <f t="shared" si="3"/>
        <v>0</v>
      </c>
      <c r="O35" s="92"/>
      <c r="P35" s="6"/>
      <c r="Q35" s="93">
        <f t="shared" si="4"/>
        <v>0</v>
      </c>
      <c r="R35" s="92"/>
      <c r="S35" s="6"/>
      <c r="T35" s="93">
        <f t="shared" si="5"/>
        <v>0</v>
      </c>
      <c r="U35" s="209">
        <f t="shared" si="6"/>
        <v>0</v>
      </c>
      <c r="W35" s="87" t="s">
        <v>14</v>
      </c>
      <c r="X35" s="121">
        <f t="shared" si="7"/>
        <v>0</v>
      </c>
      <c r="Y35" s="122">
        <f t="shared" si="8"/>
        <v>0</v>
      </c>
      <c r="Z35" s="122">
        <f t="shared" si="9"/>
        <v>0</v>
      </c>
      <c r="AA35" s="122">
        <f t="shared" si="10"/>
        <v>0</v>
      </c>
      <c r="AB35" s="122">
        <f t="shared" si="11"/>
        <v>0</v>
      </c>
      <c r="AC35" s="129">
        <f t="shared" si="12"/>
        <v>0</v>
      </c>
    </row>
    <row r="36" spans="1:29" ht="15.75">
      <c r="A36" s="251"/>
      <c r="B36" s="86" t="s">
        <v>15</v>
      </c>
      <c r="C36" s="92"/>
      <c r="D36" s="6"/>
      <c r="E36" s="93">
        <f t="shared" si="0"/>
        <v>0</v>
      </c>
      <c r="F36" s="92"/>
      <c r="G36" s="6"/>
      <c r="H36" s="93">
        <f t="shared" si="1"/>
        <v>0</v>
      </c>
      <c r="I36" s="92"/>
      <c r="J36" s="20"/>
      <c r="K36" s="93">
        <f t="shared" si="2"/>
        <v>0</v>
      </c>
      <c r="L36" s="92"/>
      <c r="M36" s="20"/>
      <c r="N36" s="93">
        <f t="shared" si="3"/>
        <v>0</v>
      </c>
      <c r="O36" s="92"/>
      <c r="P36" s="6"/>
      <c r="Q36" s="93">
        <f t="shared" si="4"/>
        <v>0</v>
      </c>
      <c r="R36" s="92"/>
      <c r="S36" s="6"/>
      <c r="T36" s="93">
        <f t="shared" si="5"/>
        <v>0</v>
      </c>
      <c r="U36" s="209">
        <f t="shared" si="6"/>
        <v>0</v>
      </c>
      <c r="W36" s="86" t="s">
        <v>15</v>
      </c>
      <c r="X36" s="121">
        <f t="shared" si="7"/>
        <v>0</v>
      </c>
      <c r="Y36" s="122">
        <f t="shared" si="8"/>
        <v>0</v>
      </c>
      <c r="Z36" s="122">
        <f t="shared" si="9"/>
        <v>0</v>
      </c>
      <c r="AA36" s="122">
        <f t="shared" si="10"/>
        <v>0</v>
      </c>
      <c r="AB36" s="122">
        <f t="shared" si="11"/>
        <v>0</v>
      </c>
      <c r="AC36" s="129">
        <f t="shared" si="12"/>
        <v>0</v>
      </c>
    </row>
    <row r="37" spans="1:29" ht="15.75">
      <c r="A37" s="251"/>
      <c r="B37" s="86" t="s">
        <v>16</v>
      </c>
      <c r="C37" s="92"/>
      <c r="D37" s="6"/>
      <c r="E37" s="93">
        <f t="shared" si="0"/>
        <v>0</v>
      </c>
      <c r="F37" s="92"/>
      <c r="G37" s="6"/>
      <c r="H37" s="93">
        <f t="shared" si="1"/>
        <v>0</v>
      </c>
      <c r="I37" s="92"/>
      <c r="J37" s="20"/>
      <c r="K37" s="93">
        <f t="shared" si="2"/>
        <v>0</v>
      </c>
      <c r="L37" s="92"/>
      <c r="M37" s="20"/>
      <c r="N37" s="93">
        <f t="shared" si="3"/>
        <v>0</v>
      </c>
      <c r="O37" s="92"/>
      <c r="P37" s="6"/>
      <c r="Q37" s="93">
        <f t="shared" si="4"/>
        <v>0</v>
      </c>
      <c r="R37" s="92"/>
      <c r="S37" s="6"/>
      <c r="T37" s="93">
        <f t="shared" si="5"/>
        <v>0</v>
      </c>
      <c r="U37" s="209">
        <f t="shared" si="6"/>
        <v>0</v>
      </c>
      <c r="W37" s="86" t="s">
        <v>16</v>
      </c>
      <c r="X37" s="121">
        <f t="shared" si="7"/>
        <v>0</v>
      </c>
      <c r="Y37" s="122">
        <f t="shared" si="8"/>
        <v>0</v>
      </c>
      <c r="Z37" s="122">
        <f t="shared" si="9"/>
        <v>0</v>
      </c>
      <c r="AA37" s="122">
        <f t="shared" si="10"/>
        <v>0</v>
      </c>
      <c r="AB37" s="122">
        <f t="shared" si="11"/>
        <v>0</v>
      </c>
      <c r="AC37" s="129">
        <f t="shared" si="12"/>
        <v>0</v>
      </c>
    </row>
    <row r="38" spans="1:29" ht="15.75">
      <c r="A38" s="251"/>
      <c r="B38" s="86" t="s">
        <v>17</v>
      </c>
      <c r="C38" s="92"/>
      <c r="D38" s="6"/>
      <c r="E38" s="93">
        <f t="shared" si="0"/>
        <v>0</v>
      </c>
      <c r="F38" s="92"/>
      <c r="G38" s="6"/>
      <c r="H38" s="93">
        <f t="shared" si="1"/>
        <v>0</v>
      </c>
      <c r="I38" s="92"/>
      <c r="J38" s="20"/>
      <c r="K38" s="93">
        <f t="shared" si="2"/>
        <v>0</v>
      </c>
      <c r="L38" s="92"/>
      <c r="M38" s="20"/>
      <c r="N38" s="93">
        <f t="shared" si="3"/>
        <v>0</v>
      </c>
      <c r="O38" s="92"/>
      <c r="P38" s="6"/>
      <c r="Q38" s="93">
        <f t="shared" si="4"/>
        <v>0</v>
      </c>
      <c r="R38" s="92"/>
      <c r="S38" s="6"/>
      <c r="T38" s="93">
        <f t="shared" si="5"/>
        <v>0</v>
      </c>
      <c r="U38" s="209">
        <f t="shared" si="6"/>
        <v>0</v>
      </c>
      <c r="W38" s="86" t="s">
        <v>17</v>
      </c>
      <c r="X38" s="121">
        <f t="shared" si="7"/>
        <v>0</v>
      </c>
      <c r="Y38" s="122">
        <f t="shared" si="8"/>
        <v>0</v>
      </c>
      <c r="Z38" s="122">
        <f t="shared" si="9"/>
        <v>0</v>
      </c>
      <c r="AA38" s="122">
        <f t="shared" si="10"/>
        <v>0</v>
      </c>
      <c r="AB38" s="122">
        <f t="shared" si="11"/>
        <v>0</v>
      </c>
      <c r="AC38" s="129">
        <f t="shared" si="12"/>
        <v>0</v>
      </c>
    </row>
    <row r="39" spans="1:29" ht="15.75">
      <c r="A39" s="251"/>
      <c r="B39" s="86" t="s">
        <v>18</v>
      </c>
      <c r="C39" s="92"/>
      <c r="D39" s="6"/>
      <c r="E39" s="93">
        <f t="shared" si="0"/>
        <v>0</v>
      </c>
      <c r="F39" s="92"/>
      <c r="G39" s="6"/>
      <c r="H39" s="93">
        <f t="shared" si="1"/>
        <v>0</v>
      </c>
      <c r="I39" s="92"/>
      <c r="J39" s="20"/>
      <c r="K39" s="93">
        <f t="shared" si="2"/>
        <v>0</v>
      </c>
      <c r="L39" s="92"/>
      <c r="M39" s="20"/>
      <c r="N39" s="93">
        <f t="shared" si="3"/>
        <v>0</v>
      </c>
      <c r="O39" s="92"/>
      <c r="P39" s="6"/>
      <c r="Q39" s="93">
        <f t="shared" si="4"/>
        <v>0</v>
      </c>
      <c r="R39" s="92"/>
      <c r="S39" s="6"/>
      <c r="T39" s="93">
        <f t="shared" si="5"/>
        <v>0</v>
      </c>
      <c r="U39" s="209">
        <f t="shared" si="6"/>
        <v>0</v>
      </c>
      <c r="W39" s="86" t="s">
        <v>18</v>
      </c>
      <c r="X39" s="121">
        <f t="shared" si="7"/>
        <v>0</v>
      </c>
      <c r="Y39" s="122">
        <f t="shared" si="8"/>
        <v>0</v>
      </c>
      <c r="Z39" s="122">
        <f t="shared" si="9"/>
        <v>0</v>
      </c>
      <c r="AA39" s="122">
        <f t="shared" si="10"/>
        <v>0</v>
      </c>
      <c r="AB39" s="122">
        <f t="shared" si="11"/>
        <v>0</v>
      </c>
      <c r="AC39" s="129">
        <f t="shared" si="12"/>
        <v>0</v>
      </c>
    </row>
    <row r="40" spans="1:29" ht="15.75">
      <c r="A40" s="252"/>
      <c r="B40" s="88" t="s">
        <v>19</v>
      </c>
      <c r="C40" s="94"/>
      <c r="D40" s="105"/>
      <c r="E40" s="96">
        <f t="shared" si="0"/>
        <v>0</v>
      </c>
      <c r="F40" s="94"/>
      <c r="G40" s="105"/>
      <c r="H40" s="96">
        <f t="shared" si="1"/>
        <v>0</v>
      </c>
      <c r="I40" s="94"/>
      <c r="J40" s="95"/>
      <c r="K40" s="96">
        <f t="shared" si="2"/>
        <v>0</v>
      </c>
      <c r="L40" s="94"/>
      <c r="M40" s="95"/>
      <c r="N40" s="96">
        <f t="shared" si="3"/>
        <v>0</v>
      </c>
      <c r="O40" s="94"/>
      <c r="P40" s="105"/>
      <c r="Q40" s="96">
        <f t="shared" si="4"/>
        <v>0</v>
      </c>
      <c r="R40" s="94"/>
      <c r="S40" s="105"/>
      <c r="T40" s="96">
        <f t="shared" si="5"/>
        <v>0</v>
      </c>
      <c r="U40" s="210">
        <f t="shared" si="6"/>
        <v>0</v>
      </c>
      <c r="W40" s="88" t="s">
        <v>19</v>
      </c>
      <c r="X40" s="125">
        <f t="shared" si="7"/>
        <v>0</v>
      </c>
      <c r="Y40" s="126">
        <f t="shared" si="8"/>
        <v>0</v>
      </c>
      <c r="Z40" s="126">
        <f t="shared" si="9"/>
        <v>0</v>
      </c>
      <c r="AA40" s="126">
        <f t="shared" si="10"/>
        <v>0</v>
      </c>
      <c r="AB40" s="126">
        <f t="shared" si="11"/>
        <v>0</v>
      </c>
      <c r="AC40" s="132">
        <f t="shared" si="12"/>
        <v>0</v>
      </c>
    </row>
    <row r="41" spans="1:29" ht="15.75" customHeight="1">
      <c r="A41" s="250">
        <v>42740</v>
      </c>
      <c r="B41" s="85" t="s">
        <v>12</v>
      </c>
      <c r="C41" s="89"/>
      <c r="D41" s="90"/>
      <c r="E41" s="97">
        <f t="shared" si="0"/>
        <v>0</v>
      </c>
      <c r="F41" s="89"/>
      <c r="G41" s="90"/>
      <c r="H41" s="91">
        <f t="shared" si="1"/>
        <v>0</v>
      </c>
      <c r="I41" s="89"/>
      <c r="J41" s="90"/>
      <c r="K41" s="91">
        <f t="shared" si="2"/>
        <v>0</v>
      </c>
      <c r="L41" s="89"/>
      <c r="M41" s="90"/>
      <c r="N41" s="91">
        <f t="shared" si="3"/>
        <v>0</v>
      </c>
      <c r="O41" s="89"/>
      <c r="P41" s="90"/>
      <c r="Q41" s="91">
        <f t="shared" si="4"/>
        <v>0</v>
      </c>
      <c r="R41" s="89"/>
      <c r="S41" s="90"/>
      <c r="T41" s="91">
        <f t="shared" si="5"/>
        <v>0</v>
      </c>
      <c r="U41" s="208">
        <f t="shared" si="6"/>
        <v>0</v>
      </c>
      <c r="W41" s="85" t="s">
        <v>12</v>
      </c>
      <c r="X41" s="122">
        <f t="shared" si="7"/>
        <v>0</v>
      </c>
      <c r="Y41" s="122">
        <f t="shared" si="8"/>
        <v>0</v>
      </c>
      <c r="Z41" s="122">
        <f t="shared" si="9"/>
        <v>0</v>
      </c>
      <c r="AA41" s="122">
        <f t="shared" si="10"/>
        <v>0</v>
      </c>
      <c r="AB41" s="122">
        <f t="shared" si="11"/>
        <v>0</v>
      </c>
      <c r="AC41" s="129">
        <f t="shared" si="12"/>
        <v>0</v>
      </c>
    </row>
    <row r="42" spans="1:29" ht="15.75">
      <c r="A42" s="251"/>
      <c r="B42" s="86" t="s">
        <v>13</v>
      </c>
      <c r="C42" s="92"/>
      <c r="D42" s="20"/>
      <c r="E42" s="93">
        <f t="shared" si="0"/>
        <v>0</v>
      </c>
      <c r="F42" s="92"/>
      <c r="G42" s="20"/>
      <c r="H42" s="93">
        <f t="shared" si="1"/>
        <v>0</v>
      </c>
      <c r="I42" s="92"/>
      <c r="J42" s="20"/>
      <c r="K42" s="93">
        <f t="shared" si="2"/>
        <v>0</v>
      </c>
      <c r="L42" s="92"/>
      <c r="M42" s="20"/>
      <c r="N42" s="93">
        <f t="shared" si="3"/>
        <v>0</v>
      </c>
      <c r="O42" s="92"/>
      <c r="P42" s="20"/>
      <c r="Q42" s="93">
        <f t="shared" si="4"/>
        <v>0</v>
      </c>
      <c r="R42" s="92"/>
      <c r="S42" s="20"/>
      <c r="T42" s="93">
        <f t="shared" si="5"/>
        <v>0</v>
      </c>
      <c r="U42" s="209">
        <f t="shared" si="6"/>
        <v>0</v>
      </c>
      <c r="W42" s="86" t="s">
        <v>13</v>
      </c>
      <c r="X42" s="122">
        <f t="shared" si="7"/>
        <v>0</v>
      </c>
      <c r="Y42" s="122">
        <f t="shared" si="8"/>
        <v>0</v>
      </c>
      <c r="Z42" s="122">
        <f t="shared" si="9"/>
        <v>0</v>
      </c>
      <c r="AA42" s="122">
        <f t="shared" si="10"/>
        <v>0</v>
      </c>
      <c r="AB42" s="122">
        <f t="shared" si="11"/>
        <v>0</v>
      </c>
      <c r="AC42" s="129">
        <f t="shared" si="12"/>
        <v>0</v>
      </c>
    </row>
    <row r="43" spans="1:29" ht="15.75">
      <c r="A43" s="251"/>
      <c r="B43" s="87" t="s">
        <v>14</v>
      </c>
      <c r="C43" s="92"/>
      <c r="D43" s="20"/>
      <c r="E43" s="93">
        <f t="shared" si="0"/>
        <v>0</v>
      </c>
      <c r="F43" s="92"/>
      <c r="G43" s="20"/>
      <c r="H43" s="93">
        <f t="shared" si="1"/>
        <v>0</v>
      </c>
      <c r="I43" s="92"/>
      <c r="J43" s="20"/>
      <c r="K43" s="93">
        <f t="shared" si="2"/>
        <v>0</v>
      </c>
      <c r="L43" s="92"/>
      <c r="M43" s="20"/>
      <c r="N43" s="93">
        <f t="shared" si="3"/>
        <v>0</v>
      </c>
      <c r="O43" s="92"/>
      <c r="P43" s="20"/>
      <c r="Q43" s="93">
        <f t="shared" si="4"/>
        <v>0</v>
      </c>
      <c r="R43" s="92"/>
      <c r="S43" s="20"/>
      <c r="T43" s="93">
        <f t="shared" si="5"/>
        <v>0</v>
      </c>
      <c r="U43" s="209">
        <f t="shared" si="6"/>
        <v>0</v>
      </c>
      <c r="W43" s="87" t="s">
        <v>14</v>
      </c>
      <c r="X43" s="122">
        <f t="shared" si="7"/>
        <v>0</v>
      </c>
      <c r="Y43" s="122">
        <f t="shared" si="8"/>
        <v>0</v>
      </c>
      <c r="Z43" s="122">
        <f t="shared" si="9"/>
        <v>0</v>
      </c>
      <c r="AA43" s="122">
        <f t="shared" si="10"/>
        <v>0</v>
      </c>
      <c r="AB43" s="122">
        <f t="shared" si="11"/>
        <v>0</v>
      </c>
      <c r="AC43" s="129">
        <f t="shared" si="12"/>
        <v>0</v>
      </c>
    </row>
    <row r="44" spans="1:29" ht="15.75">
      <c r="A44" s="251"/>
      <c r="B44" s="86" t="s">
        <v>15</v>
      </c>
      <c r="C44" s="92"/>
      <c r="D44" s="20"/>
      <c r="E44" s="93">
        <f t="shared" si="0"/>
        <v>0</v>
      </c>
      <c r="F44" s="92"/>
      <c r="G44" s="20"/>
      <c r="H44" s="93">
        <f t="shared" si="1"/>
        <v>0</v>
      </c>
      <c r="I44" s="92"/>
      <c r="J44" s="20"/>
      <c r="K44" s="93">
        <f t="shared" si="2"/>
        <v>0</v>
      </c>
      <c r="L44" s="92"/>
      <c r="M44" s="20"/>
      <c r="N44" s="93">
        <f t="shared" si="3"/>
        <v>0</v>
      </c>
      <c r="O44" s="92"/>
      <c r="P44" s="20"/>
      <c r="Q44" s="93">
        <f t="shared" si="4"/>
        <v>0</v>
      </c>
      <c r="R44" s="92"/>
      <c r="S44" s="20"/>
      <c r="T44" s="93">
        <f t="shared" si="5"/>
        <v>0</v>
      </c>
      <c r="U44" s="209">
        <f t="shared" si="6"/>
        <v>0</v>
      </c>
      <c r="W44" s="86" t="s">
        <v>15</v>
      </c>
      <c r="X44" s="122">
        <f t="shared" si="7"/>
        <v>0</v>
      </c>
      <c r="Y44" s="122">
        <f t="shared" si="8"/>
        <v>0</v>
      </c>
      <c r="Z44" s="122">
        <f t="shared" si="9"/>
        <v>0</v>
      </c>
      <c r="AA44" s="122">
        <f t="shared" si="10"/>
        <v>0</v>
      </c>
      <c r="AB44" s="122">
        <f t="shared" si="11"/>
        <v>0</v>
      </c>
      <c r="AC44" s="129">
        <f t="shared" si="12"/>
        <v>0</v>
      </c>
    </row>
    <row r="45" spans="1:29" ht="15.75">
      <c r="A45" s="251"/>
      <c r="B45" s="86" t="s">
        <v>16</v>
      </c>
      <c r="C45" s="92"/>
      <c r="D45" s="20"/>
      <c r="E45" s="93">
        <f t="shared" si="0"/>
        <v>0</v>
      </c>
      <c r="F45" s="92"/>
      <c r="G45" s="20"/>
      <c r="H45" s="93">
        <f t="shared" si="1"/>
        <v>0</v>
      </c>
      <c r="I45" s="92"/>
      <c r="J45" s="20"/>
      <c r="K45" s="93">
        <f t="shared" si="2"/>
        <v>0</v>
      </c>
      <c r="L45" s="92"/>
      <c r="M45" s="20"/>
      <c r="N45" s="93">
        <f t="shared" si="3"/>
        <v>0</v>
      </c>
      <c r="O45" s="92"/>
      <c r="P45" s="20"/>
      <c r="Q45" s="93">
        <f t="shared" si="4"/>
        <v>0</v>
      </c>
      <c r="R45" s="92"/>
      <c r="S45" s="20"/>
      <c r="T45" s="93">
        <f t="shared" si="5"/>
        <v>0</v>
      </c>
      <c r="U45" s="209">
        <f t="shared" si="6"/>
        <v>0</v>
      </c>
      <c r="W45" s="86" t="s">
        <v>16</v>
      </c>
      <c r="X45" s="122">
        <f t="shared" si="7"/>
        <v>0</v>
      </c>
      <c r="Y45" s="122">
        <f t="shared" si="8"/>
        <v>0</v>
      </c>
      <c r="Z45" s="122">
        <f t="shared" si="9"/>
        <v>0</v>
      </c>
      <c r="AA45" s="122">
        <f t="shared" si="10"/>
        <v>0</v>
      </c>
      <c r="AB45" s="122">
        <f t="shared" si="11"/>
        <v>0</v>
      </c>
      <c r="AC45" s="129">
        <f t="shared" si="12"/>
        <v>0</v>
      </c>
    </row>
    <row r="46" spans="1:29" ht="15.75">
      <c r="A46" s="251"/>
      <c r="B46" s="86" t="s">
        <v>17</v>
      </c>
      <c r="C46" s="92"/>
      <c r="D46" s="20"/>
      <c r="E46" s="93">
        <f t="shared" si="0"/>
        <v>0</v>
      </c>
      <c r="F46" s="92"/>
      <c r="G46" s="20"/>
      <c r="H46" s="93">
        <f t="shared" si="1"/>
        <v>0</v>
      </c>
      <c r="I46" s="92"/>
      <c r="J46" s="20"/>
      <c r="K46" s="93">
        <f t="shared" si="2"/>
        <v>0</v>
      </c>
      <c r="L46" s="92"/>
      <c r="M46" s="20"/>
      <c r="N46" s="93">
        <f t="shared" si="3"/>
        <v>0</v>
      </c>
      <c r="O46" s="92"/>
      <c r="P46" s="20"/>
      <c r="Q46" s="93">
        <f t="shared" si="4"/>
        <v>0</v>
      </c>
      <c r="R46" s="92"/>
      <c r="S46" s="20"/>
      <c r="T46" s="93">
        <f t="shared" si="5"/>
        <v>0</v>
      </c>
      <c r="U46" s="209">
        <f t="shared" si="6"/>
        <v>0</v>
      </c>
      <c r="W46" s="86" t="s">
        <v>17</v>
      </c>
      <c r="X46" s="122">
        <f t="shared" si="7"/>
        <v>0</v>
      </c>
      <c r="Y46" s="122">
        <f t="shared" si="8"/>
        <v>0</v>
      </c>
      <c r="Z46" s="122">
        <f t="shared" si="9"/>
        <v>0</v>
      </c>
      <c r="AA46" s="122">
        <f t="shared" si="10"/>
        <v>0</v>
      </c>
      <c r="AB46" s="122">
        <f t="shared" si="11"/>
        <v>0</v>
      </c>
      <c r="AC46" s="129">
        <f t="shared" si="12"/>
        <v>0</v>
      </c>
    </row>
    <row r="47" spans="1:29" ht="15.75">
      <c r="A47" s="251"/>
      <c r="B47" s="86" t="s">
        <v>18</v>
      </c>
      <c r="C47" s="92"/>
      <c r="D47" s="20"/>
      <c r="E47" s="93">
        <f t="shared" si="0"/>
        <v>0</v>
      </c>
      <c r="F47" s="92"/>
      <c r="G47" s="20"/>
      <c r="H47" s="93">
        <f t="shared" si="1"/>
        <v>0</v>
      </c>
      <c r="I47" s="92"/>
      <c r="J47" s="20"/>
      <c r="K47" s="93">
        <f t="shared" si="2"/>
        <v>0</v>
      </c>
      <c r="L47" s="92"/>
      <c r="M47" s="20"/>
      <c r="N47" s="93">
        <f t="shared" si="3"/>
        <v>0</v>
      </c>
      <c r="O47" s="92"/>
      <c r="P47" s="20"/>
      <c r="Q47" s="93">
        <f t="shared" si="4"/>
        <v>0</v>
      </c>
      <c r="R47" s="92"/>
      <c r="S47" s="20"/>
      <c r="T47" s="93">
        <f t="shared" si="5"/>
        <v>0</v>
      </c>
      <c r="U47" s="209">
        <f t="shared" si="6"/>
        <v>0</v>
      </c>
      <c r="W47" s="86" t="s">
        <v>18</v>
      </c>
      <c r="X47" s="122">
        <f t="shared" si="7"/>
        <v>0</v>
      </c>
      <c r="Y47" s="122">
        <f t="shared" si="8"/>
        <v>0</v>
      </c>
      <c r="Z47" s="122">
        <f t="shared" si="9"/>
        <v>0</v>
      </c>
      <c r="AA47" s="122">
        <f t="shared" si="10"/>
        <v>0</v>
      </c>
      <c r="AB47" s="122">
        <f t="shared" si="11"/>
        <v>0</v>
      </c>
      <c r="AC47" s="129">
        <f t="shared" si="12"/>
        <v>0</v>
      </c>
    </row>
    <row r="48" spans="1:29" ht="15.75">
      <c r="A48" s="252"/>
      <c r="B48" s="88" t="s">
        <v>19</v>
      </c>
      <c r="C48" s="94"/>
      <c r="D48" s="95"/>
      <c r="E48" s="96">
        <f t="shared" si="0"/>
        <v>0</v>
      </c>
      <c r="F48" s="94"/>
      <c r="G48" s="95"/>
      <c r="H48" s="96">
        <f t="shared" si="1"/>
        <v>0</v>
      </c>
      <c r="I48" s="94"/>
      <c r="J48" s="95"/>
      <c r="K48" s="96">
        <f t="shared" si="2"/>
        <v>0</v>
      </c>
      <c r="L48" s="94"/>
      <c r="M48" s="95"/>
      <c r="N48" s="96">
        <f t="shared" si="3"/>
        <v>0</v>
      </c>
      <c r="O48" s="94"/>
      <c r="P48" s="95"/>
      <c r="Q48" s="96">
        <f t="shared" si="4"/>
        <v>0</v>
      </c>
      <c r="R48" s="94"/>
      <c r="S48" s="95"/>
      <c r="T48" s="96">
        <f t="shared" si="5"/>
        <v>0</v>
      </c>
      <c r="U48" s="210">
        <f t="shared" si="6"/>
        <v>0</v>
      </c>
      <c r="W48" s="88" t="s">
        <v>19</v>
      </c>
      <c r="X48" s="122">
        <f t="shared" si="7"/>
        <v>0</v>
      </c>
      <c r="Y48" s="122">
        <f t="shared" si="8"/>
        <v>0</v>
      </c>
      <c r="Z48" s="122">
        <f t="shared" si="9"/>
        <v>0</v>
      </c>
      <c r="AA48" s="122">
        <f t="shared" si="10"/>
        <v>0</v>
      </c>
      <c r="AB48" s="122">
        <f t="shared" si="11"/>
        <v>0</v>
      </c>
      <c r="AC48" s="129">
        <f t="shared" si="12"/>
        <v>0</v>
      </c>
    </row>
    <row r="49" spans="1:29" ht="15.75" customHeight="1">
      <c r="A49" s="250">
        <v>42741</v>
      </c>
      <c r="B49" s="85" t="s">
        <v>12</v>
      </c>
      <c r="C49" s="89"/>
      <c r="D49" s="90"/>
      <c r="E49" s="91">
        <f t="shared" si="0"/>
        <v>0</v>
      </c>
      <c r="F49" s="89"/>
      <c r="G49" s="90"/>
      <c r="H49" s="91">
        <f t="shared" si="1"/>
        <v>0</v>
      </c>
      <c r="I49" s="89"/>
      <c r="J49" s="90"/>
      <c r="K49" s="91">
        <f t="shared" si="2"/>
        <v>0</v>
      </c>
      <c r="L49" s="89"/>
      <c r="M49" s="90"/>
      <c r="N49" s="91">
        <f t="shared" si="3"/>
        <v>0</v>
      </c>
      <c r="O49" s="89"/>
      <c r="P49" s="90"/>
      <c r="Q49" s="91">
        <f t="shared" si="4"/>
        <v>0</v>
      </c>
      <c r="R49" s="89"/>
      <c r="S49" s="90"/>
      <c r="T49" s="91">
        <f t="shared" si="5"/>
        <v>0</v>
      </c>
      <c r="U49" s="208">
        <f t="shared" si="6"/>
        <v>0</v>
      </c>
      <c r="W49" s="85" t="s">
        <v>12</v>
      </c>
      <c r="X49" s="117">
        <f t="shared" si="7"/>
        <v>0</v>
      </c>
      <c r="Y49" s="118">
        <f t="shared" si="8"/>
        <v>0</v>
      </c>
      <c r="Z49" s="118">
        <f t="shared" si="9"/>
        <v>0</v>
      </c>
      <c r="AA49" s="118">
        <f t="shared" si="10"/>
        <v>0</v>
      </c>
      <c r="AB49" s="118">
        <f t="shared" si="11"/>
        <v>0</v>
      </c>
      <c r="AC49" s="131">
        <f t="shared" si="12"/>
        <v>0</v>
      </c>
    </row>
    <row r="50" spans="1:29" ht="15.75">
      <c r="A50" s="251"/>
      <c r="B50" s="86" t="s">
        <v>13</v>
      </c>
      <c r="C50" s="92"/>
      <c r="D50" s="20"/>
      <c r="E50" s="93">
        <f t="shared" si="0"/>
        <v>0</v>
      </c>
      <c r="F50" s="92"/>
      <c r="G50" s="20"/>
      <c r="H50" s="93">
        <f t="shared" si="1"/>
        <v>0</v>
      </c>
      <c r="I50" s="92"/>
      <c r="J50" s="20"/>
      <c r="K50" s="93">
        <f t="shared" si="2"/>
        <v>0</v>
      </c>
      <c r="L50" s="92"/>
      <c r="M50" s="20"/>
      <c r="N50" s="93">
        <f t="shared" si="3"/>
        <v>0</v>
      </c>
      <c r="O50" s="92"/>
      <c r="P50" s="20"/>
      <c r="Q50" s="93">
        <f t="shared" si="4"/>
        <v>0</v>
      </c>
      <c r="R50" s="92"/>
      <c r="S50" s="20"/>
      <c r="T50" s="93">
        <f t="shared" si="5"/>
        <v>0</v>
      </c>
      <c r="U50" s="209">
        <f t="shared" si="6"/>
        <v>0</v>
      </c>
      <c r="W50" s="86" t="s">
        <v>13</v>
      </c>
      <c r="X50" s="121">
        <f t="shared" si="7"/>
        <v>0</v>
      </c>
      <c r="Y50" s="122">
        <f t="shared" si="8"/>
        <v>0</v>
      </c>
      <c r="Z50" s="122">
        <f t="shared" si="9"/>
        <v>0</v>
      </c>
      <c r="AA50" s="122">
        <f t="shared" si="10"/>
        <v>0</v>
      </c>
      <c r="AB50" s="122">
        <f t="shared" si="11"/>
        <v>0</v>
      </c>
      <c r="AC50" s="129">
        <f t="shared" si="12"/>
        <v>0</v>
      </c>
    </row>
    <row r="51" spans="1:29" ht="15.75">
      <c r="A51" s="251"/>
      <c r="B51" s="87" t="s">
        <v>14</v>
      </c>
      <c r="C51" s="92"/>
      <c r="D51" s="20"/>
      <c r="E51" s="93">
        <f t="shared" si="0"/>
        <v>0</v>
      </c>
      <c r="F51" s="92"/>
      <c r="G51" s="20"/>
      <c r="H51" s="93">
        <f t="shared" si="1"/>
        <v>0</v>
      </c>
      <c r="I51" s="92"/>
      <c r="J51" s="20"/>
      <c r="K51" s="93">
        <f t="shared" si="2"/>
        <v>0</v>
      </c>
      <c r="L51" s="92"/>
      <c r="M51" s="20"/>
      <c r="N51" s="93">
        <f t="shared" si="3"/>
        <v>0</v>
      </c>
      <c r="O51" s="92"/>
      <c r="P51" s="20"/>
      <c r="Q51" s="93">
        <f t="shared" si="4"/>
        <v>0</v>
      </c>
      <c r="R51" s="92"/>
      <c r="S51" s="20"/>
      <c r="T51" s="93">
        <f t="shared" si="5"/>
        <v>0</v>
      </c>
      <c r="U51" s="209">
        <f t="shared" si="6"/>
        <v>0</v>
      </c>
      <c r="W51" s="87" t="s">
        <v>14</v>
      </c>
      <c r="X51" s="121">
        <f t="shared" si="7"/>
        <v>0</v>
      </c>
      <c r="Y51" s="122">
        <f t="shared" si="8"/>
        <v>0</v>
      </c>
      <c r="Z51" s="122">
        <f t="shared" si="9"/>
        <v>0</v>
      </c>
      <c r="AA51" s="122">
        <f t="shared" si="10"/>
        <v>0</v>
      </c>
      <c r="AB51" s="122">
        <f t="shared" si="11"/>
        <v>0</v>
      </c>
      <c r="AC51" s="129">
        <f t="shared" si="12"/>
        <v>0</v>
      </c>
    </row>
    <row r="52" spans="1:29" ht="15.75">
      <c r="A52" s="251"/>
      <c r="B52" s="86" t="s">
        <v>15</v>
      </c>
      <c r="C52" s="92"/>
      <c r="D52" s="20"/>
      <c r="E52" s="93">
        <f t="shared" si="0"/>
        <v>0</v>
      </c>
      <c r="F52" s="92"/>
      <c r="G52" s="20"/>
      <c r="H52" s="93">
        <f t="shared" si="1"/>
        <v>0</v>
      </c>
      <c r="I52" s="92"/>
      <c r="J52" s="20"/>
      <c r="K52" s="93">
        <f t="shared" si="2"/>
        <v>0</v>
      </c>
      <c r="L52" s="92"/>
      <c r="M52" s="20"/>
      <c r="N52" s="93">
        <f t="shared" si="3"/>
        <v>0</v>
      </c>
      <c r="O52" s="92"/>
      <c r="P52" s="20"/>
      <c r="Q52" s="93">
        <f t="shared" si="4"/>
        <v>0</v>
      </c>
      <c r="R52" s="92"/>
      <c r="S52" s="20"/>
      <c r="T52" s="93">
        <f t="shared" si="5"/>
        <v>0</v>
      </c>
      <c r="U52" s="209">
        <f t="shared" si="6"/>
        <v>0</v>
      </c>
      <c r="W52" s="86" t="s">
        <v>15</v>
      </c>
      <c r="X52" s="121">
        <f t="shared" si="7"/>
        <v>0</v>
      </c>
      <c r="Y52" s="122">
        <f t="shared" si="8"/>
        <v>0</v>
      </c>
      <c r="Z52" s="122">
        <f t="shared" si="9"/>
        <v>0</v>
      </c>
      <c r="AA52" s="122">
        <f t="shared" si="10"/>
        <v>0</v>
      </c>
      <c r="AB52" s="122">
        <f t="shared" si="11"/>
        <v>0</v>
      </c>
      <c r="AC52" s="129">
        <f t="shared" si="12"/>
        <v>0</v>
      </c>
    </row>
    <row r="53" spans="1:29" ht="15.75">
      <c r="A53" s="251"/>
      <c r="B53" s="86" t="s">
        <v>16</v>
      </c>
      <c r="C53" s="92"/>
      <c r="D53" s="20"/>
      <c r="E53" s="93">
        <f t="shared" si="0"/>
        <v>0</v>
      </c>
      <c r="F53" s="92"/>
      <c r="G53" s="20"/>
      <c r="H53" s="93">
        <f t="shared" si="1"/>
        <v>0</v>
      </c>
      <c r="I53" s="92"/>
      <c r="J53" s="20"/>
      <c r="K53" s="93">
        <f t="shared" si="2"/>
        <v>0</v>
      </c>
      <c r="L53" s="92"/>
      <c r="M53" s="20"/>
      <c r="N53" s="93">
        <f t="shared" si="3"/>
        <v>0</v>
      </c>
      <c r="O53" s="92"/>
      <c r="P53" s="20"/>
      <c r="Q53" s="93">
        <f t="shared" si="4"/>
        <v>0</v>
      </c>
      <c r="R53" s="92"/>
      <c r="S53" s="20"/>
      <c r="T53" s="93">
        <f t="shared" si="5"/>
        <v>0</v>
      </c>
      <c r="U53" s="209">
        <f t="shared" si="6"/>
        <v>0</v>
      </c>
      <c r="W53" s="86" t="s">
        <v>16</v>
      </c>
      <c r="X53" s="121">
        <f t="shared" si="7"/>
        <v>0</v>
      </c>
      <c r="Y53" s="122">
        <f t="shared" si="8"/>
        <v>0</v>
      </c>
      <c r="Z53" s="122">
        <f t="shared" si="9"/>
        <v>0</v>
      </c>
      <c r="AA53" s="122">
        <f t="shared" si="10"/>
        <v>0</v>
      </c>
      <c r="AB53" s="122">
        <f t="shared" si="11"/>
        <v>0</v>
      </c>
      <c r="AC53" s="129">
        <f t="shared" si="12"/>
        <v>0</v>
      </c>
    </row>
    <row r="54" spans="1:29" ht="15.75">
      <c r="A54" s="251"/>
      <c r="B54" s="86" t="s">
        <v>17</v>
      </c>
      <c r="C54" s="92"/>
      <c r="D54" s="20"/>
      <c r="E54" s="93">
        <f t="shared" si="0"/>
        <v>0</v>
      </c>
      <c r="F54" s="92"/>
      <c r="G54" s="20"/>
      <c r="H54" s="93">
        <f t="shared" si="1"/>
        <v>0</v>
      </c>
      <c r="I54" s="92"/>
      <c r="J54" s="20"/>
      <c r="K54" s="93">
        <f t="shared" si="2"/>
        <v>0</v>
      </c>
      <c r="L54" s="92"/>
      <c r="M54" s="20"/>
      <c r="N54" s="93">
        <f t="shared" si="3"/>
        <v>0</v>
      </c>
      <c r="O54" s="92"/>
      <c r="P54" s="20"/>
      <c r="Q54" s="93">
        <f t="shared" si="4"/>
        <v>0</v>
      </c>
      <c r="R54" s="92"/>
      <c r="S54" s="20"/>
      <c r="T54" s="93">
        <f t="shared" si="5"/>
        <v>0</v>
      </c>
      <c r="U54" s="209">
        <f t="shared" si="6"/>
        <v>0</v>
      </c>
      <c r="W54" s="86" t="s">
        <v>17</v>
      </c>
      <c r="X54" s="121">
        <f t="shared" si="7"/>
        <v>0</v>
      </c>
      <c r="Y54" s="122">
        <f t="shared" si="8"/>
        <v>0</v>
      </c>
      <c r="Z54" s="122">
        <f t="shared" si="9"/>
        <v>0</v>
      </c>
      <c r="AA54" s="122">
        <f t="shared" si="10"/>
        <v>0</v>
      </c>
      <c r="AB54" s="122">
        <f t="shared" si="11"/>
        <v>0</v>
      </c>
      <c r="AC54" s="129">
        <f t="shared" si="12"/>
        <v>0</v>
      </c>
    </row>
    <row r="55" spans="1:29" ht="15.75">
      <c r="A55" s="251"/>
      <c r="B55" s="86" t="s">
        <v>18</v>
      </c>
      <c r="C55" s="92"/>
      <c r="D55" s="20"/>
      <c r="E55" s="93">
        <f t="shared" si="0"/>
        <v>0</v>
      </c>
      <c r="F55" s="92"/>
      <c r="G55" s="20"/>
      <c r="H55" s="93">
        <f t="shared" si="1"/>
        <v>0</v>
      </c>
      <c r="I55" s="92"/>
      <c r="J55" s="20"/>
      <c r="K55" s="93">
        <f t="shared" si="2"/>
        <v>0</v>
      </c>
      <c r="L55" s="92"/>
      <c r="M55" s="20"/>
      <c r="N55" s="93">
        <f t="shared" si="3"/>
        <v>0</v>
      </c>
      <c r="O55" s="92"/>
      <c r="P55" s="20"/>
      <c r="Q55" s="93">
        <f t="shared" si="4"/>
        <v>0</v>
      </c>
      <c r="R55" s="92"/>
      <c r="S55" s="20"/>
      <c r="T55" s="93">
        <f t="shared" si="5"/>
        <v>0</v>
      </c>
      <c r="U55" s="209">
        <f t="shared" si="6"/>
        <v>0</v>
      </c>
      <c r="W55" s="86" t="s">
        <v>18</v>
      </c>
      <c r="X55" s="121">
        <f t="shared" si="7"/>
        <v>0</v>
      </c>
      <c r="Y55" s="122">
        <f t="shared" si="8"/>
        <v>0</v>
      </c>
      <c r="Z55" s="122">
        <f t="shared" si="9"/>
        <v>0</v>
      </c>
      <c r="AA55" s="122">
        <f t="shared" si="10"/>
        <v>0</v>
      </c>
      <c r="AB55" s="122">
        <f t="shared" si="11"/>
        <v>0</v>
      </c>
      <c r="AC55" s="129">
        <f t="shared" si="12"/>
        <v>0</v>
      </c>
    </row>
    <row r="56" spans="1:29" ht="15.75">
      <c r="A56" s="252"/>
      <c r="B56" s="88" t="s">
        <v>19</v>
      </c>
      <c r="C56" s="94"/>
      <c r="D56" s="95"/>
      <c r="E56" s="96">
        <f t="shared" si="0"/>
        <v>0</v>
      </c>
      <c r="F56" s="94"/>
      <c r="G56" s="95"/>
      <c r="H56" s="96">
        <f t="shared" si="1"/>
        <v>0</v>
      </c>
      <c r="I56" s="94"/>
      <c r="J56" s="95"/>
      <c r="K56" s="96">
        <f t="shared" si="2"/>
        <v>0</v>
      </c>
      <c r="L56" s="94"/>
      <c r="M56" s="95"/>
      <c r="N56" s="96">
        <f t="shared" si="3"/>
        <v>0</v>
      </c>
      <c r="O56" s="92"/>
      <c r="P56" s="20"/>
      <c r="Q56" s="93">
        <f t="shared" si="4"/>
        <v>0</v>
      </c>
      <c r="R56" s="94"/>
      <c r="S56" s="95"/>
      <c r="T56" s="96">
        <f t="shared" si="5"/>
        <v>0</v>
      </c>
      <c r="U56" s="210">
        <f t="shared" si="6"/>
        <v>0</v>
      </c>
      <c r="W56" s="88" t="s">
        <v>19</v>
      </c>
      <c r="X56" s="125">
        <f t="shared" si="7"/>
        <v>0</v>
      </c>
      <c r="Y56" s="126">
        <f t="shared" si="8"/>
        <v>0</v>
      </c>
      <c r="Z56" s="126">
        <f t="shared" si="9"/>
        <v>0</v>
      </c>
      <c r="AA56" s="126">
        <f t="shared" si="10"/>
        <v>0</v>
      </c>
      <c r="AB56" s="126">
        <f t="shared" si="11"/>
        <v>0</v>
      </c>
      <c r="AC56" s="132">
        <f t="shared" si="12"/>
        <v>0</v>
      </c>
    </row>
    <row r="57" spans="1:29" ht="15.75" customHeight="1">
      <c r="A57" s="250">
        <v>42742</v>
      </c>
      <c r="B57" s="85" t="s">
        <v>12</v>
      </c>
      <c r="C57" s="89"/>
      <c r="D57" s="90"/>
      <c r="E57" s="91">
        <f t="shared" si="0"/>
        <v>0</v>
      </c>
      <c r="F57" s="89"/>
      <c r="G57" s="90"/>
      <c r="H57" s="91">
        <f t="shared" si="1"/>
        <v>0</v>
      </c>
      <c r="I57" s="89"/>
      <c r="J57" s="90"/>
      <c r="K57" s="91">
        <f t="shared" si="2"/>
        <v>0</v>
      </c>
      <c r="L57" s="89"/>
      <c r="M57" s="90"/>
      <c r="N57" s="91">
        <f t="shared" si="3"/>
        <v>0</v>
      </c>
      <c r="O57" s="89"/>
      <c r="P57" s="90"/>
      <c r="Q57" s="91">
        <f t="shared" si="4"/>
        <v>0</v>
      </c>
      <c r="R57" s="89"/>
      <c r="S57" s="90"/>
      <c r="T57" s="91">
        <f t="shared" si="5"/>
        <v>0</v>
      </c>
      <c r="U57" s="208">
        <f t="shared" si="6"/>
        <v>0</v>
      </c>
      <c r="W57" s="85" t="s">
        <v>12</v>
      </c>
      <c r="X57" s="122">
        <f t="shared" si="7"/>
        <v>0</v>
      </c>
      <c r="Y57" s="122">
        <f t="shared" si="8"/>
        <v>0</v>
      </c>
      <c r="Z57" s="122">
        <f t="shared" si="9"/>
        <v>0</v>
      </c>
      <c r="AA57" s="122">
        <f t="shared" si="10"/>
        <v>0</v>
      </c>
      <c r="AB57" s="122">
        <f t="shared" si="11"/>
        <v>0</v>
      </c>
      <c r="AC57" s="129">
        <f t="shared" si="12"/>
        <v>0</v>
      </c>
    </row>
    <row r="58" spans="1:29" ht="15.75">
      <c r="A58" s="251"/>
      <c r="B58" s="86" t="s">
        <v>13</v>
      </c>
      <c r="C58" s="92"/>
      <c r="D58" s="20"/>
      <c r="E58" s="93">
        <f t="shared" si="0"/>
        <v>0</v>
      </c>
      <c r="F58" s="92"/>
      <c r="G58" s="20"/>
      <c r="H58" s="93">
        <f t="shared" si="1"/>
        <v>0</v>
      </c>
      <c r="I58" s="92"/>
      <c r="J58" s="20"/>
      <c r="K58" s="93">
        <f t="shared" si="2"/>
        <v>0</v>
      </c>
      <c r="L58" s="92"/>
      <c r="M58" s="20"/>
      <c r="N58" s="93">
        <f t="shared" si="3"/>
        <v>0</v>
      </c>
      <c r="O58" s="92"/>
      <c r="P58" s="20"/>
      <c r="Q58" s="93">
        <f t="shared" si="4"/>
        <v>0</v>
      </c>
      <c r="R58" s="92"/>
      <c r="S58" s="20"/>
      <c r="T58" s="93">
        <f t="shared" si="5"/>
        <v>0</v>
      </c>
      <c r="U58" s="209">
        <f t="shared" si="6"/>
        <v>0</v>
      </c>
      <c r="W58" s="86" t="s">
        <v>13</v>
      </c>
      <c r="X58" s="122">
        <f t="shared" si="7"/>
        <v>0</v>
      </c>
      <c r="Y58" s="122">
        <f t="shared" si="8"/>
        <v>0</v>
      </c>
      <c r="Z58" s="122">
        <f t="shared" si="9"/>
        <v>0</v>
      </c>
      <c r="AA58" s="122">
        <f t="shared" si="10"/>
        <v>0</v>
      </c>
      <c r="AB58" s="122">
        <f t="shared" si="11"/>
        <v>0</v>
      </c>
      <c r="AC58" s="129">
        <f t="shared" si="12"/>
        <v>0</v>
      </c>
    </row>
    <row r="59" spans="1:29" ht="15.75">
      <c r="A59" s="251"/>
      <c r="B59" s="87" t="s">
        <v>14</v>
      </c>
      <c r="C59" s="92"/>
      <c r="D59" s="20"/>
      <c r="E59" s="93">
        <f t="shared" si="0"/>
        <v>0</v>
      </c>
      <c r="F59" s="92"/>
      <c r="G59" s="20"/>
      <c r="H59" s="93">
        <f t="shared" si="1"/>
        <v>0</v>
      </c>
      <c r="I59" s="92"/>
      <c r="J59" s="20"/>
      <c r="K59" s="93">
        <f t="shared" si="2"/>
        <v>0</v>
      </c>
      <c r="L59" s="92"/>
      <c r="M59" s="20"/>
      <c r="N59" s="93">
        <f t="shared" si="3"/>
        <v>0</v>
      </c>
      <c r="O59" s="92"/>
      <c r="P59" s="20"/>
      <c r="Q59" s="93">
        <f t="shared" si="4"/>
        <v>0</v>
      </c>
      <c r="R59" s="92"/>
      <c r="S59" s="20"/>
      <c r="T59" s="93">
        <f t="shared" si="5"/>
        <v>0</v>
      </c>
      <c r="U59" s="209">
        <f t="shared" si="6"/>
        <v>0</v>
      </c>
      <c r="W59" s="87" t="s">
        <v>14</v>
      </c>
      <c r="X59" s="122">
        <f t="shared" si="7"/>
        <v>0</v>
      </c>
      <c r="Y59" s="122">
        <f t="shared" si="8"/>
        <v>0</v>
      </c>
      <c r="Z59" s="122">
        <f t="shared" si="9"/>
        <v>0</v>
      </c>
      <c r="AA59" s="122">
        <f t="shared" si="10"/>
        <v>0</v>
      </c>
      <c r="AB59" s="122">
        <f t="shared" si="11"/>
        <v>0</v>
      </c>
      <c r="AC59" s="129">
        <f t="shared" si="12"/>
        <v>0</v>
      </c>
    </row>
    <row r="60" spans="1:29" ht="15.75">
      <c r="A60" s="251"/>
      <c r="B60" s="86" t="s">
        <v>15</v>
      </c>
      <c r="C60" s="92"/>
      <c r="D60" s="20"/>
      <c r="E60" s="93">
        <f t="shared" si="0"/>
        <v>0</v>
      </c>
      <c r="F60" s="92"/>
      <c r="G60" s="20"/>
      <c r="H60" s="93">
        <f t="shared" si="1"/>
        <v>0</v>
      </c>
      <c r="I60" s="92"/>
      <c r="J60" s="20"/>
      <c r="K60" s="93">
        <f t="shared" si="2"/>
        <v>0</v>
      </c>
      <c r="L60" s="92"/>
      <c r="M60" s="20"/>
      <c r="N60" s="93">
        <f t="shared" si="3"/>
        <v>0</v>
      </c>
      <c r="O60" s="92"/>
      <c r="P60" s="20"/>
      <c r="Q60" s="93">
        <f t="shared" si="4"/>
        <v>0</v>
      </c>
      <c r="R60" s="92"/>
      <c r="S60" s="20"/>
      <c r="T60" s="93">
        <f t="shared" si="5"/>
        <v>0</v>
      </c>
      <c r="U60" s="209">
        <f t="shared" si="6"/>
        <v>0</v>
      </c>
      <c r="W60" s="86" t="s">
        <v>15</v>
      </c>
      <c r="X60" s="122">
        <f t="shared" si="7"/>
        <v>0</v>
      </c>
      <c r="Y60" s="122">
        <f t="shared" si="8"/>
        <v>0</v>
      </c>
      <c r="Z60" s="122">
        <f t="shared" si="9"/>
        <v>0</v>
      </c>
      <c r="AA60" s="122">
        <f t="shared" si="10"/>
        <v>0</v>
      </c>
      <c r="AB60" s="122">
        <f t="shared" si="11"/>
        <v>0</v>
      </c>
      <c r="AC60" s="129">
        <f t="shared" si="12"/>
        <v>0</v>
      </c>
    </row>
    <row r="61" spans="1:29" ht="15.75">
      <c r="A61" s="251"/>
      <c r="B61" s="86" t="s">
        <v>16</v>
      </c>
      <c r="C61" s="92"/>
      <c r="D61" s="20"/>
      <c r="E61" s="93">
        <f t="shared" si="0"/>
        <v>0</v>
      </c>
      <c r="F61" s="92"/>
      <c r="G61" s="20"/>
      <c r="H61" s="93">
        <f t="shared" si="1"/>
        <v>0</v>
      </c>
      <c r="I61" s="92"/>
      <c r="J61" s="20"/>
      <c r="K61" s="93">
        <f t="shared" si="2"/>
        <v>0</v>
      </c>
      <c r="L61" s="92"/>
      <c r="M61" s="20"/>
      <c r="N61" s="93">
        <f t="shared" si="3"/>
        <v>0</v>
      </c>
      <c r="O61" s="92"/>
      <c r="P61" s="20"/>
      <c r="Q61" s="93">
        <f t="shared" si="4"/>
        <v>0</v>
      </c>
      <c r="R61" s="92"/>
      <c r="S61" s="20"/>
      <c r="T61" s="93">
        <f t="shared" si="5"/>
        <v>0</v>
      </c>
      <c r="U61" s="209">
        <f t="shared" si="6"/>
        <v>0</v>
      </c>
      <c r="W61" s="86" t="s">
        <v>16</v>
      </c>
      <c r="X61" s="122">
        <f t="shared" si="7"/>
        <v>0</v>
      </c>
      <c r="Y61" s="122">
        <f t="shared" si="8"/>
        <v>0</v>
      </c>
      <c r="Z61" s="122">
        <f t="shared" si="9"/>
        <v>0</v>
      </c>
      <c r="AA61" s="122">
        <f t="shared" si="10"/>
        <v>0</v>
      </c>
      <c r="AB61" s="122">
        <f t="shared" si="11"/>
        <v>0</v>
      </c>
      <c r="AC61" s="129">
        <f t="shared" si="12"/>
        <v>0</v>
      </c>
    </row>
    <row r="62" spans="1:29" ht="15.75">
      <c r="A62" s="251"/>
      <c r="B62" s="86" t="s">
        <v>17</v>
      </c>
      <c r="C62" s="92"/>
      <c r="D62" s="20"/>
      <c r="E62" s="93">
        <f t="shared" si="0"/>
        <v>0</v>
      </c>
      <c r="F62" s="92"/>
      <c r="G62" s="20"/>
      <c r="H62" s="93">
        <f t="shared" si="1"/>
        <v>0</v>
      </c>
      <c r="I62" s="92"/>
      <c r="J62" s="20"/>
      <c r="K62" s="93">
        <f t="shared" si="2"/>
        <v>0</v>
      </c>
      <c r="L62" s="92"/>
      <c r="M62" s="20"/>
      <c r="N62" s="93">
        <f t="shared" si="3"/>
        <v>0</v>
      </c>
      <c r="O62" s="92"/>
      <c r="P62" s="20"/>
      <c r="Q62" s="93">
        <f t="shared" si="4"/>
        <v>0</v>
      </c>
      <c r="R62" s="92"/>
      <c r="S62" s="20"/>
      <c r="T62" s="93">
        <f t="shared" si="5"/>
        <v>0</v>
      </c>
      <c r="U62" s="209">
        <f t="shared" si="6"/>
        <v>0</v>
      </c>
      <c r="W62" s="86" t="s">
        <v>17</v>
      </c>
      <c r="X62" s="122">
        <f t="shared" si="7"/>
        <v>0</v>
      </c>
      <c r="Y62" s="122">
        <f t="shared" si="8"/>
        <v>0</v>
      </c>
      <c r="Z62" s="122">
        <f t="shared" si="9"/>
        <v>0</v>
      </c>
      <c r="AA62" s="122">
        <f t="shared" si="10"/>
        <v>0</v>
      </c>
      <c r="AB62" s="122">
        <f t="shared" si="11"/>
        <v>0</v>
      </c>
      <c r="AC62" s="129">
        <f t="shared" si="12"/>
        <v>0</v>
      </c>
    </row>
    <row r="63" spans="1:29" ht="15.75">
      <c r="A63" s="251"/>
      <c r="B63" s="86" t="s">
        <v>18</v>
      </c>
      <c r="C63" s="92"/>
      <c r="D63" s="20"/>
      <c r="E63" s="93">
        <f t="shared" si="0"/>
        <v>0</v>
      </c>
      <c r="F63" s="92"/>
      <c r="G63" s="20"/>
      <c r="H63" s="93">
        <f t="shared" si="1"/>
        <v>0</v>
      </c>
      <c r="I63" s="92"/>
      <c r="J63" s="20"/>
      <c r="K63" s="93">
        <f t="shared" si="2"/>
        <v>0</v>
      </c>
      <c r="L63" s="92"/>
      <c r="M63" s="20"/>
      <c r="N63" s="93">
        <f t="shared" si="3"/>
        <v>0</v>
      </c>
      <c r="O63" s="92"/>
      <c r="P63" s="20"/>
      <c r="Q63" s="93">
        <f t="shared" si="4"/>
        <v>0</v>
      </c>
      <c r="R63" s="92"/>
      <c r="S63" s="20"/>
      <c r="T63" s="93">
        <f t="shared" si="5"/>
        <v>0</v>
      </c>
      <c r="U63" s="209">
        <f t="shared" si="6"/>
        <v>0</v>
      </c>
      <c r="W63" s="86" t="s">
        <v>18</v>
      </c>
      <c r="X63" s="122">
        <f t="shared" si="7"/>
        <v>0</v>
      </c>
      <c r="Y63" s="122">
        <f t="shared" si="8"/>
        <v>0</v>
      </c>
      <c r="Z63" s="122">
        <f t="shared" si="9"/>
        <v>0</v>
      </c>
      <c r="AA63" s="122">
        <f t="shared" si="10"/>
        <v>0</v>
      </c>
      <c r="AB63" s="122">
        <f t="shared" si="11"/>
        <v>0</v>
      </c>
      <c r="AC63" s="129">
        <f t="shared" si="12"/>
        <v>0</v>
      </c>
    </row>
    <row r="64" spans="1:29" ht="15.75">
      <c r="A64" s="252"/>
      <c r="B64" s="88" t="s">
        <v>19</v>
      </c>
      <c r="C64" s="94"/>
      <c r="D64" s="95"/>
      <c r="E64" s="96">
        <f t="shared" si="0"/>
        <v>0</v>
      </c>
      <c r="F64" s="94"/>
      <c r="G64" s="95"/>
      <c r="H64" s="96">
        <f t="shared" si="1"/>
        <v>0</v>
      </c>
      <c r="I64" s="94"/>
      <c r="J64" s="95"/>
      <c r="K64" s="96">
        <f t="shared" si="2"/>
        <v>0</v>
      </c>
      <c r="L64" s="94"/>
      <c r="M64" s="95"/>
      <c r="N64" s="96">
        <f t="shared" si="3"/>
        <v>0</v>
      </c>
      <c r="O64" s="94"/>
      <c r="P64" s="95"/>
      <c r="Q64" s="96">
        <f t="shared" si="4"/>
        <v>0</v>
      </c>
      <c r="R64" s="94"/>
      <c r="S64" s="95"/>
      <c r="T64" s="96">
        <f t="shared" si="5"/>
        <v>0</v>
      </c>
      <c r="U64" s="210">
        <f t="shared" si="6"/>
        <v>0</v>
      </c>
      <c r="W64" s="88" t="s">
        <v>19</v>
      </c>
      <c r="X64" s="122">
        <f t="shared" si="7"/>
        <v>0</v>
      </c>
      <c r="Y64" s="122">
        <f t="shared" si="8"/>
        <v>0</v>
      </c>
      <c r="Z64" s="122">
        <f t="shared" si="9"/>
        <v>0</v>
      </c>
      <c r="AA64" s="122">
        <f t="shared" si="10"/>
        <v>0</v>
      </c>
      <c r="AB64" s="122">
        <f t="shared" si="11"/>
        <v>0</v>
      </c>
      <c r="AC64" s="129">
        <f t="shared" si="12"/>
        <v>0</v>
      </c>
    </row>
    <row r="65" spans="1:29" ht="15.75" customHeight="1">
      <c r="A65" s="250">
        <v>42743</v>
      </c>
      <c r="B65" s="85" t="s">
        <v>12</v>
      </c>
      <c r="C65" s="89"/>
      <c r="D65" s="90"/>
      <c r="E65" s="91">
        <f t="shared" si="0"/>
        <v>0</v>
      </c>
      <c r="F65" s="89"/>
      <c r="G65" s="90"/>
      <c r="H65" s="91">
        <f t="shared" si="1"/>
        <v>0</v>
      </c>
      <c r="I65" s="89"/>
      <c r="J65" s="90"/>
      <c r="K65" s="91">
        <f t="shared" si="2"/>
        <v>0</v>
      </c>
      <c r="L65" s="89"/>
      <c r="M65" s="90"/>
      <c r="N65" s="91">
        <f t="shared" si="3"/>
        <v>0</v>
      </c>
      <c r="O65" s="92"/>
      <c r="P65" s="20"/>
      <c r="Q65" s="93">
        <f t="shared" si="4"/>
        <v>0</v>
      </c>
      <c r="R65" s="89"/>
      <c r="S65" s="90"/>
      <c r="T65" s="91">
        <f t="shared" si="5"/>
        <v>0</v>
      </c>
      <c r="U65" s="208">
        <f t="shared" si="6"/>
        <v>0</v>
      </c>
      <c r="W65" s="85" t="s">
        <v>12</v>
      </c>
      <c r="X65" s="117">
        <f t="shared" si="7"/>
        <v>0</v>
      </c>
      <c r="Y65" s="118">
        <f t="shared" si="8"/>
        <v>0</v>
      </c>
      <c r="Z65" s="118">
        <f t="shared" si="9"/>
        <v>0</v>
      </c>
      <c r="AA65" s="118">
        <f t="shared" si="10"/>
        <v>0</v>
      </c>
      <c r="AB65" s="118">
        <f t="shared" si="11"/>
        <v>0</v>
      </c>
      <c r="AC65" s="131">
        <f t="shared" si="12"/>
        <v>0</v>
      </c>
    </row>
    <row r="66" spans="1:29" ht="15.75">
      <c r="A66" s="251"/>
      <c r="B66" s="86" t="s">
        <v>13</v>
      </c>
      <c r="C66" s="92"/>
      <c r="D66" s="20"/>
      <c r="E66" s="93">
        <f t="shared" si="0"/>
        <v>0</v>
      </c>
      <c r="F66" s="92"/>
      <c r="G66" s="20"/>
      <c r="H66" s="93">
        <f t="shared" si="1"/>
        <v>0</v>
      </c>
      <c r="I66" s="92"/>
      <c r="J66" s="20"/>
      <c r="K66" s="93">
        <f t="shared" si="2"/>
        <v>0</v>
      </c>
      <c r="L66" s="92"/>
      <c r="M66" s="20"/>
      <c r="N66" s="93">
        <f t="shared" si="3"/>
        <v>0</v>
      </c>
      <c r="O66" s="92"/>
      <c r="P66" s="20"/>
      <c r="Q66" s="93">
        <f t="shared" si="4"/>
        <v>0</v>
      </c>
      <c r="R66" s="92"/>
      <c r="S66" s="20"/>
      <c r="T66" s="93">
        <f t="shared" si="5"/>
        <v>0</v>
      </c>
      <c r="U66" s="209">
        <f t="shared" si="6"/>
        <v>0</v>
      </c>
      <c r="W66" s="86" t="s">
        <v>13</v>
      </c>
      <c r="X66" s="121">
        <f t="shared" si="7"/>
        <v>0</v>
      </c>
      <c r="Y66" s="122">
        <f t="shared" si="8"/>
        <v>0</v>
      </c>
      <c r="Z66" s="122">
        <f t="shared" si="9"/>
        <v>0</v>
      </c>
      <c r="AA66" s="122">
        <f t="shared" si="10"/>
        <v>0</v>
      </c>
      <c r="AB66" s="122">
        <f t="shared" si="11"/>
        <v>0</v>
      </c>
      <c r="AC66" s="129">
        <f t="shared" si="12"/>
        <v>0</v>
      </c>
    </row>
    <row r="67" spans="1:29" ht="15.75">
      <c r="A67" s="251"/>
      <c r="B67" s="87" t="s">
        <v>14</v>
      </c>
      <c r="C67" s="92"/>
      <c r="D67" s="20"/>
      <c r="E67" s="93">
        <f t="shared" si="0"/>
        <v>0</v>
      </c>
      <c r="F67" s="92"/>
      <c r="G67" s="20"/>
      <c r="H67" s="93">
        <f t="shared" si="1"/>
        <v>0</v>
      </c>
      <c r="I67" s="92"/>
      <c r="J67" s="20"/>
      <c r="K67" s="93">
        <f t="shared" si="2"/>
        <v>0</v>
      </c>
      <c r="L67" s="92"/>
      <c r="M67" s="20"/>
      <c r="N67" s="93">
        <f t="shared" si="3"/>
        <v>0</v>
      </c>
      <c r="O67" s="92"/>
      <c r="P67" s="20"/>
      <c r="Q67" s="93">
        <f t="shared" si="4"/>
        <v>0</v>
      </c>
      <c r="R67" s="92"/>
      <c r="S67" s="20"/>
      <c r="T67" s="93">
        <f t="shared" si="5"/>
        <v>0</v>
      </c>
      <c r="U67" s="209">
        <f t="shared" si="6"/>
        <v>0</v>
      </c>
      <c r="W67" s="87" t="s">
        <v>14</v>
      </c>
      <c r="X67" s="121">
        <f t="shared" si="7"/>
        <v>0</v>
      </c>
      <c r="Y67" s="122">
        <f t="shared" si="8"/>
        <v>0</v>
      </c>
      <c r="Z67" s="122">
        <f t="shared" si="9"/>
        <v>0</v>
      </c>
      <c r="AA67" s="122">
        <f t="shared" si="10"/>
        <v>0</v>
      </c>
      <c r="AB67" s="122">
        <f t="shared" si="11"/>
        <v>0</v>
      </c>
      <c r="AC67" s="129">
        <f t="shared" si="12"/>
        <v>0</v>
      </c>
    </row>
    <row r="68" spans="1:29" ht="15.75">
      <c r="A68" s="251"/>
      <c r="B68" s="86" t="s">
        <v>15</v>
      </c>
      <c r="C68" s="92"/>
      <c r="D68" s="20"/>
      <c r="E68" s="93">
        <f t="shared" si="0"/>
        <v>0</v>
      </c>
      <c r="F68" s="92"/>
      <c r="G68" s="20"/>
      <c r="H68" s="93">
        <f t="shared" si="1"/>
        <v>0</v>
      </c>
      <c r="I68" s="92"/>
      <c r="J68" s="20"/>
      <c r="K68" s="93">
        <f t="shared" si="2"/>
        <v>0</v>
      </c>
      <c r="L68" s="92"/>
      <c r="M68" s="20"/>
      <c r="N68" s="93">
        <f t="shared" si="3"/>
        <v>0</v>
      </c>
      <c r="O68" s="92"/>
      <c r="P68" s="20"/>
      <c r="Q68" s="93">
        <f t="shared" si="4"/>
        <v>0</v>
      </c>
      <c r="R68" s="92"/>
      <c r="S68" s="20"/>
      <c r="T68" s="93">
        <f t="shared" si="5"/>
        <v>0</v>
      </c>
      <c r="U68" s="209">
        <f t="shared" si="6"/>
        <v>0</v>
      </c>
      <c r="W68" s="86" t="s">
        <v>15</v>
      </c>
      <c r="X68" s="121">
        <f t="shared" si="7"/>
        <v>0</v>
      </c>
      <c r="Y68" s="122">
        <f t="shared" si="8"/>
        <v>0</v>
      </c>
      <c r="Z68" s="122">
        <f t="shared" si="9"/>
        <v>0</v>
      </c>
      <c r="AA68" s="122">
        <f t="shared" si="10"/>
        <v>0</v>
      </c>
      <c r="AB68" s="122">
        <f t="shared" si="11"/>
        <v>0</v>
      </c>
      <c r="AC68" s="129">
        <f t="shared" si="12"/>
        <v>0</v>
      </c>
    </row>
    <row r="69" spans="1:29" ht="15.75">
      <c r="A69" s="251"/>
      <c r="B69" s="86" t="s">
        <v>16</v>
      </c>
      <c r="C69" s="92"/>
      <c r="D69" s="20"/>
      <c r="E69" s="93">
        <f t="shared" si="0"/>
        <v>0</v>
      </c>
      <c r="F69" s="92"/>
      <c r="G69" s="20"/>
      <c r="H69" s="93">
        <f t="shared" si="1"/>
        <v>0</v>
      </c>
      <c r="I69" s="92"/>
      <c r="J69" s="20"/>
      <c r="K69" s="93">
        <f t="shared" si="2"/>
        <v>0</v>
      </c>
      <c r="L69" s="92"/>
      <c r="M69" s="20"/>
      <c r="N69" s="93">
        <f t="shared" si="3"/>
        <v>0</v>
      </c>
      <c r="O69" s="92"/>
      <c r="P69" s="20"/>
      <c r="Q69" s="93">
        <f t="shared" si="4"/>
        <v>0</v>
      </c>
      <c r="R69" s="92"/>
      <c r="S69" s="20"/>
      <c r="T69" s="93">
        <f t="shared" si="5"/>
        <v>0</v>
      </c>
      <c r="U69" s="209">
        <f t="shared" si="6"/>
        <v>0</v>
      </c>
      <c r="W69" s="86" t="s">
        <v>16</v>
      </c>
      <c r="X69" s="121">
        <f t="shared" si="7"/>
        <v>0</v>
      </c>
      <c r="Y69" s="122">
        <f t="shared" si="8"/>
        <v>0</v>
      </c>
      <c r="Z69" s="122">
        <f t="shared" si="9"/>
        <v>0</v>
      </c>
      <c r="AA69" s="122">
        <f t="shared" si="10"/>
        <v>0</v>
      </c>
      <c r="AB69" s="122">
        <f t="shared" si="11"/>
        <v>0</v>
      </c>
      <c r="AC69" s="129">
        <f t="shared" si="12"/>
        <v>0</v>
      </c>
    </row>
    <row r="70" spans="1:29" ht="15.75">
      <c r="A70" s="251"/>
      <c r="B70" s="86" t="s">
        <v>17</v>
      </c>
      <c r="C70" s="92"/>
      <c r="D70" s="20"/>
      <c r="E70" s="93">
        <f t="shared" si="0"/>
        <v>0</v>
      </c>
      <c r="F70" s="92"/>
      <c r="G70" s="20"/>
      <c r="H70" s="93">
        <f t="shared" si="1"/>
        <v>0</v>
      </c>
      <c r="I70" s="92"/>
      <c r="J70" s="20"/>
      <c r="K70" s="93">
        <f t="shared" si="2"/>
        <v>0</v>
      </c>
      <c r="L70" s="92"/>
      <c r="M70" s="20"/>
      <c r="N70" s="93">
        <f t="shared" si="3"/>
        <v>0</v>
      </c>
      <c r="O70" s="92"/>
      <c r="P70" s="20"/>
      <c r="Q70" s="93">
        <f t="shared" si="4"/>
        <v>0</v>
      </c>
      <c r="R70" s="92"/>
      <c r="S70" s="20"/>
      <c r="T70" s="93">
        <f t="shared" si="5"/>
        <v>0</v>
      </c>
      <c r="U70" s="209">
        <f t="shared" si="6"/>
        <v>0</v>
      </c>
      <c r="W70" s="86" t="s">
        <v>17</v>
      </c>
      <c r="X70" s="121">
        <f t="shared" si="7"/>
        <v>0</v>
      </c>
      <c r="Y70" s="122">
        <f t="shared" si="8"/>
        <v>0</v>
      </c>
      <c r="Z70" s="122">
        <f t="shared" si="9"/>
        <v>0</v>
      </c>
      <c r="AA70" s="122">
        <f t="shared" si="10"/>
        <v>0</v>
      </c>
      <c r="AB70" s="122">
        <f t="shared" si="11"/>
        <v>0</v>
      </c>
      <c r="AC70" s="129">
        <f t="shared" si="12"/>
        <v>0</v>
      </c>
    </row>
    <row r="71" spans="1:29" ht="15.75">
      <c r="A71" s="251"/>
      <c r="B71" s="86" t="s">
        <v>18</v>
      </c>
      <c r="C71" s="92"/>
      <c r="D71" s="20"/>
      <c r="E71" s="93">
        <f t="shared" si="0"/>
        <v>0</v>
      </c>
      <c r="F71" s="92"/>
      <c r="G71" s="20"/>
      <c r="H71" s="93">
        <f t="shared" si="1"/>
        <v>0</v>
      </c>
      <c r="I71" s="92"/>
      <c r="J71" s="20"/>
      <c r="K71" s="93">
        <f t="shared" si="2"/>
        <v>0</v>
      </c>
      <c r="L71" s="92"/>
      <c r="M71" s="20"/>
      <c r="N71" s="93">
        <f t="shared" si="3"/>
        <v>0</v>
      </c>
      <c r="O71" s="92"/>
      <c r="P71" s="20"/>
      <c r="Q71" s="93">
        <f t="shared" si="4"/>
        <v>0</v>
      </c>
      <c r="R71" s="92"/>
      <c r="S71" s="20"/>
      <c r="T71" s="93">
        <f t="shared" si="5"/>
        <v>0</v>
      </c>
      <c r="U71" s="209">
        <f t="shared" si="6"/>
        <v>0</v>
      </c>
      <c r="W71" s="86" t="s">
        <v>18</v>
      </c>
      <c r="X71" s="121">
        <f t="shared" si="7"/>
        <v>0</v>
      </c>
      <c r="Y71" s="122">
        <f t="shared" si="8"/>
        <v>0</v>
      </c>
      <c r="Z71" s="122">
        <f t="shared" si="9"/>
        <v>0</v>
      </c>
      <c r="AA71" s="122">
        <f t="shared" si="10"/>
        <v>0</v>
      </c>
      <c r="AB71" s="122">
        <f t="shared" si="11"/>
        <v>0</v>
      </c>
      <c r="AC71" s="129">
        <f t="shared" si="12"/>
        <v>0</v>
      </c>
    </row>
    <row r="72" spans="1:29" ht="15.75">
      <c r="A72" s="252"/>
      <c r="B72" s="88" t="s">
        <v>19</v>
      </c>
      <c r="C72" s="94"/>
      <c r="D72" s="95"/>
      <c r="E72" s="96">
        <f t="shared" si="0"/>
        <v>0</v>
      </c>
      <c r="F72" s="94"/>
      <c r="G72" s="95"/>
      <c r="H72" s="96">
        <f t="shared" si="1"/>
        <v>0</v>
      </c>
      <c r="I72" s="94"/>
      <c r="J72" s="95"/>
      <c r="K72" s="96">
        <f t="shared" si="2"/>
        <v>0</v>
      </c>
      <c r="L72" s="94"/>
      <c r="M72" s="95"/>
      <c r="N72" s="96">
        <f t="shared" si="3"/>
        <v>0</v>
      </c>
      <c r="O72" s="94"/>
      <c r="P72" s="95"/>
      <c r="Q72" s="96">
        <f t="shared" si="4"/>
        <v>0</v>
      </c>
      <c r="R72" s="94"/>
      <c r="S72" s="95"/>
      <c r="T72" s="96">
        <f t="shared" si="5"/>
        <v>0</v>
      </c>
      <c r="U72" s="210">
        <f t="shared" si="6"/>
        <v>0</v>
      </c>
      <c r="W72" s="88" t="s">
        <v>19</v>
      </c>
      <c r="X72" s="125">
        <f t="shared" si="7"/>
        <v>0</v>
      </c>
      <c r="Y72" s="126">
        <f t="shared" si="8"/>
        <v>0</v>
      </c>
      <c r="Z72" s="126">
        <f t="shared" si="9"/>
        <v>0</v>
      </c>
      <c r="AA72" s="126">
        <f t="shared" si="10"/>
        <v>0</v>
      </c>
      <c r="AB72" s="126">
        <f t="shared" si="11"/>
        <v>0</v>
      </c>
      <c r="AC72" s="132">
        <f t="shared" si="12"/>
        <v>0</v>
      </c>
    </row>
    <row r="73" spans="1:29" ht="15.75" customHeight="1">
      <c r="A73" s="250">
        <v>42744</v>
      </c>
      <c r="B73" s="85" t="s">
        <v>12</v>
      </c>
      <c r="C73" s="89"/>
      <c r="D73" s="133"/>
      <c r="E73" s="91">
        <f t="shared" ref="E73:E136" si="13">C73-D73</f>
        <v>0</v>
      </c>
      <c r="F73" s="89"/>
      <c r="G73" s="90"/>
      <c r="H73" s="91">
        <f t="shared" ref="H73:H136" si="14">F73-G73</f>
        <v>0</v>
      </c>
      <c r="I73" s="89"/>
      <c r="J73" s="90"/>
      <c r="K73" s="91">
        <f t="shared" ref="K73:K136" si="15">I73-J73</f>
        <v>0</v>
      </c>
      <c r="L73" s="89"/>
      <c r="M73" s="90"/>
      <c r="N73" s="91">
        <f t="shared" ref="N73:N136" si="16">L73-M73</f>
        <v>0</v>
      </c>
      <c r="O73" s="89"/>
      <c r="P73" s="102"/>
      <c r="Q73" s="91">
        <f t="shared" ref="Q73:Q136" si="17">O73-P73</f>
        <v>0</v>
      </c>
      <c r="R73" s="89"/>
      <c r="S73" s="90"/>
      <c r="T73" s="91">
        <f t="shared" ref="T73:T136" si="18">R73-S73</f>
        <v>0</v>
      </c>
      <c r="U73" s="208">
        <f t="shared" si="6"/>
        <v>0</v>
      </c>
      <c r="W73" s="85" t="s">
        <v>12</v>
      </c>
      <c r="X73" s="117">
        <f t="shared" si="7"/>
        <v>0</v>
      </c>
      <c r="Y73" s="118">
        <f t="shared" si="8"/>
        <v>0</v>
      </c>
      <c r="Z73" s="118">
        <f t="shared" si="9"/>
        <v>0</v>
      </c>
      <c r="AA73" s="118">
        <f t="shared" si="10"/>
        <v>0</v>
      </c>
      <c r="AB73" s="118">
        <f t="shared" si="11"/>
        <v>0</v>
      </c>
      <c r="AC73" s="131">
        <f t="shared" si="12"/>
        <v>0</v>
      </c>
    </row>
    <row r="74" spans="1:29" ht="15.75">
      <c r="A74" s="251"/>
      <c r="B74" s="86" t="s">
        <v>13</v>
      </c>
      <c r="C74" s="92"/>
      <c r="D74" s="134"/>
      <c r="E74" s="93">
        <f t="shared" si="13"/>
        <v>0</v>
      </c>
      <c r="F74" s="92"/>
      <c r="G74" s="20"/>
      <c r="H74" s="93">
        <f t="shared" si="14"/>
        <v>0</v>
      </c>
      <c r="I74" s="92"/>
      <c r="J74" s="20"/>
      <c r="K74" s="93">
        <f t="shared" si="15"/>
        <v>0</v>
      </c>
      <c r="L74" s="92"/>
      <c r="M74" s="20"/>
      <c r="N74" s="93">
        <f t="shared" si="16"/>
        <v>0</v>
      </c>
      <c r="O74" s="92"/>
      <c r="P74" s="6"/>
      <c r="Q74" s="93">
        <f t="shared" si="17"/>
        <v>0</v>
      </c>
      <c r="R74" s="92"/>
      <c r="S74" s="20"/>
      <c r="T74" s="93">
        <f t="shared" si="18"/>
        <v>0</v>
      </c>
      <c r="U74" s="209">
        <f t="shared" ref="U74:U137" si="19">IF(D74=0,0,1)</f>
        <v>0</v>
      </c>
      <c r="W74" s="86" t="s">
        <v>13</v>
      </c>
      <c r="X74" s="121">
        <f t="shared" ref="X74:X137" si="20">+IF(AND(C74&lt;&gt;0,D74&lt;&gt;0,OR(E74&gt;100,E74&lt;-100)),1,0)</f>
        <v>0</v>
      </c>
      <c r="Y74" s="122">
        <f t="shared" ref="Y74:Y137" si="21">+IF(AND(F74&lt;&gt;0,G74&lt;&gt;0,OR(H74&gt;100,H74&lt;-100)),1,0)</f>
        <v>0</v>
      </c>
      <c r="Z74" s="122">
        <f t="shared" ref="Z74:Z137" si="22">+IF(AND(I74&lt;&gt;0,J74&lt;&gt;0,OR(K74&gt;100,K74&lt;-100)),1,0)</f>
        <v>0</v>
      </c>
      <c r="AA74" s="122">
        <f t="shared" ref="AA74:AA137" si="23">+IF(AND(L74&lt;&gt;0,M74&lt;&gt;0,OR(N74&gt;100,N74&lt;-100)),1,0)</f>
        <v>0</v>
      </c>
      <c r="AB74" s="122">
        <f t="shared" ref="AB74:AB137" si="24">+IF(AND(O74&lt;&gt;0,P74&lt;&gt;0,OR(Q74&gt;100,Q74&lt;-100)),1,0)</f>
        <v>0</v>
      </c>
      <c r="AC74" s="129">
        <f t="shared" ref="AC74:AC137" si="25">+IF(AND(R74&lt;&gt;0,S74&lt;&gt;0,OR(T74&gt;100,T74&lt;-100)),1,0)</f>
        <v>0</v>
      </c>
    </row>
    <row r="75" spans="1:29" ht="15.75">
      <c r="A75" s="251"/>
      <c r="B75" s="87" t="s">
        <v>14</v>
      </c>
      <c r="C75" s="92"/>
      <c r="D75" s="134"/>
      <c r="E75" s="93">
        <f t="shared" si="13"/>
        <v>0</v>
      </c>
      <c r="F75" s="92"/>
      <c r="G75" s="20"/>
      <c r="H75" s="93">
        <f t="shared" si="14"/>
        <v>0</v>
      </c>
      <c r="I75" s="92"/>
      <c r="J75" s="20"/>
      <c r="K75" s="93">
        <f t="shared" si="15"/>
        <v>0</v>
      </c>
      <c r="L75" s="92"/>
      <c r="M75" s="20"/>
      <c r="N75" s="93">
        <f t="shared" si="16"/>
        <v>0</v>
      </c>
      <c r="O75" s="92"/>
      <c r="P75" s="6"/>
      <c r="Q75" s="93">
        <f t="shared" si="17"/>
        <v>0</v>
      </c>
      <c r="R75" s="92"/>
      <c r="S75" s="20"/>
      <c r="T75" s="93">
        <f t="shared" si="18"/>
        <v>0</v>
      </c>
      <c r="U75" s="209">
        <f t="shared" si="19"/>
        <v>0</v>
      </c>
      <c r="W75" s="87" t="s">
        <v>14</v>
      </c>
      <c r="X75" s="121">
        <f t="shared" si="20"/>
        <v>0</v>
      </c>
      <c r="Y75" s="122">
        <f t="shared" si="21"/>
        <v>0</v>
      </c>
      <c r="Z75" s="122">
        <f t="shared" si="22"/>
        <v>0</v>
      </c>
      <c r="AA75" s="122">
        <f t="shared" si="23"/>
        <v>0</v>
      </c>
      <c r="AB75" s="122">
        <f t="shared" si="24"/>
        <v>0</v>
      </c>
      <c r="AC75" s="129">
        <f t="shared" si="25"/>
        <v>0</v>
      </c>
    </row>
    <row r="76" spans="1:29" ht="15.75">
      <c r="A76" s="251"/>
      <c r="B76" s="86" t="s">
        <v>15</v>
      </c>
      <c r="C76" s="92"/>
      <c r="D76" s="134"/>
      <c r="E76" s="93">
        <f t="shared" si="13"/>
        <v>0</v>
      </c>
      <c r="F76" s="92"/>
      <c r="G76" s="20"/>
      <c r="H76" s="93">
        <f t="shared" si="14"/>
        <v>0</v>
      </c>
      <c r="I76" s="92"/>
      <c r="J76" s="20"/>
      <c r="K76" s="93">
        <f t="shared" si="15"/>
        <v>0</v>
      </c>
      <c r="L76" s="92"/>
      <c r="M76" s="20"/>
      <c r="N76" s="93">
        <f t="shared" si="16"/>
        <v>0</v>
      </c>
      <c r="O76" s="92"/>
      <c r="P76" s="6"/>
      <c r="Q76" s="93">
        <f t="shared" si="17"/>
        <v>0</v>
      </c>
      <c r="R76" s="92"/>
      <c r="S76" s="20"/>
      <c r="T76" s="93">
        <f t="shared" si="18"/>
        <v>0</v>
      </c>
      <c r="U76" s="209">
        <f t="shared" si="19"/>
        <v>0</v>
      </c>
      <c r="W76" s="86" t="s">
        <v>15</v>
      </c>
      <c r="X76" s="121">
        <f t="shared" si="20"/>
        <v>0</v>
      </c>
      <c r="Y76" s="122">
        <f t="shared" si="21"/>
        <v>0</v>
      </c>
      <c r="Z76" s="122">
        <f t="shared" si="22"/>
        <v>0</v>
      </c>
      <c r="AA76" s="122">
        <f t="shared" si="23"/>
        <v>0</v>
      </c>
      <c r="AB76" s="122">
        <f t="shared" si="24"/>
        <v>0</v>
      </c>
      <c r="AC76" s="129">
        <f t="shared" si="25"/>
        <v>0</v>
      </c>
    </row>
    <row r="77" spans="1:29" ht="15.75">
      <c r="A77" s="251"/>
      <c r="B77" s="86" t="s">
        <v>16</v>
      </c>
      <c r="C77" s="92"/>
      <c r="D77" s="134"/>
      <c r="E77" s="93">
        <f t="shared" si="13"/>
        <v>0</v>
      </c>
      <c r="F77" s="92"/>
      <c r="G77" s="20"/>
      <c r="H77" s="93">
        <f t="shared" si="14"/>
        <v>0</v>
      </c>
      <c r="I77" s="92"/>
      <c r="J77" s="20"/>
      <c r="K77" s="93">
        <f t="shared" si="15"/>
        <v>0</v>
      </c>
      <c r="L77" s="92"/>
      <c r="M77" s="20"/>
      <c r="N77" s="93">
        <f t="shared" si="16"/>
        <v>0</v>
      </c>
      <c r="O77" s="92"/>
      <c r="P77" s="6"/>
      <c r="Q77" s="93">
        <f t="shared" si="17"/>
        <v>0</v>
      </c>
      <c r="R77" s="92"/>
      <c r="S77" s="20"/>
      <c r="T77" s="93">
        <f t="shared" si="18"/>
        <v>0</v>
      </c>
      <c r="U77" s="209">
        <f t="shared" si="19"/>
        <v>0</v>
      </c>
      <c r="W77" s="86" t="s">
        <v>16</v>
      </c>
      <c r="X77" s="121">
        <f t="shared" si="20"/>
        <v>0</v>
      </c>
      <c r="Y77" s="122">
        <f t="shared" si="21"/>
        <v>0</v>
      </c>
      <c r="Z77" s="122">
        <f t="shared" si="22"/>
        <v>0</v>
      </c>
      <c r="AA77" s="122">
        <f t="shared" si="23"/>
        <v>0</v>
      </c>
      <c r="AB77" s="122">
        <f t="shared" si="24"/>
        <v>0</v>
      </c>
      <c r="AC77" s="129">
        <f t="shared" si="25"/>
        <v>0</v>
      </c>
    </row>
    <row r="78" spans="1:29" ht="15.75">
      <c r="A78" s="251"/>
      <c r="B78" s="86" t="s">
        <v>17</v>
      </c>
      <c r="C78" s="92"/>
      <c r="D78" s="134"/>
      <c r="E78" s="93">
        <f t="shared" si="13"/>
        <v>0</v>
      </c>
      <c r="F78" s="92"/>
      <c r="G78" s="20"/>
      <c r="H78" s="93">
        <f t="shared" si="14"/>
        <v>0</v>
      </c>
      <c r="I78" s="92"/>
      <c r="J78" s="20"/>
      <c r="K78" s="93">
        <f t="shared" si="15"/>
        <v>0</v>
      </c>
      <c r="L78" s="92"/>
      <c r="M78" s="20"/>
      <c r="N78" s="93">
        <f t="shared" si="16"/>
        <v>0</v>
      </c>
      <c r="O78" s="92"/>
      <c r="P78" s="6"/>
      <c r="Q78" s="93">
        <f t="shared" si="17"/>
        <v>0</v>
      </c>
      <c r="R78" s="92"/>
      <c r="S78" s="20"/>
      <c r="T78" s="93">
        <f t="shared" si="18"/>
        <v>0</v>
      </c>
      <c r="U78" s="209">
        <f t="shared" si="19"/>
        <v>0</v>
      </c>
      <c r="W78" s="86" t="s">
        <v>17</v>
      </c>
      <c r="X78" s="121">
        <f t="shared" si="20"/>
        <v>0</v>
      </c>
      <c r="Y78" s="122">
        <f t="shared" si="21"/>
        <v>0</v>
      </c>
      <c r="Z78" s="122">
        <f t="shared" si="22"/>
        <v>0</v>
      </c>
      <c r="AA78" s="122">
        <f t="shared" si="23"/>
        <v>0</v>
      </c>
      <c r="AB78" s="122">
        <f t="shared" si="24"/>
        <v>0</v>
      </c>
      <c r="AC78" s="129">
        <f t="shared" si="25"/>
        <v>0</v>
      </c>
    </row>
    <row r="79" spans="1:29" ht="15.75">
      <c r="A79" s="251"/>
      <c r="B79" s="86" t="s">
        <v>18</v>
      </c>
      <c r="C79" s="92"/>
      <c r="D79" s="134"/>
      <c r="E79" s="93">
        <f t="shared" si="13"/>
        <v>0</v>
      </c>
      <c r="F79" s="92"/>
      <c r="G79" s="20"/>
      <c r="H79" s="93">
        <f t="shared" si="14"/>
        <v>0</v>
      </c>
      <c r="I79" s="92"/>
      <c r="J79" s="20"/>
      <c r="K79" s="93">
        <f t="shared" si="15"/>
        <v>0</v>
      </c>
      <c r="L79" s="92"/>
      <c r="M79" s="20"/>
      <c r="N79" s="93">
        <f t="shared" si="16"/>
        <v>0</v>
      </c>
      <c r="O79" s="92"/>
      <c r="P79" s="6"/>
      <c r="Q79" s="93">
        <f t="shared" si="17"/>
        <v>0</v>
      </c>
      <c r="R79" s="92"/>
      <c r="S79" s="20"/>
      <c r="T79" s="93">
        <f t="shared" si="18"/>
        <v>0</v>
      </c>
      <c r="U79" s="209">
        <f t="shared" si="19"/>
        <v>0</v>
      </c>
      <c r="W79" s="86" t="s">
        <v>18</v>
      </c>
      <c r="X79" s="121">
        <f t="shared" si="20"/>
        <v>0</v>
      </c>
      <c r="Y79" s="122">
        <f t="shared" si="21"/>
        <v>0</v>
      </c>
      <c r="Z79" s="122">
        <f t="shared" si="22"/>
        <v>0</v>
      </c>
      <c r="AA79" s="122">
        <f t="shared" si="23"/>
        <v>0</v>
      </c>
      <c r="AB79" s="122">
        <f t="shared" si="24"/>
        <v>0</v>
      </c>
      <c r="AC79" s="129">
        <f t="shared" si="25"/>
        <v>0</v>
      </c>
    </row>
    <row r="80" spans="1:29" ht="15.75">
      <c r="A80" s="252"/>
      <c r="B80" s="88" t="s">
        <v>19</v>
      </c>
      <c r="C80" s="94"/>
      <c r="D80" s="135"/>
      <c r="E80" s="96">
        <f t="shared" si="13"/>
        <v>0</v>
      </c>
      <c r="F80" s="94"/>
      <c r="G80" s="95"/>
      <c r="H80" s="96">
        <f t="shared" si="14"/>
        <v>0</v>
      </c>
      <c r="I80" s="94"/>
      <c r="J80" s="95"/>
      <c r="K80" s="96">
        <f t="shared" si="15"/>
        <v>0</v>
      </c>
      <c r="L80" s="94"/>
      <c r="M80" s="95"/>
      <c r="N80" s="96">
        <f t="shared" si="16"/>
        <v>0</v>
      </c>
      <c r="O80" s="94"/>
      <c r="P80" s="105"/>
      <c r="Q80" s="96">
        <f t="shared" si="17"/>
        <v>0</v>
      </c>
      <c r="R80" s="94"/>
      <c r="S80" s="95"/>
      <c r="T80" s="96">
        <f t="shared" si="18"/>
        <v>0</v>
      </c>
      <c r="U80" s="210">
        <f t="shared" si="19"/>
        <v>0</v>
      </c>
      <c r="W80" s="88" t="s">
        <v>19</v>
      </c>
      <c r="X80" s="125">
        <f t="shared" si="20"/>
        <v>0</v>
      </c>
      <c r="Y80" s="126">
        <f t="shared" si="21"/>
        <v>0</v>
      </c>
      <c r="Z80" s="126">
        <f t="shared" si="22"/>
        <v>0</v>
      </c>
      <c r="AA80" s="126">
        <f t="shared" si="23"/>
        <v>0</v>
      </c>
      <c r="AB80" s="126">
        <f t="shared" si="24"/>
        <v>0</v>
      </c>
      <c r="AC80" s="132">
        <f t="shared" si="25"/>
        <v>0</v>
      </c>
    </row>
    <row r="81" spans="1:29" ht="15.75" customHeight="1">
      <c r="A81" s="250">
        <v>42745</v>
      </c>
      <c r="B81" s="85" t="s">
        <v>12</v>
      </c>
      <c r="C81" s="89"/>
      <c r="D81" s="90"/>
      <c r="E81" s="91">
        <f t="shared" si="13"/>
        <v>0</v>
      </c>
      <c r="F81" s="89"/>
      <c r="G81" s="102"/>
      <c r="H81" s="91">
        <f t="shared" si="14"/>
        <v>0</v>
      </c>
      <c r="I81" s="89"/>
      <c r="J81" s="90"/>
      <c r="K81" s="91">
        <f t="shared" si="15"/>
        <v>0</v>
      </c>
      <c r="L81" s="89"/>
      <c r="M81" s="90"/>
      <c r="N81" s="91">
        <f t="shared" si="16"/>
        <v>0</v>
      </c>
      <c r="O81" s="89"/>
      <c r="P81" s="90"/>
      <c r="Q81" s="91">
        <f t="shared" si="17"/>
        <v>0</v>
      </c>
      <c r="R81" s="89"/>
      <c r="S81" s="102"/>
      <c r="T81" s="91">
        <f t="shared" si="18"/>
        <v>0</v>
      </c>
      <c r="U81" s="208">
        <f t="shared" si="19"/>
        <v>0</v>
      </c>
      <c r="W81" s="85" t="s">
        <v>12</v>
      </c>
      <c r="X81" s="121">
        <f t="shared" si="20"/>
        <v>0</v>
      </c>
      <c r="Y81" s="122">
        <f t="shared" si="21"/>
        <v>0</v>
      </c>
      <c r="Z81" s="122">
        <f t="shared" si="22"/>
        <v>0</v>
      </c>
      <c r="AA81" s="122">
        <f t="shared" si="23"/>
        <v>0</v>
      </c>
      <c r="AB81" s="122">
        <f t="shared" si="24"/>
        <v>0</v>
      </c>
      <c r="AC81" s="129">
        <f t="shared" si="25"/>
        <v>0</v>
      </c>
    </row>
    <row r="82" spans="1:29" ht="15.75">
      <c r="A82" s="251"/>
      <c r="B82" s="86" t="s">
        <v>13</v>
      </c>
      <c r="C82" s="92"/>
      <c r="D82" s="20"/>
      <c r="E82" s="93">
        <f t="shared" si="13"/>
        <v>0</v>
      </c>
      <c r="F82" s="92"/>
      <c r="G82" s="6"/>
      <c r="H82" s="93">
        <f t="shared" si="14"/>
        <v>0</v>
      </c>
      <c r="I82" s="92"/>
      <c r="J82" s="20"/>
      <c r="K82" s="93">
        <f t="shared" si="15"/>
        <v>0</v>
      </c>
      <c r="L82" s="92"/>
      <c r="M82" s="20"/>
      <c r="N82" s="93">
        <f t="shared" si="16"/>
        <v>0</v>
      </c>
      <c r="O82" s="92"/>
      <c r="P82" s="20"/>
      <c r="Q82" s="93">
        <f t="shared" si="17"/>
        <v>0</v>
      </c>
      <c r="R82" s="92"/>
      <c r="S82" s="6"/>
      <c r="T82" s="93">
        <f t="shared" si="18"/>
        <v>0</v>
      </c>
      <c r="U82" s="209">
        <f t="shared" si="19"/>
        <v>0</v>
      </c>
      <c r="W82" s="86" t="s">
        <v>13</v>
      </c>
      <c r="X82" s="121">
        <f t="shared" si="20"/>
        <v>0</v>
      </c>
      <c r="Y82" s="122">
        <f t="shared" si="21"/>
        <v>0</v>
      </c>
      <c r="Z82" s="122">
        <f t="shared" si="22"/>
        <v>0</v>
      </c>
      <c r="AA82" s="122">
        <f t="shared" si="23"/>
        <v>0</v>
      </c>
      <c r="AB82" s="122">
        <f t="shared" si="24"/>
        <v>0</v>
      </c>
      <c r="AC82" s="129">
        <f t="shared" si="25"/>
        <v>0</v>
      </c>
    </row>
    <row r="83" spans="1:29" ht="15.75">
      <c r="A83" s="251"/>
      <c r="B83" s="87" t="s">
        <v>14</v>
      </c>
      <c r="C83" s="92"/>
      <c r="D83" s="20"/>
      <c r="E83" s="93">
        <f t="shared" si="13"/>
        <v>0</v>
      </c>
      <c r="F83" s="92"/>
      <c r="G83" s="6"/>
      <c r="H83" s="93">
        <f t="shared" si="14"/>
        <v>0</v>
      </c>
      <c r="I83" s="92"/>
      <c r="J83" s="20"/>
      <c r="K83" s="93">
        <f t="shared" si="15"/>
        <v>0</v>
      </c>
      <c r="L83" s="92"/>
      <c r="M83" s="20"/>
      <c r="N83" s="93">
        <f t="shared" si="16"/>
        <v>0</v>
      </c>
      <c r="O83" s="92"/>
      <c r="P83" s="20"/>
      <c r="Q83" s="93">
        <f t="shared" si="17"/>
        <v>0</v>
      </c>
      <c r="R83" s="92"/>
      <c r="S83" s="6"/>
      <c r="T83" s="93">
        <f t="shared" si="18"/>
        <v>0</v>
      </c>
      <c r="U83" s="209">
        <f t="shared" si="19"/>
        <v>0</v>
      </c>
      <c r="W83" s="87" t="s">
        <v>14</v>
      </c>
      <c r="X83" s="121">
        <f t="shared" si="20"/>
        <v>0</v>
      </c>
      <c r="Y83" s="122">
        <f t="shared" si="21"/>
        <v>0</v>
      </c>
      <c r="Z83" s="122">
        <f t="shared" si="22"/>
        <v>0</v>
      </c>
      <c r="AA83" s="122">
        <f t="shared" si="23"/>
        <v>0</v>
      </c>
      <c r="AB83" s="122">
        <f t="shared" si="24"/>
        <v>0</v>
      </c>
      <c r="AC83" s="129">
        <f t="shared" si="25"/>
        <v>0</v>
      </c>
    </row>
    <row r="84" spans="1:29" ht="15.75">
      <c r="A84" s="251"/>
      <c r="B84" s="86" t="s">
        <v>15</v>
      </c>
      <c r="C84" s="92"/>
      <c r="D84" s="20"/>
      <c r="E84" s="93">
        <f t="shared" si="13"/>
        <v>0</v>
      </c>
      <c r="F84" s="92"/>
      <c r="G84" s="6"/>
      <c r="H84" s="93">
        <f t="shared" si="14"/>
        <v>0</v>
      </c>
      <c r="I84" s="92"/>
      <c r="J84" s="20"/>
      <c r="K84" s="93">
        <f t="shared" si="15"/>
        <v>0</v>
      </c>
      <c r="L84" s="92"/>
      <c r="M84" s="20"/>
      <c r="N84" s="93">
        <f t="shared" si="16"/>
        <v>0</v>
      </c>
      <c r="O84" s="92"/>
      <c r="P84" s="20"/>
      <c r="Q84" s="93">
        <f t="shared" si="17"/>
        <v>0</v>
      </c>
      <c r="R84" s="92"/>
      <c r="S84" s="6"/>
      <c r="T84" s="93">
        <f t="shared" si="18"/>
        <v>0</v>
      </c>
      <c r="U84" s="209">
        <f t="shared" si="19"/>
        <v>0</v>
      </c>
      <c r="W84" s="86" t="s">
        <v>15</v>
      </c>
      <c r="X84" s="121">
        <f t="shared" si="20"/>
        <v>0</v>
      </c>
      <c r="Y84" s="122">
        <f t="shared" si="21"/>
        <v>0</v>
      </c>
      <c r="Z84" s="122">
        <f t="shared" si="22"/>
        <v>0</v>
      </c>
      <c r="AA84" s="122">
        <f t="shared" si="23"/>
        <v>0</v>
      </c>
      <c r="AB84" s="122">
        <f t="shared" si="24"/>
        <v>0</v>
      </c>
      <c r="AC84" s="129">
        <f t="shared" si="25"/>
        <v>0</v>
      </c>
    </row>
    <row r="85" spans="1:29" ht="15.75">
      <c r="A85" s="251"/>
      <c r="B85" s="86" t="s">
        <v>16</v>
      </c>
      <c r="C85" s="92"/>
      <c r="D85" s="20"/>
      <c r="E85" s="93">
        <f t="shared" si="13"/>
        <v>0</v>
      </c>
      <c r="F85" s="92"/>
      <c r="G85" s="6"/>
      <c r="H85" s="93">
        <f t="shared" si="14"/>
        <v>0</v>
      </c>
      <c r="I85" s="92"/>
      <c r="J85" s="20"/>
      <c r="K85" s="93">
        <f t="shared" si="15"/>
        <v>0</v>
      </c>
      <c r="L85" s="92"/>
      <c r="M85" s="20"/>
      <c r="N85" s="93">
        <f t="shared" si="16"/>
        <v>0</v>
      </c>
      <c r="O85" s="92"/>
      <c r="P85" s="20"/>
      <c r="Q85" s="93">
        <f t="shared" si="17"/>
        <v>0</v>
      </c>
      <c r="R85" s="92"/>
      <c r="S85" s="6"/>
      <c r="T85" s="93">
        <f t="shared" si="18"/>
        <v>0</v>
      </c>
      <c r="U85" s="209">
        <f t="shared" si="19"/>
        <v>0</v>
      </c>
      <c r="W85" s="86" t="s">
        <v>16</v>
      </c>
      <c r="X85" s="121">
        <f t="shared" si="20"/>
        <v>0</v>
      </c>
      <c r="Y85" s="122">
        <f t="shared" si="21"/>
        <v>0</v>
      </c>
      <c r="Z85" s="122">
        <f t="shared" si="22"/>
        <v>0</v>
      </c>
      <c r="AA85" s="122">
        <f t="shared" si="23"/>
        <v>0</v>
      </c>
      <c r="AB85" s="122">
        <f t="shared" si="24"/>
        <v>0</v>
      </c>
      <c r="AC85" s="129">
        <f t="shared" si="25"/>
        <v>0</v>
      </c>
    </row>
    <row r="86" spans="1:29" ht="15.75">
      <c r="A86" s="251"/>
      <c r="B86" s="86" t="s">
        <v>17</v>
      </c>
      <c r="C86" s="92"/>
      <c r="D86" s="20"/>
      <c r="E86" s="93">
        <f t="shared" si="13"/>
        <v>0</v>
      </c>
      <c r="F86" s="92"/>
      <c r="G86" s="6"/>
      <c r="H86" s="93">
        <f t="shared" si="14"/>
        <v>0</v>
      </c>
      <c r="I86" s="92"/>
      <c r="J86" s="20"/>
      <c r="K86" s="93">
        <f t="shared" si="15"/>
        <v>0</v>
      </c>
      <c r="L86" s="92"/>
      <c r="M86" s="20"/>
      <c r="N86" s="93">
        <f t="shared" si="16"/>
        <v>0</v>
      </c>
      <c r="O86" s="92"/>
      <c r="P86" s="20"/>
      <c r="Q86" s="93">
        <f t="shared" si="17"/>
        <v>0</v>
      </c>
      <c r="R86" s="92"/>
      <c r="S86" s="6"/>
      <c r="T86" s="93">
        <f t="shared" si="18"/>
        <v>0</v>
      </c>
      <c r="U86" s="209">
        <f t="shared" si="19"/>
        <v>0</v>
      </c>
      <c r="W86" s="86" t="s">
        <v>17</v>
      </c>
      <c r="X86" s="121">
        <f t="shared" si="20"/>
        <v>0</v>
      </c>
      <c r="Y86" s="122">
        <f t="shared" si="21"/>
        <v>0</v>
      </c>
      <c r="Z86" s="122">
        <f t="shared" si="22"/>
        <v>0</v>
      </c>
      <c r="AA86" s="122">
        <f t="shared" si="23"/>
        <v>0</v>
      </c>
      <c r="AB86" s="122">
        <f t="shared" si="24"/>
        <v>0</v>
      </c>
      <c r="AC86" s="129">
        <f t="shared" si="25"/>
        <v>0</v>
      </c>
    </row>
    <row r="87" spans="1:29" ht="15.75">
      <c r="A87" s="251"/>
      <c r="B87" s="86" t="s">
        <v>18</v>
      </c>
      <c r="C87" s="92"/>
      <c r="D87" s="20"/>
      <c r="E87" s="93">
        <f t="shared" si="13"/>
        <v>0</v>
      </c>
      <c r="F87" s="92"/>
      <c r="G87" s="6"/>
      <c r="H87" s="93">
        <f t="shared" si="14"/>
        <v>0</v>
      </c>
      <c r="I87" s="92"/>
      <c r="J87" s="20"/>
      <c r="K87" s="93">
        <f t="shared" si="15"/>
        <v>0</v>
      </c>
      <c r="L87" s="92"/>
      <c r="M87" s="20"/>
      <c r="N87" s="93">
        <f t="shared" si="16"/>
        <v>0</v>
      </c>
      <c r="O87" s="92"/>
      <c r="P87" s="20"/>
      <c r="Q87" s="93">
        <f t="shared" si="17"/>
        <v>0</v>
      </c>
      <c r="R87" s="92"/>
      <c r="S87" s="6"/>
      <c r="T87" s="93">
        <f t="shared" si="18"/>
        <v>0</v>
      </c>
      <c r="U87" s="209">
        <f t="shared" si="19"/>
        <v>0</v>
      </c>
      <c r="W87" s="86" t="s">
        <v>18</v>
      </c>
      <c r="X87" s="121">
        <f t="shared" si="20"/>
        <v>0</v>
      </c>
      <c r="Y87" s="122">
        <f t="shared" si="21"/>
        <v>0</v>
      </c>
      <c r="Z87" s="122">
        <f t="shared" si="22"/>
        <v>0</v>
      </c>
      <c r="AA87" s="122">
        <f t="shared" si="23"/>
        <v>0</v>
      </c>
      <c r="AB87" s="122">
        <f t="shared" si="24"/>
        <v>0</v>
      </c>
      <c r="AC87" s="129">
        <f t="shared" si="25"/>
        <v>0</v>
      </c>
    </row>
    <row r="88" spans="1:29" ht="15.75">
      <c r="A88" s="252"/>
      <c r="B88" s="88" t="s">
        <v>19</v>
      </c>
      <c r="C88" s="94"/>
      <c r="D88" s="95"/>
      <c r="E88" s="96">
        <f t="shared" si="13"/>
        <v>0</v>
      </c>
      <c r="F88" s="94"/>
      <c r="G88" s="105"/>
      <c r="H88" s="96">
        <f t="shared" si="14"/>
        <v>0</v>
      </c>
      <c r="I88" s="94"/>
      <c r="J88" s="95"/>
      <c r="K88" s="96">
        <f t="shared" si="15"/>
        <v>0</v>
      </c>
      <c r="L88" s="94"/>
      <c r="M88" s="95"/>
      <c r="N88" s="96">
        <f t="shared" si="16"/>
        <v>0</v>
      </c>
      <c r="O88" s="94"/>
      <c r="P88" s="95"/>
      <c r="Q88" s="96">
        <f t="shared" si="17"/>
        <v>0</v>
      </c>
      <c r="R88" s="94"/>
      <c r="S88" s="105"/>
      <c r="T88" s="96">
        <f t="shared" si="18"/>
        <v>0</v>
      </c>
      <c r="U88" s="210">
        <f t="shared" si="19"/>
        <v>0</v>
      </c>
      <c r="W88" s="88" t="s">
        <v>19</v>
      </c>
      <c r="X88" s="125">
        <f t="shared" si="20"/>
        <v>0</v>
      </c>
      <c r="Y88" s="126">
        <f t="shared" si="21"/>
        <v>0</v>
      </c>
      <c r="Z88" s="126">
        <f t="shared" si="22"/>
        <v>0</v>
      </c>
      <c r="AA88" s="126">
        <f t="shared" si="23"/>
        <v>0</v>
      </c>
      <c r="AB88" s="126">
        <f t="shared" si="24"/>
        <v>0</v>
      </c>
      <c r="AC88" s="132">
        <f t="shared" si="25"/>
        <v>0</v>
      </c>
    </row>
    <row r="89" spans="1:29" ht="15.75" customHeight="1">
      <c r="A89" s="250">
        <v>42746</v>
      </c>
      <c r="B89" s="85" t="s">
        <v>12</v>
      </c>
      <c r="C89" s="89"/>
      <c r="D89" s="90"/>
      <c r="E89" s="91">
        <f t="shared" si="13"/>
        <v>0</v>
      </c>
      <c r="F89" s="89"/>
      <c r="G89" s="90"/>
      <c r="H89" s="91">
        <f t="shared" si="14"/>
        <v>0</v>
      </c>
      <c r="I89" s="89"/>
      <c r="J89" s="90"/>
      <c r="K89" s="91">
        <f t="shared" si="15"/>
        <v>0</v>
      </c>
      <c r="L89" s="89"/>
      <c r="M89" s="90"/>
      <c r="N89" s="91">
        <f t="shared" si="16"/>
        <v>0</v>
      </c>
      <c r="O89" s="89"/>
      <c r="P89" s="90"/>
      <c r="Q89" s="91">
        <f t="shared" si="17"/>
        <v>0</v>
      </c>
      <c r="R89" s="89"/>
      <c r="S89" s="90"/>
      <c r="T89" s="91">
        <f t="shared" si="18"/>
        <v>0</v>
      </c>
      <c r="U89" s="208">
        <f t="shared" si="19"/>
        <v>0</v>
      </c>
      <c r="W89" s="85" t="s">
        <v>12</v>
      </c>
      <c r="X89" s="122">
        <f t="shared" si="20"/>
        <v>0</v>
      </c>
      <c r="Y89" s="122">
        <f t="shared" si="21"/>
        <v>0</v>
      </c>
      <c r="Z89" s="122">
        <f t="shared" si="22"/>
        <v>0</v>
      </c>
      <c r="AA89" s="122">
        <f t="shared" si="23"/>
        <v>0</v>
      </c>
      <c r="AB89" s="122">
        <f t="shared" si="24"/>
        <v>0</v>
      </c>
      <c r="AC89" s="129">
        <f t="shared" si="25"/>
        <v>0</v>
      </c>
    </row>
    <row r="90" spans="1:29" ht="15.75">
      <c r="A90" s="251"/>
      <c r="B90" s="86" t="s">
        <v>13</v>
      </c>
      <c r="C90" s="92"/>
      <c r="D90" s="20"/>
      <c r="E90" s="93">
        <f t="shared" si="13"/>
        <v>0</v>
      </c>
      <c r="F90" s="92"/>
      <c r="G90" s="6"/>
      <c r="H90" s="93">
        <f t="shared" si="14"/>
        <v>0</v>
      </c>
      <c r="I90" s="92"/>
      <c r="J90" s="20"/>
      <c r="K90" s="93">
        <f t="shared" si="15"/>
        <v>0</v>
      </c>
      <c r="L90" s="92"/>
      <c r="M90" s="20"/>
      <c r="N90" s="93">
        <f t="shared" si="16"/>
        <v>0</v>
      </c>
      <c r="O90" s="92"/>
      <c r="P90" s="20"/>
      <c r="Q90" s="93">
        <f t="shared" si="17"/>
        <v>0</v>
      </c>
      <c r="R90" s="92"/>
      <c r="S90" s="20"/>
      <c r="T90" s="93">
        <f t="shared" si="18"/>
        <v>0</v>
      </c>
      <c r="U90" s="209">
        <f t="shared" si="19"/>
        <v>0</v>
      </c>
      <c r="W90" s="86" t="s">
        <v>13</v>
      </c>
      <c r="X90" s="122">
        <f t="shared" si="20"/>
        <v>0</v>
      </c>
      <c r="Y90" s="122">
        <f t="shared" si="21"/>
        <v>0</v>
      </c>
      <c r="Z90" s="122">
        <f t="shared" si="22"/>
        <v>0</v>
      </c>
      <c r="AA90" s="122">
        <f t="shared" si="23"/>
        <v>0</v>
      </c>
      <c r="AB90" s="122">
        <f t="shared" si="24"/>
        <v>0</v>
      </c>
      <c r="AC90" s="129">
        <f t="shared" si="25"/>
        <v>0</v>
      </c>
    </row>
    <row r="91" spans="1:29" ht="15.75">
      <c r="A91" s="251"/>
      <c r="B91" s="87" t="s">
        <v>14</v>
      </c>
      <c r="C91" s="92"/>
      <c r="D91" s="20"/>
      <c r="E91" s="93">
        <f t="shared" si="13"/>
        <v>0</v>
      </c>
      <c r="F91" s="92"/>
      <c r="G91" s="6"/>
      <c r="H91" s="93">
        <f t="shared" si="14"/>
        <v>0</v>
      </c>
      <c r="I91" s="92"/>
      <c r="J91" s="20"/>
      <c r="K91" s="93">
        <f t="shared" si="15"/>
        <v>0</v>
      </c>
      <c r="L91" s="92"/>
      <c r="M91" s="20"/>
      <c r="N91" s="93">
        <f t="shared" si="16"/>
        <v>0</v>
      </c>
      <c r="O91" s="92"/>
      <c r="P91" s="20"/>
      <c r="Q91" s="93">
        <f t="shared" si="17"/>
        <v>0</v>
      </c>
      <c r="R91" s="92"/>
      <c r="S91" s="20"/>
      <c r="T91" s="93">
        <f t="shared" si="18"/>
        <v>0</v>
      </c>
      <c r="U91" s="209">
        <f t="shared" si="19"/>
        <v>0</v>
      </c>
      <c r="W91" s="87" t="s">
        <v>14</v>
      </c>
      <c r="X91" s="122">
        <f t="shared" si="20"/>
        <v>0</v>
      </c>
      <c r="Y91" s="122">
        <f t="shared" si="21"/>
        <v>0</v>
      </c>
      <c r="Z91" s="122">
        <f t="shared" si="22"/>
        <v>0</v>
      </c>
      <c r="AA91" s="122">
        <f t="shared" si="23"/>
        <v>0</v>
      </c>
      <c r="AB91" s="122">
        <f t="shared" si="24"/>
        <v>0</v>
      </c>
      <c r="AC91" s="129">
        <f t="shared" si="25"/>
        <v>0</v>
      </c>
    </row>
    <row r="92" spans="1:29" ht="15.75">
      <c r="A92" s="251"/>
      <c r="B92" s="86" t="s">
        <v>15</v>
      </c>
      <c r="C92" s="92"/>
      <c r="D92" s="20"/>
      <c r="E92" s="93">
        <f t="shared" si="13"/>
        <v>0</v>
      </c>
      <c r="F92" s="92"/>
      <c r="G92" s="6"/>
      <c r="H92" s="93">
        <f t="shared" si="14"/>
        <v>0</v>
      </c>
      <c r="I92" s="92"/>
      <c r="J92" s="20"/>
      <c r="K92" s="93">
        <f t="shared" si="15"/>
        <v>0</v>
      </c>
      <c r="L92" s="92"/>
      <c r="M92" s="20"/>
      <c r="N92" s="93">
        <f t="shared" si="16"/>
        <v>0</v>
      </c>
      <c r="O92" s="92"/>
      <c r="P92" s="20"/>
      <c r="Q92" s="93">
        <f t="shared" si="17"/>
        <v>0</v>
      </c>
      <c r="R92" s="92"/>
      <c r="S92" s="20"/>
      <c r="T92" s="93">
        <f t="shared" si="18"/>
        <v>0</v>
      </c>
      <c r="U92" s="209">
        <f t="shared" si="19"/>
        <v>0</v>
      </c>
      <c r="W92" s="86" t="s">
        <v>15</v>
      </c>
      <c r="X92" s="122">
        <f t="shared" si="20"/>
        <v>0</v>
      </c>
      <c r="Y92" s="122">
        <f t="shared" si="21"/>
        <v>0</v>
      </c>
      <c r="Z92" s="122">
        <f t="shared" si="22"/>
        <v>0</v>
      </c>
      <c r="AA92" s="122">
        <f t="shared" si="23"/>
        <v>0</v>
      </c>
      <c r="AB92" s="122">
        <f t="shared" si="24"/>
        <v>0</v>
      </c>
      <c r="AC92" s="129">
        <f t="shared" si="25"/>
        <v>0</v>
      </c>
    </row>
    <row r="93" spans="1:29" ht="15.75">
      <c r="A93" s="251"/>
      <c r="B93" s="86" t="s">
        <v>16</v>
      </c>
      <c r="C93" s="92"/>
      <c r="D93" s="20"/>
      <c r="E93" s="93">
        <f t="shared" si="13"/>
        <v>0</v>
      </c>
      <c r="F93" s="92"/>
      <c r="G93" s="6"/>
      <c r="H93" s="93">
        <f t="shared" si="14"/>
        <v>0</v>
      </c>
      <c r="I93" s="92"/>
      <c r="J93" s="20"/>
      <c r="K93" s="93">
        <f t="shared" si="15"/>
        <v>0</v>
      </c>
      <c r="L93" s="92"/>
      <c r="M93" s="20"/>
      <c r="N93" s="93">
        <f t="shared" si="16"/>
        <v>0</v>
      </c>
      <c r="O93" s="92"/>
      <c r="P93" s="20"/>
      <c r="Q93" s="93">
        <f t="shared" si="17"/>
        <v>0</v>
      </c>
      <c r="R93" s="92"/>
      <c r="S93" s="20"/>
      <c r="T93" s="93">
        <f t="shared" si="18"/>
        <v>0</v>
      </c>
      <c r="U93" s="209">
        <f t="shared" si="19"/>
        <v>0</v>
      </c>
      <c r="W93" s="86" t="s">
        <v>16</v>
      </c>
      <c r="X93" s="122">
        <f t="shared" si="20"/>
        <v>0</v>
      </c>
      <c r="Y93" s="122">
        <f t="shared" si="21"/>
        <v>0</v>
      </c>
      <c r="Z93" s="122">
        <f t="shared" si="22"/>
        <v>0</v>
      </c>
      <c r="AA93" s="122">
        <f t="shared" si="23"/>
        <v>0</v>
      </c>
      <c r="AB93" s="122">
        <f t="shared" si="24"/>
        <v>0</v>
      </c>
      <c r="AC93" s="129">
        <f t="shared" si="25"/>
        <v>0</v>
      </c>
    </row>
    <row r="94" spans="1:29" ht="15.75">
      <c r="A94" s="251"/>
      <c r="B94" s="86" t="s">
        <v>17</v>
      </c>
      <c r="C94" s="92"/>
      <c r="D94" s="20"/>
      <c r="E94" s="93">
        <f t="shared" si="13"/>
        <v>0</v>
      </c>
      <c r="F94" s="92"/>
      <c r="G94" s="6"/>
      <c r="H94" s="93">
        <f t="shared" si="14"/>
        <v>0</v>
      </c>
      <c r="I94" s="92"/>
      <c r="J94" s="20"/>
      <c r="K94" s="93">
        <f t="shared" si="15"/>
        <v>0</v>
      </c>
      <c r="L94" s="92"/>
      <c r="M94" s="20"/>
      <c r="N94" s="93">
        <f t="shared" si="16"/>
        <v>0</v>
      </c>
      <c r="O94" s="92"/>
      <c r="P94" s="20"/>
      <c r="Q94" s="93">
        <f t="shared" si="17"/>
        <v>0</v>
      </c>
      <c r="R94" s="92"/>
      <c r="S94" s="20"/>
      <c r="T94" s="93">
        <f t="shared" si="18"/>
        <v>0</v>
      </c>
      <c r="U94" s="209">
        <f t="shared" si="19"/>
        <v>0</v>
      </c>
      <c r="W94" s="86" t="s">
        <v>17</v>
      </c>
      <c r="X94" s="122">
        <f t="shared" si="20"/>
        <v>0</v>
      </c>
      <c r="Y94" s="122">
        <f t="shared" si="21"/>
        <v>0</v>
      </c>
      <c r="Z94" s="122">
        <f t="shared" si="22"/>
        <v>0</v>
      </c>
      <c r="AA94" s="122">
        <f t="shared" si="23"/>
        <v>0</v>
      </c>
      <c r="AB94" s="122">
        <f t="shared" si="24"/>
        <v>0</v>
      </c>
      <c r="AC94" s="129">
        <f t="shared" si="25"/>
        <v>0</v>
      </c>
    </row>
    <row r="95" spans="1:29" ht="15.75">
      <c r="A95" s="251"/>
      <c r="B95" s="86" t="s">
        <v>18</v>
      </c>
      <c r="C95" s="92"/>
      <c r="D95" s="20"/>
      <c r="E95" s="93">
        <f t="shared" si="13"/>
        <v>0</v>
      </c>
      <c r="F95" s="92"/>
      <c r="G95" s="6"/>
      <c r="H95" s="93">
        <f t="shared" si="14"/>
        <v>0</v>
      </c>
      <c r="I95" s="92"/>
      <c r="J95" s="20"/>
      <c r="K95" s="93">
        <f t="shared" si="15"/>
        <v>0</v>
      </c>
      <c r="L95" s="92"/>
      <c r="M95" s="20"/>
      <c r="N95" s="93">
        <f t="shared" si="16"/>
        <v>0</v>
      </c>
      <c r="O95" s="92"/>
      <c r="P95" s="20"/>
      <c r="Q95" s="93">
        <f t="shared" si="17"/>
        <v>0</v>
      </c>
      <c r="R95" s="92"/>
      <c r="S95" s="20"/>
      <c r="T95" s="93">
        <f t="shared" si="18"/>
        <v>0</v>
      </c>
      <c r="U95" s="209">
        <f t="shared" si="19"/>
        <v>0</v>
      </c>
      <c r="W95" s="86" t="s">
        <v>18</v>
      </c>
      <c r="X95" s="122">
        <f t="shared" si="20"/>
        <v>0</v>
      </c>
      <c r="Y95" s="122">
        <f t="shared" si="21"/>
        <v>0</v>
      </c>
      <c r="Z95" s="122">
        <f t="shared" si="22"/>
        <v>0</v>
      </c>
      <c r="AA95" s="122">
        <f t="shared" si="23"/>
        <v>0</v>
      </c>
      <c r="AB95" s="122">
        <f t="shared" si="24"/>
        <v>0</v>
      </c>
      <c r="AC95" s="129">
        <f t="shared" si="25"/>
        <v>0</v>
      </c>
    </row>
    <row r="96" spans="1:29" ht="15.75">
      <c r="A96" s="252"/>
      <c r="B96" s="88" t="s">
        <v>19</v>
      </c>
      <c r="C96" s="94"/>
      <c r="D96" s="95"/>
      <c r="E96" s="96">
        <f t="shared" si="13"/>
        <v>0</v>
      </c>
      <c r="F96" s="94"/>
      <c r="G96" s="105"/>
      <c r="H96" s="96">
        <f t="shared" si="14"/>
        <v>0</v>
      </c>
      <c r="I96" s="94"/>
      <c r="J96" s="95"/>
      <c r="K96" s="96">
        <f t="shared" si="15"/>
        <v>0</v>
      </c>
      <c r="L96" s="94"/>
      <c r="M96" s="95"/>
      <c r="N96" s="96">
        <f t="shared" si="16"/>
        <v>0</v>
      </c>
      <c r="O96" s="94"/>
      <c r="P96" s="95"/>
      <c r="Q96" s="96">
        <f t="shared" si="17"/>
        <v>0</v>
      </c>
      <c r="R96" s="94"/>
      <c r="S96" s="95"/>
      <c r="T96" s="96">
        <f t="shared" si="18"/>
        <v>0</v>
      </c>
      <c r="U96" s="210">
        <f t="shared" si="19"/>
        <v>0</v>
      </c>
      <c r="W96" s="88" t="s">
        <v>19</v>
      </c>
      <c r="X96" s="122">
        <f t="shared" si="20"/>
        <v>0</v>
      </c>
      <c r="Y96" s="122">
        <f t="shared" si="21"/>
        <v>0</v>
      </c>
      <c r="Z96" s="122">
        <f t="shared" si="22"/>
        <v>0</v>
      </c>
      <c r="AA96" s="122">
        <f t="shared" si="23"/>
        <v>0</v>
      </c>
      <c r="AB96" s="122">
        <f t="shared" si="24"/>
        <v>0</v>
      </c>
      <c r="AC96" s="129">
        <f t="shared" si="25"/>
        <v>0</v>
      </c>
    </row>
    <row r="97" spans="1:29" ht="15.75" customHeight="1">
      <c r="A97" s="250">
        <v>42747</v>
      </c>
      <c r="B97" s="85" t="s">
        <v>12</v>
      </c>
      <c r="C97" s="98"/>
      <c r="D97" s="90"/>
      <c r="E97" s="91">
        <f t="shared" si="13"/>
        <v>0</v>
      </c>
      <c r="F97" s="98"/>
      <c r="G97" s="90"/>
      <c r="H97" s="91">
        <f t="shared" si="14"/>
        <v>0</v>
      </c>
      <c r="I97" s="98"/>
      <c r="J97" s="99"/>
      <c r="K97" s="91">
        <f t="shared" si="15"/>
        <v>0</v>
      </c>
      <c r="L97" s="98"/>
      <c r="M97" s="99"/>
      <c r="N97" s="91">
        <f t="shared" si="16"/>
        <v>0</v>
      </c>
      <c r="O97" s="98"/>
      <c r="P97" s="90"/>
      <c r="Q97" s="91">
        <f t="shared" si="17"/>
        <v>0</v>
      </c>
      <c r="R97" s="98"/>
      <c r="S97" s="90"/>
      <c r="T97" s="91">
        <f t="shared" si="18"/>
        <v>0</v>
      </c>
      <c r="U97" s="208">
        <f t="shared" si="19"/>
        <v>0</v>
      </c>
      <c r="W97" s="85" t="s">
        <v>12</v>
      </c>
      <c r="X97" s="117">
        <f t="shared" si="20"/>
        <v>0</v>
      </c>
      <c r="Y97" s="118">
        <f t="shared" si="21"/>
        <v>0</v>
      </c>
      <c r="Z97" s="118">
        <f t="shared" si="22"/>
        <v>0</v>
      </c>
      <c r="AA97" s="118">
        <f t="shared" si="23"/>
        <v>0</v>
      </c>
      <c r="AB97" s="118">
        <f t="shared" si="24"/>
        <v>0</v>
      </c>
      <c r="AC97" s="131">
        <f t="shared" si="25"/>
        <v>0</v>
      </c>
    </row>
    <row r="98" spans="1:29" ht="15.75">
      <c r="A98" s="251"/>
      <c r="B98" s="86" t="s">
        <v>13</v>
      </c>
      <c r="C98" s="92"/>
      <c r="D98" s="20"/>
      <c r="E98" s="93">
        <f t="shared" si="13"/>
        <v>0</v>
      </c>
      <c r="F98" s="92"/>
      <c r="G98" s="20"/>
      <c r="H98" s="93">
        <f t="shared" si="14"/>
        <v>0</v>
      </c>
      <c r="I98" s="92"/>
      <c r="J98" s="20"/>
      <c r="K98" s="93">
        <f t="shared" si="15"/>
        <v>0</v>
      </c>
      <c r="L98" s="92"/>
      <c r="M98" s="20"/>
      <c r="N98" s="93">
        <f t="shared" si="16"/>
        <v>0</v>
      </c>
      <c r="O98" s="92"/>
      <c r="P98" s="20"/>
      <c r="Q98" s="93">
        <f t="shared" si="17"/>
        <v>0</v>
      </c>
      <c r="R98" s="92"/>
      <c r="S98" s="20"/>
      <c r="T98" s="93">
        <f t="shared" si="18"/>
        <v>0</v>
      </c>
      <c r="U98" s="209">
        <f t="shared" si="19"/>
        <v>0</v>
      </c>
      <c r="W98" s="86" t="s">
        <v>13</v>
      </c>
      <c r="X98" s="121">
        <f t="shared" si="20"/>
        <v>0</v>
      </c>
      <c r="Y98" s="122">
        <f t="shared" si="21"/>
        <v>0</v>
      </c>
      <c r="Z98" s="122">
        <f t="shared" si="22"/>
        <v>0</v>
      </c>
      <c r="AA98" s="122">
        <f t="shared" si="23"/>
        <v>0</v>
      </c>
      <c r="AB98" s="122">
        <f t="shared" si="24"/>
        <v>0</v>
      </c>
      <c r="AC98" s="129">
        <f t="shared" si="25"/>
        <v>0</v>
      </c>
    </row>
    <row r="99" spans="1:29" ht="15.75">
      <c r="A99" s="251"/>
      <c r="B99" s="87" t="s">
        <v>14</v>
      </c>
      <c r="C99" s="92"/>
      <c r="D99" s="20"/>
      <c r="E99" s="93">
        <f t="shared" si="13"/>
        <v>0</v>
      </c>
      <c r="F99" s="92"/>
      <c r="G99" s="20"/>
      <c r="H99" s="93">
        <f t="shared" si="14"/>
        <v>0</v>
      </c>
      <c r="I99" s="92"/>
      <c r="J99" s="20"/>
      <c r="K99" s="93">
        <f t="shared" si="15"/>
        <v>0</v>
      </c>
      <c r="L99" s="92"/>
      <c r="M99" s="20"/>
      <c r="N99" s="93">
        <f t="shared" si="16"/>
        <v>0</v>
      </c>
      <c r="O99" s="92"/>
      <c r="P99" s="20"/>
      <c r="Q99" s="93">
        <f t="shared" si="17"/>
        <v>0</v>
      </c>
      <c r="R99" s="92"/>
      <c r="S99" s="20"/>
      <c r="T99" s="93">
        <f t="shared" si="18"/>
        <v>0</v>
      </c>
      <c r="U99" s="209">
        <f t="shared" si="19"/>
        <v>0</v>
      </c>
      <c r="W99" s="87" t="s">
        <v>14</v>
      </c>
      <c r="X99" s="121">
        <f t="shared" si="20"/>
        <v>0</v>
      </c>
      <c r="Y99" s="122">
        <f t="shared" si="21"/>
        <v>0</v>
      </c>
      <c r="Z99" s="122">
        <f t="shared" si="22"/>
        <v>0</v>
      </c>
      <c r="AA99" s="122">
        <f t="shared" si="23"/>
        <v>0</v>
      </c>
      <c r="AB99" s="122">
        <f t="shared" si="24"/>
        <v>0</v>
      </c>
      <c r="AC99" s="129">
        <f t="shared" si="25"/>
        <v>0</v>
      </c>
    </row>
    <row r="100" spans="1:29" ht="15.75">
      <c r="A100" s="251"/>
      <c r="B100" s="86" t="s">
        <v>15</v>
      </c>
      <c r="C100" s="92"/>
      <c r="D100" s="20"/>
      <c r="E100" s="93">
        <f t="shared" si="13"/>
        <v>0</v>
      </c>
      <c r="F100" s="92"/>
      <c r="G100" s="20"/>
      <c r="H100" s="93">
        <f t="shared" si="14"/>
        <v>0</v>
      </c>
      <c r="I100" s="92"/>
      <c r="J100" s="20"/>
      <c r="K100" s="93">
        <f t="shared" si="15"/>
        <v>0</v>
      </c>
      <c r="L100" s="92"/>
      <c r="M100" s="20"/>
      <c r="N100" s="93">
        <f t="shared" si="16"/>
        <v>0</v>
      </c>
      <c r="O100" s="92"/>
      <c r="P100" s="20"/>
      <c r="Q100" s="93">
        <f t="shared" si="17"/>
        <v>0</v>
      </c>
      <c r="R100" s="92"/>
      <c r="S100" s="20"/>
      <c r="T100" s="93">
        <f t="shared" si="18"/>
        <v>0</v>
      </c>
      <c r="U100" s="209">
        <f t="shared" si="19"/>
        <v>0</v>
      </c>
      <c r="W100" s="86" t="s">
        <v>15</v>
      </c>
      <c r="X100" s="121">
        <f t="shared" si="20"/>
        <v>0</v>
      </c>
      <c r="Y100" s="122">
        <f t="shared" si="21"/>
        <v>0</v>
      </c>
      <c r="Z100" s="122">
        <f t="shared" si="22"/>
        <v>0</v>
      </c>
      <c r="AA100" s="122">
        <f t="shared" si="23"/>
        <v>0</v>
      </c>
      <c r="AB100" s="122">
        <f t="shared" si="24"/>
        <v>0</v>
      </c>
      <c r="AC100" s="129">
        <f t="shared" si="25"/>
        <v>0</v>
      </c>
    </row>
    <row r="101" spans="1:29" ht="15.75">
      <c r="A101" s="251"/>
      <c r="B101" s="86" t="s">
        <v>16</v>
      </c>
      <c r="C101" s="92"/>
      <c r="D101" s="20"/>
      <c r="E101" s="93">
        <f t="shared" si="13"/>
        <v>0</v>
      </c>
      <c r="F101" s="92"/>
      <c r="G101" s="20"/>
      <c r="H101" s="93">
        <f t="shared" si="14"/>
        <v>0</v>
      </c>
      <c r="I101" s="92"/>
      <c r="J101" s="20"/>
      <c r="K101" s="93">
        <f t="shared" si="15"/>
        <v>0</v>
      </c>
      <c r="L101" s="92"/>
      <c r="M101" s="20"/>
      <c r="N101" s="93">
        <f t="shared" si="16"/>
        <v>0</v>
      </c>
      <c r="O101" s="92"/>
      <c r="P101" s="20"/>
      <c r="Q101" s="93">
        <f t="shared" si="17"/>
        <v>0</v>
      </c>
      <c r="R101" s="92"/>
      <c r="S101" s="20"/>
      <c r="T101" s="93">
        <f t="shared" si="18"/>
        <v>0</v>
      </c>
      <c r="U101" s="209">
        <f t="shared" si="19"/>
        <v>0</v>
      </c>
      <c r="W101" s="86" t="s">
        <v>16</v>
      </c>
      <c r="X101" s="121">
        <f t="shared" si="20"/>
        <v>0</v>
      </c>
      <c r="Y101" s="122">
        <f t="shared" si="21"/>
        <v>0</v>
      </c>
      <c r="Z101" s="122">
        <f t="shared" si="22"/>
        <v>0</v>
      </c>
      <c r="AA101" s="122">
        <f t="shared" si="23"/>
        <v>0</v>
      </c>
      <c r="AB101" s="122">
        <f t="shared" si="24"/>
        <v>0</v>
      </c>
      <c r="AC101" s="129">
        <f t="shared" si="25"/>
        <v>0</v>
      </c>
    </row>
    <row r="102" spans="1:29" ht="15.75">
      <c r="A102" s="251"/>
      <c r="B102" s="86" t="s">
        <v>17</v>
      </c>
      <c r="C102" s="92"/>
      <c r="D102" s="20"/>
      <c r="E102" s="93">
        <f t="shared" si="13"/>
        <v>0</v>
      </c>
      <c r="F102" s="92"/>
      <c r="G102" s="20"/>
      <c r="H102" s="93">
        <f t="shared" si="14"/>
        <v>0</v>
      </c>
      <c r="I102" s="92"/>
      <c r="J102" s="20"/>
      <c r="K102" s="93">
        <f t="shared" si="15"/>
        <v>0</v>
      </c>
      <c r="L102" s="92"/>
      <c r="M102" s="20"/>
      <c r="N102" s="93">
        <f t="shared" si="16"/>
        <v>0</v>
      </c>
      <c r="O102" s="92"/>
      <c r="P102" s="20"/>
      <c r="Q102" s="93">
        <f t="shared" si="17"/>
        <v>0</v>
      </c>
      <c r="R102" s="92"/>
      <c r="S102" s="20"/>
      <c r="T102" s="93">
        <f t="shared" si="18"/>
        <v>0</v>
      </c>
      <c r="U102" s="209">
        <f t="shared" si="19"/>
        <v>0</v>
      </c>
      <c r="W102" s="86" t="s">
        <v>17</v>
      </c>
      <c r="X102" s="121">
        <f t="shared" si="20"/>
        <v>0</v>
      </c>
      <c r="Y102" s="122">
        <f t="shared" si="21"/>
        <v>0</v>
      </c>
      <c r="Z102" s="122">
        <f t="shared" si="22"/>
        <v>0</v>
      </c>
      <c r="AA102" s="122">
        <f t="shared" si="23"/>
        <v>0</v>
      </c>
      <c r="AB102" s="122">
        <f t="shared" si="24"/>
        <v>0</v>
      </c>
      <c r="AC102" s="129">
        <f t="shared" si="25"/>
        <v>0</v>
      </c>
    </row>
    <row r="103" spans="1:29" ht="15.75">
      <c r="A103" s="251"/>
      <c r="B103" s="86" t="s">
        <v>18</v>
      </c>
      <c r="C103" s="92"/>
      <c r="D103" s="20"/>
      <c r="E103" s="93">
        <f t="shared" si="13"/>
        <v>0</v>
      </c>
      <c r="F103" s="92"/>
      <c r="G103" s="20"/>
      <c r="H103" s="93">
        <f t="shared" si="14"/>
        <v>0</v>
      </c>
      <c r="I103" s="92"/>
      <c r="J103" s="20"/>
      <c r="K103" s="93">
        <f t="shared" si="15"/>
        <v>0</v>
      </c>
      <c r="L103" s="92"/>
      <c r="M103" s="20"/>
      <c r="N103" s="93">
        <f t="shared" si="16"/>
        <v>0</v>
      </c>
      <c r="O103" s="92"/>
      <c r="P103" s="20"/>
      <c r="Q103" s="93">
        <f t="shared" si="17"/>
        <v>0</v>
      </c>
      <c r="R103" s="92"/>
      <c r="S103" s="20"/>
      <c r="T103" s="93">
        <f t="shared" si="18"/>
        <v>0</v>
      </c>
      <c r="U103" s="209">
        <f t="shared" si="19"/>
        <v>0</v>
      </c>
      <c r="W103" s="86" t="s">
        <v>18</v>
      </c>
      <c r="X103" s="121">
        <f t="shared" si="20"/>
        <v>0</v>
      </c>
      <c r="Y103" s="122">
        <f t="shared" si="21"/>
        <v>0</v>
      </c>
      <c r="Z103" s="122">
        <f t="shared" si="22"/>
        <v>0</v>
      </c>
      <c r="AA103" s="122">
        <f t="shared" si="23"/>
        <v>0</v>
      </c>
      <c r="AB103" s="122">
        <f t="shared" si="24"/>
        <v>0</v>
      </c>
      <c r="AC103" s="129">
        <f t="shared" si="25"/>
        <v>0</v>
      </c>
    </row>
    <row r="104" spans="1:29" ht="15.75">
      <c r="A104" s="252"/>
      <c r="B104" s="88" t="s">
        <v>19</v>
      </c>
      <c r="C104" s="94"/>
      <c r="D104" s="95"/>
      <c r="E104" s="96">
        <f t="shared" si="13"/>
        <v>0</v>
      </c>
      <c r="F104" s="94"/>
      <c r="G104" s="95"/>
      <c r="H104" s="96">
        <f t="shared" si="14"/>
        <v>0</v>
      </c>
      <c r="I104" s="94"/>
      <c r="J104" s="95"/>
      <c r="K104" s="96">
        <f t="shared" si="15"/>
        <v>0</v>
      </c>
      <c r="L104" s="94"/>
      <c r="M104" s="95"/>
      <c r="N104" s="96">
        <f t="shared" si="16"/>
        <v>0</v>
      </c>
      <c r="O104" s="94"/>
      <c r="P104" s="95"/>
      <c r="Q104" s="96">
        <f t="shared" si="17"/>
        <v>0</v>
      </c>
      <c r="R104" s="94"/>
      <c r="S104" s="95"/>
      <c r="T104" s="96">
        <f t="shared" si="18"/>
        <v>0</v>
      </c>
      <c r="U104" s="210">
        <f t="shared" si="19"/>
        <v>0</v>
      </c>
      <c r="W104" s="88" t="s">
        <v>19</v>
      </c>
      <c r="X104" s="125">
        <f t="shared" si="20"/>
        <v>0</v>
      </c>
      <c r="Y104" s="126">
        <f t="shared" si="21"/>
        <v>0</v>
      </c>
      <c r="Z104" s="126">
        <f t="shared" si="22"/>
        <v>0</v>
      </c>
      <c r="AA104" s="126">
        <f t="shared" si="23"/>
        <v>0</v>
      </c>
      <c r="AB104" s="126">
        <f t="shared" si="24"/>
        <v>0</v>
      </c>
      <c r="AC104" s="132">
        <f t="shared" si="25"/>
        <v>0</v>
      </c>
    </row>
    <row r="105" spans="1:29" ht="15.75" customHeight="1">
      <c r="A105" s="250">
        <v>42748</v>
      </c>
      <c r="B105" s="85" t="s">
        <v>12</v>
      </c>
      <c r="C105" s="89"/>
      <c r="D105" s="99"/>
      <c r="E105" s="91">
        <f t="shared" si="13"/>
        <v>0</v>
      </c>
      <c r="F105" s="89"/>
      <c r="G105" s="90"/>
      <c r="H105" s="91">
        <f t="shared" si="14"/>
        <v>0</v>
      </c>
      <c r="I105" s="89"/>
      <c r="J105" s="90"/>
      <c r="K105" s="91">
        <f t="shared" si="15"/>
        <v>0</v>
      </c>
      <c r="L105" s="89"/>
      <c r="M105" s="90"/>
      <c r="N105" s="91">
        <f t="shared" si="16"/>
        <v>0</v>
      </c>
      <c r="O105" s="89"/>
      <c r="P105" s="99"/>
      <c r="Q105" s="91">
        <f t="shared" si="17"/>
        <v>0</v>
      </c>
      <c r="R105" s="89"/>
      <c r="S105" s="90"/>
      <c r="T105" s="91">
        <f t="shared" si="18"/>
        <v>0</v>
      </c>
      <c r="U105" s="208">
        <f t="shared" si="19"/>
        <v>0</v>
      </c>
      <c r="W105" s="85" t="s">
        <v>12</v>
      </c>
      <c r="X105" s="117">
        <f t="shared" si="20"/>
        <v>0</v>
      </c>
      <c r="Y105" s="118">
        <f t="shared" si="21"/>
        <v>0</v>
      </c>
      <c r="Z105" s="118">
        <f t="shared" si="22"/>
        <v>0</v>
      </c>
      <c r="AA105" s="118">
        <f t="shared" si="23"/>
        <v>0</v>
      </c>
      <c r="AB105" s="118">
        <f t="shared" si="24"/>
        <v>0</v>
      </c>
      <c r="AC105" s="131">
        <f t="shared" si="25"/>
        <v>0</v>
      </c>
    </row>
    <row r="106" spans="1:29" ht="15.75">
      <c r="A106" s="251"/>
      <c r="B106" s="86" t="s">
        <v>13</v>
      </c>
      <c r="C106" s="92"/>
      <c r="D106" s="20"/>
      <c r="E106" s="93">
        <f t="shared" si="13"/>
        <v>0</v>
      </c>
      <c r="F106" s="92"/>
      <c r="G106" s="20"/>
      <c r="H106" s="93">
        <f t="shared" si="14"/>
        <v>0</v>
      </c>
      <c r="I106" s="92"/>
      <c r="J106" s="20"/>
      <c r="K106" s="93">
        <f t="shared" si="15"/>
        <v>0</v>
      </c>
      <c r="L106" s="92"/>
      <c r="M106" s="20"/>
      <c r="N106" s="93">
        <f t="shared" si="16"/>
        <v>0</v>
      </c>
      <c r="O106" s="92"/>
      <c r="P106" s="20"/>
      <c r="Q106" s="93">
        <f t="shared" si="17"/>
        <v>0</v>
      </c>
      <c r="R106" s="92"/>
      <c r="S106" s="20"/>
      <c r="T106" s="93">
        <f t="shared" si="18"/>
        <v>0</v>
      </c>
      <c r="U106" s="209">
        <f t="shared" si="19"/>
        <v>0</v>
      </c>
      <c r="W106" s="86" t="s">
        <v>13</v>
      </c>
      <c r="X106" s="121">
        <f t="shared" si="20"/>
        <v>0</v>
      </c>
      <c r="Y106" s="122">
        <f t="shared" si="21"/>
        <v>0</v>
      </c>
      <c r="Z106" s="122">
        <f t="shared" si="22"/>
        <v>0</v>
      </c>
      <c r="AA106" s="122">
        <f t="shared" si="23"/>
        <v>0</v>
      </c>
      <c r="AB106" s="122">
        <f t="shared" si="24"/>
        <v>0</v>
      </c>
      <c r="AC106" s="129">
        <f t="shared" si="25"/>
        <v>0</v>
      </c>
    </row>
    <row r="107" spans="1:29" ht="15.75">
      <c r="A107" s="251"/>
      <c r="B107" s="87" t="s">
        <v>14</v>
      </c>
      <c r="C107" s="92"/>
      <c r="D107" s="20"/>
      <c r="E107" s="93">
        <f t="shared" si="13"/>
        <v>0</v>
      </c>
      <c r="F107" s="92"/>
      <c r="G107" s="20"/>
      <c r="H107" s="93">
        <f t="shared" si="14"/>
        <v>0</v>
      </c>
      <c r="I107" s="92"/>
      <c r="J107" s="20"/>
      <c r="K107" s="93">
        <f t="shared" si="15"/>
        <v>0</v>
      </c>
      <c r="L107" s="92"/>
      <c r="M107" s="20"/>
      <c r="N107" s="93">
        <f t="shared" si="16"/>
        <v>0</v>
      </c>
      <c r="O107" s="92"/>
      <c r="P107" s="20"/>
      <c r="Q107" s="93">
        <f t="shared" si="17"/>
        <v>0</v>
      </c>
      <c r="R107" s="92"/>
      <c r="S107" s="20"/>
      <c r="T107" s="93">
        <f t="shared" si="18"/>
        <v>0</v>
      </c>
      <c r="U107" s="209">
        <f t="shared" si="19"/>
        <v>0</v>
      </c>
      <c r="W107" s="87" t="s">
        <v>14</v>
      </c>
      <c r="X107" s="121">
        <f t="shared" si="20"/>
        <v>0</v>
      </c>
      <c r="Y107" s="122">
        <f t="shared" si="21"/>
        <v>0</v>
      </c>
      <c r="Z107" s="122">
        <f t="shared" si="22"/>
        <v>0</v>
      </c>
      <c r="AA107" s="122">
        <f t="shared" si="23"/>
        <v>0</v>
      </c>
      <c r="AB107" s="122">
        <f t="shared" si="24"/>
        <v>0</v>
      </c>
      <c r="AC107" s="129">
        <f t="shared" si="25"/>
        <v>0</v>
      </c>
    </row>
    <row r="108" spans="1:29" ht="15.75">
      <c r="A108" s="251"/>
      <c r="B108" s="86" t="s">
        <v>15</v>
      </c>
      <c r="C108" s="92"/>
      <c r="D108" s="20"/>
      <c r="E108" s="93">
        <f t="shared" si="13"/>
        <v>0</v>
      </c>
      <c r="F108" s="92"/>
      <c r="G108" s="20"/>
      <c r="H108" s="93">
        <f t="shared" si="14"/>
        <v>0</v>
      </c>
      <c r="I108" s="92"/>
      <c r="J108" s="20"/>
      <c r="K108" s="93">
        <f t="shared" si="15"/>
        <v>0</v>
      </c>
      <c r="L108" s="92"/>
      <c r="M108" s="20"/>
      <c r="N108" s="93">
        <f t="shared" si="16"/>
        <v>0</v>
      </c>
      <c r="O108" s="92"/>
      <c r="P108" s="20"/>
      <c r="Q108" s="93">
        <f t="shared" si="17"/>
        <v>0</v>
      </c>
      <c r="R108" s="92"/>
      <c r="S108" s="20"/>
      <c r="T108" s="93">
        <f t="shared" si="18"/>
        <v>0</v>
      </c>
      <c r="U108" s="209">
        <f t="shared" si="19"/>
        <v>0</v>
      </c>
      <c r="W108" s="86" t="s">
        <v>15</v>
      </c>
      <c r="X108" s="121">
        <f t="shared" si="20"/>
        <v>0</v>
      </c>
      <c r="Y108" s="122">
        <f t="shared" si="21"/>
        <v>0</v>
      </c>
      <c r="Z108" s="122">
        <f t="shared" si="22"/>
        <v>0</v>
      </c>
      <c r="AA108" s="122">
        <f t="shared" si="23"/>
        <v>0</v>
      </c>
      <c r="AB108" s="122">
        <f t="shared" si="24"/>
        <v>0</v>
      </c>
      <c r="AC108" s="129">
        <f t="shared" si="25"/>
        <v>0</v>
      </c>
    </row>
    <row r="109" spans="1:29" ht="15.75">
      <c r="A109" s="251"/>
      <c r="B109" s="86" t="s">
        <v>16</v>
      </c>
      <c r="C109" s="92"/>
      <c r="D109" s="20"/>
      <c r="E109" s="93">
        <f t="shared" si="13"/>
        <v>0</v>
      </c>
      <c r="F109" s="92"/>
      <c r="G109" s="20"/>
      <c r="H109" s="93">
        <f t="shared" si="14"/>
        <v>0</v>
      </c>
      <c r="I109" s="92"/>
      <c r="J109" s="20"/>
      <c r="K109" s="93">
        <f t="shared" si="15"/>
        <v>0</v>
      </c>
      <c r="L109" s="92"/>
      <c r="M109" s="20"/>
      <c r="N109" s="93">
        <f t="shared" si="16"/>
        <v>0</v>
      </c>
      <c r="O109" s="92"/>
      <c r="P109" s="20"/>
      <c r="Q109" s="93">
        <f t="shared" si="17"/>
        <v>0</v>
      </c>
      <c r="R109" s="92"/>
      <c r="S109" s="20"/>
      <c r="T109" s="93">
        <f t="shared" si="18"/>
        <v>0</v>
      </c>
      <c r="U109" s="209">
        <f t="shared" si="19"/>
        <v>0</v>
      </c>
      <c r="W109" s="86" t="s">
        <v>16</v>
      </c>
      <c r="X109" s="121">
        <f t="shared" si="20"/>
        <v>0</v>
      </c>
      <c r="Y109" s="122">
        <f t="shared" si="21"/>
        <v>0</v>
      </c>
      <c r="Z109" s="122">
        <f t="shared" si="22"/>
        <v>0</v>
      </c>
      <c r="AA109" s="122">
        <f t="shared" si="23"/>
        <v>0</v>
      </c>
      <c r="AB109" s="122">
        <f t="shared" si="24"/>
        <v>0</v>
      </c>
      <c r="AC109" s="129">
        <f t="shared" si="25"/>
        <v>0</v>
      </c>
    </row>
    <row r="110" spans="1:29" ht="15.75">
      <c r="A110" s="251"/>
      <c r="B110" s="86" t="s">
        <v>17</v>
      </c>
      <c r="C110" s="92"/>
      <c r="D110" s="20"/>
      <c r="E110" s="93">
        <f t="shared" si="13"/>
        <v>0</v>
      </c>
      <c r="F110" s="92"/>
      <c r="G110" s="20"/>
      <c r="H110" s="93">
        <f t="shared" si="14"/>
        <v>0</v>
      </c>
      <c r="I110" s="92"/>
      <c r="J110" s="20"/>
      <c r="K110" s="93">
        <f t="shared" si="15"/>
        <v>0</v>
      </c>
      <c r="L110" s="92"/>
      <c r="M110" s="20"/>
      <c r="N110" s="93">
        <f t="shared" si="16"/>
        <v>0</v>
      </c>
      <c r="O110" s="92"/>
      <c r="P110" s="20"/>
      <c r="Q110" s="93">
        <f t="shared" si="17"/>
        <v>0</v>
      </c>
      <c r="R110" s="92"/>
      <c r="S110" s="20"/>
      <c r="T110" s="93">
        <f t="shared" si="18"/>
        <v>0</v>
      </c>
      <c r="U110" s="209">
        <f t="shared" si="19"/>
        <v>0</v>
      </c>
      <c r="W110" s="86" t="s">
        <v>17</v>
      </c>
      <c r="X110" s="121">
        <f t="shared" si="20"/>
        <v>0</v>
      </c>
      <c r="Y110" s="122">
        <f t="shared" si="21"/>
        <v>0</v>
      </c>
      <c r="Z110" s="122">
        <f t="shared" si="22"/>
        <v>0</v>
      </c>
      <c r="AA110" s="122">
        <f t="shared" si="23"/>
        <v>0</v>
      </c>
      <c r="AB110" s="122">
        <f t="shared" si="24"/>
        <v>0</v>
      </c>
      <c r="AC110" s="129">
        <f t="shared" si="25"/>
        <v>0</v>
      </c>
    </row>
    <row r="111" spans="1:29" ht="15.75">
      <c r="A111" s="251"/>
      <c r="B111" s="86" t="s">
        <v>18</v>
      </c>
      <c r="C111" s="92"/>
      <c r="D111" s="20"/>
      <c r="E111" s="93">
        <f t="shared" si="13"/>
        <v>0</v>
      </c>
      <c r="F111" s="92"/>
      <c r="G111" s="20"/>
      <c r="H111" s="93">
        <f t="shared" si="14"/>
        <v>0</v>
      </c>
      <c r="I111" s="92"/>
      <c r="J111" s="20"/>
      <c r="K111" s="93">
        <f t="shared" si="15"/>
        <v>0</v>
      </c>
      <c r="L111" s="92"/>
      <c r="M111" s="20"/>
      <c r="N111" s="93">
        <f t="shared" si="16"/>
        <v>0</v>
      </c>
      <c r="O111" s="92"/>
      <c r="P111" s="20"/>
      <c r="Q111" s="93">
        <f t="shared" si="17"/>
        <v>0</v>
      </c>
      <c r="R111" s="92"/>
      <c r="S111" s="20"/>
      <c r="T111" s="93">
        <f t="shared" si="18"/>
        <v>0</v>
      </c>
      <c r="U111" s="209">
        <f t="shared" si="19"/>
        <v>0</v>
      </c>
      <c r="W111" s="86" t="s">
        <v>18</v>
      </c>
      <c r="X111" s="121">
        <f t="shared" si="20"/>
        <v>0</v>
      </c>
      <c r="Y111" s="122">
        <f t="shared" si="21"/>
        <v>0</v>
      </c>
      <c r="Z111" s="122">
        <f t="shared" si="22"/>
        <v>0</v>
      </c>
      <c r="AA111" s="122">
        <f t="shared" si="23"/>
        <v>0</v>
      </c>
      <c r="AB111" s="122">
        <f t="shared" si="24"/>
        <v>0</v>
      </c>
      <c r="AC111" s="129">
        <f t="shared" si="25"/>
        <v>0</v>
      </c>
    </row>
    <row r="112" spans="1:29" ht="15.75">
      <c r="A112" s="252"/>
      <c r="B112" s="88" t="s">
        <v>19</v>
      </c>
      <c r="C112" s="94"/>
      <c r="D112" s="95"/>
      <c r="E112" s="96">
        <f t="shared" si="13"/>
        <v>0</v>
      </c>
      <c r="F112" s="94"/>
      <c r="G112" s="95"/>
      <c r="H112" s="96">
        <f t="shared" si="14"/>
        <v>0</v>
      </c>
      <c r="I112" s="94"/>
      <c r="J112" s="95"/>
      <c r="K112" s="96">
        <f t="shared" si="15"/>
        <v>0</v>
      </c>
      <c r="L112" s="94"/>
      <c r="M112" s="95"/>
      <c r="N112" s="96">
        <f t="shared" si="16"/>
        <v>0</v>
      </c>
      <c r="O112" s="94"/>
      <c r="P112" s="95"/>
      <c r="Q112" s="96">
        <f t="shared" si="17"/>
        <v>0</v>
      </c>
      <c r="R112" s="94"/>
      <c r="S112" s="95"/>
      <c r="T112" s="96">
        <f t="shared" si="18"/>
        <v>0</v>
      </c>
      <c r="U112" s="210">
        <f t="shared" si="19"/>
        <v>0</v>
      </c>
      <c r="W112" s="88" t="s">
        <v>19</v>
      </c>
      <c r="X112" s="125">
        <f t="shared" si="20"/>
        <v>0</v>
      </c>
      <c r="Y112" s="126">
        <f t="shared" si="21"/>
        <v>0</v>
      </c>
      <c r="Z112" s="126">
        <f t="shared" si="22"/>
        <v>0</v>
      </c>
      <c r="AA112" s="126">
        <f t="shared" si="23"/>
        <v>0</v>
      </c>
      <c r="AB112" s="126">
        <f t="shared" si="24"/>
        <v>0</v>
      </c>
      <c r="AC112" s="132">
        <f t="shared" si="25"/>
        <v>0</v>
      </c>
    </row>
    <row r="113" spans="1:29" ht="15.75" customHeight="1">
      <c r="A113" s="250">
        <v>42749</v>
      </c>
      <c r="B113" s="85" t="s">
        <v>12</v>
      </c>
      <c r="C113" s="89"/>
      <c r="D113" s="90"/>
      <c r="E113" s="91">
        <f t="shared" si="13"/>
        <v>0</v>
      </c>
      <c r="F113" s="89"/>
      <c r="G113" s="90"/>
      <c r="H113" s="91">
        <f t="shared" si="14"/>
        <v>0</v>
      </c>
      <c r="I113" s="89"/>
      <c r="J113" s="90"/>
      <c r="K113" s="91">
        <f t="shared" si="15"/>
        <v>0</v>
      </c>
      <c r="L113" s="89"/>
      <c r="M113" s="90"/>
      <c r="N113" s="91">
        <f t="shared" si="16"/>
        <v>0</v>
      </c>
      <c r="O113" s="89"/>
      <c r="P113" s="90"/>
      <c r="Q113" s="91">
        <f t="shared" si="17"/>
        <v>0</v>
      </c>
      <c r="R113" s="89"/>
      <c r="S113" s="99"/>
      <c r="T113" s="91">
        <f t="shared" si="18"/>
        <v>0</v>
      </c>
      <c r="U113" s="208">
        <f t="shared" si="19"/>
        <v>0</v>
      </c>
      <c r="W113" s="85" t="s">
        <v>12</v>
      </c>
      <c r="X113" s="117">
        <f t="shared" si="20"/>
        <v>0</v>
      </c>
      <c r="Y113" s="118">
        <f t="shared" si="21"/>
        <v>0</v>
      </c>
      <c r="Z113" s="118">
        <f t="shared" si="22"/>
        <v>0</v>
      </c>
      <c r="AA113" s="118">
        <f t="shared" si="23"/>
        <v>0</v>
      </c>
      <c r="AB113" s="118">
        <f t="shared" si="24"/>
        <v>0</v>
      </c>
      <c r="AC113" s="131">
        <f t="shared" si="25"/>
        <v>0</v>
      </c>
    </row>
    <row r="114" spans="1:29" ht="15.75">
      <c r="A114" s="251"/>
      <c r="B114" s="86" t="s">
        <v>13</v>
      </c>
      <c r="C114" s="92"/>
      <c r="D114" s="20"/>
      <c r="E114" s="93">
        <f t="shared" si="13"/>
        <v>0</v>
      </c>
      <c r="F114" s="92"/>
      <c r="G114" s="20"/>
      <c r="H114" s="93">
        <f t="shared" si="14"/>
        <v>0</v>
      </c>
      <c r="I114" s="92"/>
      <c r="J114" s="20"/>
      <c r="K114" s="93">
        <f t="shared" si="15"/>
        <v>0</v>
      </c>
      <c r="L114" s="92"/>
      <c r="M114" s="20"/>
      <c r="N114" s="93">
        <f t="shared" si="16"/>
        <v>0</v>
      </c>
      <c r="O114" s="92"/>
      <c r="P114" s="20"/>
      <c r="Q114" s="93">
        <f t="shared" si="17"/>
        <v>0</v>
      </c>
      <c r="R114" s="92"/>
      <c r="S114" s="20"/>
      <c r="T114" s="93">
        <f t="shared" si="18"/>
        <v>0</v>
      </c>
      <c r="U114" s="209">
        <f t="shared" si="19"/>
        <v>0</v>
      </c>
      <c r="W114" s="86" t="s">
        <v>13</v>
      </c>
      <c r="X114" s="121">
        <f t="shared" si="20"/>
        <v>0</v>
      </c>
      <c r="Y114" s="122">
        <f t="shared" si="21"/>
        <v>0</v>
      </c>
      <c r="Z114" s="122">
        <f t="shared" si="22"/>
        <v>0</v>
      </c>
      <c r="AA114" s="122">
        <f t="shared" si="23"/>
        <v>0</v>
      </c>
      <c r="AB114" s="122">
        <f t="shared" si="24"/>
        <v>0</v>
      </c>
      <c r="AC114" s="129">
        <f t="shared" si="25"/>
        <v>0</v>
      </c>
    </row>
    <row r="115" spans="1:29" ht="15.75">
      <c r="A115" s="251"/>
      <c r="B115" s="87" t="s">
        <v>14</v>
      </c>
      <c r="C115" s="92"/>
      <c r="D115" s="20"/>
      <c r="E115" s="93">
        <f t="shared" si="13"/>
        <v>0</v>
      </c>
      <c r="F115" s="92"/>
      <c r="G115" s="20"/>
      <c r="H115" s="93">
        <f t="shared" si="14"/>
        <v>0</v>
      </c>
      <c r="I115" s="92"/>
      <c r="J115" s="20"/>
      <c r="K115" s="93">
        <f t="shared" si="15"/>
        <v>0</v>
      </c>
      <c r="L115" s="92"/>
      <c r="M115" s="20"/>
      <c r="N115" s="93">
        <f t="shared" si="16"/>
        <v>0</v>
      </c>
      <c r="O115" s="92"/>
      <c r="P115" s="20"/>
      <c r="Q115" s="93">
        <f t="shared" si="17"/>
        <v>0</v>
      </c>
      <c r="R115" s="92"/>
      <c r="S115" s="20"/>
      <c r="T115" s="93">
        <f t="shared" si="18"/>
        <v>0</v>
      </c>
      <c r="U115" s="209">
        <f t="shared" si="19"/>
        <v>0</v>
      </c>
      <c r="W115" s="87" t="s">
        <v>14</v>
      </c>
      <c r="X115" s="121">
        <f t="shared" si="20"/>
        <v>0</v>
      </c>
      <c r="Y115" s="122">
        <f t="shared" si="21"/>
        <v>0</v>
      </c>
      <c r="Z115" s="122">
        <f t="shared" si="22"/>
        <v>0</v>
      </c>
      <c r="AA115" s="122">
        <f t="shared" si="23"/>
        <v>0</v>
      </c>
      <c r="AB115" s="122">
        <f t="shared" si="24"/>
        <v>0</v>
      </c>
      <c r="AC115" s="129">
        <f t="shared" si="25"/>
        <v>0</v>
      </c>
    </row>
    <row r="116" spans="1:29" ht="15.75">
      <c r="A116" s="251"/>
      <c r="B116" s="86" t="s">
        <v>15</v>
      </c>
      <c r="C116" s="92"/>
      <c r="D116" s="20"/>
      <c r="E116" s="93">
        <f t="shared" si="13"/>
        <v>0</v>
      </c>
      <c r="F116" s="92"/>
      <c r="G116" s="20"/>
      <c r="H116" s="93">
        <f t="shared" si="14"/>
        <v>0</v>
      </c>
      <c r="I116" s="92"/>
      <c r="J116" s="20"/>
      <c r="K116" s="93">
        <f t="shared" si="15"/>
        <v>0</v>
      </c>
      <c r="L116" s="92"/>
      <c r="M116" s="20"/>
      <c r="N116" s="93">
        <f t="shared" si="16"/>
        <v>0</v>
      </c>
      <c r="O116" s="92"/>
      <c r="P116" s="20"/>
      <c r="Q116" s="93">
        <f t="shared" si="17"/>
        <v>0</v>
      </c>
      <c r="R116" s="92"/>
      <c r="S116" s="20"/>
      <c r="T116" s="93">
        <f t="shared" si="18"/>
        <v>0</v>
      </c>
      <c r="U116" s="209">
        <f t="shared" si="19"/>
        <v>0</v>
      </c>
      <c r="W116" s="86" t="s">
        <v>15</v>
      </c>
      <c r="X116" s="121">
        <f t="shared" si="20"/>
        <v>0</v>
      </c>
      <c r="Y116" s="122">
        <f t="shared" si="21"/>
        <v>0</v>
      </c>
      <c r="Z116" s="122">
        <f t="shared" si="22"/>
        <v>0</v>
      </c>
      <c r="AA116" s="122">
        <f t="shared" si="23"/>
        <v>0</v>
      </c>
      <c r="AB116" s="122">
        <f t="shared" si="24"/>
        <v>0</v>
      </c>
      <c r="AC116" s="129">
        <f t="shared" si="25"/>
        <v>0</v>
      </c>
    </row>
    <row r="117" spans="1:29" ht="15.75">
      <c r="A117" s="251"/>
      <c r="B117" s="86" t="s">
        <v>16</v>
      </c>
      <c r="C117" s="92"/>
      <c r="D117" s="20"/>
      <c r="E117" s="93">
        <f t="shared" si="13"/>
        <v>0</v>
      </c>
      <c r="F117" s="92"/>
      <c r="G117" s="20"/>
      <c r="H117" s="93">
        <f t="shared" si="14"/>
        <v>0</v>
      </c>
      <c r="I117" s="92"/>
      <c r="J117" s="20"/>
      <c r="K117" s="93">
        <f t="shared" si="15"/>
        <v>0</v>
      </c>
      <c r="L117" s="92"/>
      <c r="M117" s="20"/>
      <c r="N117" s="93">
        <f t="shared" si="16"/>
        <v>0</v>
      </c>
      <c r="O117" s="92"/>
      <c r="P117" s="20"/>
      <c r="Q117" s="93">
        <f t="shared" si="17"/>
        <v>0</v>
      </c>
      <c r="R117" s="92"/>
      <c r="S117" s="20"/>
      <c r="T117" s="93">
        <f t="shared" si="18"/>
        <v>0</v>
      </c>
      <c r="U117" s="209">
        <f t="shared" si="19"/>
        <v>0</v>
      </c>
      <c r="W117" s="86" t="s">
        <v>16</v>
      </c>
      <c r="X117" s="121">
        <f t="shared" si="20"/>
        <v>0</v>
      </c>
      <c r="Y117" s="122">
        <f t="shared" si="21"/>
        <v>0</v>
      </c>
      <c r="Z117" s="122">
        <f t="shared" si="22"/>
        <v>0</v>
      </c>
      <c r="AA117" s="122">
        <f t="shared" si="23"/>
        <v>0</v>
      </c>
      <c r="AB117" s="122">
        <f t="shared" si="24"/>
        <v>0</v>
      </c>
      <c r="AC117" s="129">
        <f t="shared" si="25"/>
        <v>0</v>
      </c>
    </row>
    <row r="118" spans="1:29" ht="15.75">
      <c r="A118" s="251"/>
      <c r="B118" s="86" t="s">
        <v>17</v>
      </c>
      <c r="C118" s="92"/>
      <c r="D118" s="20"/>
      <c r="E118" s="93">
        <f t="shared" si="13"/>
        <v>0</v>
      </c>
      <c r="F118" s="92"/>
      <c r="G118" s="20"/>
      <c r="H118" s="93">
        <f t="shared" si="14"/>
        <v>0</v>
      </c>
      <c r="I118" s="92"/>
      <c r="J118" s="20"/>
      <c r="K118" s="93">
        <f t="shared" si="15"/>
        <v>0</v>
      </c>
      <c r="L118" s="92"/>
      <c r="M118" s="20"/>
      <c r="N118" s="93">
        <f t="shared" si="16"/>
        <v>0</v>
      </c>
      <c r="O118" s="92"/>
      <c r="P118" s="20"/>
      <c r="Q118" s="93">
        <f t="shared" si="17"/>
        <v>0</v>
      </c>
      <c r="R118" s="92"/>
      <c r="S118" s="20"/>
      <c r="T118" s="93">
        <f t="shared" si="18"/>
        <v>0</v>
      </c>
      <c r="U118" s="209">
        <f t="shared" si="19"/>
        <v>0</v>
      </c>
      <c r="W118" s="86" t="s">
        <v>17</v>
      </c>
      <c r="X118" s="121">
        <f t="shared" si="20"/>
        <v>0</v>
      </c>
      <c r="Y118" s="122">
        <f t="shared" si="21"/>
        <v>0</v>
      </c>
      <c r="Z118" s="122">
        <f t="shared" si="22"/>
        <v>0</v>
      </c>
      <c r="AA118" s="122">
        <f t="shared" si="23"/>
        <v>0</v>
      </c>
      <c r="AB118" s="122">
        <f t="shared" si="24"/>
        <v>0</v>
      </c>
      <c r="AC118" s="129">
        <f t="shared" si="25"/>
        <v>0</v>
      </c>
    </row>
    <row r="119" spans="1:29" ht="15.75">
      <c r="A119" s="251"/>
      <c r="B119" s="86" t="s">
        <v>18</v>
      </c>
      <c r="C119" s="92"/>
      <c r="D119" s="20"/>
      <c r="E119" s="93">
        <f t="shared" si="13"/>
        <v>0</v>
      </c>
      <c r="F119" s="92"/>
      <c r="G119" s="20"/>
      <c r="H119" s="93">
        <f t="shared" si="14"/>
        <v>0</v>
      </c>
      <c r="I119" s="92"/>
      <c r="J119" s="20"/>
      <c r="K119" s="93">
        <f t="shared" si="15"/>
        <v>0</v>
      </c>
      <c r="L119" s="92"/>
      <c r="M119" s="20"/>
      <c r="N119" s="93">
        <f t="shared" si="16"/>
        <v>0</v>
      </c>
      <c r="O119" s="92"/>
      <c r="P119" s="20"/>
      <c r="Q119" s="93">
        <f t="shared" si="17"/>
        <v>0</v>
      </c>
      <c r="R119" s="92"/>
      <c r="S119" s="20"/>
      <c r="T119" s="93">
        <f t="shared" si="18"/>
        <v>0</v>
      </c>
      <c r="U119" s="209">
        <f t="shared" si="19"/>
        <v>0</v>
      </c>
      <c r="W119" s="86" t="s">
        <v>18</v>
      </c>
      <c r="X119" s="121">
        <f t="shared" si="20"/>
        <v>0</v>
      </c>
      <c r="Y119" s="122">
        <f t="shared" si="21"/>
        <v>0</v>
      </c>
      <c r="Z119" s="122">
        <f t="shared" si="22"/>
        <v>0</v>
      </c>
      <c r="AA119" s="122">
        <f t="shared" si="23"/>
        <v>0</v>
      </c>
      <c r="AB119" s="122">
        <f t="shared" si="24"/>
        <v>0</v>
      </c>
      <c r="AC119" s="129">
        <f t="shared" si="25"/>
        <v>0</v>
      </c>
    </row>
    <row r="120" spans="1:29" ht="15.75">
      <c r="A120" s="252"/>
      <c r="B120" s="88" t="s">
        <v>19</v>
      </c>
      <c r="C120" s="94"/>
      <c r="D120" s="95"/>
      <c r="E120" s="96">
        <f t="shared" si="13"/>
        <v>0</v>
      </c>
      <c r="F120" s="94"/>
      <c r="G120" s="95"/>
      <c r="H120" s="96">
        <f t="shared" si="14"/>
        <v>0</v>
      </c>
      <c r="I120" s="94"/>
      <c r="J120" s="95"/>
      <c r="K120" s="96">
        <f t="shared" si="15"/>
        <v>0</v>
      </c>
      <c r="L120" s="94"/>
      <c r="M120" s="95"/>
      <c r="N120" s="96">
        <f t="shared" si="16"/>
        <v>0</v>
      </c>
      <c r="O120" s="94"/>
      <c r="P120" s="95"/>
      <c r="Q120" s="96">
        <f t="shared" si="17"/>
        <v>0</v>
      </c>
      <c r="R120" s="94"/>
      <c r="S120" s="95"/>
      <c r="T120" s="96">
        <f t="shared" si="18"/>
        <v>0</v>
      </c>
      <c r="U120" s="210">
        <f t="shared" si="19"/>
        <v>0</v>
      </c>
      <c r="W120" s="88" t="s">
        <v>19</v>
      </c>
      <c r="X120" s="125">
        <f t="shared" si="20"/>
        <v>0</v>
      </c>
      <c r="Y120" s="126">
        <f t="shared" si="21"/>
        <v>0</v>
      </c>
      <c r="Z120" s="126">
        <f t="shared" si="22"/>
        <v>0</v>
      </c>
      <c r="AA120" s="126">
        <f t="shared" si="23"/>
        <v>0</v>
      </c>
      <c r="AB120" s="126">
        <f t="shared" si="24"/>
        <v>0</v>
      </c>
      <c r="AC120" s="132">
        <f t="shared" si="25"/>
        <v>0</v>
      </c>
    </row>
    <row r="121" spans="1:29" ht="15.75" customHeight="1">
      <c r="A121" s="250">
        <v>42750</v>
      </c>
      <c r="B121" s="85" t="s">
        <v>12</v>
      </c>
      <c r="C121" s="89"/>
      <c r="D121" s="90"/>
      <c r="E121" s="91">
        <f t="shared" si="13"/>
        <v>0</v>
      </c>
      <c r="F121" s="89"/>
      <c r="G121" s="90"/>
      <c r="H121" s="91">
        <f t="shared" si="14"/>
        <v>0</v>
      </c>
      <c r="I121" s="89"/>
      <c r="J121" s="90"/>
      <c r="K121" s="91">
        <f t="shared" si="15"/>
        <v>0</v>
      </c>
      <c r="L121" s="89"/>
      <c r="M121" s="90"/>
      <c r="N121" s="91">
        <f t="shared" si="16"/>
        <v>0</v>
      </c>
      <c r="O121" s="89"/>
      <c r="P121" s="90"/>
      <c r="Q121" s="91">
        <f t="shared" si="17"/>
        <v>0</v>
      </c>
      <c r="R121" s="89"/>
      <c r="S121" s="90"/>
      <c r="T121" s="91">
        <f t="shared" si="18"/>
        <v>0</v>
      </c>
      <c r="U121" s="208">
        <f t="shared" si="19"/>
        <v>0</v>
      </c>
      <c r="W121" s="85" t="s">
        <v>12</v>
      </c>
      <c r="X121" s="117">
        <f t="shared" si="20"/>
        <v>0</v>
      </c>
      <c r="Y121" s="118">
        <f t="shared" si="21"/>
        <v>0</v>
      </c>
      <c r="Z121" s="118">
        <f t="shared" si="22"/>
        <v>0</v>
      </c>
      <c r="AA121" s="118">
        <f t="shared" si="23"/>
        <v>0</v>
      </c>
      <c r="AB121" s="118">
        <f t="shared" si="24"/>
        <v>0</v>
      </c>
      <c r="AC121" s="131">
        <f t="shared" si="25"/>
        <v>0</v>
      </c>
    </row>
    <row r="122" spans="1:29" ht="15.75">
      <c r="A122" s="251"/>
      <c r="B122" s="86" t="s">
        <v>13</v>
      </c>
      <c r="C122" s="92"/>
      <c r="D122" s="20"/>
      <c r="E122" s="93">
        <f t="shared" si="13"/>
        <v>0</v>
      </c>
      <c r="F122" s="92"/>
      <c r="G122" s="20"/>
      <c r="H122" s="93">
        <f t="shared" si="14"/>
        <v>0</v>
      </c>
      <c r="I122" s="92"/>
      <c r="J122" s="20"/>
      <c r="K122" s="93">
        <f t="shared" si="15"/>
        <v>0</v>
      </c>
      <c r="L122" s="92"/>
      <c r="M122" s="20"/>
      <c r="N122" s="93">
        <f t="shared" si="16"/>
        <v>0</v>
      </c>
      <c r="O122" s="92"/>
      <c r="P122" s="20"/>
      <c r="Q122" s="93">
        <f t="shared" si="17"/>
        <v>0</v>
      </c>
      <c r="R122" s="92"/>
      <c r="S122" s="20"/>
      <c r="T122" s="93">
        <f t="shared" si="18"/>
        <v>0</v>
      </c>
      <c r="U122" s="209">
        <f t="shared" si="19"/>
        <v>0</v>
      </c>
      <c r="W122" s="86" t="s">
        <v>13</v>
      </c>
      <c r="X122" s="121">
        <f t="shared" si="20"/>
        <v>0</v>
      </c>
      <c r="Y122" s="122">
        <f t="shared" si="21"/>
        <v>0</v>
      </c>
      <c r="Z122" s="122">
        <f t="shared" si="22"/>
        <v>0</v>
      </c>
      <c r="AA122" s="122">
        <f t="shared" si="23"/>
        <v>0</v>
      </c>
      <c r="AB122" s="122">
        <f t="shared" si="24"/>
        <v>0</v>
      </c>
      <c r="AC122" s="129">
        <f t="shared" si="25"/>
        <v>0</v>
      </c>
    </row>
    <row r="123" spans="1:29" ht="15.75">
      <c r="A123" s="251"/>
      <c r="B123" s="87" t="s">
        <v>14</v>
      </c>
      <c r="C123" s="92"/>
      <c r="D123" s="20"/>
      <c r="E123" s="93">
        <f t="shared" si="13"/>
        <v>0</v>
      </c>
      <c r="F123" s="92"/>
      <c r="G123" s="20"/>
      <c r="H123" s="93">
        <f t="shared" si="14"/>
        <v>0</v>
      </c>
      <c r="I123" s="92"/>
      <c r="J123" s="20"/>
      <c r="K123" s="93">
        <f t="shared" si="15"/>
        <v>0</v>
      </c>
      <c r="L123" s="92"/>
      <c r="M123" s="20"/>
      <c r="N123" s="93">
        <f t="shared" si="16"/>
        <v>0</v>
      </c>
      <c r="O123" s="92"/>
      <c r="P123" s="20"/>
      <c r="Q123" s="93">
        <f t="shared" si="17"/>
        <v>0</v>
      </c>
      <c r="R123" s="92"/>
      <c r="S123" s="20"/>
      <c r="T123" s="93">
        <f t="shared" si="18"/>
        <v>0</v>
      </c>
      <c r="U123" s="209">
        <f t="shared" si="19"/>
        <v>0</v>
      </c>
      <c r="W123" s="87" t="s">
        <v>14</v>
      </c>
      <c r="X123" s="121">
        <f t="shared" si="20"/>
        <v>0</v>
      </c>
      <c r="Y123" s="122">
        <f t="shared" si="21"/>
        <v>0</v>
      </c>
      <c r="Z123" s="122">
        <f t="shared" si="22"/>
        <v>0</v>
      </c>
      <c r="AA123" s="122">
        <f t="shared" si="23"/>
        <v>0</v>
      </c>
      <c r="AB123" s="122">
        <f t="shared" si="24"/>
        <v>0</v>
      </c>
      <c r="AC123" s="129">
        <f t="shared" si="25"/>
        <v>0</v>
      </c>
    </row>
    <row r="124" spans="1:29" ht="15.75">
      <c r="A124" s="251"/>
      <c r="B124" s="86" t="s">
        <v>15</v>
      </c>
      <c r="C124" s="92"/>
      <c r="D124" s="20"/>
      <c r="E124" s="93">
        <f t="shared" si="13"/>
        <v>0</v>
      </c>
      <c r="F124" s="92"/>
      <c r="G124" s="20"/>
      <c r="H124" s="93">
        <f t="shared" si="14"/>
        <v>0</v>
      </c>
      <c r="I124" s="92"/>
      <c r="J124" s="20"/>
      <c r="K124" s="93">
        <f t="shared" si="15"/>
        <v>0</v>
      </c>
      <c r="L124" s="92"/>
      <c r="M124" s="20"/>
      <c r="N124" s="93">
        <f t="shared" si="16"/>
        <v>0</v>
      </c>
      <c r="O124" s="92"/>
      <c r="P124" s="20"/>
      <c r="Q124" s="93">
        <f t="shared" si="17"/>
        <v>0</v>
      </c>
      <c r="R124" s="92"/>
      <c r="S124" s="20"/>
      <c r="T124" s="93">
        <f t="shared" si="18"/>
        <v>0</v>
      </c>
      <c r="U124" s="209">
        <f t="shared" si="19"/>
        <v>0</v>
      </c>
      <c r="W124" s="86" t="s">
        <v>15</v>
      </c>
      <c r="X124" s="121">
        <f t="shared" si="20"/>
        <v>0</v>
      </c>
      <c r="Y124" s="122">
        <f t="shared" si="21"/>
        <v>0</v>
      </c>
      <c r="Z124" s="122">
        <f t="shared" si="22"/>
        <v>0</v>
      </c>
      <c r="AA124" s="122">
        <f t="shared" si="23"/>
        <v>0</v>
      </c>
      <c r="AB124" s="122">
        <f t="shared" si="24"/>
        <v>0</v>
      </c>
      <c r="AC124" s="129">
        <f t="shared" si="25"/>
        <v>0</v>
      </c>
    </row>
    <row r="125" spans="1:29" ht="15.75">
      <c r="A125" s="251"/>
      <c r="B125" s="86" t="s">
        <v>16</v>
      </c>
      <c r="C125" s="92"/>
      <c r="D125" s="20"/>
      <c r="E125" s="93">
        <f t="shared" si="13"/>
        <v>0</v>
      </c>
      <c r="F125" s="92"/>
      <c r="G125" s="20"/>
      <c r="H125" s="93">
        <f t="shared" si="14"/>
        <v>0</v>
      </c>
      <c r="I125" s="92"/>
      <c r="J125" s="20"/>
      <c r="K125" s="93">
        <f t="shared" si="15"/>
        <v>0</v>
      </c>
      <c r="L125" s="92"/>
      <c r="M125" s="20"/>
      <c r="N125" s="93">
        <f t="shared" si="16"/>
        <v>0</v>
      </c>
      <c r="O125" s="92"/>
      <c r="P125" s="20"/>
      <c r="Q125" s="93">
        <f t="shared" si="17"/>
        <v>0</v>
      </c>
      <c r="R125" s="92"/>
      <c r="S125" s="20"/>
      <c r="T125" s="93">
        <f t="shared" si="18"/>
        <v>0</v>
      </c>
      <c r="U125" s="209">
        <f t="shared" si="19"/>
        <v>0</v>
      </c>
      <c r="W125" s="86" t="s">
        <v>16</v>
      </c>
      <c r="X125" s="121">
        <f t="shared" si="20"/>
        <v>0</v>
      </c>
      <c r="Y125" s="122">
        <f t="shared" si="21"/>
        <v>0</v>
      </c>
      <c r="Z125" s="122">
        <f t="shared" si="22"/>
        <v>0</v>
      </c>
      <c r="AA125" s="122">
        <f t="shared" si="23"/>
        <v>0</v>
      </c>
      <c r="AB125" s="122">
        <f t="shared" si="24"/>
        <v>0</v>
      </c>
      <c r="AC125" s="129">
        <f t="shared" si="25"/>
        <v>0</v>
      </c>
    </row>
    <row r="126" spans="1:29" ht="15.75">
      <c r="A126" s="251"/>
      <c r="B126" s="86" t="s">
        <v>17</v>
      </c>
      <c r="C126" s="92"/>
      <c r="D126" s="20"/>
      <c r="E126" s="93">
        <f t="shared" si="13"/>
        <v>0</v>
      </c>
      <c r="F126" s="92"/>
      <c r="G126" s="20"/>
      <c r="H126" s="93">
        <f t="shared" si="14"/>
        <v>0</v>
      </c>
      <c r="I126" s="92"/>
      <c r="J126" s="20"/>
      <c r="K126" s="93">
        <f t="shared" si="15"/>
        <v>0</v>
      </c>
      <c r="L126" s="92"/>
      <c r="M126" s="20"/>
      <c r="N126" s="93">
        <f t="shared" si="16"/>
        <v>0</v>
      </c>
      <c r="O126" s="92"/>
      <c r="P126" s="20"/>
      <c r="Q126" s="93">
        <f t="shared" si="17"/>
        <v>0</v>
      </c>
      <c r="R126" s="92"/>
      <c r="S126" s="20"/>
      <c r="T126" s="93">
        <f t="shared" si="18"/>
        <v>0</v>
      </c>
      <c r="U126" s="209">
        <f t="shared" si="19"/>
        <v>0</v>
      </c>
      <c r="W126" s="86" t="s">
        <v>17</v>
      </c>
      <c r="X126" s="121">
        <f t="shared" si="20"/>
        <v>0</v>
      </c>
      <c r="Y126" s="122">
        <f t="shared" si="21"/>
        <v>0</v>
      </c>
      <c r="Z126" s="122">
        <f t="shared" si="22"/>
        <v>0</v>
      </c>
      <c r="AA126" s="122">
        <f t="shared" si="23"/>
        <v>0</v>
      </c>
      <c r="AB126" s="122">
        <f t="shared" si="24"/>
        <v>0</v>
      </c>
      <c r="AC126" s="129">
        <f t="shared" si="25"/>
        <v>0</v>
      </c>
    </row>
    <row r="127" spans="1:29" ht="15.75">
      <c r="A127" s="251"/>
      <c r="B127" s="86" t="s">
        <v>18</v>
      </c>
      <c r="C127" s="92"/>
      <c r="D127" s="20"/>
      <c r="E127" s="93">
        <f t="shared" si="13"/>
        <v>0</v>
      </c>
      <c r="F127" s="92"/>
      <c r="G127" s="20"/>
      <c r="H127" s="93">
        <f t="shared" si="14"/>
        <v>0</v>
      </c>
      <c r="I127" s="92"/>
      <c r="J127" s="20"/>
      <c r="K127" s="93">
        <f t="shared" si="15"/>
        <v>0</v>
      </c>
      <c r="L127" s="92"/>
      <c r="M127" s="20"/>
      <c r="N127" s="93">
        <f t="shared" si="16"/>
        <v>0</v>
      </c>
      <c r="O127" s="92"/>
      <c r="P127" s="20"/>
      <c r="Q127" s="93">
        <f t="shared" si="17"/>
        <v>0</v>
      </c>
      <c r="R127" s="92"/>
      <c r="S127" s="20"/>
      <c r="T127" s="93">
        <f t="shared" si="18"/>
        <v>0</v>
      </c>
      <c r="U127" s="209">
        <f t="shared" si="19"/>
        <v>0</v>
      </c>
      <c r="W127" s="86" t="s">
        <v>18</v>
      </c>
      <c r="X127" s="121">
        <f t="shared" si="20"/>
        <v>0</v>
      </c>
      <c r="Y127" s="122">
        <f t="shared" si="21"/>
        <v>0</v>
      </c>
      <c r="Z127" s="122">
        <f t="shared" si="22"/>
        <v>0</v>
      </c>
      <c r="AA127" s="122">
        <f t="shared" si="23"/>
        <v>0</v>
      </c>
      <c r="AB127" s="122">
        <f t="shared" si="24"/>
        <v>0</v>
      </c>
      <c r="AC127" s="129">
        <f t="shared" si="25"/>
        <v>0</v>
      </c>
    </row>
    <row r="128" spans="1:29" ht="15.75">
      <c r="A128" s="252"/>
      <c r="B128" s="88" t="s">
        <v>19</v>
      </c>
      <c r="C128" s="94"/>
      <c r="D128" s="95"/>
      <c r="E128" s="96">
        <f t="shared" si="13"/>
        <v>0</v>
      </c>
      <c r="F128" s="94"/>
      <c r="G128" s="95"/>
      <c r="H128" s="96">
        <f t="shared" si="14"/>
        <v>0</v>
      </c>
      <c r="I128" s="94"/>
      <c r="J128" s="95"/>
      <c r="K128" s="96">
        <f t="shared" si="15"/>
        <v>0</v>
      </c>
      <c r="L128" s="94"/>
      <c r="M128" s="95"/>
      <c r="N128" s="96">
        <f t="shared" si="16"/>
        <v>0</v>
      </c>
      <c r="O128" s="94"/>
      <c r="P128" s="95"/>
      <c r="Q128" s="96">
        <f t="shared" si="17"/>
        <v>0</v>
      </c>
      <c r="R128" s="94"/>
      <c r="S128" s="95"/>
      <c r="T128" s="96">
        <f t="shared" si="18"/>
        <v>0</v>
      </c>
      <c r="U128" s="210">
        <f t="shared" si="19"/>
        <v>0</v>
      </c>
      <c r="W128" s="88" t="s">
        <v>19</v>
      </c>
      <c r="X128" s="125">
        <f t="shared" si="20"/>
        <v>0</v>
      </c>
      <c r="Y128" s="126">
        <f t="shared" si="21"/>
        <v>0</v>
      </c>
      <c r="Z128" s="126">
        <f t="shared" si="22"/>
        <v>0</v>
      </c>
      <c r="AA128" s="126">
        <f t="shared" si="23"/>
        <v>0</v>
      </c>
      <c r="AB128" s="126">
        <f t="shared" si="24"/>
        <v>0</v>
      </c>
      <c r="AC128" s="132">
        <f t="shared" si="25"/>
        <v>0</v>
      </c>
    </row>
    <row r="129" spans="1:29" ht="15.75" customHeight="1">
      <c r="A129" s="250">
        <v>42751</v>
      </c>
      <c r="B129" s="85" t="s">
        <v>12</v>
      </c>
      <c r="C129" s="89"/>
      <c r="D129" s="90"/>
      <c r="E129" s="91">
        <f t="shared" si="13"/>
        <v>0</v>
      </c>
      <c r="F129" s="89"/>
      <c r="G129" s="90"/>
      <c r="H129" s="91">
        <f t="shared" si="14"/>
        <v>0</v>
      </c>
      <c r="I129" s="89"/>
      <c r="J129" s="90"/>
      <c r="K129" s="91">
        <f t="shared" si="15"/>
        <v>0</v>
      </c>
      <c r="L129" s="89"/>
      <c r="M129" s="90"/>
      <c r="N129" s="91">
        <f t="shared" si="16"/>
        <v>0</v>
      </c>
      <c r="O129" s="89"/>
      <c r="P129" s="90"/>
      <c r="Q129" s="91">
        <f t="shared" si="17"/>
        <v>0</v>
      </c>
      <c r="R129" s="89"/>
      <c r="S129" s="90"/>
      <c r="T129" s="91">
        <f t="shared" si="18"/>
        <v>0</v>
      </c>
      <c r="U129" s="208">
        <f t="shared" si="19"/>
        <v>0</v>
      </c>
      <c r="W129" s="85" t="s">
        <v>12</v>
      </c>
      <c r="X129" s="117">
        <f t="shared" si="20"/>
        <v>0</v>
      </c>
      <c r="Y129" s="118">
        <f t="shared" si="21"/>
        <v>0</v>
      </c>
      <c r="Z129" s="118">
        <f t="shared" si="22"/>
        <v>0</v>
      </c>
      <c r="AA129" s="118">
        <f t="shared" si="23"/>
        <v>0</v>
      </c>
      <c r="AB129" s="118">
        <f t="shared" si="24"/>
        <v>0</v>
      </c>
      <c r="AC129" s="131">
        <f t="shared" si="25"/>
        <v>0</v>
      </c>
    </row>
    <row r="130" spans="1:29" ht="15.75">
      <c r="A130" s="251"/>
      <c r="B130" s="86" t="s">
        <v>13</v>
      </c>
      <c r="C130" s="92"/>
      <c r="D130" s="20"/>
      <c r="E130" s="93">
        <f t="shared" si="13"/>
        <v>0</v>
      </c>
      <c r="F130" s="92"/>
      <c r="G130" s="20"/>
      <c r="H130" s="93">
        <f t="shared" si="14"/>
        <v>0</v>
      </c>
      <c r="I130" s="92"/>
      <c r="J130" s="20"/>
      <c r="K130" s="93">
        <f t="shared" si="15"/>
        <v>0</v>
      </c>
      <c r="L130" s="92"/>
      <c r="M130" s="20"/>
      <c r="N130" s="93">
        <f t="shared" si="16"/>
        <v>0</v>
      </c>
      <c r="O130" s="92"/>
      <c r="P130" s="20"/>
      <c r="Q130" s="93">
        <f t="shared" si="17"/>
        <v>0</v>
      </c>
      <c r="R130" s="92"/>
      <c r="S130" s="20"/>
      <c r="T130" s="93">
        <f t="shared" si="18"/>
        <v>0</v>
      </c>
      <c r="U130" s="209">
        <f t="shared" si="19"/>
        <v>0</v>
      </c>
      <c r="W130" s="86" t="s">
        <v>13</v>
      </c>
      <c r="X130" s="121">
        <f t="shared" si="20"/>
        <v>0</v>
      </c>
      <c r="Y130" s="122">
        <f t="shared" si="21"/>
        <v>0</v>
      </c>
      <c r="Z130" s="122">
        <f t="shared" si="22"/>
        <v>0</v>
      </c>
      <c r="AA130" s="122">
        <f t="shared" si="23"/>
        <v>0</v>
      </c>
      <c r="AB130" s="122">
        <f t="shared" si="24"/>
        <v>0</v>
      </c>
      <c r="AC130" s="129">
        <f t="shared" si="25"/>
        <v>0</v>
      </c>
    </row>
    <row r="131" spans="1:29" ht="15.75">
      <c r="A131" s="251"/>
      <c r="B131" s="87" t="s">
        <v>14</v>
      </c>
      <c r="C131" s="92"/>
      <c r="D131" s="20"/>
      <c r="E131" s="93">
        <f t="shared" si="13"/>
        <v>0</v>
      </c>
      <c r="F131" s="92"/>
      <c r="G131" s="20"/>
      <c r="H131" s="93">
        <f t="shared" si="14"/>
        <v>0</v>
      </c>
      <c r="I131" s="92"/>
      <c r="J131" s="20"/>
      <c r="K131" s="93">
        <f t="shared" si="15"/>
        <v>0</v>
      </c>
      <c r="L131" s="92"/>
      <c r="M131" s="20"/>
      <c r="N131" s="93">
        <f t="shared" si="16"/>
        <v>0</v>
      </c>
      <c r="O131" s="92"/>
      <c r="P131" s="20"/>
      <c r="Q131" s="93">
        <f t="shared" si="17"/>
        <v>0</v>
      </c>
      <c r="R131" s="92"/>
      <c r="S131" s="20"/>
      <c r="T131" s="93">
        <f t="shared" si="18"/>
        <v>0</v>
      </c>
      <c r="U131" s="209">
        <f t="shared" si="19"/>
        <v>0</v>
      </c>
      <c r="W131" s="87" t="s">
        <v>14</v>
      </c>
      <c r="X131" s="121">
        <f t="shared" si="20"/>
        <v>0</v>
      </c>
      <c r="Y131" s="122">
        <f t="shared" si="21"/>
        <v>0</v>
      </c>
      <c r="Z131" s="122">
        <f t="shared" si="22"/>
        <v>0</v>
      </c>
      <c r="AA131" s="122">
        <f t="shared" si="23"/>
        <v>0</v>
      </c>
      <c r="AB131" s="122">
        <f t="shared" si="24"/>
        <v>0</v>
      </c>
      <c r="AC131" s="129">
        <f t="shared" si="25"/>
        <v>0</v>
      </c>
    </row>
    <row r="132" spans="1:29" ht="15.75">
      <c r="A132" s="251"/>
      <c r="B132" s="86" t="s">
        <v>15</v>
      </c>
      <c r="C132" s="92"/>
      <c r="D132" s="20"/>
      <c r="E132" s="93">
        <f t="shared" si="13"/>
        <v>0</v>
      </c>
      <c r="F132" s="92"/>
      <c r="G132" s="20"/>
      <c r="H132" s="93">
        <f t="shared" si="14"/>
        <v>0</v>
      </c>
      <c r="I132" s="92"/>
      <c r="J132" s="20"/>
      <c r="K132" s="93">
        <f t="shared" si="15"/>
        <v>0</v>
      </c>
      <c r="L132" s="92"/>
      <c r="M132" s="20"/>
      <c r="N132" s="93">
        <f t="shared" si="16"/>
        <v>0</v>
      </c>
      <c r="O132" s="92"/>
      <c r="P132" s="20"/>
      <c r="Q132" s="93">
        <f t="shared" si="17"/>
        <v>0</v>
      </c>
      <c r="R132" s="92"/>
      <c r="S132" s="20"/>
      <c r="T132" s="93">
        <f t="shared" si="18"/>
        <v>0</v>
      </c>
      <c r="U132" s="209">
        <f t="shared" si="19"/>
        <v>0</v>
      </c>
      <c r="W132" s="86" t="s">
        <v>15</v>
      </c>
      <c r="X132" s="121">
        <f t="shared" si="20"/>
        <v>0</v>
      </c>
      <c r="Y132" s="122">
        <f t="shared" si="21"/>
        <v>0</v>
      </c>
      <c r="Z132" s="122">
        <f t="shared" si="22"/>
        <v>0</v>
      </c>
      <c r="AA132" s="122">
        <f t="shared" si="23"/>
        <v>0</v>
      </c>
      <c r="AB132" s="122">
        <f t="shared" si="24"/>
        <v>0</v>
      </c>
      <c r="AC132" s="129">
        <f t="shared" si="25"/>
        <v>0</v>
      </c>
    </row>
    <row r="133" spans="1:29" ht="15.75">
      <c r="A133" s="251"/>
      <c r="B133" s="86" t="s">
        <v>16</v>
      </c>
      <c r="C133" s="92"/>
      <c r="D133" s="20"/>
      <c r="E133" s="93">
        <f t="shared" si="13"/>
        <v>0</v>
      </c>
      <c r="F133" s="92"/>
      <c r="G133" s="20"/>
      <c r="H133" s="93">
        <f t="shared" si="14"/>
        <v>0</v>
      </c>
      <c r="I133" s="92"/>
      <c r="J133" s="20"/>
      <c r="K133" s="93">
        <f t="shared" si="15"/>
        <v>0</v>
      </c>
      <c r="L133" s="92"/>
      <c r="M133" s="20"/>
      <c r="N133" s="93">
        <f t="shared" si="16"/>
        <v>0</v>
      </c>
      <c r="O133" s="92"/>
      <c r="P133" s="20"/>
      <c r="Q133" s="93">
        <f t="shared" si="17"/>
        <v>0</v>
      </c>
      <c r="R133" s="92"/>
      <c r="S133" s="20"/>
      <c r="T133" s="93">
        <f t="shared" si="18"/>
        <v>0</v>
      </c>
      <c r="U133" s="209">
        <f t="shared" si="19"/>
        <v>0</v>
      </c>
      <c r="W133" s="86" t="s">
        <v>16</v>
      </c>
      <c r="X133" s="121">
        <f t="shared" si="20"/>
        <v>0</v>
      </c>
      <c r="Y133" s="122">
        <f t="shared" si="21"/>
        <v>0</v>
      </c>
      <c r="Z133" s="122">
        <f t="shared" si="22"/>
        <v>0</v>
      </c>
      <c r="AA133" s="122">
        <f t="shared" si="23"/>
        <v>0</v>
      </c>
      <c r="AB133" s="122">
        <f t="shared" si="24"/>
        <v>0</v>
      </c>
      <c r="AC133" s="129">
        <f t="shared" si="25"/>
        <v>0</v>
      </c>
    </row>
    <row r="134" spans="1:29" ht="15.75">
      <c r="A134" s="251"/>
      <c r="B134" s="86" t="s">
        <v>17</v>
      </c>
      <c r="C134" s="92"/>
      <c r="D134" s="20"/>
      <c r="E134" s="93">
        <f t="shared" si="13"/>
        <v>0</v>
      </c>
      <c r="F134" s="92"/>
      <c r="G134" s="20"/>
      <c r="H134" s="93">
        <f t="shared" si="14"/>
        <v>0</v>
      </c>
      <c r="I134" s="92"/>
      <c r="J134" s="20"/>
      <c r="K134" s="93">
        <f t="shared" si="15"/>
        <v>0</v>
      </c>
      <c r="L134" s="92"/>
      <c r="M134" s="20"/>
      <c r="N134" s="93">
        <f t="shared" si="16"/>
        <v>0</v>
      </c>
      <c r="O134" s="92"/>
      <c r="P134" s="20"/>
      <c r="Q134" s="93">
        <f t="shared" si="17"/>
        <v>0</v>
      </c>
      <c r="R134" s="92"/>
      <c r="S134" s="20"/>
      <c r="T134" s="93">
        <f t="shared" si="18"/>
        <v>0</v>
      </c>
      <c r="U134" s="209">
        <f t="shared" si="19"/>
        <v>0</v>
      </c>
      <c r="W134" s="86" t="s">
        <v>17</v>
      </c>
      <c r="X134" s="121">
        <f t="shared" si="20"/>
        <v>0</v>
      </c>
      <c r="Y134" s="122">
        <f t="shared" si="21"/>
        <v>0</v>
      </c>
      <c r="Z134" s="122">
        <f t="shared" si="22"/>
        <v>0</v>
      </c>
      <c r="AA134" s="122">
        <f t="shared" si="23"/>
        <v>0</v>
      </c>
      <c r="AB134" s="122">
        <f t="shared" si="24"/>
        <v>0</v>
      </c>
      <c r="AC134" s="129">
        <f t="shared" si="25"/>
        <v>0</v>
      </c>
    </row>
    <row r="135" spans="1:29" ht="15.75">
      <c r="A135" s="251"/>
      <c r="B135" s="86" t="s">
        <v>18</v>
      </c>
      <c r="C135" s="92"/>
      <c r="D135" s="20"/>
      <c r="E135" s="93">
        <f t="shared" si="13"/>
        <v>0</v>
      </c>
      <c r="F135" s="92"/>
      <c r="G135" s="20"/>
      <c r="H135" s="93">
        <f t="shared" si="14"/>
        <v>0</v>
      </c>
      <c r="I135" s="92"/>
      <c r="J135" s="20"/>
      <c r="K135" s="93">
        <f t="shared" si="15"/>
        <v>0</v>
      </c>
      <c r="L135" s="92"/>
      <c r="M135" s="20"/>
      <c r="N135" s="93">
        <f t="shared" si="16"/>
        <v>0</v>
      </c>
      <c r="O135" s="92"/>
      <c r="P135" s="20"/>
      <c r="Q135" s="93">
        <f t="shared" si="17"/>
        <v>0</v>
      </c>
      <c r="R135" s="92"/>
      <c r="S135" s="20"/>
      <c r="T135" s="93">
        <f t="shared" si="18"/>
        <v>0</v>
      </c>
      <c r="U135" s="209">
        <f t="shared" si="19"/>
        <v>0</v>
      </c>
      <c r="W135" s="86" t="s">
        <v>18</v>
      </c>
      <c r="X135" s="121">
        <f t="shared" si="20"/>
        <v>0</v>
      </c>
      <c r="Y135" s="122">
        <f t="shared" si="21"/>
        <v>0</v>
      </c>
      <c r="Z135" s="122">
        <f t="shared" si="22"/>
        <v>0</v>
      </c>
      <c r="AA135" s="122">
        <f t="shared" si="23"/>
        <v>0</v>
      </c>
      <c r="AB135" s="122">
        <f t="shared" si="24"/>
        <v>0</v>
      </c>
      <c r="AC135" s="129">
        <f t="shared" si="25"/>
        <v>0</v>
      </c>
    </row>
    <row r="136" spans="1:29" ht="15.75">
      <c r="A136" s="252"/>
      <c r="B136" s="88" t="s">
        <v>19</v>
      </c>
      <c r="C136" s="94"/>
      <c r="D136" s="95"/>
      <c r="E136" s="96">
        <f t="shared" si="13"/>
        <v>0</v>
      </c>
      <c r="F136" s="94"/>
      <c r="G136" s="95"/>
      <c r="H136" s="96">
        <f t="shared" si="14"/>
        <v>0</v>
      </c>
      <c r="I136" s="94"/>
      <c r="J136" s="95"/>
      <c r="K136" s="96">
        <f t="shared" si="15"/>
        <v>0</v>
      </c>
      <c r="L136" s="94"/>
      <c r="M136" s="95"/>
      <c r="N136" s="96">
        <f t="shared" si="16"/>
        <v>0</v>
      </c>
      <c r="O136" s="94"/>
      <c r="P136" s="95"/>
      <c r="Q136" s="96">
        <f t="shared" si="17"/>
        <v>0</v>
      </c>
      <c r="R136" s="94"/>
      <c r="S136" s="95"/>
      <c r="T136" s="96">
        <f t="shared" si="18"/>
        <v>0</v>
      </c>
      <c r="U136" s="210">
        <f t="shared" si="19"/>
        <v>0</v>
      </c>
      <c r="W136" s="88" t="s">
        <v>19</v>
      </c>
      <c r="X136" s="125">
        <f t="shared" si="20"/>
        <v>0</v>
      </c>
      <c r="Y136" s="126">
        <f t="shared" si="21"/>
        <v>0</v>
      </c>
      <c r="Z136" s="126">
        <f t="shared" si="22"/>
        <v>0</v>
      </c>
      <c r="AA136" s="126">
        <f t="shared" si="23"/>
        <v>0</v>
      </c>
      <c r="AB136" s="126">
        <f t="shared" si="24"/>
        <v>0</v>
      </c>
      <c r="AC136" s="132">
        <f t="shared" si="25"/>
        <v>0</v>
      </c>
    </row>
    <row r="137" spans="1:29" ht="15.75" customHeight="1">
      <c r="A137" s="250">
        <v>42752</v>
      </c>
      <c r="B137" s="85" t="s">
        <v>12</v>
      </c>
      <c r="C137" s="89"/>
      <c r="D137" s="90"/>
      <c r="E137" s="91">
        <f t="shared" ref="E137:E200" si="26">C137-D137</f>
        <v>0</v>
      </c>
      <c r="F137" s="89"/>
      <c r="G137" s="102"/>
      <c r="H137" s="91">
        <f t="shared" ref="H137:H200" si="27">F137-G137</f>
        <v>0</v>
      </c>
      <c r="I137" s="89"/>
      <c r="J137" s="90"/>
      <c r="K137" s="91">
        <f t="shared" ref="K137:K200" si="28">I137-J137</f>
        <v>0</v>
      </c>
      <c r="L137" s="89"/>
      <c r="M137" s="90"/>
      <c r="N137" s="91">
        <f t="shared" ref="N137:N200" si="29">L137-M137</f>
        <v>0</v>
      </c>
      <c r="O137" s="89"/>
      <c r="P137" s="90"/>
      <c r="Q137" s="91">
        <f t="shared" ref="Q137:Q200" si="30">O137-P137</f>
        <v>0</v>
      </c>
      <c r="R137" s="89"/>
      <c r="S137" s="90"/>
      <c r="T137" s="91">
        <f t="shared" ref="T137:T200" si="31">R137-S137</f>
        <v>0</v>
      </c>
      <c r="U137" s="208">
        <f t="shared" si="19"/>
        <v>0</v>
      </c>
      <c r="W137" s="85" t="s">
        <v>12</v>
      </c>
      <c r="X137" s="121">
        <f t="shared" si="20"/>
        <v>0</v>
      </c>
      <c r="Y137" s="122">
        <f t="shared" si="21"/>
        <v>0</v>
      </c>
      <c r="Z137" s="122">
        <f t="shared" si="22"/>
        <v>0</v>
      </c>
      <c r="AA137" s="122">
        <f t="shared" si="23"/>
        <v>0</v>
      </c>
      <c r="AB137" s="122">
        <f t="shared" si="24"/>
        <v>0</v>
      </c>
      <c r="AC137" s="129">
        <f t="shared" si="25"/>
        <v>0</v>
      </c>
    </row>
    <row r="138" spans="1:29" ht="15.75">
      <c r="A138" s="251"/>
      <c r="B138" s="86" t="s">
        <v>13</v>
      </c>
      <c r="C138" s="92"/>
      <c r="D138" s="20"/>
      <c r="E138" s="93">
        <f t="shared" si="26"/>
        <v>0</v>
      </c>
      <c r="F138" s="92"/>
      <c r="G138" s="6"/>
      <c r="H138" s="93">
        <f t="shared" si="27"/>
        <v>0</v>
      </c>
      <c r="I138" s="92"/>
      <c r="J138" s="20"/>
      <c r="K138" s="93">
        <f t="shared" si="28"/>
        <v>0</v>
      </c>
      <c r="L138" s="92"/>
      <c r="M138" s="20"/>
      <c r="N138" s="93">
        <f t="shared" si="29"/>
        <v>0</v>
      </c>
      <c r="O138" s="92"/>
      <c r="P138" s="20"/>
      <c r="Q138" s="93">
        <f t="shared" si="30"/>
        <v>0</v>
      </c>
      <c r="R138" s="92"/>
      <c r="S138" s="20"/>
      <c r="T138" s="93">
        <f t="shared" si="31"/>
        <v>0</v>
      </c>
      <c r="U138" s="209">
        <f t="shared" ref="U138:U201" si="32">IF(D138=0,0,1)</f>
        <v>0</v>
      </c>
      <c r="W138" s="86" t="s">
        <v>13</v>
      </c>
      <c r="X138" s="121">
        <f t="shared" ref="X138:X201" si="33">+IF(AND(C138&lt;&gt;0,D138&lt;&gt;0,OR(E138&gt;100,E138&lt;-100)),1,0)</f>
        <v>0</v>
      </c>
      <c r="Y138" s="122">
        <f t="shared" ref="Y138:Y201" si="34">+IF(AND(F138&lt;&gt;0,G138&lt;&gt;0,OR(H138&gt;100,H138&lt;-100)),1,0)</f>
        <v>0</v>
      </c>
      <c r="Z138" s="122">
        <f t="shared" ref="Z138:Z201" si="35">+IF(AND(I138&lt;&gt;0,J138&lt;&gt;0,OR(K138&gt;100,K138&lt;-100)),1,0)</f>
        <v>0</v>
      </c>
      <c r="AA138" s="122">
        <f t="shared" ref="AA138:AA201" si="36">+IF(AND(L138&lt;&gt;0,M138&lt;&gt;0,OR(N138&gt;100,N138&lt;-100)),1,0)</f>
        <v>0</v>
      </c>
      <c r="AB138" s="122">
        <f t="shared" ref="AB138:AB201" si="37">+IF(AND(O138&lt;&gt;0,P138&lt;&gt;0,OR(Q138&gt;100,Q138&lt;-100)),1,0)</f>
        <v>0</v>
      </c>
      <c r="AC138" s="129">
        <f t="shared" ref="AC138:AC201" si="38">+IF(AND(R138&lt;&gt;0,S138&lt;&gt;0,OR(T138&gt;100,T138&lt;-100)),1,0)</f>
        <v>0</v>
      </c>
    </row>
    <row r="139" spans="1:29" ht="15.75">
      <c r="A139" s="251"/>
      <c r="B139" s="87" t="s">
        <v>14</v>
      </c>
      <c r="C139" s="92"/>
      <c r="D139" s="20"/>
      <c r="E139" s="93">
        <f t="shared" si="26"/>
        <v>0</v>
      </c>
      <c r="F139" s="92"/>
      <c r="G139" s="6"/>
      <c r="H139" s="93">
        <f t="shared" si="27"/>
        <v>0</v>
      </c>
      <c r="I139" s="92"/>
      <c r="J139" s="20"/>
      <c r="K139" s="93">
        <f t="shared" si="28"/>
        <v>0</v>
      </c>
      <c r="L139" s="92"/>
      <c r="M139" s="20"/>
      <c r="N139" s="93">
        <f t="shared" si="29"/>
        <v>0</v>
      </c>
      <c r="O139" s="92"/>
      <c r="P139" s="20"/>
      <c r="Q139" s="93">
        <f t="shared" si="30"/>
        <v>0</v>
      </c>
      <c r="R139" s="92"/>
      <c r="S139" s="20"/>
      <c r="T139" s="93">
        <f t="shared" si="31"/>
        <v>0</v>
      </c>
      <c r="U139" s="209">
        <f t="shared" si="32"/>
        <v>0</v>
      </c>
      <c r="W139" s="87" t="s">
        <v>14</v>
      </c>
      <c r="X139" s="121">
        <f t="shared" si="33"/>
        <v>0</v>
      </c>
      <c r="Y139" s="122">
        <f t="shared" si="34"/>
        <v>0</v>
      </c>
      <c r="Z139" s="122">
        <f t="shared" si="35"/>
        <v>0</v>
      </c>
      <c r="AA139" s="122">
        <f t="shared" si="36"/>
        <v>0</v>
      </c>
      <c r="AB139" s="122">
        <f t="shared" si="37"/>
        <v>0</v>
      </c>
      <c r="AC139" s="129">
        <f t="shared" si="38"/>
        <v>0</v>
      </c>
    </row>
    <row r="140" spans="1:29" ht="15.75">
      <c r="A140" s="251"/>
      <c r="B140" s="86" t="s">
        <v>15</v>
      </c>
      <c r="C140" s="92"/>
      <c r="D140" s="20"/>
      <c r="E140" s="93">
        <f t="shared" si="26"/>
        <v>0</v>
      </c>
      <c r="F140" s="92"/>
      <c r="G140" s="6"/>
      <c r="H140" s="93">
        <f t="shared" si="27"/>
        <v>0</v>
      </c>
      <c r="I140" s="92"/>
      <c r="J140" s="20"/>
      <c r="K140" s="93">
        <f t="shared" si="28"/>
        <v>0</v>
      </c>
      <c r="L140" s="92"/>
      <c r="M140" s="20"/>
      <c r="N140" s="93">
        <f t="shared" si="29"/>
        <v>0</v>
      </c>
      <c r="O140" s="92"/>
      <c r="P140" s="20"/>
      <c r="Q140" s="93">
        <f t="shared" si="30"/>
        <v>0</v>
      </c>
      <c r="R140" s="92"/>
      <c r="S140" s="20"/>
      <c r="T140" s="93">
        <f t="shared" si="31"/>
        <v>0</v>
      </c>
      <c r="U140" s="209">
        <f t="shared" si="32"/>
        <v>0</v>
      </c>
      <c r="W140" s="86" t="s">
        <v>15</v>
      </c>
      <c r="X140" s="121">
        <f t="shared" si="33"/>
        <v>0</v>
      </c>
      <c r="Y140" s="122">
        <f t="shared" si="34"/>
        <v>0</v>
      </c>
      <c r="Z140" s="122">
        <f t="shared" si="35"/>
        <v>0</v>
      </c>
      <c r="AA140" s="122">
        <f t="shared" si="36"/>
        <v>0</v>
      </c>
      <c r="AB140" s="122">
        <f t="shared" si="37"/>
        <v>0</v>
      </c>
      <c r="AC140" s="129">
        <f t="shared" si="38"/>
        <v>0</v>
      </c>
    </row>
    <row r="141" spans="1:29" ht="15.75">
      <c r="A141" s="251"/>
      <c r="B141" s="86" t="s">
        <v>16</v>
      </c>
      <c r="C141" s="92"/>
      <c r="D141" s="20"/>
      <c r="E141" s="93">
        <f t="shared" si="26"/>
        <v>0</v>
      </c>
      <c r="F141" s="92"/>
      <c r="G141" s="6"/>
      <c r="H141" s="93">
        <f t="shared" si="27"/>
        <v>0</v>
      </c>
      <c r="I141" s="92"/>
      <c r="J141" s="20"/>
      <c r="K141" s="93">
        <f t="shared" si="28"/>
        <v>0</v>
      </c>
      <c r="L141" s="92"/>
      <c r="M141" s="20"/>
      <c r="N141" s="93">
        <f t="shared" si="29"/>
        <v>0</v>
      </c>
      <c r="O141" s="92"/>
      <c r="P141" s="20"/>
      <c r="Q141" s="93">
        <f t="shared" si="30"/>
        <v>0</v>
      </c>
      <c r="R141" s="92"/>
      <c r="S141" s="20"/>
      <c r="T141" s="93">
        <f t="shared" si="31"/>
        <v>0</v>
      </c>
      <c r="U141" s="209">
        <f t="shared" si="32"/>
        <v>0</v>
      </c>
      <c r="W141" s="86" t="s">
        <v>16</v>
      </c>
      <c r="X141" s="121">
        <f t="shared" si="33"/>
        <v>0</v>
      </c>
      <c r="Y141" s="122">
        <f t="shared" si="34"/>
        <v>0</v>
      </c>
      <c r="Z141" s="122">
        <f t="shared" si="35"/>
        <v>0</v>
      </c>
      <c r="AA141" s="122">
        <f t="shared" si="36"/>
        <v>0</v>
      </c>
      <c r="AB141" s="122">
        <f t="shared" si="37"/>
        <v>0</v>
      </c>
      <c r="AC141" s="129">
        <f t="shared" si="38"/>
        <v>0</v>
      </c>
    </row>
    <row r="142" spans="1:29" ht="15.75">
      <c r="A142" s="251"/>
      <c r="B142" s="86" t="s">
        <v>17</v>
      </c>
      <c r="C142" s="92"/>
      <c r="D142" s="20"/>
      <c r="E142" s="93">
        <f t="shared" si="26"/>
        <v>0</v>
      </c>
      <c r="F142" s="92"/>
      <c r="G142" s="6"/>
      <c r="H142" s="93">
        <f t="shared" si="27"/>
        <v>0</v>
      </c>
      <c r="I142" s="92"/>
      <c r="J142" s="20"/>
      <c r="K142" s="93">
        <f t="shared" si="28"/>
        <v>0</v>
      </c>
      <c r="L142" s="92"/>
      <c r="M142" s="20"/>
      <c r="N142" s="93">
        <f t="shared" si="29"/>
        <v>0</v>
      </c>
      <c r="O142" s="92"/>
      <c r="P142" s="20"/>
      <c r="Q142" s="93">
        <f t="shared" si="30"/>
        <v>0</v>
      </c>
      <c r="R142" s="92"/>
      <c r="S142" s="20"/>
      <c r="T142" s="93">
        <f t="shared" si="31"/>
        <v>0</v>
      </c>
      <c r="U142" s="209">
        <f t="shared" si="32"/>
        <v>0</v>
      </c>
      <c r="W142" s="86" t="s">
        <v>17</v>
      </c>
      <c r="X142" s="121">
        <f t="shared" si="33"/>
        <v>0</v>
      </c>
      <c r="Y142" s="122">
        <f t="shared" si="34"/>
        <v>0</v>
      </c>
      <c r="Z142" s="122">
        <f t="shared" si="35"/>
        <v>0</v>
      </c>
      <c r="AA142" s="122">
        <f t="shared" si="36"/>
        <v>0</v>
      </c>
      <c r="AB142" s="122">
        <f t="shared" si="37"/>
        <v>0</v>
      </c>
      <c r="AC142" s="129">
        <f t="shared" si="38"/>
        <v>0</v>
      </c>
    </row>
    <row r="143" spans="1:29" ht="15.75">
      <c r="A143" s="251"/>
      <c r="B143" s="86" t="s">
        <v>18</v>
      </c>
      <c r="C143" s="92"/>
      <c r="D143" s="20"/>
      <c r="E143" s="93">
        <f t="shared" si="26"/>
        <v>0</v>
      </c>
      <c r="F143" s="92"/>
      <c r="G143" s="6"/>
      <c r="H143" s="93">
        <f t="shared" si="27"/>
        <v>0</v>
      </c>
      <c r="I143" s="92"/>
      <c r="J143" s="20"/>
      <c r="K143" s="93">
        <f t="shared" si="28"/>
        <v>0</v>
      </c>
      <c r="L143" s="92"/>
      <c r="M143" s="20"/>
      <c r="N143" s="93">
        <f t="shared" si="29"/>
        <v>0</v>
      </c>
      <c r="O143" s="92"/>
      <c r="P143" s="20"/>
      <c r="Q143" s="93">
        <f t="shared" si="30"/>
        <v>0</v>
      </c>
      <c r="R143" s="92"/>
      <c r="S143" s="20"/>
      <c r="T143" s="93">
        <f t="shared" si="31"/>
        <v>0</v>
      </c>
      <c r="U143" s="209">
        <f t="shared" si="32"/>
        <v>0</v>
      </c>
      <c r="W143" s="86" t="s">
        <v>18</v>
      </c>
      <c r="X143" s="121">
        <f t="shared" si="33"/>
        <v>0</v>
      </c>
      <c r="Y143" s="122">
        <f t="shared" si="34"/>
        <v>0</v>
      </c>
      <c r="Z143" s="122">
        <f t="shared" si="35"/>
        <v>0</v>
      </c>
      <c r="AA143" s="122">
        <f t="shared" si="36"/>
        <v>0</v>
      </c>
      <c r="AB143" s="122">
        <f t="shared" si="37"/>
        <v>0</v>
      </c>
      <c r="AC143" s="129">
        <f t="shared" si="38"/>
        <v>0</v>
      </c>
    </row>
    <row r="144" spans="1:29" ht="15.75">
      <c r="A144" s="252"/>
      <c r="B144" s="88" t="s">
        <v>19</v>
      </c>
      <c r="C144" s="94"/>
      <c r="D144" s="95"/>
      <c r="E144" s="96">
        <f t="shared" si="26"/>
        <v>0</v>
      </c>
      <c r="F144" s="94"/>
      <c r="G144" s="105"/>
      <c r="H144" s="96">
        <f t="shared" si="27"/>
        <v>0</v>
      </c>
      <c r="I144" s="94"/>
      <c r="J144" s="95"/>
      <c r="K144" s="96">
        <f t="shared" si="28"/>
        <v>0</v>
      </c>
      <c r="L144" s="94"/>
      <c r="M144" s="95"/>
      <c r="N144" s="96">
        <f t="shared" si="29"/>
        <v>0</v>
      </c>
      <c r="O144" s="94"/>
      <c r="P144" s="95"/>
      <c r="Q144" s="96">
        <f t="shared" si="30"/>
        <v>0</v>
      </c>
      <c r="R144" s="94"/>
      <c r="S144" s="95"/>
      <c r="T144" s="96">
        <f t="shared" si="31"/>
        <v>0</v>
      </c>
      <c r="U144" s="210">
        <f t="shared" si="32"/>
        <v>0</v>
      </c>
      <c r="W144" s="88" t="s">
        <v>19</v>
      </c>
      <c r="X144" s="125">
        <f t="shared" si="33"/>
        <v>0</v>
      </c>
      <c r="Y144" s="126">
        <f t="shared" si="34"/>
        <v>0</v>
      </c>
      <c r="Z144" s="126">
        <f t="shared" si="35"/>
        <v>0</v>
      </c>
      <c r="AA144" s="126">
        <f t="shared" si="36"/>
        <v>0</v>
      </c>
      <c r="AB144" s="126">
        <f t="shared" si="37"/>
        <v>0</v>
      </c>
      <c r="AC144" s="132">
        <f t="shared" si="38"/>
        <v>0</v>
      </c>
    </row>
    <row r="145" spans="1:29" ht="15.75" customHeight="1">
      <c r="A145" s="250">
        <v>42753</v>
      </c>
      <c r="B145" s="85" t="s">
        <v>12</v>
      </c>
      <c r="C145" s="89"/>
      <c r="D145" s="90"/>
      <c r="E145" s="91">
        <f t="shared" si="26"/>
        <v>0</v>
      </c>
      <c r="F145" s="89"/>
      <c r="G145" s="90"/>
      <c r="H145" s="91">
        <f t="shared" si="27"/>
        <v>0</v>
      </c>
      <c r="I145" s="89"/>
      <c r="J145" s="90"/>
      <c r="K145" s="91">
        <f t="shared" si="28"/>
        <v>0</v>
      </c>
      <c r="L145" s="89"/>
      <c r="M145" s="90"/>
      <c r="N145" s="91">
        <f t="shared" si="29"/>
        <v>0</v>
      </c>
      <c r="O145" s="89"/>
      <c r="P145" s="90"/>
      <c r="Q145" s="91">
        <f t="shared" si="30"/>
        <v>0</v>
      </c>
      <c r="R145" s="89"/>
      <c r="S145" s="90"/>
      <c r="T145" s="91">
        <f t="shared" si="31"/>
        <v>0</v>
      </c>
      <c r="U145" s="208">
        <f t="shared" si="32"/>
        <v>0</v>
      </c>
      <c r="W145" s="85" t="s">
        <v>12</v>
      </c>
      <c r="X145" s="117">
        <f t="shared" si="33"/>
        <v>0</v>
      </c>
      <c r="Y145" s="118">
        <f t="shared" si="34"/>
        <v>0</v>
      </c>
      <c r="Z145" s="118">
        <f t="shared" si="35"/>
        <v>0</v>
      </c>
      <c r="AA145" s="118">
        <f t="shared" si="36"/>
        <v>0</v>
      </c>
      <c r="AB145" s="118">
        <f t="shared" si="37"/>
        <v>0</v>
      </c>
      <c r="AC145" s="131">
        <f t="shared" si="38"/>
        <v>0</v>
      </c>
    </row>
    <row r="146" spans="1:29" ht="15.75">
      <c r="A146" s="251"/>
      <c r="B146" s="86" t="s">
        <v>13</v>
      </c>
      <c r="C146" s="92"/>
      <c r="D146" s="20"/>
      <c r="E146" s="93">
        <f t="shared" si="26"/>
        <v>0</v>
      </c>
      <c r="F146" s="92"/>
      <c r="G146" s="20"/>
      <c r="H146" s="93">
        <f t="shared" si="27"/>
        <v>0</v>
      </c>
      <c r="I146" s="92"/>
      <c r="J146" s="20"/>
      <c r="K146" s="93">
        <f t="shared" si="28"/>
        <v>0</v>
      </c>
      <c r="L146" s="92"/>
      <c r="M146" s="20"/>
      <c r="N146" s="93">
        <f t="shared" si="29"/>
        <v>0</v>
      </c>
      <c r="O146" s="92"/>
      <c r="P146" s="20"/>
      <c r="Q146" s="93">
        <f t="shared" si="30"/>
        <v>0</v>
      </c>
      <c r="R146" s="92"/>
      <c r="S146" s="20"/>
      <c r="T146" s="93">
        <f t="shared" si="31"/>
        <v>0</v>
      </c>
      <c r="U146" s="209">
        <f t="shared" si="32"/>
        <v>0</v>
      </c>
      <c r="W146" s="86" t="s">
        <v>13</v>
      </c>
      <c r="X146" s="121">
        <f t="shared" si="33"/>
        <v>0</v>
      </c>
      <c r="Y146" s="122">
        <f t="shared" si="34"/>
        <v>0</v>
      </c>
      <c r="Z146" s="122">
        <f t="shared" si="35"/>
        <v>0</v>
      </c>
      <c r="AA146" s="122">
        <f t="shared" si="36"/>
        <v>0</v>
      </c>
      <c r="AB146" s="122">
        <f t="shared" si="37"/>
        <v>0</v>
      </c>
      <c r="AC146" s="129">
        <f t="shared" si="38"/>
        <v>0</v>
      </c>
    </row>
    <row r="147" spans="1:29" ht="15.75">
      <c r="A147" s="251"/>
      <c r="B147" s="87" t="s">
        <v>14</v>
      </c>
      <c r="C147" s="92"/>
      <c r="D147" s="20"/>
      <c r="E147" s="93">
        <f t="shared" si="26"/>
        <v>0</v>
      </c>
      <c r="F147" s="92"/>
      <c r="G147" s="20"/>
      <c r="H147" s="93">
        <f t="shared" si="27"/>
        <v>0</v>
      </c>
      <c r="I147" s="92"/>
      <c r="J147" s="20"/>
      <c r="K147" s="93">
        <f t="shared" si="28"/>
        <v>0</v>
      </c>
      <c r="L147" s="92"/>
      <c r="M147" s="20"/>
      <c r="N147" s="93">
        <f t="shared" si="29"/>
        <v>0</v>
      </c>
      <c r="O147" s="92"/>
      <c r="P147" s="20"/>
      <c r="Q147" s="93">
        <f t="shared" si="30"/>
        <v>0</v>
      </c>
      <c r="R147" s="92"/>
      <c r="S147" s="20"/>
      <c r="T147" s="93">
        <f t="shared" si="31"/>
        <v>0</v>
      </c>
      <c r="U147" s="209">
        <f t="shared" si="32"/>
        <v>0</v>
      </c>
      <c r="W147" s="87" t="s">
        <v>14</v>
      </c>
      <c r="X147" s="121">
        <f t="shared" si="33"/>
        <v>0</v>
      </c>
      <c r="Y147" s="122">
        <f t="shared" si="34"/>
        <v>0</v>
      </c>
      <c r="Z147" s="122">
        <f t="shared" si="35"/>
        <v>0</v>
      </c>
      <c r="AA147" s="122">
        <f t="shared" si="36"/>
        <v>0</v>
      </c>
      <c r="AB147" s="122">
        <f t="shared" si="37"/>
        <v>0</v>
      </c>
      <c r="AC147" s="129">
        <f t="shared" si="38"/>
        <v>0</v>
      </c>
    </row>
    <row r="148" spans="1:29" ht="15.75">
      <c r="A148" s="251"/>
      <c r="B148" s="86" t="s">
        <v>15</v>
      </c>
      <c r="C148" s="92"/>
      <c r="D148" s="20"/>
      <c r="E148" s="93">
        <f t="shared" si="26"/>
        <v>0</v>
      </c>
      <c r="F148" s="92"/>
      <c r="G148" s="20"/>
      <c r="H148" s="93">
        <f t="shared" si="27"/>
        <v>0</v>
      </c>
      <c r="I148" s="92"/>
      <c r="J148" s="20"/>
      <c r="K148" s="93">
        <f t="shared" si="28"/>
        <v>0</v>
      </c>
      <c r="L148" s="92"/>
      <c r="M148" s="20"/>
      <c r="N148" s="93">
        <f t="shared" si="29"/>
        <v>0</v>
      </c>
      <c r="O148" s="92"/>
      <c r="P148" s="20"/>
      <c r="Q148" s="93">
        <f t="shared" si="30"/>
        <v>0</v>
      </c>
      <c r="R148" s="92"/>
      <c r="S148" s="20"/>
      <c r="T148" s="93">
        <f t="shared" si="31"/>
        <v>0</v>
      </c>
      <c r="U148" s="209">
        <f t="shared" si="32"/>
        <v>0</v>
      </c>
      <c r="W148" s="86" t="s">
        <v>15</v>
      </c>
      <c r="X148" s="121">
        <f t="shared" si="33"/>
        <v>0</v>
      </c>
      <c r="Y148" s="122">
        <f t="shared" si="34"/>
        <v>0</v>
      </c>
      <c r="Z148" s="122">
        <f t="shared" si="35"/>
        <v>0</v>
      </c>
      <c r="AA148" s="122">
        <f t="shared" si="36"/>
        <v>0</v>
      </c>
      <c r="AB148" s="122">
        <f t="shared" si="37"/>
        <v>0</v>
      </c>
      <c r="AC148" s="129">
        <f t="shared" si="38"/>
        <v>0</v>
      </c>
    </row>
    <row r="149" spans="1:29" ht="15.75">
      <c r="A149" s="251"/>
      <c r="B149" s="86" t="s">
        <v>16</v>
      </c>
      <c r="C149" s="92"/>
      <c r="D149" s="20"/>
      <c r="E149" s="93">
        <f t="shared" si="26"/>
        <v>0</v>
      </c>
      <c r="F149" s="92"/>
      <c r="G149" s="20"/>
      <c r="H149" s="93">
        <f t="shared" si="27"/>
        <v>0</v>
      </c>
      <c r="I149" s="92"/>
      <c r="J149" s="20"/>
      <c r="K149" s="93">
        <f t="shared" si="28"/>
        <v>0</v>
      </c>
      <c r="L149" s="92"/>
      <c r="M149" s="20"/>
      <c r="N149" s="93">
        <f t="shared" si="29"/>
        <v>0</v>
      </c>
      <c r="O149" s="92"/>
      <c r="P149" s="20"/>
      <c r="Q149" s="93">
        <f t="shared" si="30"/>
        <v>0</v>
      </c>
      <c r="R149" s="92"/>
      <c r="S149" s="20"/>
      <c r="T149" s="93">
        <f t="shared" si="31"/>
        <v>0</v>
      </c>
      <c r="U149" s="209">
        <f t="shared" si="32"/>
        <v>0</v>
      </c>
      <c r="W149" s="86" t="s">
        <v>16</v>
      </c>
      <c r="X149" s="121">
        <f t="shared" si="33"/>
        <v>0</v>
      </c>
      <c r="Y149" s="122">
        <f t="shared" si="34"/>
        <v>0</v>
      </c>
      <c r="Z149" s="122">
        <f t="shared" si="35"/>
        <v>0</v>
      </c>
      <c r="AA149" s="122">
        <f t="shared" si="36"/>
        <v>0</v>
      </c>
      <c r="AB149" s="122">
        <f t="shared" si="37"/>
        <v>0</v>
      </c>
      <c r="AC149" s="129">
        <f t="shared" si="38"/>
        <v>0</v>
      </c>
    </row>
    <row r="150" spans="1:29" ht="15.75">
      <c r="A150" s="251"/>
      <c r="B150" s="86" t="s">
        <v>17</v>
      </c>
      <c r="C150" s="92"/>
      <c r="D150" s="20"/>
      <c r="E150" s="93">
        <f t="shared" si="26"/>
        <v>0</v>
      </c>
      <c r="F150" s="92"/>
      <c r="G150" s="20"/>
      <c r="H150" s="93">
        <f t="shared" si="27"/>
        <v>0</v>
      </c>
      <c r="I150" s="92"/>
      <c r="J150" s="20"/>
      <c r="K150" s="93">
        <f t="shared" si="28"/>
        <v>0</v>
      </c>
      <c r="L150" s="92"/>
      <c r="M150" s="20"/>
      <c r="N150" s="93">
        <f t="shared" si="29"/>
        <v>0</v>
      </c>
      <c r="O150" s="92"/>
      <c r="P150" s="20"/>
      <c r="Q150" s="93">
        <f t="shared" si="30"/>
        <v>0</v>
      </c>
      <c r="R150" s="92"/>
      <c r="S150" s="20"/>
      <c r="T150" s="93">
        <f t="shared" si="31"/>
        <v>0</v>
      </c>
      <c r="U150" s="209">
        <f t="shared" si="32"/>
        <v>0</v>
      </c>
      <c r="W150" s="86" t="s">
        <v>17</v>
      </c>
      <c r="X150" s="121">
        <f t="shared" si="33"/>
        <v>0</v>
      </c>
      <c r="Y150" s="122">
        <f t="shared" si="34"/>
        <v>0</v>
      </c>
      <c r="Z150" s="122">
        <f t="shared" si="35"/>
        <v>0</v>
      </c>
      <c r="AA150" s="122">
        <f t="shared" si="36"/>
        <v>0</v>
      </c>
      <c r="AB150" s="122">
        <f t="shared" si="37"/>
        <v>0</v>
      </c>
      <c r="AC150" s="129">
        <f t="shared" si="38"/>
        <v>0</v>
      </c>
    </row>
    <row r="151" spans="1:29" ht="15.75">
      <c r="A151" s="251"/>
      <c r="B151" s="86" t="s">
        <v>18</v>
      </c>
      <c r="C151" s="92"/>
      <c r="D151" s="20"/>
      <c r="E151" s="93">
        <f t="shared" si="26"/>
        <v>0</v>
      </c>
      <c r="F151" s="92"/>
      <c r="G151" s="20"/>
      <c r="H151" s="93">
        <f t="shared" si="27"/>
        <v>0</v>
      </c>
      <c r="I151" s="92"/>
      <c r="J151" s="20"/>
      <c r="K151" s="93">
        <f t="shared" si="28"/>
        <v>0</v>
      </c>
      <c r="L151" s="92"/>
      <c r="M151" s="20"/>
      <c r="N151" s="93">
        <f t="shared" si="29"/>
        <v>0</v>
      </c>
      <c r="O151" s="92"/>
      <c r="P151" s="20"/>
      <c r="Q151" s="93">
        <f t="shared" si="30"/>
        <v>0</v>
      </c>
      <c r="R151" s="92"/>
      <c r="S151" s="20"/>
      <c r="T151" s="93">
        <f t="shared" si="31"/>
        <v>0</v>
      </c>
      <c r="U151" s="209">
        <f t="shared" si="32"/>
        <v>0</v>
      </c>
      <c r="W151" s="86" t="s">
        <v>18</v>
      </c>
      <c r="X151" s="121">
        <f t="shared" si="33"/>
        <v>0</v>
      </c>
      <c r="Y151" s="122">
        <f t="shared" si="34"/>
        <v>0</v>
      </c>
      <c r="Z151" s="122">
        <f t="shared" si="35"/>
        <v>0</v>
      </c>
      <c r="AA151" s="122">
        <f t="shared" si="36"/>
        <v>0</v>
      </c>
      <c r="AB151" s="122">
        <f t="shared" si="37"/>
        <v>0</v>
      </c>
      <c r="AC151" s="129">
        <f t="shared" si="38"/>
        <v>0</v>
      </c>
    </row>
    <row r="152" spans="1:29" ht="15.75">
      <c r="A152" s="252"/>
      <c r="B152" s="88" t="s">
        <v>19</v>
      </c>
      <c r="C152" s="94"/>
      <c r="D152" s="95"/>
      <c r="E152" s="96">
        <f t="shared" si="26"/>
        <v>0</v>
      </c>
      <c r="F152" s="94"/>
      <c r="G152" s="95"/>
      <c r="H152" s="96">
        <f t="shared" si="27"/>
        <v>0</v>
      </c>
      <c r="I152" s="94"/>
      <c r="J152" s="95"/>
      <c r="K152" s="96">
        <f t="shared" si="28"/>
        <v>0</v>
      </c>
      <c r="L152" s="94"/>
      <c r="M152" s="95"/>
      <c r="N152" s="96">
        <f t="shared" si="29"/>
        <v>0</v>
      </c>
      <c r="O152" s="94"/>
      <c r="P152" s="95"/>
      <c r="Q152" s="96">
        <f t="shared" si="30"/>
        <v>0</v>
      </c>
      <c r="R152" s="94"/>
      <c r="S152" s="95"/>
      <c r="T152" s="96">
        <f t="shared" si="31"/>
        <v>0</v>
      </c>
      <c r="U152" s="210">
        <f t="shared" si="32"/>
        <v>0</v>
      </c>
      <c r="W152" s="88" t="s">
        <v>19</v>
      </c>
      <c r="X152" s="125">
        <f t="shared" si="33"/>
        <v>0</v>
      </c>
      <c r="Y152" s="126">
        <f t="shared" si="34"/>
        <v>0</v>
      </c>
      <c r="Z152" s="126">
        <f t="shared" si="35"/>
        <v>0</v>
      </c>
      <c r="AA152" s="126">
        <f t="shared" si="36"/>
        <v>0</v>
      </c>
      <c r="AB152" s="126">
        <f t="shared" si="37"/>
        <v>0</v>
      </c>
      <c r="AC152" s="132">
        <f t="shared" si="38"/>
        <v>0</v>
      </c>
    </row>
    <row r="153" spans="1:29" ht="15.75" customHeight="1">
      <c r="A153" s="250">
        <v>42754</v>
      </c>
      <c r="B153" s="85" t="s">
        <v>12</v>
      </c>
      <c r="C153" s="89"/>
      <c r="D153" s="90"/>
      <c r="E153" s="91">
        <f t="shared" si="26"/>
        <v>0</v>
      </c>
      <c r="F153" s="89"/>
      <c r="G153" s="90"/>
      <c r="H153" s="91">
        <f t="shared" si="27"/>
        <v>0</v>
      </c>
      <c r="I153" s="89"/>
      <c r="J153" s="90"/>
      <c r="K153" s="91">
        <f t="shared" si="28"/>
        <v>0</v>
      </c>
      <c r="L153" s="89"/>
      <c r="M153" s="90"/>
      <c r="N153" s="91">
        <f t="shared" si="29"/>
        <v>0</v>
      </c>
      <c r="O153" s="89"/>
      <c r="P153" s="90"/>
      <c r="Q153" s="91">
        <f t="shared" si="30"/>
        <v>0</v>
      </c>
      <c r="R153" s="89"/>
      <c r="S153" s="90"/>
      <c r="T153" s="91">
        <f t="shared" si="31"/>
        <v>0</v>
      </c>
      <c r="U153" s="208">
        <f t="shared" si="32"/>
        <v>0</v>
      </c>
      <c r="W153" s="85" t="s">
        <v>12</v>
      </c>
      <c r="X153" s="117">
        <f t="shared" si="33"/>
        <v>0</v>
      </c>
      <c r="Y153" s="118">
        <f t="shared" si="34"/>
        <v>0</v>
      </c>
      <c r="Z153" s="118">
        <f t="shared" si="35"/>
        <v>0</v>
      </c>
      <c r="AA153" s="118">
        <f t="shared" si="36"/>
        <v>0</v>
      </c>
      <c r="AB153" s="118">
        <f t="shared" si="37"/>
        <v>0</v>
      </c>
      <c r="AC153" s="131">
        <f t="shared" si="38"/>
        <v>0</v>
      </c>
    </row>
    <row r="154" spans="1:29" ht="15.75">
      <c r="A154" s="251"/>
      <c r="B154" s="86" t="s">
        <v>13</v>
      </c>
      <c r="C154" s="92"/>
      <c r="D154" s="20"/>
      <c r="E154" s="93">
        <f t="shared" si="26"/>
        <v>0</v>
      </c>
      <c r="F154" s="92"/>
      <c r="G154" s="20"/>
      <c r="H154" s="93">
        <f t="shared" si="27"/>
        <v>0</v>
      </c>
      <c r="I154" s="92"/>
      <c r="J154" s="20"/>
      <c r="K154" s="93">
        <f t="shared" si="28"/>
        <v>0</v>
      </c>
      <c r="L154" s="92"/>
      <c r="M154" s="20"/>
      <c r="N154" s="93">
        <f t="shared" si="29"/>
        <v>0</v>
      </c>
      <c r="O154" s="92"/>
      <c r="P154" s="20"/>
      <c r="Q154" s="93">
        <f t="shared" si="30"/>
        <v>0</v>
      </c>
      <c r="R154" s="92"/>
      <c r="S154" s="20"/>
      <c r="T154" s="93">
        <f t="shared" si="31"/>
        <v>0</v>
      </c>
      <c r="U154" s="209">
        <f t="shared" si="32"/>
        <v>0</v>
      </c>
      <c r="W154" s="86" t="s">
        <v>13</v>
      </c>
      <c r="X154" s="121">
        <f t="shared" si="33"/>
        <v>0</v>
      </c>
      <c r="Y154" s="122">
        <f t="shared" si="34"/>
        <v>0</v>
      </c>
      <c r="Z154" s="122">
        <f t="shared" si="35"/>
        <v>0</v>
      </c>
      <c r="AA154" s="122">
        <f t="shared" si="36"/>
        <v>0</v>
      </c>
      <c r="AB154" s="122">
        <f t="shared" si="37"/>
        <v>0</v>
      </c>
      <c r="AC154" s="129">
        <f t="shared" si="38"/>
        <v>0</v>
      </c>
    </row>
    <row r="155" spans="1:29" ht="15.75">
      <c r="A155" s="251"/>
      <c r="B155" s="87" t="s">
        <v>14</v>
      </c>
      <c r="C155" s="92"/>
      <c r="D155" s="20"/>
      <c r="E155" s="93">
        <f t="shared" si="26"/>
        <v>0</v>
      </c>
      <c r="F155" s="92"/>
      <c r="G155" s="20"/>
      <c r="H155" s="93">
        <f t="shared" si="27"/>
        <v>0</v>
      </c>
      <c r="I155" s="92"/>
      <c r="J155" s="20"/>
      <c r="K155" s="93">
        <f t="shared" si="28"/>
        <v>0</v>
      </c>
      <c r="L155" s="92"/>
      <c r="M155" s="20"/>
      <c r="N155" s="93">
        <f t="shared" si="29"/>
        <v>0</v>
      </c>
      <c r="O155" s="92"/>
      <c r="P155" s="20"/>
      <c r="Q155" s="93">
        <f t="shared" si="30"/>
        <v>0</v>
      </c>
      <c r="R155" s="92"/>
      <c r="S155" s="20"/>
      <c r="T155" s="93">
        <f t="shared" si="31"/>
        <v>0</v>
      </c>
      <c r="U155" s="209">
        <f t="shared" si="32"/>
        <v>0</v>
      </c>
      <c r="W155" s="87" t="s">
        <v>14</v>
      </c>
      <c r="X155" s="121">
        <f t="shared" si="33"/>
        <v>0</v>
      </c>
      <c r="Y155" s="122">
        <f t="shared" si="34"/>
        <v>0</v>
      </c>
      <c r="Z155" s="122">
        <f t="shared" si="35"/>
        <v>0</v>
      </c>
      <c r="AA155" s="122">
        <f t="shared" si="36"/>
        <v>0</v>
      </c>
      <c r="AB155" s="122">
        <f t="shared" si="37"/>
        <v>0</v>
      </c>
      <c r="AC155" s="129">
        <f t="shared" si="38"/>
        <v>0</v>
      </c>
    </row>
    <row r="156" spans="1:29" ht="15.75">
      <c r="A156" s="251"/>
      <c r="B156" s="86" t="s">
        <v>15</v>
      </c>
      <c r="C156" s="92"/>
      <c r="D156" s="20"/>
      <c r="E156" s="93">
        <f t="shared" si="26"/>
        <v>0</v>
      </c>
      <c r="F156" s="92"/>
      <c r="G156" s="20"/>
      <c r="H156" s="93">
        <f t="shared" si="27"/>
        <v>0</v>
      </c>
      <c r="I156" s="92"/>
      <c r="J156" s="20"/>
      <c r="K156" s="93">
        <f t="shared" si="28"/>
        <v>0</v>
      </c>
      <c r="L156" s="92"/>
      <c r="M156" s="20"/>
      <c r="N156" s="93">
        <f t="shared" si="29"/>
        <v>0</v>
      </c>
      <c r="O156" s="92"/>
      <c r="P156" s="20"/>
      <c r="Q156" s="93">
        <f t="shared" si="30"/>
        <v>0</v>
      </c>
      <c r="R156" s="92"/>
      <c r="S156" s="20"/>
      <c r="T156" s="93">
        <f t="shared" si="31"/>
        <v>0</v>
      </c>
      <c r="U156" s="209">
        <f t="shared" si="32"/>
        <v>0</v>
      </c>
      <c r="W156" s="86" t="s">
        <v>15</v>
      </c>
      <c r="X156" s="121">
        <f t="shared" si="33"/>
        <v>0</v>
      </c>
      <c r="Y156" s="122">
        <f t="shared" si="34"/>
        <v>0</v>
      </c>
      <c r="Z156" s="122">
        <f t="shared" si="35"/>
        <v>0</v>
      </c>
      <c r="AA156" s="122">
        <f t="shared" si="36"/>
        <v>0</v>
      </c>
      <c r="AB156" s="122">
        <f t="shared" si="37"/>
        <v>0</v>
      </c>
      <c r="AC156" s="129">
        <f t="shared" si="38"/>
        <v>0</v>
      </c>
    </row>
    <row r="157" spans="1:29" ht="15.75">
      <c r="A157" s="251"/>
      <c r="B157" s="86" t="s">
        <v>16</v>
      </c>
      <c r="C157" s="92"/>
      <c r="D157" s="20"/>
      <c r="E157" s="93">
        <f t="shared" si="26"/>
        <v>0</v>
      </c>
      <c r="F157" s="92"/>
      <c r="G157" s="20"/>
      <c r="H157" s="93">
        <f t="shared" si="27"/>
        <v>0</v>
      </c>
      <c r="I157" s="92"/>
      <c r="J157" s="20"/>
      <c r="K157" s="93">
        <f t="shared" si="28"/>
        <v>0</v>
      </c>
      <c r="L157" s="92"/>
      <c r="M157" s="20"/>
      <c r="N157" s="93">
        <f t="shared" si="29"/>
        <v>0</v>
      </c>
      <c r="O157" s="92"/>
      <c r="P157" s="20"/>
      <c r="Q157" s="93">
        <f t="shared" si="30"/>
        <v>0</v>
      </c>
      <c r="R157" s="92"/>
      <c r="S157" s="20"/>
      <c r="T157" s="93">
        <f t="shared" si="31"/>
        <v>0</v>
      </c>
      <c r="U157" s="209">
        <f t="shared" si="32"/>
        <v>0</v>
      </c>
      <c r="W157" s="86" t="s">
        <v>16</v>
      </c>
      <c r="X157" s="121">
        <f t="shared" si="33"/>
        <v>0</v>
      </c>
      <c r="Y157" s="122">
        <f t="shared" si="34"/>
        <v>0</v>
      </c>
      <c r="Z157" s="122">
        <f t="shared" si="35"/>
        <v>0</v>
      </c>
      <c r="AA157" s="122">
        <f t="shared" si="36"/>
        <v>0</v>
      </c>
      <c r="AB157" s="122">
        <f t="shared" si="37"/>
        <v>0</v>
      </c>
      <c r="AC157" s="129">
        <f t="shared" si="38"/>
        <v>0</v>
      </c>
    </row>
    <row r="158" spans="1:29" ht="15.75">
      <c r="A158" s="251"/>
      <c r="B158" s="86" t="s">
        <v>17</v>
      </c>
      <c r="C158" s="92"/>
      <c r="D158" s="20"/>
      <c r="E158" s="93">
        <f t="shared" si="26"/>
        <v>0</v>
      </c>
      <c r="F158" s="92"/>
      <c r="G158" s="20"/>
      <c r="H158" s="93">
        <f t="shared" si="27"/>
        <v>0</v>
      </c>
      <c r="I158" s="92"/>
      <c r="J158" s="20"/>
      <c r="K158" s="93">
        <f t="shared" si="28"/>
        <v>0</v>
      </c>
      <c r="L158" s="92"/>
      <c r="M158" s="20"/>
      <c r="N158" s="93">
        <f t="shared" si="29"/>
        <v>0</v>
      </c>
      <c r="O158" s="92"/>
      <c r="P158" s="20"/>
      <c r="Q158" s="93">
        <f t="shared" si="30"/>
        <v>0</v>
      </c>
      <c r="R158" s="92"/>
      <c r="S158" s="20"/>
      <c r="T158" s="93">
        <f t="shared" si="31"/>
        <v>0</v>
      </c>
      <c r="U158" s="209">
        <f t="shared" si="32"/>
        <v>0</v>
      </c>
      <c r="W158" s="86" t="s">
        <v>17</v>
      </c>
      <c r="X158" s="121">
        <f t="shared" si="33"/>
        <v>0</v>
      </c>
      <c r="Y158" s="122">
        <f t="shared" si="34"/>
        <v>0</v>
      </c>
      <c r="Z158" s="122">
        <f t="shared" si="35"/>
        <v>0</v>
      </c>
      <c r="AA158" s="122">
        <f t="shared" si="36"/>
        <v>0</v>
      </c>
      <c r="AB158" s="122">
        <f t="shared" si="37"/>
        <v>0</v>
      </c>
      <c r="AC158" s="129">
        <f t="shared" si="38"/>
        <v>0</v>
      </c>
    </row>
    <row r="159" spans="1:29" ht="15.75">
      <c r="A159" s="251"/>
      <c r="B159" s="86" t="s">
        <v>18</v>
      </c>
      <c r="C159" s="92"/>
      <c r="D159" s="20"/>
      <c r="E159" s="93">
        <f t="shared" si="26"/>
        <v>0</v>
      </c>
      <c r="F159" s="92"/>
      <c r="G159" s="20"/>
      <c r="H159" s="93">
        <f t="shared" si="27"/>
        <v>0</v>
      </c>
      <c r="I159" s="92"/>
      <c r="J159" s="20"/>
      <c r="K159" s="93">
        <f t="shared" si="28"/>
        <v>0</v>
      </c>
      <c r="L159" s="92"/>
      <c r="M159" s="20"/>
      <c r="N159" s="93">
        <f t="shared" si="29"/>
        <v>0</v>
      </c>
      <c r="O159" s="92"/>
      <c r="P159" s="20"/>
      <c r="Q159" s="93">
        <f t="shared" si="30"/>
        <v>0</v>
      </c>
      <c r="R159" s="92"/>
      <c r="S159" s="20"/>
      <c r="T159" s="93">
        <f t="shared" si="31"/>
        <v>0</v>
      </c>
      <c r="U159" s="209">
        <f t="shared" si="32"/>
        <v>0</v>
      </c>
      <c r="W159" s="86" t="s">
        <v>18</v>
      </c>
      <c r="X159" s="121">
        <f t="shared" si="33"/>
        <v>0</v>
      </c>
      <c r="Y159" s="122">
        <f t="shared" si="34"/>
        <v>0</v>
      </c>
      <c r="Z159" s="122">
        <f t="shared" si="35"/>
        <v>0</v>
      </c>
      <c r="AA159" s="122">
        <f t="shared" si="36"/>
        <v>0</v>
      </c>
      <c r="AB159" s="122">
        <f t="shared" si="37"/>
        <v>0</v>
      </c>
      <c r="AC159" s="129">
        <f t="shared" si="38"/>
        <v>0</v>
      </c>
    </row>
    <row r="160" spans="1:29" ht="15.75">
      <c r="A160" s="252"/>
      <c r="B160" s="88" t="s">
        <v>19</v>
      </c>
      <c r="C160" s="94"/>
      <c r="D160" s="95"/>
      <c r="E160" s="96">
        <f t="shared" si="26"/>
        <v>0</v>
      </c>
      <c r="F160" s="94"/>
      <c r="G160" s="95"/>
      <c r="H160" s="96">
        <f t="shared" si="27"/>
        <v>0</v>
      </c>
      <c r="I160" s="94"/>
      <c r="J160" s="95"/>
      <c r="K160" s="96">
        <f t="shared" si="28"/>
        <v>0</v>
      </c>
      <c r="L160" s="94"/>
      <c r="M160" s="95"/>
      <c r="N160" s="96">
        <f t="shared" si="29"/>
        <v>0</v>
      </c>
      <c r="O160" s="94"/>
      <c r="P160" s="95"/>
      <c r="Q160" s="96">
        <f t="shared" si="30"/>
        <v>0</v>
      </c>
      <c r="R160" s="94"/>
      <c r="S160" s="95"/>
      <c r="T160" s="96">
        <f t="shared" si="31"/>
        <v>0</v>
      </c>
      <c r="U160" s="210">
        <f t="shared" si="32"/>
        <v>0</v>
      </c>
      <c r="W160" s="88" t="s">
        <v>19</v>
      </c>
      <c r="X160" s="125">
        <f t="shared" si="33"/>
        <v>0</v>
      </c>
      <c r="Y160" s="126">
        <f t="shared" si="34"/>
        <v>0</v>
      </c>
      <c r="Z160" s="126">
        <f t="shared" si="35"/>
        <v>0</v>
      </c>
      <c r="AA160" s="126">
        <f t="shared" si="36"/>
        <v>0</v>
      </c>
      <c r="AB160" s="126">
        <f t="shared" si="37"/>
        <v>0</v>
      </c>
      <c r="AC160" s="132">
        <f t="shared" si="38"/>
        <v>0</v>
      </c>
    </row>
    <row r="161" spans="1:29" ht="15.75" customHeight="1">
      <c r="A161" s="250">
        <v>42755</v>
      </c>
      <c r="B161" s="85" t="s">
        <v>12</v>
      </c>
      <c r="C161" s="89"/>
      <c r="D161" s="90"/>
      <c r="E161" s="91">
        <f t="shared" si="26"/>
        <v>0</v>
      </c>
      <c r="F161" s="89"/>
      <c r="G161" s="102"/>
      <c r="H161" s="91">
        <f t="shared" si="27"/>
        <v>0</v>
      </c>
      <c r="I161" s="89"/>
      <c r="J161" s="90"/>
      <c r="K161" s="91">
        <f t="shared" si="28"/>
        <v>0</v>
      </c>
      <c r="L161" s="89"/>
      <c r="M161" s="90"/>
      <c r="N161" s="91">
        <f t="shared" si="29"/>
        <v>0</v>
      </c>
      <c r="O161" s="89"/>
      <c r="P161" s="90"/>
      <c r="Q161" s="91">
        <f t="shared" si="30"/>
        <v>0</v>
      </c>
      <c r="R161" s="89"/>
      <c r="S161" s="90"/>
      <c r="T161" s="91">
        <f t="shared" si="31"/>
        <v>0</v>
      </c>
      <c r="U161" s="208">
        <f t="shared" si="32"/>
        <v>0</v>
      </c>
      <c r="W161" s="85" t="s">
        <v>12</v>
      </c>
      <c r="X161" s="121">
        <f t="shared" si="33"/>
        <v>0</v>
      </c>
      <c r="Y161" s="122">
        <f t="shared" si="34"/>
        <v>0</v>
      </c>
      <c r="Z161" s="122">
        <f t="shared" si="35"/>
        <v>0</v>
      </c>
      <c r="AA161" s="122">
        <f t="shared" si="36"/>
        <v>0</v>
      </c>
      <c r="AB161" s="122">
        <f t="shared" si="37"/>
        <v>0</v>
      </c>
      <c r="AC161" s="129">
        <f t="shared" si="38"/>
        <v>0</v>
      </c>
    </row>
    <row r="162" spans="1:29" ht="15.75">
      <c r="A162" s="251"/>
      <c r="B162" s="86" t="s">
        <v>13</v>
      </c>
      <c r="C162" s="92"/>
      <c r="D162" s="20"/>
      <c r="E162" s="93">
        <f t="shared" si="26"/>
        <v>0</v>
      </c>
      <c r="F162" s="92"/>
      <c r="G162" s="6"/>
      <c r="H162" s="93">
        <f t="shared" si="27"/>
        <v>0</v>
      </c>
      <c r="I162" s="92"/>
      <c r="J162" s="20"/>
      <c r="K162" s="93">
        <f t="shared" si="28"/>
        <v>0</v>
      </c>
      <c r="L162" s="92"/>
      <c r="M162" s="20"/>
      <c r="N162" s="93">
        <f t="shared" si="29"/>
        <v>0</v>
      </c>
      <c r="O162" s="92"/>
      <c r="P162" s="20"/>
      <c r="Q162" s="93">
        <f t="shared" si="30"/>
        <v>0</v>
      </c>
      <c r="R162" s="92"/>
      <c r="S162" s="20"/>
      <c r="T162" s="93">
        <f t="shared" si="31"/>
        <v>0</v>
      </c>
      <c r="U162" s="209">
        <f t="shared" si="32"/>
        <v>0</v>
      </c>
      <c r="W162" s="86" t="s">
        <v>13</v>
      </c>
      <c r="X162" s="121">
        <f t="shared" si="33"/>
        <v>0</v>
      </c>
      <c r="Y162" s="122">
        <f t="shared" si="34"/>
        <v>0</v>
      </c>
      <c r="Z162" s="122">
        <f t="shared" si="35"/>
        <v>0</v>
      </c>
      <c r="AA162" s="122">
        <f t="shared" si="36"/>
        <v>0</v>
      </c>
      <c r="AB162" s="122">
        <f t="shared" si="37"/>
        <v>0</v>
      </c>
      <c r="AC162" s="129">
        <f t="shared" si="38"/>
        <v>0</v>
      </c>
    </row>
    <row r="163" spans="1:29" ht="15.75">
      <c r="A163" s="251"/>
      <c r="B163" s="87" t="s">
        <v>14</v>
      </c>
      <c r="C163" s="92"/>
      <c r="D163" s="20"/>
      <c r="E163" s="93">
        <f t="shared" si="26"/>
        <v>0</v>
      </c>
      <c r="F163" s="92"/>
      <c r="G163" s="6"/>
      <c r="H163" s="93">
        <f t="shared" si="27"/>
        <v>0</v>
      </c>
      <c r="I163" s="92"/>
      <c r="J163" s="20"/>
      <c r="K163" s="93">
        <f t="shared" si="28"/>
        <v>0</v>
      </c>
      <c r="L163" s="92"/>
      <c r="M163" s="20"/>
      <c r="N163" s="93">
        <f t="shared" si="29"/>
        <v>0</v>
      </c>
      <c r="O163" s="92"/>
      <c r="P163" s="20"/>
      <c r="Q163" s="93">
        <f t="shared" si="30"/>
        <v>0</v>
      </c>
      <c r="R163" s="92"/>
      <c r="S163" s="20"/>
      <c r="T163" s="93">
        <f t="shared" si="31"/>
        <v>0</v>
      </c>
      <c r="U163" s="209">
        <f t="shared" si="32"/>
        <v>0</v>
      </c>
      <c r="W163" s="87" t="s">
        <v>14</v>
      </c>
      <c r="X163" s="121">
        <f t="shared" si="33"/>
        <v>0</v>
      </c>
      <c r="Y163" s="122">
        <f t="shared" si="34"/>
        <v>0</v>
      </c>
      <c r="Z163" s="122">
        <f t="shared" si="35"/>
        <v>0</v>
      </c>
      <c r="AA163" s="122">
        <f t="shared" si="36"/>
        <v>0</v>
      </c>
      <c r="AB163" s="122">
        <f t="shared" si="37"/>
        <v>0</v>
      </c>
      <c r="AC163" s="129">
        <f t="shared" si="38"/>
        <v>0</v>
      </c>
    </row>
    <row r="164" spans="1:29" ht="15.75">
      <c r="A164" s="251"/>
      <c r="B164" s="86" t="s">
        <v>15</v>
      </c>
      <c r="C164" s="92"/>
      <c r="D164" s="20"/>
      <c r="E164" s="93">
        <f t="shared" si="26"/>
        <v>0</v>
      </c>
      <c r="F164" s="92"/>
      <c r="G164" s="6"/>
      <c r="H164" s="93">
        <f t="shared" si="27"/>
        <v>0</v>
      </c>
      <c r="I164" s="92"/>
      <c r="J164" s="20"/>
      <c r="K164" s="93">
        <f t="shared" si="28"/>
        <v>0</v>
      </c>
      <c r="L164" s="92"/>
      <c r="M164" s="20"/>
      <c r="N164" s="93">
        <f t="shared" si="29"/>
        <v>0</v>
      </c>
      <c r="O164" s="92"/>
      <c r="P164" s="20"/>
      <c r="Q164" s="93">
        <f t="shared" si="30"/>
        <v>0</v>
      </c>
      <c r="R164" s="92"/>
      <c r="S164" s="20"/>
      <c r="T164" s="93">
        <f t="shared" si="31"/>
        <v>0</v>
      </c>
      <c r="U164" s="209">
        <f t="shared" si="32"/>
        <v>0</v>
      </c>
      <c r="W164" s="86" t="s">
        <v>15</v>
      </c>
      <c r="X164" s="121">
        <f t="shared" si="33"/>
        <v>0</v>
      </c>
      <c r="Y164" s="122">
        <f t="shared" si="34"/>
        <v>0</v>
      </c>
      <c r="Z164" s="122">
        <f t="shared" si="35"/>
        <v>0</v>
      </c>
      <c r="AA164" s="122">
        <f t="shared" si="36"/>
        <v>0</v>
      </c>
      <c r="AB164" s="122">
        <f t="shared" si="37"/>
        <v>0</v>
      </c>
      <c r="AC164" s="129">
        <f t="shared" si="38"/>
        <v>0</v>
      </c>
    </row>
    <row r="165" spans="1:29" ht="15.75">
      <c r="A165" s="251"/>
      <c r="B165" s="86" t="s">
        <v>16</v>
      </c>
      <c r="C165" s="92"/>
      <c r="D165" s="20"/>
      <c r="E165" s="93">
        <f t="shared" si="26"/>
        <v>0</v>
      </c>
      <c r="F165" s="92"/>
      <c r="G165" s="6"/>
      <c r="H165" s="93">
        <f t="shared" si="27"/>
        <v>0</v>
      </c>
      <c r="I165" s="92"/>
      <c r="J165" s="20"/>
      <c r="K165" s="93">
        <f t="shared" si="28"/>
        <v>0</v>
      </c>
      <c r="L165" s="92"/>
      <c r="M165" s="20"/>
      <c r="N165" s="93">
        <f t="shared" si="29"/>
        <v>0</v>
      </c>
      <c r="O165" s="92"/>
      <c r="P165" s="20"/>
      <c r="Q165" s="93">
        <f t="shared" si="30"/>
        <v>0</v>
      </c>
      <c r="R165" s="92"/>
      <c r="S165" s="20"/>
      <c r="T165" s="93">
        <f t="shared" si="31"/>
        <v>0</v>
      </c>
      <c r="U165" s="209">
        <f t="shared" si="32"/>
        <v>0</v>
      </c>
      <c r="W165" s="86" t="s">
        <v>16</v>
      </c>
      <c r="X165" s="121">
        <f t="shared" si="33"/>
        <v>0</v>
      </c>
      <c r="Y165" s="122">
        <f t="shared" si="34"/>
        <v>0</v>
      </c>
      <c r="Z165" s="122">
        <f t="shared" si="35"/>
        <v>0</v>
      </c>
      <c r="AA165" s="122">
        <f t="shared" si="36"/>
        <v>0</v>
      </c>
      <c r="AB165" s="122">
        <f t="shared" si="37"/>
        <v>0</v>
      </c>
      <c r="AC165" s="129">
        <f t="shared" si="38"/>
        <v>0</v>
      </c>
    </row>
    <row r="166" spans="1:29" ht="15.75">
      <c r="A166" s="251"/>
      <c r="B166" s="86" t="s">
        <v>17</v>
      </c>
      <c r="C166" s="92"/>
      <c r="D166" s="20"/>
      <c r="E166" s="93">
        <f t="shared" si="26"/>
        <v>0</v>
      </c>
      <c r="F166" s="92"/>
      <c r="G166" s="6"/>
      <c r="H166" s="93">
        <f t="shared" si="27"/>
        <v>0</v>
      </c>
      <c r="I166" s="92"/>
      <c r="J166" s="20"/>
      <c r="K166" s="93">
        <f t="shared" si="28"/>
        <v>0</v>
      </c>
      <c r="L166" s="92"/>
      <c r="M166" s="20"/>
      <c r="N166" s="93">
        <f t="shared" si="29"/>
        <v>0</v>
      </c>
      <c r="O166" s="92"/>
      <c r="P166" s="20"/>
      <c r="Q166" s="93">
        <f t="shared" si="30"/>
        <v>0</v>
      </c>
      <c r="R166" s="92"/>
      <c r="S166" s="20"/>
      <c r="T166" s="93">
        <f t="shared" si="31"/>
        <v>0</v>
      </c>
      <c r="U166" s="209">
        <f t="shared" si="32"/>
        <v>0</v>
      </c>
      <c r="W166" s="86" t="s">
        <v>17</v>
      </c>
      <c r="X166" s="121">
        <f t="shared" si="33"/>
        <v>0</v>
      </c>
      <c r="Y166" s="122">
        <f t="shared" si="34"/>
        <v>0</v>
      </c>
      <c r="Z166" s="122">
        <f t="shared" si="35"/>
        <v>0</v>
      </c>
      <c r="AA166" s="122">
        <f t="shared" si="36"/>
        <v>0</v>
      </c>
      <c r="AB166" s="122">
        <f t="shared" si="37"/>
        <v>0</v>
      </c>
      <c r="AC166" s="129">
        <f t="shared" si="38"/>
        <v>0</v>
      </c>
    </row>
    <row r="167" spans="1:29" ht="15.75">
      <c r="A167" s="251"/>
      <c r="B167" s="86" t="s">
        <v>18</v>
      </c>
      <c r="C167" s="92"/>
      <c r="D167" s="20"/>
      <c r="E167" s="93">
        <f t="shared" si="26"/>
        <v>0</v>
      </c>
      <c r="F167" s="92"/>
      <c r="G167" s="6"/>
      <c r="H167" s="93">
        <f t="shared" si="27"/>
        <v>0</v>
      </c>
      <c r="I167" s="92"/>
      <c r="J167" s="20"/>
      <c r="K167" s="93">
        <f t="shared" si="28"/>
        <v>0</v>
      </c>
      <c r="L167" s="92"/>
      <c r="M167" s="20"/>
      <c r="N167" s="93">
        <f t="shared" si="29"/>
        <v>0</v>
      </c>
      <c r="O167" s="92"/>
      <c r="P167" s="20"/>
      <c r="Q167" s="93">
        <f t="shared" si="30"/>
        <v>0</v>
      </c>
      <c r="R167" s="92"/>
      <c r="S167" s="20"/>
      <c r="T167" s="93">
        <f t="shared" si="31"/>
        <v>0</v>
      </c>
      <c r="U167" s="209">
        <f t="shared" si="32"/>
        <v>0</v>
      </c>
      <c r="W167" s="86" t="s">
        <v>18</v>
      </c>
      <c r="X167" s="121">
        <f t="shared" si="33"/>
        <v>0</v>
      </c>
      <c r="Y167" s="122">
        <f t="shared" si="34"/>
        <v>0</v>
      </c>
      <c r="Z167" s="122">
        <f t="shared" si="35"/>
        <v>0</v>
      </c>
      <c r="AA167" s="122">
        <f t="shared" si="36"/>
        <v>0</v>
      </c>
      <c r="AB167" s="122">
        <f t="shared" si="37"/>
        <v>0</v>
      </c>
      <c r="AC167" s="129">
        <f t="shared" si="38"/>
        <v>0</v>
      </c>
    </row>
    <row r="168" spans="1:29" ht="15.75">
      <c r="A168" s="252"/>
      <c r="B168" s="88" t="s">
        <v>19</v>
      </c>
      <c r="C168" s="94"/>
      <c r="D168" s="95"/>
      <c r="E168" s="96">
        <f t="shared" si="26"/>
        <v>0</v>
      </c>
      <c r="F168" s="94"/>
      <c r="G168" s="105"/>
      <c r="H168" s="96">
        <f t="shared" si="27"/>
        <v>0</v>
      </c>
      <c r="I168" s="94"/>
      <c r="J168" s="95"/>
      <c r="K168" s="96">
        <f t="shared" si="28"/>
        <v>0</v>
      </c>
      <c r="L168" s="94"/>
      <c r="M168" s="95"/>
      <c r="N168" s="96">
        <f t="shared" si="29"/>
        <v>0</v>
      </c>
      <c r="O168" s="94"/>
      <c r="P168" s="95"/>
      <c r="Q168" s="96">
        <f t="shared" si="30"/>
        <v>0</v>
      </c>
      <c r="R168" s="94"/>
      <c r="S168" s="95"/>
      <c r="T168" s="96">
        <f t="shared" si="31"/>
        <v>0</v>
      </c>
      <c r="U168" s="210">
        <f t="shared" si="32"/>
        <v>0</v>
      </c>
      <c r="W168" s="88" t="s">
        <v>19</v>
      </c>
      <c r="X168" s="125">
        <f t="shared" si="33"/>
        <v>0</v>
      </c>
      <c r="Y168" s="126">
        <f t="shared" si="34"/>
        <v>0</v>
      </c>
      <c r="Z168" s="126">
        <f t="shared" si="35"/>
        <v>0</v>
      </c>
      <c r="AA168" s="126">
        <f t="shared" si="36"/>
        <v>0</v>
      </c>
      <c r="AB168" s="126">
        <f t="shared" si="37"/>
        <v>0</v>
      </c>
      <c r="AC168" s="132">
        <f t="shared" si="38"/>
        <v>0</v>
      </c>
    </row>
    <row r="169" spans="1:29" ht="15.75" customHeight="1">
      <c r="A169" s="250">
        <v>42756</v>
      </c>
      <c r="B169" s="85" t="s">
        <v>12</v>
      </c>
      <c r="C169" s="89"/>
      <c r="D169" s="90"/>
      <c r="E169" s="91">
        <f t="shared" si="26"/>
        <v>0</v>
      </c>
      <c r="F169" s="89"/>
      <c r="G169" s="90"/>
      <c r="H169" s="91">
        <f t="shared" si="27"/>
        <v>0</v>
      </c>
      <c r="I169" s="89"/>
      <c r="J169" s="90"/>
      <c r="K169" s="91">
        <f t="shared" si="28"/>
        <v>0</v>
      </c>
      <c r="L169" s="89"/>
      <c r="M169" s="90"/>
      <c r="N169" s="91">
        <f t="shared" si="29"/>
        <v>0</v>
      </c>
      <c r="O169" s="89"/>
      <c r="P169" s="90"/>
      <c r="Q169" s="91">
        <f t="shared" si="30"/>
        <v>0</v>
      </c>
      <c r="R169" s="89"/>
      <c r="S169" s="90"/>
      <c r="T169" s="91">
        <f t="shared" si="31"/>
        <v>0</v>
      </c>
      <c r="U169" s="208">
        <f t="shared" si="32"/>
        <v>0</v>
      </c>
      <c r="W169" s="85" t="s">
        <v>12</v>
      </c>
      <c r="X169" s="117">
        <f t="shared" si="33"/>
        <v>0</v>
      </c>
      <c r="Y169" s="118">
        <f t="shared" si="34"/>
        <v>0</v>
      </c>
      <c r="Z169" s="118">
        <f t="shared" si="35"/>
        <v>0</v>
      </c>
      <c r="AA169" s="118">
        <f t="shared" si="36"/>
        <v>0</v>
      </c>
      <c r="AB169" s="118">
        <f t="shared" si="37"/>
        <v>0</v>
      </c>
      <c r="AC169" s="131">
        <f t="shared" si="38"/>
        <v>0</v>
      </c>
    </row>
    <row r="170" spans="1:29" ht="15.75">
      <c r="A170" s="251"/>
      <c r="B170" s="86" t="s">
        <v>13</v>
      </c>
      <c r="C170" s="92"/>
      <c r="D170" s="20"/>
      <c r="E170" s="93">
        <f t="shared" si="26"/>
        <v>0</v>
      </c>
      <c r="F170" s="92"/>
      <c r="G170" s="20"/>
      <c r="H170" s="93">
        <f t="shared" si="27"/>
        <v>0</v>
      </c>
      <c r="I170" s="92"/>
      <c r="J170" s="20"/>
      <c r="K170" s="93">
        <f t="shared" si="28"/>
        <v>0</v>
      </c>
      <c r="L170" s="92"/>
      <c r="M170" s="20"/>
      <c r="N170" s="93">
        <f t="shared" si="29"/>
        <v>0</v>
      </c>
      <c r="O170" s="92"/>
      <c r="P170" s="20"/>
      <c r="Q170" s="93">
        <f t="shared" si="30"/>
        <v>0</v>
      </c>
      <c r="R170" s="92"/>
      <c r="S170" s="20"/>
      <c r="T170" s="93">
        <f t="shared" si="31"/>
        <v>0</v>
      </c>
      <c r="U170" s="209">
        <f t="shared" si="32"/>
        <v>0</v>
      </c>
      <c r="W170" s="86" t="s">
        <v>13</v>
      </c>
      <c r="X170" s="121">
        <f t="shared" si="33"/>
        <v>0</v>
      </c>
      <c r="Y170" s="122">
        <f t="shared" si="34"/>
        <v>0</v>
      </c>
      <c r="Z170" s="122">
        <f t="shared" si="35"/>
        <v>0</v>
      </c>
      <c r="AA170" s="122">
        <f t="shared" si="36"/>
        <v>0</v>
      </c>
      <c r="AB170" s="122">
        <f t="shared" si="37"/>
        <v>0</v>
      </c>
      <c r="AC170" s="129">
        <f t="shared" si="38"/>
        <v>0</v>
      </c>
    </row>
    <row r="171" spans="1:29" ht="15.75">
      <c r="A171" s="251"/>
      <c r="B171" s="87" t="s">
        <v>14</v>
      </c>
      <c r="C171" s="92"/>
      <c r="D171" s="20"/>
      <c r="E171" s="93">
        <f t="shared" si="26"/>
        <v>0</v>
      </c>
      <c r="F171" s="92"/>
      <c r="G171" s="20"/>
      <c r="H171" s="93">
        <f t="shared" si="27"/>
        <v>0</v>
      </c>
      <c r="I171" s="92"/>
      <c r="J171" s="20"/>
      <c r="K171" s="93">
        <f t="shared" si="28"/>
        <v>0</v>
      </c>
      <c r="L171" s="92"/>
      <c r="M171" s="20"/>
      <c r="N171" s="93">
        <f t="shared" si="29"/>
        <v>0</v>
      </c>
      <c r="O171" s="92"/>
      <c r="P171" s="20"/>
      <c r="Q171" s="93">
        <f t="shared" si="30"/>
        <v>0</v>
      </c>
      <c r="R171" s="92"/>
      <c r="S171" s="20"/>
      <c r="T171" s="93">
        <f t="shared" si="31"/>
        <v>0</v>
      </c>
      <c r="U171" s="209">
        <f t="shared" si="32"/>
        <v>0</v>
      </c>
      <c r="W171" s="87" t="s">
        <v>14</v>
      </c>
      <c r="X171" s="121">
        <f t="shared" si="33"/>
        <v>0</v>
      </c>
      <c r="Y171" s="122">
        <f t="shared" si="34"/>
        <v>0</v>
      </c>
      <c r="Z171" s="122">
        <f t="shared" si="35"/>
        <v>0</v>
      </c>
      <c r="AA171" s="122">
        <f t="shared" si="36"/>
        <v>0</v>
      </c>
      <c r="AB171" s="122">
        <f t="shared" si="37"/>
        <v>0</v>
      </c>
      <c r="AC171" s="129">
        <f t="shared" si="38"/>
        <v>0</v>
      </c>
    </row>
    <row r="172" spans="1:29" ht="15.75">
      <c r="A172" s="251"/>
      <c r="B172" s="86" t="s">
        <v>15</v>
      </c>
      <c r="C172" s="92"/>
      <c r="D172" s="20"/>
      <c r="E172" s="93">
        <f t="shared" si="26"/>
        <v>0</v>
      </c>
      <c r="F172" s="92"/>
      <c r="G172" s="20"/>
      <c r="H172" s="93">
        <f t="shared" si="27"/>
        <v>0</v>
      </c>
      <c r="I172" s="92"/>
      <c r="J172" s="20"/>
      <c r="K172" s="93">
        <f t="shared" si="28"/>
        <v>0</v>
      </c>
      <c r="L172" s="92"/>
      <c r="M172" s="20"/>
      <c r="N172" s="93">
        <f t="shared" si="29"/>
        <v>0</v>
      </c>
      <c r="O172" s="92"/>
      <c r="P172" s="20"/>
      <c r="Q172" s="93">
        <f t="shared" si="30"/>
        <v>0</v>
      </c>
      <c r="R172" s="92"/>
      <c r="S172" s="20"/>
      <c r="T172" s="93">
        <f t="shared" si="31"/>
        <v>0</v>
      </c>
      <c r="U172" s="209">
        <f t="shared" si="32"/>
        <v>0</v>
      </c>
      <c r="W172" s="86" t="s">
        <v>15</v>
      </c>
      <c r="X172" s="121">
        <f t="shared" si="33"/>
        <v>0</v>
      </c>
      <c r="Y172" s="122">
        <f t="shared" si="34"/>
        <v>0</v>
      </c>
      <c r="Z172" s="122">
        <f t="shared" si="35"/>
        <v>0</v>
      </c>
      <c r="AA172" s="122">
        <f t="shared" si="36"/>
        <v>0</v>
      </c>
      <c r="AB172" s="122">
        <f t="shared" si="37"/>
        <v>0</v>
      </c>
      <c r="AC172" s="129">
        <f t="shared" si="38"/>
        <v>0</v>
      </c>
    </row>
    <row r="173" spans="1:29" ht="15.75">
      <c r="A173" s="251"/>
      <c r="B173" s="86" t="s">
        <v>16</v>
      </c>
      <c r="C173" s="92"/>
      <c r="D173" s="20"/>
      <c r="E173" s="93">
        <f t="shared" si="26"/>
        <v>0</v>
      </c>
      <c r="F173" s="92"/>
      <c r="G173" s="20"/>
      <c r="H173" s="93">
        <f t="shared" si="27"/>
        <v>0</v>
      </c>
      <c r="I173" s="92"/>
      <c r="J173" s="20"/>
      <c r="K173" s="93">
        <f t="shared" si="28"/>
        <v>0</v>
      </c>
      <c r="L173" s="92"/>
      <c r="M173" s="20"/>
      <c r="N173" s="93">
        <f t="shared" si="29"/>
        <v>0</v>
      </c>
      <c r="O173" s="92"/>
      <c r="P173" s="20"/>
      <c r="Q173" s="93">
        <f t="shared" si="30"/>
        <v>0</v>
      </c>
      <c r="R173" s="92"/>
      <c r="S173" s="20"/>
      <c r="T173" s="93">
        <f t="shared" si="31"/>
        <v>0</v>
      </c>
      <c r="U173" s="209">
        <f t="shared" si="32"/>
        <v>0</v>
      </c>
      <c r="W173" s="86" t="s">
        <v>16</v>
      </c>
      <c r="X173" s="121">
        <f t="shared" si="33"/>
        <v>0</v>
      </c>
      <c r="Y173" s="122">
        <f t="shared" si="34"/>
        <v>0</v>
      </c>
      <c r="Z173" s="122">
        <f t="shared" si="35"/>
        <v>0</v>
      </c>
      <c r="AA173" s="122">
        <f t="shared" si="36"/>
        <v>0</v>
      </c>
      <c r="AB173" s="122">
        <f t="shared" si="37"/>
        <v>0</v>
      </c>
      <c r="AC173" s="129">
        <f t="shared" si="38"/>
        <v>0</v>
      </c>
    </row>
    <row r="174" spans="1:29" ht="15.75">
      <c r="A174" s="251"/>
      <c r="B174" s="86" t="s">
        <v>17</v>
      </c>
      <c r="C174" s="92"/>
      <c r="D174" s="20"/>
      <c r="E174" s="93">
        <f t="shared" si="26"/>
        <v>0</v>
      </c>
      <c r="F174" s="92"/>
      <c r="G174" s="20"/>
      <c r="H174" s="93">
        <f t="shared" si="27"/>
        <v>0</v>
      </c>
      <c r="I174" s="92"/>
      <c r="J174" s="20"/>
      <c r="K174" s="93">
        <f t="shared" si="28"/>
        <v>0</v>
      </c>
      <c r="L174" s="92"/>
      <c r="M174" s="20"/>
      <c r="N174" s="93">
        <f t="shared" si="29"/>
        <v>0</v>
      </c>
      <c r="O174" s="92"/>
      <c r="P174" s="20"/>
      <c r="Q174" s="93">
        <f t="shared" si="30"/>
        <v>0</v>
      </c>
      <c r="R174" s="92"/>
      <c r="S174" s="20"/>
      <c r="T174" s="93">
        <f t="shared" si="31"/>
        <v>0</v>
      </c>
      <c r="U174" s="209">
        <f t="shared" si="32"/>
        <v>0</v>
      </c>
      <c r="W174" s="86" t="s">
        <v>17</v>
      </c>
      <c r="X174" s="121">
        <f t="shared" si="33"/>
        <v>0</v>
      </c>
      <c r="Y174" s="122">
        <f t="shared" si="34"/>
        <v>0</v>
      </c>
      <c r="Z174" s="122">
        <f t="shared" si="35"/>
        <v>0</v>
      </c>
      <c r="AA174" s="122">
        <f t="shared" si="36"/>
        <v>0</v>
      </c>
      <c r="AB174" s="122">
        <f t="shared" si="37"/>
        <v>0</v>
      </c>
      <c r="AC174" s="129">
        <f t="shared" si="38"/>
        <v>0</v>
      </c>
    </row>
    <row r="175" spans="1:29" ht="15.75">
      <c r="A175" s="251"/>
      <c r="B175" s="86" t="s">
        <v>18</v>
      </c>
      <c r="C175" s="92"/>
      <c r="D175" s="20"/>
      <c r="E175" s="93">
        <f t="shared" si="26"/>
        <v>0</v>
      </c>
      <c r="F175" s="92"/>
      <c r="G175" s="20"/>
      <c r="H175" s="93">
        <f t="shared" si="27"/>
        <v>0</v>
      </c>
      <c r="I175" s="92"/>
      <c r="J175" s="20"/>
      <c r="K175" s="93">
        <f t="shared" si="28"/>
        <v>0</v>
      </c>
      <c r="L175" s="92"/>
      <c r="M175" s="20"/>
      <c r="N175" s="93">
        <f t="shared" si="29"/>
        <v>0</v>
      </c>
      <c r="O175" s="92"/>
      <c r="P175" s="20"/>
      <c r="Q175" s="93">
        <f t="shared" si="30"/>
        <v>0</v>
      </c>
      <c r="R175" s="92"/>
      <c r="S175" s="20"/>
      <c r="T175" s="93">
        <f t="shared" si="31"/>
        <v>0</v>
      </c>
      <c r="U175" s="209">
        <f t="shared" si="32"/>
        <v>0</v>
      </c>
      <c r="W175" s="86" t="s">
        <v>18</v>
      </c>
      <c r="X175" s="121">
        <f t="shared" si="33"/>
        <v>0</v>
      </c>
      <c r="Y175" s="122">
        <f t="shared" si="34"/>
        <v>0</v>
      </c>
      <c r="Z175" s="122">
        <f t="shared" si="35"/>
        <v>0</v>
      </c>
      <c r="AA175" s="122">
        <f t="shared" si="36"/>
        <v>0</v>
      </c>
      <c r="AB175" s="122">
        <f t="shared" si="37"/>
        <v>0</v>
      </c>
      <c r="AC175" s="129">
        <f t="shared" si="38"/>
        <v>0</v>
      </c>
    </row>
    <row r="176" spans="1:29" ht="15.75">
      <c r="A176" s="252"/>
      <c r="B176" s="88" t="s">
        <v>19</v>
      </c>
      <c r="C176" s="94"/>
      <c r="D176" s="95"/>
      <c r="E176" s="96">
        <f t="shared" si="26"/>
        <v>0</v>
      </c>
      <c r="F176" s="94"/>
      <c r="G176" s="95"/>
      <c r="H176" s="96">
        <f t="shared" si="27"/>
        <v>0</v>
      </c>
      <c r="I176" s="94"/>
      <c r="J176" s="95"/>
      <c r="K176" s="96">
        <f t="shared" si="28"/>
        <v>0</v>
      </c>
      <c r="L176" s="94"/>
      <c r="M176" s="95"/>
      <c r="N176" s="96">
        <f t="shared" si="29"/>
        <v>0</v>
      </c>
      <c r="O176" s="94"/>
      <c r="P176" s="95"/>
      <c r="Q176" s="96">
        <f t="shared" si="30"/>
        <v>0</v>
      </c>
      <c r="R176" s="94"/>
      <c r="S176" s="95"/>
      <c r="T176" s="96">
        <f t="shared" si="31"/>
        <v>0</v>
      </c>
      <c r="U176" s="210">
        <f t="shared" si="32"/>
        <v>0</v>
      </c>
      <c r="W176" s="88" t="s">
        <v>19</v>
      </c>
      <c r="X176" s="125">
        <f t="shared" si="33"/>
        <v>0</v>
      </c>
      <c r="Y176" s="126">
        <f t="shared" si="34"/>
        <v>0</v>
      </c>
      <c r="Z176" s="126">
        <f t="shared" si="35"/>
        <v>0</v>
      </c>
      <c r="AA176" s="126">
        <f t="shared" si="36"/>
        <v>0</v>
      </c>
      <c r="AB176" s="126">
        <f t="shared" si="37"/>
        <v>0</v>
      </c>
      <c r="AC176" s="132">
        <f t="shared" si="38"/>
        <v>0</v>
      </c>
    </row>
    <row r="177" spans="1:29" ht="15.75" customHeight="1">
      <c r="A177" s="250">
        <v>42757</v>
      </c>
      <c r="B177" s="85" t="s">
        <v>12</v>
      </c>
      <c r="C177" s="89"/>
      <c r="D177" s="90"/>
      <c r="E177" s="91">
        <f t="shared" si="26"/>
        <v>0</v>
      </c>
      <c r="F177" s="89"/>
      <c r="G177" s="90"/>
      <c r="H177" s="91">
        <f t="shared" si="27"/>
        <v>0</v>
      </c>
      <c r="I177" s="89"/>
      <c r="J177" s="90"/>
      <c r="K177" s="91">
        <f t="shared" si="28"/>
        <v>0</v>
      </c>
      <c r="L177" s="89"/>
      <c r="M177" s="90"/>
      <c r="N177" s="91">
        <f t="shared" si="29"/>
        <v>0</v>
      </c>
      <c r="O177" s="89"/>
      <c r="P177" s="90"/>
      <c r="Q177" s="91">
        <f t="shared" si="30"/>
        <v>0</v>
      </c>
      <c r="R177" s="89"/>
      <c r="S177" s="90"/>
      <c r="T177" s="91">
        <f t="shared" si="31"/>
        <v>0</v>
      </c>
      <c r="U177" s="208">
        <f t="shared" si="32"/>
        <v>0</v>
      </c>
      <c r="W177" s="85" t="s">
        <v>12</v>
      </c>
      <c r="X177" s="117">
        <f t="shared" si="33"/>
        <v>0</v>
      </c>
      <c r="Y177" s="118">
        <f t="shared" si="34"/>
        <v>0</v>
      </c>
      <c r="Z177" s="118">
        <f t="shared" si="35"/>
        <v>0</v>
      </c>
      <c r="AA177" s="118">
        <f t="shared" si="36"/>
        <v>0</v>
      </c>
      <c r="AB177" s="118">
        <f t="shared" si="37"/>
        <v>0</v>
      </c>
      <c r="AC177" s="131">
        <f t="shared" si="38"/>
        <v>0</v>
      </c>
    </row>
    <row r="178" spans="1:29" ht="15.75">
      <c r="A178" s="251"/>
      <c r="B178" s="86" t="s">
        <v>13</v>
      </c>
      <c r="C178" s="92"/>
      <c r="D178" s="20"/>
      <c r="E178" s="93">
        <f t="shared" si="26"/>
        <v>0</v>
      </c>
      <c r="F178" s="92"/>
      <c r="G178" s="20"/>
      <c r="H178" s="93">
        <f t="shared" si="27"/>
        <v>0</v>
      </c>
      <c r="I178" s="92"/>
      <c r="J178" s="20"/>
      <c r="K178" s="93">
        <f t="shared" si="28"/>
        <v>0</v>
      </c>
      <c r="L178" s="92"/>
      <c r="M178" s="20"/>
      <c r="N178" s="93">
        <f t="shared" si="29"/>
        <v>0</v>
      </c>
      <c r="O178" s="92"/>
      <c r="P178" s="20"/>
      <c r="Q178" s="93">
        <f t="shared" si="30"/>
        <v>0</v>
      </c>
      <c r="R178" s="92"/>
      <c r="S178" s="20"/>
      <c r="T178" s="93">
        <f t="shared" si="31"/>
        <v>0</v>
      </c>
      <c r="U178" s="209">
        <f t="shared" si="32"/>
        <v>0</v>
      </c>
      <c r="W178" s="86" t="s">
        <v>13</v>
      </c>
      <c r="X178" s="121">
        <f t="shared" si="33"/>
        <v>0</v>
      </c>
      <c r="Y178" s="122">
        <f t="shared" si="34"/>
        <v>0</v>
      </c>
      <c r="Z178" s="122">
        <f t="shared" si="35"/>
        <v>0</v>
      </c>
      <c r="AA178" s="122">
        <f t="shared" si="36"/>
        <v>0</v>
      </c>
      <c r="AB178" s="122">
        <f t="shared" si="37"/>
        <v>0</v>
      </c>
      <c r="AC178" s="129">
        <f t="shared" si="38"/>
        <v>0</v>
      </c>
    </row>
    <row r="179" spans="1:29" ht="15.75">
      <c r="A179" s="251"/>
      <c r="B179" s="87" t="s">
        <v>14</v>
      </c>
      <c r="C179" s="92"/>
      <c r="D179" s="20"/>
      <c r="E179" s="93">
        <f t="shared" si="26"/>
        <v>0</v>
      </c>
      <c r="F179" s="92"/>
      <c r="G179" s="20"/>
      <c r="H179" s="93">
        <f t="shared" si="27"/>
        <v>0</v>
      </c>
      <c r="I179" s="92"/>
      <c r="J179" s="20"/>
      <c r="K179" s="93">
        <f t="shared" si="28"/>
        <v>0</v>
      </c>
      <c r="L179" s="92"/>
      <c r="M179" s="20"/>
      <c r="N179" s="93">
        <f t="shared" si="29"/>
        <v>0</v>
      </c>
      <c r="O179" s="92"/>
      <c r="P179" s="20"/>
      <c r="Q179" s="93">
        <f t="shared" si="30"/>
        <v>0</v>
      </c>
      <c r="R179" s="92"/>
      <c r="S179" s="20"/>
      <c r="T179" s="93">
        <f t="shared" si="31"/>
        <v>0</v>
      </c>
      <c r="U179" s="209">
        <f t="shared" si="32"/>
        <v>0</v>
      </c>
      <c r="W179" s="87" t="s">
        <v>14</v>
      </c>
      <c r="X179" s="121">
        <f t="shared" si="33"/>
        <v>0</v>
      </c>
      <c r="Y179" s="122">
        <f t="shared" si="34"/>
        <v>0</v>
      </c>
      <c r="Z179" s="122">
        <f t="shared" si="35"/>
        <v>0</v>
      </c>
      <c r="AA179" s="122">
        <f t="shared" si="36"/>
        <v>0</v>
      </c>
      <c r="AB179" s="122">
        <f t="shared" si="37"/>
        <v>0</v>
      </c>
      <c r="AC179" s="129">
        <f t="shared" si="38"/>
        <v>0</v>
      </c>
    </row>
    <row r="180" spans="1:29" ht="15.75">
      <c r="A180" s="251"/>
      <c r="B180" s="86" t="s">
        <v>15</v>
      </c>
      <c r="C180" s="92"/>
      <c r="D180" s="20"/>
      <c r="E180" s="93">
        <f t="shared" si="26"/>
        <v>0</v>
      </c>
      <c r="F180" s="92"/>
      <c r="G180" s="20"/>
      <c r="H180" s="93">
        <f t="shared" si="27"/>
        <v>0</v>
      </c>
      <c r="I180" s="92"/>
      <c r="J180" s="20"/>
      <c r="K180" s="93">
        <f t="shared" si="28"/>
        <v>0</v>
      </c>
      <c r="L180" s="92"/>
      <c r="M180" s="20"/>
      <c r="N180" s="93">
        <f t="shared" si="29"/>
        <v>0</v>
      </c>
      <c r="O180" s="92"/>
      <c r="P180" s="20"/>
      <c r="Q180" s="93">
        <f t="shared" si="30"/>
        <v>0</v>
      </c>
      <c r="R180" s="92"/>
      <c r="S180" s="20"/>
      <c r="T180" s="93">
        <f t="shared" si="31"/>
        <v>0</v>
      </c>
      <c r="U180" s="209">
        <f t="shared" si="32"/>
        <v>0</v>
      </c>
      <c r="W180" s="86" t="s">
        <v>15</v>
      </c>
      <c r="X180" s="121">
        <f t="shared" si="33"/>
        <v>0</v>
      </c>
      <c r="Y180" s="122">
        <f t="shared" si="34"/>
        <v>0</v>
      </c>
      <c r="Z180" s="122">
        <f t="shared" si="35"/>
        <v>0</v>
      </c>
      <c r="AA180" s="122">
        <f t="shared" si="36"/>
        <v>0</v>
      </c>
      <c r="AB180" s="122">
        <f t="shared" si="37"/>
        <v>0</v>
      </c>
      <c r="AC180" s="129">
        <f t="shared" si="38"/>
        <v>0</v>
      </c>
    </row>
    <row r="181" spans="1:29" ht="15.75">
      <c r="A181" s="251"/>
      <c r="B181" s="86" t="s">
        <v>16</v>
      </c>
      <c r="C181" s="92"/>
      <c r="D181" s="20"/>
      <c r="E181" s="93">
        <f t="shared" si="26"/>
        <v>0</v>
      </c>
      <c r="F181" s="92"/>
      <c r="G181" s="20"/>
      <c r="H181" s="93">
        <f t="shared" si="27"/>
        <v>0</v>
      </c>
      <c r="I181" s="92"/>
      <c r="J181" s="20"/>
      <c r="K181" s="93">
        <f t="shared" si="28"/>
        <v>0</v>
      </c>
      <c r="L181" s="92"/>
      <c r="M181" s="20"/>
      <c r="N181" s="93">
        <f t="shared" si="29"/>
        <v>0</v>
      </c>
      <c r="O181" s="92"/>
      <c r="P181" s="20"/>
      <c r="Q181" s="93">
        <f t="shared" si="30"/>
        <v>0</v>
      </c>
      <c r="R181" s="92"/>
      <c r="S181" s="20"/>
      <c r="T181" s="93">
        <f t="shared" si="31"/>
        <v>0</v>
      </c>
      <c r="U181" s="209">
        <f t="shared" si="32"/>
        <v>0</v>
      </c>
      <c r="W181" s="86" t="s">
        <v>16</v>
      </c>
      <c r="X181" s="121">
        <f t="shared" si="33"/>
        <v>0</v>
      </c>
      <c r="Y181" s="122">
        <f t="shared" si="34"/>
        <v>0</v>
      </c>
      <c r="Z181" s="122">
        <f t="shared" si="35"/>
        <v>0</v>
      </c>
      <c r="AA181" s="122">
        <f t="shared" si="36"/>
        <v>0</v>
      </c>
      <c r="AB181" s="122">
        <f t="shared" si="37"/>
        <v>0</v>
      </c>
      <c r="AC181" s="129">
        <f t="shared" si="38"/>
        <v>0</v>
      </c>
    </row>
    <row r="182" spans="1:29" ht="15.75">
      <c r="A182" s="251"/>
      <c r="B182" s="86" t="s">
        <v>17</v>
      </c>
      <c r="C182" s="92"/>
      <c r="D182" s="20"/>
      <c r="E182" s="93">
        <f t="shared" si="26"/>
        <v>0</v>
      </c>
      <c r="F182" s="92"/>
      <c r="G182" s="20"/>
      <c r="H182" s="93">
        <f t="shared" si="27"/>
        <v>0</v>
      </c>
      <c r="I182" s="92"/>
      <c r="J182" s="20"/>
      <c r="K182" s="93">
        <f t="shared" si="28"/>
        <v>0</v>
      </c>
      <c r="L182" s="92"/>
      <c r="M182" s="20"/>
      <c r="N182" s="93">
        <f t="shared" si="29"/>
        <v>0</v>
      </c>
      <c r="O182" s="92"/>
      <c r="P182" s="20"/>
      <c r="Q182" s="93">
        <f t="shared" si="30"/>
        <v>0</v>
      </c>
      <c r="R182" s="92"/>
      <c r="S182" s="20"/>
      <c r="T182" s="93">
        <f t="shared" si="31"/>
        <v>0</v>
      </c>
      <c r="U182" s="209">
        <f t="shared" si="32"/>
        <v>0</v>
      </c>
      <c r="W182" s="86" t="s">
        <v>17</v>
      </c>
      <c r="X182" s="121">
        <f t="shared" si="33"/>
        <v>0</v>
      </c>
      <c r="Y182" s="122">
        <f t="shared" si="34"/>
        <v>0</v>
      </c>
      <c r="Z182" s="122">
        <f t="shared" si="35"/>
        <v>0</v>
      </c>
      <c r="AA182" s="122">
        <f t="shared" si="36"/>
        <v>0</v>
      </c>
      <c r="AB182" s="122">
        <f t="shared" si="37"/>
        <v>0</v>
      </c>
      <c r="AC182" s="129">
        <f t="shared" si="38"/>
        <v>0</v>
      </c>
    </row>
    <row r="183" spans="1:29" ht="15.75">
      <c r="A183" s="251"/>
      <c r="B183" s="86" t="s">
        <v>18</v>
      </c>
      <c r="C183" s="92"/>
      <c r="D183" s="20"/>
      <c r="E183" s="93">
        <f t="shared" si="26"/>
        <v>0</v>
      </c>
      <c r="F183" s="92"/>
      <c r="G183" s="20"/>
      <c r="H183" s="93">
        <f t="shared" si="27"/>
        <v>0</v>
      </c>
      <c r="I183" s="92"/>
      <c r="J183" s="20"/>
      <c r="K183" s="93">
        <f t="shared" si="28"/>
        <v>0</v>
      </c>
      <c r="L183" s="92"/>
      <c r="M183" s="20"/>
      <c r="N183" s="93">
        <f t="shared" si="29"/>
        <v>0</v>
      </c>
      <c r="O183" s="92"/>
      <c r="P183" s="20"/>
      <c r="Q183" s="93">
        <f t="shared" si="30"/>
        <v>0</v>
      </c>
      <c r="R183" s="92"/>
      <c r="S183" s="20"/>
      <c r="T183" s="93">
        <f t="shared" si="31"/>
        <v>0</v>
      </c>
      <c r="U183" s="209">
        <f t="shared" si="32"/>
        <v>0</v>
      </c>
      <c r="W183" s="86" t="s">
        <v>18</v>
      </c>
      <c r="X183" s="121">
        <f t="shared" si="33"/>
        <v>0</v>
      </c>
      <c r="Y183" s="122">
        <f t="shared" si="34"/>
        <v>0</v>
      </c>
      <c r="Z183" s="122">
        <f t="shared" si="35"/>
        <v>0</v>
      </c>
      <c r="AA183" s="122">
        <f t="shared" si="36"/>
        <v>0</v>
      </c>
      <c r="AB183" s="122">
        <f t="shared" si="37"/>
        <v>0</v>
      </c>
      <c r="AC183" s="129">
        <f t="shared" si="38"/>
        <v>0</v>
      </c>
    </row>
    <row r="184" spans="1:29" ht="15.75">
      <c r="A184" s="252"/>
      <c r="B184" s="88" t="s">
        <v>19</v>
      </c>
      <c r="C184" s="94"/>
      <c r="D184" s="95"/>
      <c r="E184" s="96">
        <f t="shared" si="26"/>
        <v>0</v>
      </c>
      <c r="F184" s="94"/>
      <c r="G184" s="95"/>
      <c r="H184" s="96">
        <f t="shared" si="27"/>
        <v>0</v>
      </c>
      <c r="I184" s="94"/>
      <c r="J184" s="95"/>
      <c r="K184" s="96">
        <f t="shared" si="28"/>
        <v>0</v>
      </c>
      <c r="L184" s="94"/>
      <c r="M184" s="95"/>
      <c r="N184" s="96">
        <f t="shared" si="29"/>
        <v>0</v>
      </c>
      <c r="O184" s="94"/>
      <c r="P184" s="95"/>
      <c r="Q184" s="96">
        <f t="shared" si="30"/>
        <v>0</v>
      </c>
      <c r="R184" s="94"/>
      <c r="S184" s="95"/>
      <c r="T184" s="96">
        <f t="shared" si="31"/>
        <v>0</v>
      </c>
      <c r="U184" s="210">
        <f t="shared" si="32"/>
        <v>0</v>
      </c>
      <c r="W184" s="88" t="s">
        <v>19</v>
      </c>
      <c r="X184" s="125">
        <f t="shared" si="33"/>
        <v>0</v>
      </c>
      <c r="Y184" s="126">
        <f t="shared" si="34"/>
        <v>0</v>
      </c>
      <c r="Z184" s="126">
        <f t="shared" si="35"/>
        <v>0</v>
      </c>
      <c r="AA184" s="126">
        <f t="shared" si="36"/>
        <v>0</v>
      </c>
      <c r="AB184" s="126">
        <f t="shared" si="37"/>
        <v>0</v>
      </c>
      <c r="AC184" s="132">
        <f t="shared" si="38"/>
        <v>0</v>
      </c>
    </row>
    <row r="185" spans="1:29" ht="15.75" customHeight="1">
      <c r="A185" s="250">
        <v>42758</v>
      </c>
      <c r="B185" s="85" t="s">
        <v>12</v>
      </c>
      <c r="C185" s="89"/>
      <c r="D185" s="90"/>
      <c r="E185" s="91">
        <f t="shared" si="26"/>
        <v>0</v>
      </c>
      <c r="F185" s="89"/>
      <c r="G185" s="102"/>
      <c r="H185" s="91">
        <f t="shared" si="27"/>
        <v>0</v>
      </c>
      <c r="I185" s="89"/>
      <c r="J185" s="90"/>
      <c r="K185" s="91">
        <f t="shared" si="28"/>
        <v>0</v>
      </c>
      <c r="L185" s="89"/>
      <c r="M185" s="90"/>
      <c r="N185" s="91">
        <f t="shared" si="29"/>
        <v>0</v>
      </c>
      <c r="O185" s="89"/>
      <c r="P185" s="90"/>
      <c r="Q185" s="91">
        <f t="shared" si="30"/>
        <v>0</v>
      </c>
      <c r="R185" s="89"/>
      <c r="S185" s="90"/>
      <c r="T185" s="91">
        <f t="shared" si="31"/>
        <v>0</v>
      </c>
      <c r="U185" s="208">
        <f t="shared" si="32"/>
        <v>0</v>
      </c>
      <c r="W185" s="85" t="s">
        <v>12</v>
      </c>
      <c r="X185" s="121">
        <f t="shared" si="33"/>
        <v>0</v>
      </c>
      <c r="Y185" s="122">
        <f t="shared" si="34"/>
        <v>0</v>
      </c>
      <c r="Z185" s="122">
        <f t="shared" si="35"/>
        <v>0</v>
      </c>
      <c r="AA185" s="122">
        <f t="shared" si="36"/>
        <v>0</v>
      </c>
      <c r="AB185" s="122">
        <f t="shared" si="37"/>
        <v>0</v>
      </c>
      <c r="AC185" s="129">
        <f t="shared" si="38"/>
        <v>0</v>
      </c>
    </row>
    <row r="186" spans="1:29" ht="15.75">
      <c r="A186" s="251"/>
      <c r="B186" s="86" t="s">
        <v>13</v>
      </c>
      <c r="C186" s="92"/>
      <c r="D186" s="20"/>
      <c r="E186" s="93">
        <f t="shared" si="26"/>
        <v>0</v>
      </c>
      <c r="F186" s="92"/>
      <c r="G186" s="6"/>
      <c r="H186" s="93">
        <f t="shared" si="27"/>
        <v>0</v>
      </c>
      <c r="I186" s="92"/>
      <c r="J186" s="20"/>
      <c r="K186" s="93">
        <f t="shared" si="28"/>
        <v>0</v>
      </c>
      <c r="L186" s="92"/>
      <c r="M186" s="20"/>
      <c r="N186" s="93">
        <f t="shared" si="29"/>
        <v>0</v>
      </c>
      <c r="O186" s="92"/>
      <c r="P186" s="20"/>
      <c r="Q186" s="93">
        <f t="shared" si="30"/>
        <v>0</v>
      </c>
      <c r="R186" s="92"/>
      <c r="S186" s="20"/>
      <c r="T186" s="93">
        <f t="shared" si="31"/>
        <v>0</v>
      </c>
      <c r="U186" s="209">
        <f t="shared" si="32"/>
        <v>0</v>
      </c>
      <c r="W186" s="86" t="s">
        <v>13</v>
      </c>
      <c r="X186" s="121">
        <f t="shared" si="33"/>
        <v>0</v>
      </c>
      <c r="Y186" s="122">
        <f t="shared" si="34"/>
        <v>0</v>
      </c>
      <c r="Z186" s="122">
        <f t="shared" si="35"/>
        <v>0</v>
      </c>
      <c r="AA186" s="122">
        <f t="shared" si="36"/>
        <v>0</v>
      </c>
      <c r="AB186" s="122">
        <f t="shared" si="37"/>
        <v>0</v>
      </c>
      <c r="AC186" s="129">
        <f t="shared" si="38"/>
        <v>0</v>
      </c>
    </row>
    <row r="187" spans="1:29" ht="15.75">
      <c r="A187" s="251"/>
      <c r="B187" s="87" t="s">
        <v>14</v>
      </c>
      <c r="C187" s="92"/>
      <c r="D187" s="20"/>
      <c r="E187" s="93">
        <f t="shared" si="26"/>
        <v>0</v>
      </c>
      <c r="F187" s="92"/>
      <c r="G187" s="6"/>
      <c r="H187" s="93">
        <f t="shared" si="27"/>
        <v>0</v>
      </c>
      <c r="I187" s="92"/>
      <c r="J187" s="20"/>
      <c r="K187" s="93">
        <f t="shared" si="28"/>
        <v>0</v>
      </c>
      <c r="L187" s="92"/>
      <c r="M187" s="20"/>
      <c r="N187" s="93">
        <f t="shared" si="29"/>
        <v>0</v>
      </c>
      <c r="O187" s="92"/>
      <c r="P187" s="20"/>
      <c r="Q187" s="93">
        <f t="shared" si="30"/>
        <v>0</v>
      </c>
      <c r="R187" s="92"/>
      <c r="S187" s="20"/>
      <c r="T187" s="93">
        <f t="shared" si="31"/>
        <v>0</v>
      </c>
      <c r="U187" s="209">
        <f t="shared" si="32"/>
        <v>0</v>
      </c>
      <c r="W187" s="87" t="s">
        <v>14</v>
      </c>
      <c r="X187" s="121">
        <f t="shared" si="33"/>
        <v>0</v>
      </c>
      <c r="Y187" s="122">
        <f t="shared" si="34"/>
        <v>0</v>
      </c>
      <c r="Z187" s="122">
        <f t="shared" si="35"/>
        <v>0</v>
      </c>
      <c r="AA187" s="122">
        <f t="shared" si="36"/>
        <v>0</v>
      </c>
      <c r="AB187" s="122">
        <f t="shared" si="37"/>
        <v>0</v>
      </c>
      <c r="AC187" s="129">
        <f t="shared" si="38"/>
        <v>0</v>
      </c>
    </row>
    <row r="188" spans="1:29" ht="15.75">
      <c r="A188" s="251"/>
      <c r="B188" s="86" t="s">
        <v>15</v>
      </c>
      <c r="C188" s="92"/>
      <c r="D188" s="20"/>
      <c r="E188" s="93">
        <f t="shared" si="26"/>
        <v>0</v>
      </c>
      <c r="F188" s="92"/>
      <c r="G188" s="6"/>
      <c r="H188" s="93">
        <f t="shared" si="27"/>
        <v>0</v>
      </c>
      <c r="I188" s="92"/>
      <c r="J188" s="20"/>
      <c r="K188" s="93">
        <f t="shared" si="28"/>
        <v>0</v>
      </c>
      <c r="L188" s="92"/>
      <c r="M188" s="20"/>
      <c r="N188" s="93">
        <f t="shared" si="29"/>
        <v>0</v>
      </c>
      <c r="O188" s="92"/>
      <c r="P188" s="20"/>
      <c r="Q188" s="93">
        <f t="shared" si="30"/>
        <v>0</v>
      </c>
      <c r="R188" s="92"/>
      <c r="S188" s="20"/>
      <c r="T188" s="93">
        <f t="shared" si="31"/>
        <v>0</v>
      </c>
      <c r="U188" s="209">
        <f t="shared" si="32"/>
        <v>0</v>
      </c>
      <c r="W188" s="86" t="s">
        <v>15</v>
      </c>
      <c r="X188" s="121">
        <f t="shared" si="33"/>
        <v>0</v>
      </c>
      <c r="Y188" s="122">
        <f t="shared" si="34"/>
        <v>0</v>
      </c>
      <c r="Z188" s="122">
        <f t="shared" si="35"/>
        <v>0</v>
      </c>
      <c r="AA188" s="122">
        <f t="shared" si="36"/>
        <v>0</v>
      </c>
      <c r="AB188" s="122">
        <f t="shared" si="37"/>
        <v>0</v>
      </c>
      <c r="AC188" s="129">
        <f t="shared" si="38"/>
        <v>0</v>
      </c>
    </row>
    <row r="189" spans="1:29" ht="15.75">
      <c r="A189" s="251"/>
      <c r="B189" s="86" t="s">
        <v>16</v>
      </c>
      <c r="C189" s="92"/>
      <c r="D189" s="20"/>
      <c r="E189" s="93">
        <f t="shared" si="26"/>
        <v>0</v>
      </c>
      <c r="F189" s="92"/>
      <c r="G189" s="6"/>
      <c r="H189" s="93">
        <f t="shared" si="27"/>
        <v>0</v>
      </c>
      <c r="I189" s="92"/>
      <c r="J189" s="20"/>
      <c r="K189" s="93">
        <f t="shared" si="28"/>
        <v>0</v>
      </c>
      <c r="L189" s="92"/>
      <c r="M189" s="20"/>
      <c r="N189" s="93">
        <f t="shared" si="29"/>
        <v>0</v>
      </c>
      <c r="O189" s="92"/>
      <c r="P189" s="20"/>
      <c r="Q189" s="93">
        <f t="shared" si="30"/>
        <v>0</v>
      </c>
      <c r="R189" s="92"/>
      <c r="S189" s="20"/>
      <c r="T189" s="93">
        <f t="shared" si="31"/>
        <v>0</v>
      </c>
      <c r="U189" s="209">
        <f t="shared" si="32"/>
        <v>0</v>
      </c>
      <c r="W189" s="86" t="s">
        <v>16</v>
      </c>
      <c r="X189" s="121">
        <f t="shared" si="33"/>
        <v>0</v>
      </c>
      <c r="Y189" s="122">
        <f t="shared" si="34"/>
        <v>0</v>
      </c>
      <c r="Z189" s="122">
        <f t="shared" si="35"/>
        <v>0</v>
      </c>
      <c r="AA189" s="122">
        <f t="shared" si="36"/>
        <v>0</v>
      </c>
      <c r="AB189" s="122">
        <f t="shared" si="37"/>
        <v>0</v>
      </c>
      <c r="AC189" s="129">
        <f t="shared" si="38"/>
        <v>0</v>
      </c>
    </row>
    <row r="190" spans="1:29" ht="15.75">
      <c r="A190" s="251"/>
      <c r="B190" s="86" t="s">
        <v>17</v>
      </c>
      <c r="C190" s="92"/>
      <c r="D190" s="20"/>
      <c r="E190" s="93">
        <f t="shared" si="26"/>
        <v>0</v>
      </c>
      <c r="F190" s="92"/>
      <c r="G190" s="6"/>
      <c r="H190" s="93">
        <f t="shared" si="27"/>
        <v>0</v>
      </c>
      <c r="I190" s="92"/>
      <c r="J190" s="20"/>
      <c r="K190" s="93">
        <f t="shared" si="28"/>
        <v>0</v>
      </c>
      <c r="L190" s="92"/>
      <c r="M190" s="20"/>
      <c r="N190" s="93">
        <f t="shared" si="29"/>
        <v>0</v>
      </c>
      <c r="O190" s="92"/>
      <c r="P190" s="20"/>
      <c r="Q190" s="93">
        <f t="shared" si="30"/>
        <v>0</v>
      </c>
      <c r="R190" s="92"/>
      <c r="S190" s="20"/>
      <c r="T190" s="93">
        <f t="shared" si="31"/>
        <v>0</v>
      </c>
      <c r="U190" s="209">
        <f t="shared" si="32"/>
        <v>0</v>
      </c>
      <c r="W190" s="86" t="s">
        <v>17</v>
      </c>
      <c r="X190" s="121">
        <f t="shared" si="33"/>
        <v>0</v>
      </c>
      <c r="Y190" s="122">
        <f t="shared" si="34"/>
        <v>0</v>
      </c>
      <c r="Z190" s="122">
        <f t="shared" si="35"/>
        <v>0</v>
      </c>
      <c r="AA190" s="122">
        <f t="shared" si="36"/>
        <v>0</v>
      </c>
      <c r="AB190" s="122">
        <f t="shared" si="37"/>
        <v>0</v>
      </c>
      <c r="AC190" s="129">
        <f t="shared" si="38"/>
        <v>0</v>
      </c>
    </row>
    <row r="191" spans="1:29" ht="15.75">
      <c r="A191" s="251"/>
      <c r="B191" s="86" t="s">
        <v>18</v>
      </c>
      <c r="C191" s="92"/>
      <c r="D191" s="20"/>
      <c r="E191" s="93">
        <f t="shared" si="26"/>
        <v>0</v>
      </c>
      <c r="F191" s="92"/>
      <c r="G191" s="6"/>
      <c r="H191" s="93">
        <f t="shared" si="27"/>
        <v>0</v>
      </c>
      <c r="I191" s="92"/>
      <c r="J191" s="20"/>
      <c r="K191" s="93">
        <f t="shared" si="28"/>
        <v>0</v>
      </c>
      <c r="L191" s="92"/>
      <c r="M191" s="20"/>
      <c r="N191" s="93">
        <f t="shared" si="29"/>
        <v>0</v>
      </c>
      <c r="O191" s="92"/>
      <c r="P191" s="20"/>
      <c r="Q191" s="93">
        <f t="shared" si="30"/>
        <v>0</v>
      </c>
      <c r="R191" s="92"/>
      <c r="S191" s="20"/>
      <c r="T191" s="93">
        <f t="shared" si="31"/>
        <v>0</v>
      </c>
      <c r="U191" s="209">
        <f t="shared" si="32"/>
        <v>0</v>
      </c>
      <c r="W191" s="86" t="s">
        <v>18</v>
      </c>
      <c r="X191" s="121">
        <f t="shared" si="33"/>
        <v>0</v>
      </c>
      <c r="Y191" s="122">
        <f t="shared" si="34"/>
        <v>0</v>
      </c>
      <c r="Z191" s="122">
        <f t="shared" si="35"/>
        <v>0</v>
      </c>
      <c r="AA191" s="122">
        <f t="shared" si="36"/>
        <v>0</v>
      </c>
      <c r="AB191" s="122">
        <f t="shared" si="37"/>
        <v>0</v>
      </c>
      <c r="AC191" s="129">
        <f t="shared" si="38"/>
        <v>0</v>
      </c>
    </row>
    <row r="192" spans="1:29" ht="15.75">
      <c r="A192" s="252"/>
      <c r="B192" s="88" t="s">
        <v>19</v>
      </c>
      <c r="C192" s="94"/>
      <c r="D192" s="95"/>
      <c r="E192" s="96">
        <f t="shared" si="26"/>
        <v>0</v>
      </c>
      <c r="F192" s="94"/>
      <c r="G192" s="105"/>
      <c r="H192" s="96">
        <f t="shared" si="27"/>
        <v>0</v>
      </c>
      <c r="I192" s="94"/>
      <c r="J192" s="95"/>
      <c r="K192" s="96">
        <f t="shared" si="28"/>
        <v>0</v>
      </c>
      <c r="L192" s="94"/>
      <c r="M192" s="95"/>
      <c r="N192" s="96">
        <f t="shared" si="29"/>
        <v>0</v>
      </c>
      <c r="O192" s="94"/>
      <c r="P192" s="95"/>
      <c r="Q192" s="96">
        <f t="shared" si="30"/>
        <v>0</v>
      </c>
      <c r="R192" s="94"/>
      <c r="S192" s="95"/>
      <c r="T192" s="96">
        <f t="shared" si="31"/>
        <v>0</v>
      </c>
      <c r="U192" s="210">
        <f t="shared" si="32"/>
        <v>0</v>
      </c>
      <c r="W192" s="88" t="s">
        <v>19</v>
      </c>
      <c r="X192" s="125">
        <f t="shared" si="33"/>
        <v>0</v>
      </c>
      <c r="Y192" s="126">
        <f t="shared" si="34"/>
        <v>0</v>
      </c>
      <c r="Z192" s="126">
        <f t="shared" si="35"/>
        <v>0</v>
      </c>
      <c r="AA192" s="126">
        <f t="shared" si="36"/>
        <v>0</v>
      </c>
      <c r="AB192" s="126">
        <f t="shared" si="37"/>
        <v>0</v>
      </c>
      <c r="AC192" s="132">
        <f t="shared" si="38"/>
        <v>0</v>
      </c>
    </row>
    <row r="193" spans="1:29" ht="15.75" customHeight="1">
      <c r="A193" s="250">
        <v>42759</v>
      </c>
      <c r="B193" s="85" t="s">
        <v>12</v>
      </c>
      <c r="C193" s="89"/>
      <c r="D193" s="90"/>
      <c r="E193" s="91">
        <f t="shared" si="26"/>
        <v>0</v>
      </c>
      <c r="F193" s="89"/>
      <c r="G193" s="90"/>
      <c r="H193" s="91">
        <f t="shared" si="27"/>
        <v>0</v>
      </c>
      <c r="I193" s="89"/>
      <c r="J193" s="90"/>
      <c r="K193" s="91">
        <f t="shared" si="28"/>
        <v>0</v>
      </c>
      <c r="L193" s="89"/>
      <c r="M193" s="90"/>
      <c r="N193" s="91">
        <f t="shared" si="29"/>
        <v>0</v>
      </c>
      <c r="O193" s="89"/>
      <c r="P193" s="90"/>
      <c r="Q193" s="91">
        <f t="shared" si="30"/>
        <v>0</v>
      </c>
      <c r="R193" s="89"/>
      <c r="S193" s="90"/>
      <c r="T193" s="91">
        <f t="shared" si="31"/>
        <v>0</v>
      </c>
      <c r="U193" s="208">
        <f t="shared" si="32"/>
        <v>0</v>
      </c>
      <c r="W193" s="85" t="s">
        <v>12</v>
      </c>
      <c r="X193" s="117">
        <f t="shared" si="33"/>
        <v>0</v>
      </c>
      <c r="Y193" s="118">
        <f t="shared" si="34"/>
        <v>0</v>
      </c>
      <c r="Z193" s="118">
        <f t="shared" si="35"/>
        <v>0</v>
      </c>
      <c r="AA193" s="118">
        <f t="shared" si="36"/>
        <v>0</v>
      </c>
      <c r="AB193" s="118">
        <f t="shared" si="37"/>
        <v>0</v>
      </c>
      <c r="AC193" s="131">
        <f t="shared" si="38"/>
        <v>0</v>
      </c>
    </row>
    <row r="194" spans="1:29" ht="15.75">
      <c r="A194" s="251"/>
      <c r="B194" s="86" t="s">
        <v>13</v>
      </c>
      <c r="C194" s="92"/>
      <c r="D194" s="20"/>
      <c r="E194" s="93">
        <f t="shared" si="26"/>
        <v>0</v>
      </c>
      <c r="F194" s="92"/>
      <c r="G194" s="20"/>
      <c r="H194" s="93">
        <f t="shared" si="27"/>
        <v>0</v>
      </c>
      <c r="I194" s="92"/>
      <c r="J194" s="20"/>
      <c r="K194" s="93">
        <f t="shared" si="28"/>
        <v>0</v>
      </c>
      <c r="L194" s="92"/>
      <c r="M194" s="20"/>
      <c r="N194" s="93">
        <f t="shared" si="29"/>
        <v>0</v>
      </c>
      <c r="O194" s="92"/>
      <c r="P194" s="20"/>
      <c r="Q194" s="93">
        <f t="shared" si="30"/>
        <v>0</v>
      </c>
      <c r="R194" s="92"/>
      <c r="S194" s="20"/>
      <c r="T194" s="93">
        <f t="shared" si="31"/>
        <v>0</v>
      </c>
      <c r="U194" s="209">
        <f t="shared" si="32"/>
        <v>0</v>
      </c>
      <c r="W194" s="86" t="s">
        <v>13</v>
      </c>
      <c r="X194" s="121">
        <f t="shared" si="33"/>
        <v>0</v>
      </c>
      <c r="Y194" s="122">
        <f t="shared" si="34"/>
        <v>0</v>
      </c>
      <c r="Z194" s="122">
        <f t="shared" si="35"/>
        <v>0</v>
      </c>
      <c r="AA194" s="122">
        <f t="shared" si="36"/>
        <v>0</v>
      </c>
      <c r="AB194" s="122">
        <f t="shared" si="37"/>
        <v>0</v>
      </c>
      <c r="AC194" s="129">
        <f t="shared" si="38"/>
        <v>0</v>
      </c>
    </row>
    <row r="195" spans="1:29" ht="15.75">
      <c r="A195" s="251"/>
      <c r="B195" s="87" t="s">
        <v>14</v>
      </c>
      <c r="C195" s="92"/>
      <c r="D195" s="20"/>
      <c r="E195" s="93">
        <f t="shared" si="26"/>
        <v>0</v>
      </c>
      <c r="F195" s="92"/>
      <c r="G195" s="20"/>
      <c r="H195" s="93">
        <f t="shared" si="27"/>
        <v>0</v>
      </c>
      <c r="I195" s="92"/>
      <c r="J195" s="20"/>
      <c r="K195" s="93">
        <f t="shared" si="28"/>
        <v>0</v>
      </c>
      <c r="L195" s="92"/>
      <c r="M195" s="20"/>
      <c r="N195" s="93">
        <f t="shared" si="29"/>
        <v>0</v>
      </c>
      <c r="O195" s="92"/>
      <c r="P195" s="20"/>
      <c r="Q195" s="93">
        <f t="shared" si="30"/>
        <v>0</v>
      </c>
      <c r="R195" s="92"/>
      <c r="S195" s="20"/>
      <c r="T195" s="93">
        <f t="shared" si="31"/>
        <v>0</v>
      </c>
      <c r="U195" s="209">
        <f t="shared" si="32"/>
        <v>0</v>
      </c>
      <c r="W195" s="87" t="s">
        <v>14</v>
      </c>
      <c r="X195" s="121">
        <f t="shared" si="33"/>
        <v>0</v>
      </c>
      <c r="Y195" s="122">
        <f t="shared" si="34"/>
        <v>0</v>
      </c>
      <c r="Z195" s="122">
        <f t="shared" si="35"/>
        <v>0</v>
      </c>
      <c r="AA195" s="122">
        <f t="shared" si="36"/>
        <v>0</v>
      </c>
      <c r="AB195" s="122">
        <f t="shared" si="37"/>
        <v>0</v>
      </c>
      <c r="AC195" s="129">
        <f t="shared" si="38"/>
        <v>0</v>
      </c>
    </row>
    <row r="196" spans="1:29" ht="15.75">
      <c r="A196" s="251"/>
      <c r="B196" s="86" t="s">
        <v>15</v>
      </c>
      <c r="C196" s="92"/>
      <c r="D196" s="20"/>
      <c r="E196" s="93">
        <f t="shared" si="26"/>
        <v>0</v>
      </c>
      <c r="F196" s="92"/>
      <c r="G196" s="20"/>
      <c r="H196" s="93">
        <f t="shared" si="27"/>
        <v>0</v>
      </c>
      <c r="I196" s="92"/>
      <c r="J196" s="20"/>
      <c r="K196" s="93">
        <f t="shared" si="28"/>
        <v>0</v>
      </c>
      <c r="L196" s="92"/>
      <c r="M196" s="20"/>
      <c r="N196" s="93">
        <f t="shared" si="29"/>
        <v>0</v>
      </c>
      <c r="O196" s="92"/>
      <c r="P196" s="20"/>
      <c r="Q196" s="93">
        <f t="shared" si="30"/>
        <v>0</v>
      </c>
      <c r="R196" s="92"/>
      <c r="S196" s="20"/>
      <c r="T196" s="93">
        <f t="shared" si="31"/>
        <v>0</v>
      </c>
      <c r="U196" s="209">
        <f t="shared" si="32"/>
        <v>0</v>
      </c>
      <c r="W196" s="86" t="s">
        <v>15</v>
      </c>
      <c r="X196" s="121">
        <f t="shared" si="33"/>
        <v>0</v>
      </c>
      <c r="Y196" s="122">
        <f t="shared" si="34"/>
        <v>0</v>
      </c>
      <c r="Z196" s="122">
        <f t="shared" si="35"/>
        <v>0</v>
      </c>
      <c r="AA196" s="122">
        <f t="shared" si="36"/>
        <v>0</v>
      </c>
      <c r="AB196" s="122">
        <f t="shared" si="37"/>
        <v>0</v>
      </c>
      <c r="AC196" s="129">
        <f t="shared" si="38"/>
        <v>0</v>
      </c>
    </row>
    <row r="197" spans="1:29" ht="15.75">
      <c r="A197" s="251"/>
      <c r="B197" s="86" t="s">
        <v>16</v>
      </c>
      <c r="C197" s="92"/>
      <c r="D197" s="20"/>
      <c r="E197" s="93">
        <f t="shared" si="26"/>
        <v>0</v>
      </c>
      <c r="F197" s="92"/>
      <c r="G197" s="20"/>
      <c r="H197" s="93">
        <f t="shared" si="27"/>
        <v>0</v>
      </c>
      <c r="I197" s="92"/>
      <c r="J197" s="20"/>
      <c r="K197" s="93">
        <f t="shared" si="28"/>
        <v>0</v>
      </c>
      <c r="L197" s="92"/>
      <c r="M197" s="20"/>
      <c r="N197" s="93">
        <f t="shared" si="29"/>
        <v>0</v>
      </c>
      <c r="O197" s="92"/>
      <c r="P197" s="20"/>
      <c r="Q197" s="93">
        <f t="shared" si="30"/>
        <v>0</v>
      </c>
      <c r="R197" s="92"/>
      <c r="S197" s="20"/>
      <c r="T197" s="93">
        <f t="shared" si="31"/>
        <v>0</v>
      </c>
      <c r="U197" s="209">
        <f t="shared" si="32"/>
        <v>0</v>
      </c>
      <c r="W197" s="86" t="s">
        <v>16</v>
      </c>
      <c r="X197" s="121">
        <f t="shared" si="33"/>
        <v>0</v>
      </c>
      <c r="Y197" s="122">
        <f t="shared" si="34"/>
        <v>0</v>
      </c>
      <c r="Z197" s="122">
        <f t="shared" si="35"/>
        <v>0</v>
      </c>
      <c r="AA197" s="122">
        <f t="shared" si="36"/>
        <v>0</v>
      </c>
      <c r="AB197" s="122">
        <f t="shared" si="37"/>
        <v>0</v>
      </c>
      <c r="AC197" s="129">
        <f t="shared" si="38"/>
        <v>0</v>
      </c>
    </row>
    <row r="198" spans="1:29" ht="15.75">
      <c r="A198" s="251"/>
      <c r="B198" s="86" t="s">
        <v>17</v>
      </c>
      <c r="C198" s="92"/>
      <c r="D198" s="20"/>
      <c r="E198" s="93">
        <f t="shared" si="26"/>
        <v>0</v>
      </c>
      <c r="F198" s="92"/>
      <c r="G198" s="20"/>
      <c r="H198" s="93">
        <f t="shared" si="27"/>
        <v>0</v>
      </c>
      <c r="I198" s="92"/>
      <c r="J198" s="20"/>
      <c r="K198" s="93">
        <f t="shared" si="28"/>
        <v>0</v>
      </c>
      <c r="L198" s="92"/>
      <c r="M198" s="20"/>
      <c r="N198" s="93">
        <f t="shared" si="29"/>
        <v>0</v>
      </c>
      <c r="O198" s="92"/>
      <c r="P198" s="20"/>
      <c r="Q198" s="93">
        <f t="shared" si="30"/>
        <v>0</v>
      </c>
      <c r="R198" s="92"/>
      <c r="S198" s="20"/>
      <c r="T198" s="93">
        <f t="shared" si="31"/>
        <v>0</v>
      </c>
      <c r="U198" s="209">
        <f t="shared" si="32"/>
        <v>0</v>
      </c>
      <c r="W198" s="86" t="s">
        <v>17</v>
      </c>
      <c r="X198" s="121">
        <f t="shared" si="33"/>
        <v>0</v>
      </c>
      <c r="Y198" s="122">
        <f t="shared" si="34"/>
        <v>0</v>
      </c>
      <c r="Z198" s="122">
        <f t="shared" si="35"/>
        <v>0</v>
      </c>
      <c r="AA198" s="122">
        <f t="shared" si="36"/>
        <v>0</v>
      </c>
      <c r="AB198" s="122">
        <f t="shared" si="37"/>
        <v>0</v>
      </c>
      <c r="AC198" s="129">
        <f t="shared" si="38"/>
        <v>0</v>
      </c>
    </row>
    <row r="199" spans="1:29" ht="15.75">
      <c r="A199" s="251"/>
      <c r="B199" s="86" t="s">
        <v>18</v>
      </c>
      <c r="C199" s="92"/>
      <c r="D199" s="20"/>
      <c r="E199" s="93">
        <f t="shared" si="26"/>
        <v>0</v>
      </c>
      <c r="F199" s="92"/>
      <c r="G199" s="20"/>
      <c r="H199" s="93">
        <f t="shared" si="27"/>
        <v>0</v>
      </c>
      <c r="I199" s="92"/>
      <c r="J199" s="20"/>
      <c r="K199" s="93">
        <f t="shared" si="28"/>
        <v>0</v>
      </c>
      <c r="L199" s="92"/>
      <c r="M199" s="20"/>
      <c r="N199" s="93">
        <f t="shared" si="29"/>
        <v>0</v>
      </c>
      <c r="O199" s="92"/>
      <c r="P199" s="20"/>
      <c r="Q199" s="93">
        <f t="shared" si="30"/>
        <v>0</v>
      </c>
      <c r="R199" s="92"/>
      <c r="S199" s="20"/>
      <c r="T199" s="93">
        <f t="shared" si="31"/>
        <v>0</v>
      </c>
      <c r="U199" s="209">
        <f t="shared" si="32"/>
        <v>0</v>
      </c>
      <c r="W199" s="86" t="s">
        <v>18</v>
      </c>
      <c r="X199" s="121">
        <f t="shared" si="33"/>
        <v>0</v>
      </c>
      <c r="Y199" s="122">
        <f t="shared" si="34"/>
        <v>0</v>
      </c>
      <c r="Z199" s="122">
        <f t="shared" si="35"/>
        <v>0</v>
      </c>
      <c r="AA199" s="122">
        <f t="shared" si="36"/>
        <v>0</v>
      </c>
      <c r="AB199" s="122">
        <f t="shared" si="37"/>
        <v>0</v>
      </c>
      <c r="AC199" s="129">
        <f t="shared" si="38"/>
        <v>0</v>
      </c>
    </row>
    <row r="200" spans="1:29" ht="15.75">
      <c r="A200" s="252"/>
      <c r="B200" s="88" t="s">
        <v>19</v>
      </c>
      <c r="C200" s="94"/>
      <c r="D200" s="95"/>
      <c r="E200" s="96">
        <f t="shared" si="26"/>
        <v>0</v>
      </c>
      <c r="F200" s="94"/>
      <c r="G200" s="95"/>
      <c r="H200" s="96">
        <f t="shared" si="27"/>
        <v>0</v>
      </c>
      <c r="I200" s="94"/>
      <c r="J200" s="95"/>
      <c r="K200" s="96">
        <f t="shared" si="28"/>
        <v>0</v>
      </c>
      <c r="L200" s="94"/>
      <c r="M200" s="95"/>
      <c r="N200" s="96">
        <f t="shared" si="29"/>
        <v>0</v>
      </c>
      <c r="O200" s="94"/>
      <c r="P200" s="95"/>
      <c r="Q200" s="96">
        <f t="shared" si="30"/>
        <v>0</v>
      </c>
      <c r="R200" s="94"/>
      <c r="S200" s="95"/>
      <c r="T200" s="96">
        <f t="shared" si="31"/>
        <v>0</v>
      </c>
      <c r="U200" s="210">
        <f t="shared" si="32"/>
        <v>0</v>
      </c>
      <c r="W200" s="88" t="s">
        <v>19</v>
      </c>
      <c r="X200" s="125">
        <f t="shared" si="33"/>
        <v>0</v>
      </c>
      <c r="Y200" s="126">
        <f t="shared" si="34"/>
        <v>0</v>
      </c>
      <c r="Z200" s="126">
        <f t="shared" si="35"/>
        <v>0</v>
      </c>
      <c r="AA200" s="126">
        <f t="shared" si="36"/>
        <v>0</v>
      </c>
      <c r="AB200" s="126">
        <f t="shared" si="37"/>
        <v>0</v>
      </c>
      <c r="AC200" s="132">
        <f t="shared" si="38"/>
        <v>0</v>
      </c>
    </row>
    <row r="201" spans="1:29" ht="15.75" customHeight="1">
      <c r="A201" s="250">
        <v>42760</v>
      </c>
      <c r="B201" s="85" t="s">
        <v>12</v>
      </c>
      <c r="C201" s="89"/>
      <c r="D201" s="90"/>
      <c r="E201" s="91">
        <f t="shared" ref="E201:E208" si="39">C201-D201</f>
        <v>0</v>
      </c>
      <c r="F201" s="89"/>
      <c r="G201" s="90"/>
      <c r="H201" s="91">
        <f t="shared" ref="H201:H208" si="40">F201-G201</f>
        <v>0</v>
      </c>
      <c r="I201" s="89"/>
      <c r="J201" s="90"/>
      <c r="K201" s="91">
        <f t="shared" ref="K201:K208" si="41">I201-J201</f>
        <v>0</v>
      </c>
      <c r="L201" s="89"/>
      <c r="M201" s="90"/>
      <c r="N201" s="91">
        <f t="shared" ref="N201:N208" si="42">L201-M201</f>
        <v>0</v>
      </c>
      <c r="O201" s="89"/>
      <c r="P201" s="90"/>
      <c r="Q201" s="91">
        <f t="shared" ref="Q201:Q208" si="43">O201-P201</f>
        <v>0</v>
      </c>
      <c r="R201" s="89"/>
      <c r="S201" s="90"/>
      <c r="T201" s="91">
        <f t="shared" ref="T201:T208" si="44">R201-S201</f>
        <v>0</v>
      </c>
      <c r="U201" s="208">
        <f t="shared" si="32"/>
        <v>0</v>
      </c>
      <c r="W201" s="85" t="s">
        <v>12</v>
      </c>
      <c r="X201" s="117">
        <f t="shared" si="33"/>
        <v>0</v>
      </c>
      <c r="Y201" s="118">
        <f t="shared" si="34"/>
        <v>0</v>
      </c>
      <c r="Z201" s="118">
        <f t="shared" si="35"/>
        <v>0</v>
      </c>
      <c r="AA201" s="118">
        <f t="shared" si="36"/>
        <v>0</v>
      </c>
      <c r="AB201" s="118">
        <f t="shared" si="37"/>
        <v>0</v>
      </c>
      <c r="AC201" s="131">
        <f t="shared" si="38"/>
        <v>0</v>
      </c>
    </row>
    <row r="202" spans="1:29" ht="15.75">
      <c r="A202" s="251"/>
      <c r="B202" s="86" t="s">
        <v>13</v>
      </c>
      <c r="C202" s="92"/>
      <c r="D202" s="20"/>
      <c r="E202" s="93">
        <f t="shared" si="39"/>
        <v>0</v>
      </c>
      <c r="F202" s="92"/>
      <c r="G202" s="20"/>
      <c r="H202" s="93">
        <f t="shared" si="40"/>
        <v>0</v>
      </c>
      <c r="I202" s="92"/>
      <c r="J202" s="20"/>
      <c r="K202" s="93">
        <f t="shared" si="41"/>
        <v>0</v>
      </c>
      <c r="L202" s="92"/>
      <c r="M202" s="20"/>
      <c r="N202" s="93">
        <f t="shared" si="42"/>
        <v>0</v>
      </c>
      <c r="O202" s="92"/>
      <c r="P202" s="20"/>
      <c r="Q202" s="93">
        <f t="shared" si="43"/>
        <v>0</v>
      </c>
      <c r="R202" s="92"/>
      <c r="S202" s="20"/>
      <c r="T202" s="93">
        <f t="shared" si="44"/>
        <v>0</v>
      </c>
      <c r="U202" s="209">
        <f t="shared" ref="U202:U208" si="45">IF(D202=0,0,1)</f>
        <v>0</v>
      </c>
      <c r="W202" s="86" t="s">
        <v>13</v>
      </c>
      <c r="X202" s="121">
        <f t="shared" ref="X202:X208" si="46">+IF(AND(C202&lt;&gt;0,D202&lt;&gt;0,OR(E202&gt;100,E202&lt;-100)),1,0)</f>
        <v>0</v>
      </c>
      <c r="Y202" s="122">
        <f t="shared" ref="Y202:Y208" si="47">+IF(AND(F202&lt;&gt;0,G202&lt;&gt;0,OR(H202&gt;100,H202&lt;-100)),1,0)</f>
        <v>0</v>
      </c>
      <c r="Z202" s="122">
        <f t="shared" ref="Z202:Z208" si="48">+IF(AND(I202&lt;&gt;0,J202&lt;&gt;0,OR(K202&gt;100,K202&lt;-100)),1,0)</f>
        <v>0</v>
      </c>
      <c r="AA202" s="122">
        <f t="shared" ref="AA202:AA208" si="49">+IF(AND(L202&lt;&gt;0,M202&lt;&gt;0,OR(N202&gt;100,N202&lt;-100)),1,0)</f>
        <v>0</v>
      </c>
      <c r="AB202" s="122">
        <f t="shared" ref="AB202:AB208" si="50">+IF(AND(O202&lt;&gt;0,P202&lt;&gt;0,OR(Q202&gt;100,Q202&lt;-100)),1,0)</f>
        <v>0</v>
      </c>
      <c r="AC202" s="129">
        <f t="shared" ref="AC202:AC208" si="51">+IF(AND(R202&lt;&gt;0,S202&lt;&gt;0,OR(T202&gt;100,T202&lt;-100)),1,0)</f>
        <v>0</v>
      </c>
    </row>
    <row r="203" spans="1:29" ht="15.75">
      <c r="A203" s="251"/>
      <c r="B203" s="87" t="s">
        <v>14</v>
      </c>
      <c r="C203" s="92"/>
      <c r="D203" s="20"/>
      <c r="E203" s="93">
        <f t="shared" si="39"/>
        <v>0</v>
      </c>
      <c r="F203" s="92"/>
      <c r="G203" s="20"/>
      <c r="H203" s="93">
        <f t="shared" si="40"/>
        <v>0</v>
      </c>
      <c r="I203" s="92"/>
      <c r="J203" s="20"/>
      <c r="K203" s="93">
        <f t="shared" si="41"/>
        <v>0</v>
      </c>
      <c r="L203" s="92"/>
      <c r="M203" s="20"/>
      <c r="N203" s="93">
        <f t="shared" si="42"/>
        <v>0</v>
      </c>
      <c r="O203" s="92"/>
      <c r="P203" s="20"/>
      <c r="Q203" s="93">
        <f t="shared" si="43"/>
        <v>0</v>
      </c>
      <c r="R203" s="92"/>
      <c r="S203" s="20"/>
      <c r="T203" s="93">
        <f t="shared" si="44"/>
        <v>0</v>
      </c>
      <c r="U203" s="209">
        <f t="shared" si="45"/>
        <v>0</v>
      </c>
      <c r="W203" s="87" t="s">
        <v>14</v>
      </c>
      <c r="X203" s="121">
        <f t="shared" si="46"/>
        <v>0</v>
      </c>
      <c r="Y203" s="122">
        <f t="shared" si="47"/>
        <v>0</v>
      </c>
      <c r="Z203" s="122">
        <f t="shared" si="48"/>
        <v>0</v>
      </c>
      <c r="AA203" s="122">
        <f t="shared" si="49"/>
        <v>0</v>
      </c>
      <c r="AB203" s="122">
        <f t="shared" si="50"/>
        <v>0</v>
      </c>
      <c r="AC203" s="129">
        <f t="shared" si="51"/>
        <v>0</v>
      </c>
    </row>
    <row r="204" spans="1:29" ht="15.75">
      <c r="A204" s="251"/>
      <c r="B204" s="86" t="s">
        <v>15</v>
      </c>
      <c r="C204" s="92"/>
      <c r="D204" s="20"/>
      <c r="E204" s="93">
        <f t="shared" si="39"/>
        <v>0</v>
      </c>
      <c r="F204" s="92"/>
      <c r="G204" s="20"/>
      <c r="H204" s="93">
        <f t="shared" si="40"/>
        <v>0</v>
      </c>
      <c r="I204" s="92"/>
      <c r="J204" s="20"/>
      <c r="K204" s="93">
        <f t="shared" si="41"/>
        <v>0</v>
      </c>
      <c r="L204" s="92"/>
      <c r="M204" s="20"/>
      <c r="N204" s="93">
        <f t="shared" si="42"/>
        <v>0</v>
      </c>
      <c r="O204" s="92"/>
      <c r="P204" s="20"/>
      <c r="Q204" s="93">
        <f t="shared" si="43"/>
        <v>0</v>
      </c>
      <c r="R204" s="92"/>
      <c r="S204" s="20"/>
      <c r="T204" s="93">
        <f t="shared" si="44"/>
        <v>0</v>
      </c>
      <c r="U204" s="209">
        <f t="shared" si="45"/>
        <v>0</v>
      </c>
      <c r="W204" s="86" t="s">
        <v>15</v>
      </c>
      <c r="X204" s="121">
        <f t="shared" si="46"/>
        <v>0</v>
      </c>
      <c r="Y204" s="122">
        <f t="shared" si="47"/>
        <v>0</v>
      </c>
      <c r="Z204" s="122">
        <f t="shared" si="48"/>
        <v>0</v>
      </c>
      <c r="AA204" s="122">
        <f t="shared" si="49"/>
        <v>0</v>
      </c>
      <c r="AB204" s="122">
        <f t="shared" si="50"/>
        <v>0</v>
      </c>
      <c r="AC204" s="129">
        <f t="shared" si="51"/>
        <v>0</v>
      </c>
    </row>
    <row r="205" spans="1:29" ht="15.75">
      <c r="A205" s="251"/>
      <c r="B205" s="86" t="s">
        <v>16</v>
      </c>
      <c r="C205" s="92"/>
      <c r="D205" s="20"/>
      <c r="E205" s="93">
        <f t="shared" si="39"/>
        <v>0</v>
      </c>
      <c r="F205" s="92"/>
      <c r="G205" s="20"/>
      <c r="H205" s="93">
        <f t="shared" si="40"/>
        <v>0</v>
      </c>
      <c r="I205" s="92"/>
      <c r="J205" s="20"/>
      <c r="K205" s="93">
        <f t="shared" si="41"/>
        <v>0</v>
      </c>
      <c r="L205" s="92"/>
      <c r="M205" s="20"/>
      <c r="N205" s="93">
        <f t="shared" si="42"/>
        <v>0</v>
      </c>
      <c r="O205" s="92"/>
      <c r="P205" s="20"/>
      <c r="Q205" s="93">
        <f t="shared" si="43"/>
        <v>0</v>
      </c>
      <c r="R205" s="92"/>
      <c r="S205" s="20"/>
      <c r="T205" s="93">
        <f t="shared" si="44"/>
        <v>0</v>
      </c>
      <c r="U205" s="209">
        <f t="shared" si="45"/>
        <v>0</v>
      </c>
      <c r="W205" s="86" t="s">
        <v>16</v>
      </c>
      <c r="X205" s="121">
        <f t="shared" si="46"/>
        <v>0</v>
      </c>
      <c r="Y205" s="122">
        <f t="shared" si="47"/>
        <v>0</v>
      </c>
      <c r="Z205" s="122">
        <f t="shared" si="48"/>
        <v>0</v>
      </c>
      <c r="AA205" s="122">
        <f t="shared" si="49"/>
        <v>0</v>
      </c>
      <c r="AB205" s="122">
        <f t="shared" si="50"/>
        <v>0</v>
      </c>
      <c r="AC205" s="129">
        <f t="shared" si="51"/>
        <v>0</v>
      </c>
    </row>
    <row r="206" spans="1:29" ht="15.75">
      <c r="A206" s="251"/>
      <c r="B206" s="86" t="s">
        <v>17</v>
      </c>
      <c r="C206" s="92"/>
      <c r="D206" s="20"/>
      <c r="E206" s="93">
        <f t="shared" si="39"/>
        <v>0</v>
      </c>
      <c r="F206" s="92"/>
      <c r="G206" s="20"/>
      <c r="H206" s="93">
        <f t="shared" si="40"/>
        <v>0</v>
      </c>
      <c r="I206" s="92"/>
      <c r="J206" s="20"/>
      <c r="K206" s="93">
        <f t="shared" si="41"/>
        <v>0</v>
      </c>
      <c r="L206" s="92"/>
      <c r="M206" s="20"/>
      <c r="N206" s="93">
        <f t="shared" si="42"/>
        <v>0</v>
      </c>
      <c r="O206" s="92"/>
      <c r="P206" s="20"/>
      <c r="Q206" s="93">
        <f t="shared" si="43"/>
        <v>0</v>
      </c>
      <c r="R206" s="92"/>
      <c r="S206" s="20"/>
      <c r="T206" s="93">
        <f t="shared" si="44"/>
        <v>0</v>
      </c>
      <c r="U206" s="209">
        <f t="shared" si="45"/>
        <v>0</v>
      </c>
      <c r="W206" s="86" t="s">
        <v>17</v>
      </c>
      <c r="X206" s="121">
        <f t="shared" si="46"/>
        <v>0</v>
      </c>
      <c r="Y206" s="122">
        <f t="shared" si="47"/>
        <v>0</v>
      </c>
      <c r="Z206" s="122">
        <f t="shared" si="48"/>
        <v>0</v>
      </c>
      <c r="AA206" s="122">
        <f t="shared" si="49"/>
        <v>0</v>
      </c>
      <c r="AB206" s="122">
        <f t="shared" si="50"/>
        <v>0</v>
      </c>
      <c r="AC206" s="129">
        <f t="shared" si="51"/>
        <v>0</v>
      </c>
    </row>
    <row r="207" spans="1:29" ht="15.75">
      <c r="A207" s="251"/>
      <c r="B207" s="86" t="s">
        <v>18</v>
      </c>
      <c r="C207" s="92"/>
      <c r="D207" s="20"/>
      <c r="E207" s="93">
        <f t="shared" si="39"/>
        <v>0</v>
      </c>
      <c r="F207" s="92"/>
      <c r="G207" s="20"/>
      <c r="H207" s="93">
        <f t="shared" si="40"/>
        <v>0</v>
      </c>
      <c r="I207" s="92"/>
      <c r="J207" s="20"/>
      <c r="K207" s="93">
        <f t="shared" si="41"/>
        <v>0</v>
      </c>
      <c r="L207" s="92"/>
      <c r="M207" s="20"/>
      <c r="N207" s="93">
        <f t="shared" si="42"/>
        <v>0</v>
      </c>
      <c r="O207" s="92"/>
      <c r="P207" s="20"/>
      <c r="Q207" s="93">
        <f t="shared" si="43"/>
        <v>0</v>
      </c>
      <c r="R207" s="92"/>
      <c r="S207" s="20"/>
      <c r="T207" s="93">
        <f t="shared" si="44"/>
        <v>0</v>
      </c>
      <c r="U207" s="209">
        <f t="shared" si="45"/>
        <v>0</v>
      </c>
      <c r="W207" s="86" t="s">
        <v>18</v>
      </c>
      <c r="X207" s="121">
        <f t="shared" si="46"/>
        <v>0</v>
      </c>
      <c r="Y207" s="122">
        <f t="shared" si="47"/>
        <v>0</v>
      </c>
      <c r="Z207" s="122">
        <f t="shared" si="48"/>
        <v>0</v>
      </c>
      <c r="AA207" s="122">
        <f t="shared" si="49"/>
        <v>0</v>
      </c>
      <c r="AB207" s="122">
        <f t="shared" si="50"/>
        <v>0</v>
      </c>
      <c r="AC207" s="129">
        <f t="shared" si="51"/>
        <v>0</v>
      </c>
    </row>
    <row r="208" spans="1:29" ht="15.75">
      <c r="A208" s="252"/>
      <c r="B208" s="88" t="s">
        <v>19</v>
      </c>
      <c r="C208" s="94"/>
      <c r="D208" s="95"/>
      <c r="E208" s="96">
        <f t="shared" si="39"/>
        <v>0</v>
      </c>
      <c r="F208" s="94"/>
      <c r="G208" s="95"/>
      <c r="H208" s="96">
        <f t="shared" si="40"/>
        <v>0</v>
      </c>
      <c r="I208" s="94"/>
      <c r="J208" s="95"/>
      <c r="K208" s="96">
        <f t="shared" si="41"/>
        <v>0</v>
      </c>
      <c r="L208" s="94"/>
      <c r="M208" s="95"/>
      <c r="N208" s="96">
        <f t="shared" si="42"/>
        <v>0</v>
      </c>
      <c r="O208" s="94"/>
      <c r="P208" s="95"/>
      <c r="Q208" s="96">
        <f t="shared" si="43"/>
        <v>0</v>
      </c>
      <c r="R208" s="94"/>
      <c r="S208" s="95"/>
      <c r="T208" s="96">
        <f t="shared" si="44"/>
        <v>0</v>
      </c>
      <c r="U208" s="210">
        <f t="shared" si="45"/>
        <v>0</v>
      </c>
      <c r="W208" s="88" t="s">
        <v>19</v>
      </c>
      <c r="X208" s="125">
        <f t="shared" si="46"/>
        <v>0</v>
      </c>
      <c r="Y208" s="126">
        <f t="shared" si="47"/>
        <v>0</v>
      </c>
      <c r="Z208" s="126">
        <f t="shared" si="48"/>
        <v>0</v>
      </c>
      <c r="AA208" s="126">
        <f t="shared" si="49"/>
        <v>0</v>
      </c>
      <c r="AB208" s="126">
        <f t="shared" si="50"/>
        <v>0</v>
      </c>
      <c r="AC208" s="132">
        <f t="shared" si="51"/>
        <v>0</v>
      </c>
    </row>
    <row r="209" spans="7:29">
      <c r="G209" s="20"/>
      <c r="P209" s="20"/>
    </row>
    <row r="210" spans="7:29">
      <c r="G210" s="20"/>
      <c r="P210" s="20"/>
      <c r="U210" s="199" t="s">
        <v>1573</v>
      </c>
      <c r="X210" s="85" t="s">
        <v>22</v>
      </c>
      <c r="Y210" s="85" t="s">
        <v>23</v>
      </c>
      <c r="Z210" s="111" t="s">
        <v>24</v>
      </c>
      <c r="AA210" s="85" t="s">
        <v>25</v>
      </c>
      <c r="AB210" s="85" t="s">
        <v>26</v>
      </c>
      <c r="AC210" s="85" t="s">
        <v>27</v>
      </c>
    </row>
    <row r="211" spans="7:29">
      <c r="G211" s="20"/>
      <c r="P211" s="20"/>
      <c r="U211" s="211">
        <f>U9+U17+U25+U33+U41+U49+U57+U65+U73+U81+U89+U97+U105+U113+U121+U129+U137+U145+U153</f>
        <v>0</v>
      </c>
      <c r="W211" s="85" t="s">
        <v>12</v>
      </c>
      <c r="X211" s="117">
        <f>X9+X17+X25+X33+X41+X49+X57+X65+X73+X81+X89+X97+X105+X113+X121+X129+X137+X145+X153</f>
        <v>0</v>
      </c>
      <c r="Y211" s="118">
        <f t="shared" ref="Y211:AC211" si="52">Y9+Y17+Y25+Y33+Y41+Y49+Y57+Y65+Y73+Y81+Y89+Y97+Y105+Y113+Y121+Y129+Y137+Y145+Y153</f>
        <v>0</v>
      </c>
      <c r="Z211" s="118">
        <f t="shared" si="52"/>
        <v>0</v>
      </c>
      <c r="AA211" s="119">
        <f t="shared" si="52"/>
        <v>0</v>
      </c>
      <c r="AB211" s="119">
        <f t="shared" si="52"/>
        <v>0</v>
      </c>
      <c r="AC211" s="120">
        <f t="shared" si="52"/>
        <v>0</v>
      </c>
    </row>
    <row r="212" spans="7:29">
      <c r="G212" s="20"/>
      <c r="P212" s="20"/>
      <c r="U212" s="212">
        <f t="shared" ref="U212:U218" si="53">U10+U18+U26+U34+U42+U50+U58+U66+U74+U82+U90+U98+U106+U114+U122+U130+U138+U146+U154</f>
        <v>0</v>
      </c>
      <c r="W212" s="86" t="s">
        <v>13</v>
      </c>
      <c r="X212" s="121">
        <f t="shared" ref="X212:AC218" si="54">X10+X18+X26+X34+X42+X50+X58+X66+X74+X82+X90+X98+X106+X114+X122+X130+X138+X146+X154</f>
        <v>0</v>
      </c>
      <c r="Y212" s="122">
        <f t="shared" si="54"/>
        <v>0</v>
      </c>
      <c r="Z212" s="122">
        <f t="shared" si="54"/>
        <v>0</v>
      </c>
      <c r="AA212" s="123">
        <f t="shared" si="54"/>
        <v>0</v>
      </c>
      <c r="AB212" s="123">
        <f t="shared" si="54"/>
        <v>0</v>
      </c>
      <c r="AC212" s="124">
        <f t="shared" si="54"/>
        <v>0</v>
      </c>
    </row>
    <row r="213" spans="7:29">
      <c r="G213" s="20"/>
      <c r="P213" s="20"/>
      <c r="U213" s="212">
        <f t="shared" si="53"/>
        <v>0</v>
      </c>
      <c r="W213" s="87" t="s">
        <v>14</v>
      </c>
      <c r="X213" s="121">
        <f t="shared" si="54"/>
        <v>0</v>
      </c>
      <c r="Y213" s="122">
        <f t="shared" si="54"/>
        <v>0</v>
      </c>
      <c r="Z213" s="122">
        <f t="shared" si="54"/>
        <v>0</v>
      </c>
      <c r="AA213" s="123">
        <f t="shared" si="54"/>
        <v>0</v>
      </c>
      <c r="AB213" s="123">
        <f t="shared" si="54"/>
        <v>0</v>
      </c>
      <c r="AC213" s="124">
        <f t="shared" si="54"/>
        <v>0</v>
      </c>
    </row>
    <row r="214" spans="7:29">
      <c r="U214" s="212">
        <f t="shared" si="53"/>
        <v>0</v>
      </c>
      <c r="W214" s="86" t="s">
        <v>15</v>
      </c>
      <c r="X214" s="121">
        <f t="shared" si="54"/>
        <v>0</v>
      </c>
      <c r="Y214" s="122">
        <f t="shared" si="54"/>
        <v>0</v>
      </c>
      <c r="Z214" s="122">
        <f t="shared" si="54"/>
        <v>0</v>
      </c>
      <c r="AA214" s="123">
        <f t="shared" si="54"/>
        <v>0</v>
      </c>
      <c r="AB214" s="123">
        <f t="shared" si="54"/>
        <v>0</v>
      </c>
      <c r="AC214" s="124">
        <f t="shared" si="54"/>
        <v>0</v>
      </c>
    </row>
    <row r="215" spans="7:29">
      <c r="U215" s="212">
        <f t="shared" si="53"/>
        <v>0</v>
      </c>
      <c r="W215" s="86" t="s">
        <v>16</v>
      </c>
      <c r="X215" s="121">
        <f t="shared" si="54"/>
        <v>0</v>
      </c>
      <c r="Y215" s="122">
        <f t="shared" si="54"/>
        <v>0</v>
      </c>
      <c r="Z215" s="122">
        <f t="shared" si="54"/>
        <v>0</v>
      </c>
      <c r="AA215" s="123">
        <f t="shared" si="54"/>
        <v>0</v>
      </c>
      <c r="AB215" s="123">
        <f t="shared" si="54"/>
        <v>0</v>
      </c>
      <c r="AC215" s="124">
        <f t="shared" si="54"/>
        <v>0</v>
      </c>
    </row>
    <row r="216" spans="7:29">
      <c r="U216" s="212">
        <f t="shared" si="53"/>
        <v>0</v>
      </c>
      <c r="W216" s="86" t="s">
        <v>17</v>
      </c>
      <c r="X216" s="121">
        <f t="shared" si="54"/>
        <v>0</v>
      </c>
      <c r="Y216" s="122">
        <f t="shared" si="54"/>
        <v>0</v>
      </c>
      <c r="Z216" s="122">
        <f t="shared" si="54"/>
        <v>0</v>
      </c>
      <c r="AA216" s="123">
        <f t="shared" si="54"/>
        <v>0</v>
      </c>
      <c r="AB216" s="123">
        <f t="shared" si="54"/>
        <v>0</v>
      </c>
      <c r="AC216" s="124">
        <f t="shared" si="54"/>
        <v>0</v>
      </c>
    </row>
    <row r="217" spans="7:29">
      <c r="K217"/>
      <c r="N217"/>
      <c r="U217" s="212">
        <f t="shared" si="53"/>
        <v>0</v>
      </c>
      <c r="W217" s="86" t="s">
        <v>18</v>
      </c>
      <c r="X217" s="121">
        <f t="shared" si="54"/>
        <v>0</v>
      </c>
      <c r="Y217" s="122">
        <f t="shared" si="54"/>
        <v>0</v>
      </c>
      <c r="Z217" s="122">
        <f t="shared" si="54"/>
        <v>0</v>
      </c>
      <c r="AA217" s="123">
        <f t="shared" si="54"/>
        <v>0</v>
      </c>
      <c r="AB217" s="123">
        <f t="shared" si="54"/>
        <v>0</v>
      </c>
      <c r="AC217" s="124">
        <f t="shared" si="54"/>
        <v>0</v>
      </c>
    </row>
    <row r="218" spans="7:29">
      <c r="K218"/>
      <c r="N218"/>
      <c r="U218" s="213">
        <f t="shared" si="53"/>
        <v>0</v>
      </c>
      <c r="W218" s="88" t="s">
        <v>19</v>
      </c>
      <c r="X218" s="125">
        <f t="shared" si="54"/>
        <v>0</v>
      </c>
      <c r="Y218" s="126">
        <f t="shared" si="54"/>
        <v>0</v>
      </c>
      <c r="Z218" s="126">
        <f t="shared" si="54"/>
        <v>0</v>
      </c>
      <c r="AA218" s="127">
        <f t="shared" si="54"/>
        <v>0</v>
      </c>
      <c r="AB218" s="127">
        <f t="shared" si="54"/>
        <v>0</v>
      </c>
      <c r="AC218" s="128">
        <f t="shared" si="54"/>
        <v>0</v>
      </c>
    </row>
    <row r="225" customFormat="1"/>
    <row r="226" customFormat="1"/>
  </sheetData>
  <mergeCells count="33">
    <mergeCell ref="A185:A192"/>
    <mergeCell ref="A193:A200"/>
    <mergeCell ref="A201:A208"/>
    <mergeCell ref="A137:A144"/>
    <mergeCell ref="A145:A152"/>
    <mergeCell ref="A153:A160"/>
    <mergeCell ref="A161:A168"/>
    <mergeCell ref="A169:A176"/>
    <mergeCell ref="A177:A184"/>
    <mergeCell ref="A89:A96"/>
    <mergeCell ref="A97:A104"/>
    <mergeCell ref="A105:A112"/>
    <mergeCell ref="A113:A120"/>
    <mergeCell ref="A121:A128"/>
    <mergeCell ref="A129:A136"/>
    <mergeCell ref="A41:A48"/>
    <mergeCell ref="A49:A56"/>
    <mergeCell ref="A57:A64"/>
    <mergeCell ref="A65:A72"/>
    <mergeCell ref="A73:A80"/>
    <mergeCell ref="A81:A88"/>
    <mergeCell ref="R7:T7"/>
    <mergeCell ref="U7:U8"/>
    <mergeCell ref="A9:A16"/>
    <mergeCell ref="A17:A24"/>
    <mergeCell ref="A25:A32"/>
    <mergeCell ref="A33:A40"/>
    <mergeCell ref="B7:B8"/>
    <mergeCell ref="C7:E7"/>
    <mergeCell ref="F7:H7"/>
    <mergeCell ref="I7:K7"/>
    <mergeCell ref="L7:N7"/>
    <mergeCell ref="O7:Q7"/>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6"/>
  <sheetViews>
    <sheetView zoomScale="70" zoomScaleNormal="70" workbookViewId="0">
      <selection sqref="A1:XFD1048576"/>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20" width="13.425781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42736</v>
      </c>
      <c r="B9" s="86" t="s">
        <v>12</v>
      </c>
      <c r="C9" s="92"/>
      <c r="D9" s="20"/>
      <c r="E9" s="93">
        <f t="shared" ref="E9:E72" si="0">C9-D9</f>
        <v>0</v>
      </c>
      <c r="F9" s="92"/>
      <c r="G9" s="20"/>
      <c r="H9" s="93">
        <f t="shared" ref="H9:H72" si="1">F9-G9</f>
        <v>0</v>
      </c>
      <c r="I9" s="92"/>
      <c r="J9" s="20"/>
      <c r="K9" s="93">
        <f t="shared" ref="K9:K72" si="2">I9-J9</f>
        <v>0</v>
      </c>
      <c r="L9" s="92"/>
      <c r="M9" s="20"/>
      <c r="N9" s="93">
        <f t="shared" ref="N9:N72" si="3">L9-M9</f>
        <v>0</v>
      </c>
      <c r="O9" s="92"/>
      <c r="P9" s="20"/>
      <c r="Q9" s="93">
        <f t="shared" ref="Q9:Q72" si="4">O9-P9</f>
        <v>0</v>
      </c>
      <c r="R9" s="89"/>
      <c r="S9" s="90"/>
      <c r="T9" s="91">
        <f t="shared" ref="T9:T72" si="5">R9-S9</f>
        <v>0</v>
      </c>
      <c r="U9" s="208">
        <f>IF(D9=0,0,1)</f>
        <v>0</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86" t="s">
        <v>13</v>
      </c>
      <c r="C10" s="92"/>
      <c r="D10" s="20"/>
      <c r="E10" s="93">
        <f t="shared" si="0"/>
        <v>0</v>
      </c>
      <c r="F10" s="92"/>
      <c r="G10" s="20"/>
      <c r="H10" s="93">
        <f t="shared" si="1"/>
        <v>0</v>
      </c>
      <c r="I10" s="92"/>
      <c r="J10" s="20"/>
      <c r="K10" s="93">
        <f t="shared" si="2"/>
        <v>0</v>
      </c>
      <c r="L10" s="92"/>
      <c r="M10" s="20"/>
      <c r="N10" s="93">
        <f t="shared" si="3"/>
        <v>0</v>
      </c>
      <c r="O10" s="92"/>
      <c r="P10" s="20"/>
      <c r="Q10" s="93">
        <f t="shared" si="4"/>
        <v>0</v>
      </c>
      <c r="R10" s="92"/>
      <c r="S10" s="20"/>
      <c r="T10" s="93">
        <f t="shared" si="5"/>
        <v>0</v>
      </c>
      <c r="U10" s="209">
        <f t="shared" ref="U10:U73" si="6">IF(D10=0,0,1)</f>
        <v>0</v>
      </c>
      <c r="W10" s="86" t="s">
        <v>13</v>
      </c>
      <c r="X10" s="121">
        <f t="shared" ref="X10:X73" si="7">+IF(AND(C10&lt;&gt;0,D10&lt;&gt;0,OR(E10&gt;100,E10&lt;-100)),1,0)</f>
        <v>0</v>
      </c>
      <c r="Y10" s="122">
        <f t="shared" ref="Y10:Y73" si="8">+IF(AND(F10&lt;&gt;0,G10&lt;&gt;0,OR(H10&gt;100,H10&lt;-100)),1,0)</f>
        <v>0</v>
      </c>
      <c r="Z10" s="122">
        <f t="shared" ref="Z10:Z73" si="9">+IF(AND(I10&lt;&gt;0,J10&lt;&gt;0,OR(K10&gt;100,K10&lt;-100)),1,0)</f>
        <v>0</v>
      </c>
      <c r="AA10" s="123">
        <f t="shared" ref="AA10:AA73" si="10">+IF(AND(L10&lt;&gt;0,M10&lt;&gt;0,OR(N10&gt;100,N10&lt;-100)),1,0)</f>
        <v>0</v>
      </c>
      <c r="AB10" s="123">
        <f t="shared" ref="AB10:AB73" si="11">+IF(AND(O10&lt;&gt;0,P10&lt;&gt;0,OR(Q10&gt;100,Q10&lt;-100)),1,0)</f>
        <v>0</v>
      </c>
      <c r="AC10" s="124">
        <f t="shared" ref="AC10:AC73" si="12">+IF(AND(R10&lt;&gt;0,S10&lt;&gt;0,OR(T10&gt;100,T10&lt;-100)),1,0)</f>
        <v>0</v>
      </c>
    </row>
    <row r="11" spans="1:29" ht="15.75">
      <c r="A11" s="251"/>
      <c r="B11" s="87" t="s">
        <v>14</v>
      </c>
      <c r="C11" s="92"/>
      <c r="D11" s="20"/>
      <c r="E11" s="93">
        <f t="shared" si="0"/>
        <v>0</v>
      </c>
      <c r="F11" s="92"/>
      <c r="G11" s="20"/>
      <c r="H11" s="93">
        <f t="shared" si="1"/>
        <v>0</v>
      </c>
      <c r="I11" s="92"/>
      <c r="J11" s="20"/>
      <c r="K11" s="93">
        <f t="shared" si="2"/>
        <v>0</v>
      </c>
      <c r="L11" s="92"/>
      <c r="M11" s="20"/>
      <c r="N11" s="93">
        <f t="shared" si="3"/>
        <v>0</v>
      </c>
      <c r="O11" s="92"/>
      <c r="P11" s="20"/>
      <c r="Q11" s="93">
        <f t="shared" si="4"/>
        <v>0</v>
      </c>
      <c r="R11" s="92"/>
      <c r="S11" s="20"/>
      <c r="T11" s="93">
        <f t="shared" si="5"/>
        <v>0</v>
      </c>
      <c r="U11" s="209">
        <f t="shared" si="6"/>
        <v>0</v>
      </c>
      <c r="W11" s="87" t="s">
        <v>14</v>
      </c>
      <c r="X11" s="121">
        <f t="shared" si="7"/>
        <v>0</v>
      </c>
      <c r="Y11" s="122">
        <f t="shared" si="8"/>
        <v>0</v>
      </c>
      <c r="Z11" s="122">
        <f t="shared" si="9"/>
        <v>0</v>
      </c>
      <c r="AA11" s="123">
        <f t="shared" si="10"/>
        <v>0</v>
      </c>
      <c r="AB11" s="123">
        <f t="shared" si="11"/>
        <v>0</v>
      </c>
      <c r="AC11" s="124">
        <f t="shared" si="12"/>
        <v>0</v>
      </c>
    </row>
    <row r="12" spans="1:29" ht="15.75">
      <c r="A12" s="251"/>
      <c r="B12" s="86" t="s">
        <v>15</v>
      </c>
      <c r="C12" s="92"/>
      <c r="D12" s="20"/>
      <c r="E12" s="93">
        <f t="shared" si="0"/>
        <v>0</v>
      </c>
      <c r="F12" s="92"/>
      <c r="G12" s="20"/>
      <c r="H12" s="93">
        <f t="shared" si="1"/>
        <v>0</v>
      </c>
      <c r="I12" s="92"/>
      <c r="J12" s="20"/>
      <c r="K12" s="93">
        <f t="shared" si="2"/>
        <v>0</v>
      </c>
      <c r="L12" s="92"/>
      <c r="M12" s="20"/>
      <c r="N12" s="93">
        <f t="shared" si="3"/>
        <v>0</v>
      </c>
      <c r="O12" s="92"/>
      <c r="P12" s="20"/>
      <c r="Q12" s="93">
        <f t="shared" si="4"/>
        <v>0</v>
      </c>
      <c r="R12" s="92"/>
      <c r="S12" s="20"/>
      <c r="T12" s="93">
        <f t="shared" si="5"/>
        <v>0</v>
      </c>
      <c r="U12" s="209">
        <f t="shared" si="6"/>
        <v>0</v>
      </c>
      <c r="W12" s="86" t="s">
        <v>15</v>
      </c>
      <c r="X12" s="121">
        <f t="shared" si="7"/>
        <v>0</v>
      </c>
      <c r="Y12" s="122">
        <f t="shared" si="8"/>
        <v>0</v>
      </c>
      <c r="Z12" s="122">
        <f t="shared" si="9"/>
        <v>0</v>
      </c>
      <c r="AA12" s="123">
        <f t="shared" si="10"/>
        <v>0</v>
      </c>
      <c r="AB12" s="123">
        <f t="shared" si="11"/>
        <v>0</v>
      </c>
      <c r="AC12" s="124">
        <f t="shared" si="12"/>
        <v>0</v>
      </c>
    </row>
    <row r="13" spans="1:29" ht="15.75">
      <c r="A13" s="251"/>
      <c r="B13" s="86" t="s">
        <v>16</v>
      </c>
      <c r="C13" s="92"/>
      <c r="D13" s="20"/>
      <c r="E13" s="93">
        <f t="shared" si="0"/>
        <v>0</v>
      </c>
      <c r="F13" s="92"/>
      <c r="G13" s="20"/>
      <c r="H13" s="93">
        <f t="shared" si="1"/>
        <v>0</v>
      </c>
      <c r="I13" s="92"/>
      <c r="J13" s="20"/>
      <c r="K13" s="93">
        <f t="shared" si="2"/>
        <v>0</v>
      </c>
      <c r="L13" s="92"/>
      <c r="M13" s="20"/>
      <c r="N13" s="93">
        <f t="shared" si="3"/>
        <v>0</v>
      </c>
      <c r="O13" s="92"/>
      <c r="P13" s="20"/>
      <c r="Q13" s="93">
        <f t="shared" si="4"/>
        <v>0</v>
      </c>
      <c r="R13" s="92"/>
      <c r="S13" s="20"/>
      <c r="T13" s="93">
        <f t="shared" si="5"/>
        <v>0</v>
      </c>
      <c r="U13" s="209">
        <f t="shared" si="6"/>
        <v>0</v>
      </c>
      <c r="W13" s="86" t="s">
        <v>16</v>
      </c>
      <c r="X13" s="121">
        <f t="shared" si="7"/>
        <v>0</v>
      </c>
      <c r="Y13" s="122">
        <f t="shared" si="8"/>
        <v>0</v>
      </c>
      <c r="Z13" s="122">
        <f t="shared" si="9"/>
        <v>0</v>
      </c>
      <c r="AA13" s="123">
        <f t="shared" si="10"/>
        <v>0</v>
      </c>
      <c r="AB13" s="123">
        <f t="shared" si="11"/>
        <v>0</v>
      </c>
      <c r="AC13" s="124">
        <f t="shared" si="12"/>
        <v>0</v>
      </c>
    </row>
    <row r="14" spans="1:29" ht="15.75">
      <c r="A14" s="251"/>
      <c r="B14" s="86" t="s">
        <v>17</v>
      </c>
      <c r="C14" s="92"/>
      <c r="D14" s="20"/>
      <c r="E14" s="93">
        <f t="shared" si="0"/>
        <v>0</v>
      </c>
      <c r="F14" s="92"/>
      <c r="G14" s="20"/>
      <c r="H14" s="93">
        <f t="shared" si="1"/>
        <v>0</v>
      </c>
      <c r="I14" s="92"/>
      <c r="J14" s="20"/>
      <c r="K14" s="93">
        <f t="shared" si="2"/>
        <v>0</v>
      </c>
      <c r="L14" s="92"/>
      <c r="M14" s="20"/>
      <c r="N14" s="93">
        <f t="shared" si="3"/>
        <v>0</v>
      </c>
      <c r="O14" s="92"/>
      <c r="P14" s="20"/>
      <c r="Q14" s="93">
        <f t="shared" si="4"/>
        <v>0</v>
      </c>
      <c r="R14" s="92"/>
      <c r="S14" s="20"/>
      <c r="T14" s="93">
        <f t="shared" si="5"/>
        <v>0</v>
      </c>
      <c r="U14" s="209">
        <f t="shared" si="6"/>
        <v>0</v>
      </c>
      <c r="W14" s="86" t="s">
        <v>17</v>
      </c>
      <c r="X14" s="121">
        <f t="shared" si="7"/>
        <v>0</v>
      </c>
      <c r="Y14" s="122">
        <f t="shared" si="8"/>
        <v>0</v>
      </c>
      <c r="Z14" s="122">
        <f t="shared" si="9"/>
        <v>0</v>
      </c>
      <c r="AA14" s="123">
        <f t="shared" si="10"/>
        <v>0</v>
      </c>
      <c r="AB14" s="123">
        <f t="shared" si="11"/>
        <v>0</v>
      </c>
      <c r="AC14" s="124">
        <f t="shared" si="12"/>
        <v>0</v>
      </c>
    </row>
    <row r="15" spans="1:29" ht="15.75">
      <c r="A15" s="251"/>
      <c r="B15" s="86" t="s">
        <v>18</v>
      </c>
      <c r="C15" s="92"/>
      <c r="D15" s="20"/>
      <c r="E15" s="93">
        <f t="shared" si="0"/>
        <v>0</v>
      </c>
      <c r="F15" s="92"/>
      <c r="G15" s="20"/>
      <c r="H15" s="93">
        <f t="shared" si="1"/>
        <v>0</v>
      </c>
      <c r="I15" s="92"/>
      <c r="J15" s="20"/>
      <c r="K15" s="93">
        <f t="shared" si="2"/>
        <v>0</v>
      </c>
      <c r="L15" s="92"/>
      <c r="M15" s="20"/>
      <c r="N15" s="93">
        <f t="shared" si="3"/>
        <v>0</v>
      </c>
      <c r="O15" s="92"/>
      <c r="P15" s="20"/>
      <c r="Q15" s="93">
        <f t="shared" si="4"/>
        <v>0</v>
      </c>
      <c r="R15" s="92"/>
      <c r="S15" s="20"/>
      <c r="T15" s="93">
        <f t="shared" si="5"/>
        <v>0</v>
      </c>
      <c r="U15" s="209">
        <f t="shared" si="6"/>
        <v>0</v>
      </c>
      <c r="W15" s="86" t="s">
        <v>18</v>
      </c>
      <c r="X15" s="121">
        <f t="shared" si="7"/>
        <v>0</v>
      </c>
      <c r="Y15" s="122">
        <f t="shared" si="8"/>
        <v>0</v>
      </c>
      <c r="Z15" s="122">
        <f t="shared" si="9"/>
        <v>0</v>
      </c>
      <c r="AA15" s="123">
        <f t="shared" si="10"/>
        <v>0</v>
      </c>
      <c r="AB15" s="123">
        <f t="shared" si="11"/>
        <v>0</v>
      </c>
      <c r="AC15" s="124">
        <f t="shared" si="12"/>
        <v>0</v>
      </c>
    </row>
    <row r="16" spans="1:29" ht="15.75">
      <c r="A16" s="252"/>
      <c r="B16" s="88" t="s">
        <v>19</v>
      </c>
      <c r="C16" s="94"/>
      <c r="D16" s="95"/>
      <c r="E16" s="96">
        <f t="shared" si="0"/>
        <v>0</v>
      </c>
      <c r="F16" s="94"/>
      <c r="G16" s="95"/>
      <c r="H16" s="96">
        <f t="shared" si="1"/>
        <v>0</v>
      </c>
      <c r="I16" s="94"/>
      <c r="J16" s="95"/>
      <c r="K16" s="96">
        <f t="shared" si="2"/>
        <v>0</v>
      </c>
      <c r="L16" s="94"/>
      <c r="M16" s="95"/>
      <c r="N16" s="96">
        <f t="shared" si="3"/>
        <v>0</v>
      </c>
      <c r="O16" s="94"/>
      <c r="P16" s="95"/>
      <c r="Q16" s="96">
        <f t="shared" si="4"/>
        <v>0</v>
      </c>
      <c r="R16" s="94"/>
      <c r="S16" s="95"/>
      <c r="T16" s="96">
        <f t="shared" si="5"/>
        <v>0</v>
      </c>
      <c r="U16" s="210">
        <f t="shared" si="6"/>
        <v>0</v>
      </c>
      <c r="W16" s="88" t="s">
        <v>19</v>
      </c>
      <c r="X16" s="125">
        <f t="shared" si="7"/>
        <v>0</v>
      </c>
      <c r="Y16" s="126">
        <f t="shared" si="8"/>
        <v>0</v>
      </c>
      <c r="Z16" s="126">
        <f t="shared" si="9"/>
        <v>0</v>
      </c>
      <c r="AA16" s="127">
        <f t="shared" si="10"/>
        <v>0</v>
      </c>
      <c r="AB16" s="127">
        <f t="shared" si="11"/>
        <v>0</v>
      </c>
      <c r="AC16" s="128">
        <f t="shared" si="12"/>
        <v>0</v>
      </c>
    </row>
    <row r="17" spans="1:29" ht="15.75" customHeight="1">
      <c r="A17" s="250">
        <v>42737</v>
      </c>
      <c r="B17" s="85" t="s">
        <v>12</v>
      </c>
      <c r="C17" s="89"/>
      <c r="D17" s="90"/>
      <c r="E17" s="91">
        <f t="shared" si="0"/>
        <v>0</v>
      </c>
      <c r="F17" s="89"/>
      <c r="G17" s="90"/>
      <c r="H17" s="91">
        <f t="shared" si="1"/>
        <v>0</v>
      </c>
      <c r="I17" s="89"/>
      <c r="J17" s="90"/>
      <c r="K17" s="91">
        <f t="shared" si="2"/>
        <v>0</v>
      </c>
      <c r="L17" s="89"/>
      <c r="M17" s="90"/>
      <c r="N17" s="91">
        <f t="shared" si="3"/>
        <v>0</v>
      </c>
      <c r="O17" s="89"/>
      <c r="P17" s="90"/>
      <c r="Q17" s="91">
        <f t="shared" si="4"/>
        <v>0</v>
      </c>
      <c r="R17" s="89"/>
      <c r="S17" s="90"/>
      <c r="T17" s="91">
        <f t="shared" si="5"/>
        <v>0</v>
      </c>
      <c r="U17" s="208">
        <f t="shared" si="6"/>
        <v>0</v>
      </c>
      <c r="W17" s="85" t="s">
        <v>12</v>
      </c>
      <c r="X17" s="122">
        <f t="shared" si="7"/>
        <v>0</v>
      </c>
      <c r="Y17" s="122">
        <f t="shared" si="8"/>
        <v>0</v>
      </c>
      <c r="Z17" s="122">
        <f t="shared" si="9"/>
        <v>0</v>
      </c>
      <c r="AA17" s="122">
        <f t="shared" si="10"/>
        <v>0</v>
      </c>
      <c r="AB17" s="123">
        <f t="shared" si="11"/>
        <v>0</v>
      </c>
      <c r="AC17" s="129">
        <f t="shared" si="12"/>
        <v>0</v>
      </c>
    </row>
    <row r="18" spans="1:29" ht="15.75">
      <c r="A18" s="251"/>
      <c r="B18" s="86" t="s">
        <v>13</v>
      </c>
      <c r="C18" s="92"/>
      <c r="D18" s="20"/>
      <c r="E18" s="93">
        <f t="shared" si="0"/>
        <v>0</v>
      </c>
      <c r="F18" s="92"/>
      <c r="G18" s="20"/>
      <c r="H18" s="93">
        <f t="shared" si="1"/>
        <v>0</v>
      </c>
      <c r="I18" s="92"/>
      <c r="J18" s="20"/>
      <c r="K18" s="93">
        <f t="shared" si="2"/>
        <v>0</v>
      </c>
      <c r="L18" s="92"/>
      <c r="M18" s="20"/>
      <c r="N18" s="93">
        <f t="shared" si="3"/>
        <v>0</v>
      </c>
      <c r="O18" s="92"/>
      <c r="P18" s="20"/>
      <c r="Q18" s="93">
        <f t="shared" si="4"/>
        <v>0</v>
      </c>
      <c r="R18" s="92"/>
      <c r="S18" s="20"/>
      <c r="T18" s="93">
        <f t="shared" si="5"/>
        <v>0</v>
      </c>
      <c r="U18" s="209">
        <f t="shared" si="6"/>
        <v>0</v>
      </c>
      <c r="W18" s="86" t="s">
        <v>13</v>
      </c>
      <c r="X18" s="122">
        <f t="shared" si="7"/>
        <v>0</v>
      </c>
      <c r="Y18" s="122">
        <f t="shared" si="8"/>
        <v>0</v>
      </c>
      <c r="Z18" s="122">
        <f t="shared" si="9"/>
        <v>0</v>
      </c>
      <c r="AA18" s="122">
        <f t="shared" si="10"/>
        <v>0</v>
      </c>
      <c r="AB18" s="123">
        <f t="shared" si="11"/>
        <v>0</v>
      </c>
      <c r="AC18" s="129">
        <f t="shared" si="12"/>
        <v>0</v>
      </c>
    </row>
    <row r="19" spans="1:29" ht="15.75">
      <c r="A19" s="251"/>
      <c r="B19" s="87" t="s">
        <v>14</v>
      </c>
      <c r="C19" s="92"/>
      <c r="D19" s="20"/>
      <c r="E19" s="93">
        <f t="shared" si="0"/>
        <v>0</v>
      </c>
      <c r="F19" s="92"/>
      <c r="G19" s="20"/>
      <c r="H19" s="93">
        <f t="shared" si="1"/>
        <v>0</v>
      </c>
      <c r="I19" s="92"/>
      <c r="J19" s="20"/>
      <c r="K19" s="93">
        <f t="shared" si="2"/>
        <v>0</v>
      </c>
      <c r="L19" s="92"/>
      <c r="M19" s="20"/>
      <c r="N19" s="93">
        <f t="shared" si="3"/>
        <v>0</v>
      </c>
      <c r="O19" s="92"/>
      <c r="P19" s="20"/>
      <c r="Q19" s="93">
        <f t="shared" si="4"/>
        <v>0</v>
      </c>
      <c r="R19" s="92"/>
      <c r="S19" s="20"/>
      <c r="T19" s="93">
        <f t="shared" si="5"/>
        <v>0</v>
      </c>
      <c r="U19" s="209">
        <f t="shared" si="6"/>
        <v>0</v>
      </c>
      <c r="W19" s="87" t="s">
        <v>14</v>
      </c>
      <c r="X19" s="122">
        <f t="shared" si="7"/>
        <v>0</v>
      </c>
      <c r="Y19" s="122">
        <f t="shared" si="8"/>
        <v>0</v>
      </c>
      <c r="Z19" s="122">
        <f t="shared" si="9"/>
        <v>0</v>
      </c>
      <c r="AA19" s="122">
        <f t="shared" si="10"/>
        <v>0</v>
      </c>
      <c r="AB19" s="123">
        <f t="shared" si="11"/>
        <v>0</v>
      </c>
      <c r="AC19" s="129">
        <f t="shared" si="12"/>
        <v>0</v>
      </c>
    </row>
    <row r="20" spans="1:29" ht="15.75">
      <c r="A20" s="251"/>
      <c r="B20" s="86" t="s">
        <v>15</v>
      </c>
      <c r="C20" s="92"/>
      <c r="D20" s="20"/>
      <c r="E20" s="93">
        <f t="shared" si="0"/>
        <v>0</v>
      </c>
      <c r="F20" s="92"/>
      <c r="G20" s="20"/>
      <c r="H20" s="93">
        <f t="shared" si="1"/>
        <v>0</v>
      </c>
      <c r="I20" s="92"/>
      <c r="J20" s="20"/>
      <c r="K20" s="93">
        <f t="shared" si="2"/>
        <v>0</v>
      </c>
      <c r="L20" s="92"/>
      <c r="M20" s="20"/>
      <c r="N20" s="93">
        <f t="shared" si="3"/>
        <v>0</v>
      </c>
      <c r="O20" s="92"/>
      <c r="P20" s="20"/>
      <c r="Q20" s="93">
        <f t="shared" si="4"/>
        <v>0</v>
      </c>
      <c r="R20" s="92"/>
      <c r="S20" s="20"/>
      <c r="T20" s="93">
        <f t="shared" si="5"/>
        <v>0</v>
      </c>
      <c r="U20" s="209">
        <f t="shared" si="6"/>
        <v>0</v>
      </c>
      <c r="W20" s="86" t="s">
        <v>15</v>
      </c>
      <c r="X20" s="122">
        <f t="shared" si="7"/>
        <v>0</v>
      </c>
      <c r="Y20" s="4">
        <f t="shared" si="8"/>
        <v>0</v>
      </c>
      <c r="Z20" s="130">
        <f t="shared" si="9"/>
        <v>0</v>
      </c>
      <c r="AA20" s="4">
        <f t="shared" si="10"/>
        <v>0</v>
      </c>
      <c r="AB20" s="123">
        <f t="shared" si="11"/>
        <v>0</v>
      </c>
      <c r="AC20" s="129">
        <f t="shared" si="12"/>
        <v>0</v>
      </c>
    </row>
    <row r="21" spans="1:29" ht="15.75">
      <c r="A21" s="251"/>
      <c r="B21" s="86" t="s">
        <v>16</v>
      </c>
      <c r="C21" s="92"/>
      <c r="D21" s="20"/>
      <c r="E21" s="93">
        <f t="shared" si="0"/>
        <v>0</v>
      </c>
      <c r="F21" s="92"/>
      <c r="G21" s="20"/>
      <c r="H21" s="93">
        <f t="shared" si="1"/>
        <v>0</v>
      </c>
      <c r="I21" s="92"/>
      <c r="J21" s="20"/>
      <c r="K21" s="93">
        <f t="shared" si="2"/>
        <v>0</v>
      </c>
      <c r="L21" s="92"/>
      <c r="M21" s="20"/>
      <c r="N21" s="93">
        <f t="shared" si="3"/>
        <v>0</v>
      </c>
      <c r="O21" s="92"/>
      <c r="P21" s="20"/>
      <c r="Q21" s="93">
        <f t="shared" si="4"/>
        <v>0</v>
      </c>
      <c r="R21" s="92"/>
      <c r="S21" s="20"/>
      <c r="T21" s="93">
        <f t="shared" si="5"/>
        <v>0</v>
      </c>
      <c r="U21" s="209">
        <f t="shared" si="6"/>
        <v>0</v>
      </c>
      <c r="W21" s="86" t="s">
        <v>16</v>
      </c>
      <c r="X21" s="122">
        <f t="shared" si="7"/>
        <v>0</v>
      </c>
      <c r="Y21" s="4">
        <f t="shared" si="8"/>
        <v>0</v>
      </c>
      <c r="Z21" s="130">
        <f t="shared" si="9"/>
        <v>0</v>
      </c>
      <c r="AA21" s="4">
        <f t="shared" si="10"/>
        <v>0</v>
      </c>
      <c r="AB21" s="4">
        <f t="shared" si="11"/>
        <v>0</v>
      </c>
      <c r="AC21" s="129">
        <f t="shared" si="12"/>
        <v>0</v>
      </c>
    </row>
    <row r="22" spans="1:29" ht="15.75">
      <c r="A22" s="251"/>
      <c r="B22" s="86" t="s">
        <v>17</v>
      </c>
      <c r="C22" s="92"/>
      <c r="D22" s="20"/>
      <c r="E22" s="93">
        <f t="shared" si="0"/>
        <v>0</v>
      </c>
      <c r="F22" s="92"/>
      <c r="G22" s="20"/>
      <c r="H22" s="93">
        <f t="shared" si="1"/>
        <v>0</v>
      </c>
      <c r="I22" s="92"/>
      <c r="J22" s="20"/>
      <c r="K22" s="93">
        <f t="shared" si="2"/>
        <v>0</v>
      </c>
      <c r="L22" s="92"/>
      <c r="M22" s="20"/>
      <c r="N22" s="93">
        <f t="shared" si="3"/>
        <v>0</v>
      </c>
      <c r="O22" s="92"/>
      <c r="P22" s="20"/>
      <c r="Q22" s="93">
        <f t="shared" si="4"/>
        <v>0</v>
      </c>
      <c r="R22" s="92"/>
      <c r="S22" s="20"/>
      <c r="T22" s="93">
        <f t="shared" si="5"/>
        <v>0</v>
      </c>
      <c r="U22" s="209">
        <f t="shared" si="6"/>
        <v>0</v>
      </c>
      <c r="W22" s="86" t="s">
        <v>17</v>
      </c>
      <c r="X22" s="122">
        <f t="shared" si="7"/>
        <v>0</v>
      </c>
      <c r="Y22" s="4">
        <f t="shared" si="8"/>
        <v>0</v>
      </c>
      <c r="Z22" s="130">
        <f t="shared" si="9"/>
        <v>0</v>
      </c>
      <c r="AA22" s="4">
        <f t="shared" si="10"/>
        <v>0</v>
      </c>
      <c r="AB22" s="4">
        <f t="shared" si="11"/>
        <v>0</v>
      </c>
      <c r="AC22" s="129">
        <f t="shared" si="12"/>
        <v>0</v>
      </c>
    </row>
    <row r="23" spans="1:29" ht="15.75">
      <c r="A23" s="251"/>
      <c r="B23" s="86" t="s">
        <v>18</v>
      </c>
      <c r="C23" s="92"/>
      <c r="D23" s="20"/>
      <c r="E23" s="93">
        <f t="shared" si="0"/>
        <v>0</v>
      </c>
      <c r="F23" s="92"/>
      <c r="G23" s="20"/>
      <c r="H23" s="93">
        <f t="shared" si="1"/>
        <v>0</v>
      </c>
      <c r="I23" s="92"/>
      <c r="J23" s="20"/>
      <c r="K23" s="93">
        <f t="shared" si="2"/>
        <v>0</v>
      </c>
      <c r="L23" s="92"/>
      <c r="M23" s="20"/>
      <c r="N23" s="93">
        <f t="shared" si="3"/>
        <v>0</v>
      </c>
      <c r="O23" s="92"/>
      <c r="P23" s="20"/>
      <c r="Q23" s="93">
        <f t="shared" si="4"/>
        <v>0</v>
      </c>
      <c r="R23" s="92"/>
      <c r="S23" s="20"/>
      <c r="T23" s="93">
        <f t="shared" si="5"/>
        <v>0</v>
      </c>
      <c r="U23" s="209">
        <f t="shared" si="6"/>
        <v>0</v>
      </c>
      <c r="W23" s="86" t="s">
        <v>18</v>
      </c>
      <c r="X23" s="122">
        <f t="shared" si="7"/>
        <v>0</v>
      </c>
      <c r="Y23" s="4">
        <f t="shared" si="8"/>
        <v>0</v>
      </c>
      <c r="Z23" s="130">
        <f t="shared" si="9"/>
        <v>0</v>
      </c>
      <c r="AA23" s="4">
        <f t="shared" si="10"/>
        <v>0</v>
      </c>
      <c r="AB23" s="4">
        <f t="shared" si="11"/>
        <v>0</v>
      </c>
      <c r="AC23" s="129">
        <f t="shared" si="12"/>
        <v>0</v>
      </c>
    </row>
    <row r="24" spans="1:29" ht="15.75">
      <c r="A24" s="252"/>
      <c r="B24" s="88" t="s">
        <v>19</v>
      </c>
      <c r="C24" s="94"/>
      <c r="D24" s="95"/>
      <c r="E24" s="96">
        <f t="shared" si="0"/>
        <v>0</v>
      </c>
      <c r="F24" s="94"/>
      <c r="G24" s="95"/>
      <c r="H24" s="96">
        <f t="shared" si="1"/>
        <v>0</v>
      </c>
      <c r="I24" s="94"/>
      <c r="J24" s="95"/>
      <c r="K24" s="96">
        <f t="shared" si="2"/>
        <v>0</v>
      </c>
      <c r="L24" s="94"/>
      <c r="M24" s="95"/>
      <c r="N24" s="96">
        <f t="shared" si="3"/>
        <v>0</v>
      </c>
      <c r="O24" s="94"/>
      <c r="P24" s="95"/>
      <c r="Q24" s="96">
        <f t="shared" si="4"/>
        <v>0</v>
      </c>
      <c r="R24" s="94"/>
      <c r="S24" s="95"/>
      <c r="T24" s="96">
        <f t="shared" si="5"/>
        <v>0</v>
      </c>
      <c r="U24" s="210">
        <f t="shared" si="6"/>
        <v>0</v>
      </c>
      <c r="W24" s="88" t="s">
        <v>19</v>
      </c>
      <c r="X24" s="122">
        <f t="shared" si="7"/>
        <v>0</v>
      </c>
      <c r="Y24" s="4">
        <f t="shared" si="8"/>
        <v>0</v>
      </c>
      <c r="Z24" s="130">
        <f t="shared" si="9"/>
        <v>0</v>
      </c>
      <c r="AA24" s="4">
        <f t="shared" si="10"/>
        <v>0</v>
      </c>
      <c r="AB24" s="4">
        <f t="shared" si="11"/>
        <v>0</v>
      </c>
      <c r="AC24" s="129">
        <f t="shared" si="12"/>
        <v>0</v>
      </c>
    </row>
    <row r="25" spans="1:29" ht="15.75" customHeight="1">
      <c r="A25" s="250">
        <v>42738</v>
      </c>
      <c r="B25" s="85" t="s">
        <v>12</v>
      </c>
      <c r="C25" s="89"/>
      <c r="D25" s="90"/>
      <c r="E25" s="91">
        <f t="shared" si="0"/>
        <v>0</v>
      </c>
      <c r="F25" s="89"/>
      <c r="G25" s="90"/>
      <c r="H25" s="91">
        <f t="shared" si="1"/>
        <v>0</v>
      </c>
      <c r="I25" s="89"/>
      <c r="J25" s="90"/>
      <c r="K25" s="91">
        <f t="shared" si="2"/>
        <v>0</v>
      </c>
      <c r="L25" s="89"/>
      <c r="M25" s="90"/>
      <c r="N25" s="91">
        <f t="shared" si="3"/>
        <v>0</v>
      </c>
      <c r="O25" s="89"/>
      <c r="P25" s="90"/>
      <c r="Q25" s="91">
        <f t="shared" si="4"/>
        <v>0</v>
      </c>
      <c r="R25" s="89"/>
      <c r="S25" s="90"/>
      <c r="T25" s="91">
        <f t="shared" si="5"/>
        <v>0</v>
      </c>
      <c r="U25" s="208">
        <f t="shared" si="6"/>
        <v>0</v>
      </c>
      <c r="W25" s="85" t="s">
        <v>12</v>
      </c>
      <c r="X25" s="117">
        <f t="shared" si="7"/>
        <v>0</v>
      </c>
      <c r="Y25" s="118">
        <f t="shared" si="8"/>
        <v>0</v>
      </c>
      <c r="Z25" s="118">
        <f t="shared" si="9"/>
        <v>0</v>
      </c>
      <c r="AA25" s="118">
        <f t="shared" si="10"/>
        <v>0</v>
      </c>
      <c r="AB25" s="118">
        <f t="shared" si="11"/>
        <v>0</v>
      </c>
      <c r="AC25" s="131">
        <f t="shared" si="12"/>
        <v>0</v>
      </c>
    </row>
    <row r="26" spans="1:29" ht="15.75">
      <c r="A26" s="251"/>
      <c r="B26" s="86" t="s">
        <v>13</v>
      </c>
      <c r="C26" s="92"/>
      <c r="D26" s="20"/>
      <c r="E26" s="93">
        <f t="shared" si="0"/>
        <v>0</v>
      </c>
      <c r="F26" s="92"/>
      <c r="G26" s="20"/>
      <c r="H26" s="93">
        <f t="shared" si="1"/>
        <v>0</v>
      </c>
      <c r="I26" s="92"/>
      <c r="J26" s="20"/>
      <c r="K26" s="93">
        <f t="shared" si="2"/>
        <v>0</v>
      </c>
      <c r="L26" s="92"/>
      <c r="M26" s="20"/>
      <c r="N26" s="93">
        <f t="shared" si="3"/>
        <v>0</v>
      </c>
      <c r="O26" s="92"/>
      <c r="P26" s="20"/>
      <c r="Q26" s="93">
        <f t="shared" si="4"/>
        <v>0</v>
      </c>
      <c r="R26" s="92"/>
      <c r="S26" s="20"/>
      <c r="T26" s="93">
        <f t="shared" si="5"/>
        <v>0</v>
      </c>
      <c r="U26" s="209">
        <f t="shared" si="6"/>
        <v>0</v>
      </c>
      <c r="W26" s="86" t="s">
        <v>13</v>
      </c>
      <c r="X26" s="121">
        <f t="shared" si="7"/>
        <v>0</v>
      </c>
      <c r="Y26" s="122">
        <f t="shared" si="8"/>
        <v>0</v>
      </c>
      <c r="Z26" s="122">
        <f t="shared" si="9"/>
        <v>0</v>
      </c>
      <c r="AA26" s="122">
        <f t="shared" si="10"/>
        <v>0</v>
      </c>
      <c r="AB26" s="122">
        <f t="shared" si="11"/>
        <v>0</v>
      </c>
      <c r="AC26" s="129">
        <f t="shared" si="12"/>
        <v>0</v>
      </c>
    </row>
    <row r="27" spans="1:29" ht="15.75">
      <c r="A27" s="251"/>
      <c r="B27" s="87" t="s">
        <v>14</v>
      </c>
      <c r="C27" s="92"/>
      <c r="D27" s="20"/>
      <c r="E27" s="93">
        <f t="shared" si="0"/>
        <v>0</v>
      </c>
      <c r="F27" s="92"/>
      <c r="G27" s="20"/>
      <c r="H27" s="93">
        <f t="shared" si="1"/>
        <v>0</v>
      </c>
      <c r="I27" s="92"/>
      <c r="J27" s="20"/>
      <c r="K27" s="93">
        <f t="shared" si="2"/>
        <v>0</v>
      </c>
      <c r="L27" s="92"/>
      <c r="M27" s="20"/>
      <c r="N27" s="93">
        <f t="shared" si="3"/>
        <v>0</v>
      </c>
      <c r="O27" s="92"/>
      <c r="P27" s="20"/>
      <c r="Q27" s="93">
        <f t="shared" si="4"/>
        <v>0</v>
      </c>
      <c r="R27" s="92"/>
      <c r="S27" s="20"/>
      <c r="T27" s="93">
        <f t="shared" si="5"/>
        <v>0</v>
      </c>
      <c r="U27" s="209">
        <f t="shared" si="6"/>
        <v>0</v>
      </c>
      <c r="W27" s="87" t="s">
        <v>14</v>
      </c>
      <c r="X27" s="121">
        <f t="shared" si="7"/>
        <v>0</v>
      </c>
      <c r="Y27" s="122">
        <f t="shared" si="8"/>
        <v>0</v>
      </c>
      <c r="Z27" s="122">
        <f t="shared" si="9"/>
        <v>0</v>
      </c>
      <c r="AA27" s="122">
        <f t="shared" si="10"/>
        <v>0</v>
      </c>
      <c r="AB27" s="122">
        <f t="shared" si="11"/>
        <v>0</v>
      </c>
      <c r="AC27" s="129">
        <f t="shared" si="12"/>
        <v>0</v>
      </c>
    </row>
    <row r="28" spans="1:29" ht="15.75">
      <c r="A28" s="251"/>
      <c r="B28" s="86" t="s">
        <v>15</v>
      </c>
      <c r="C28" s="92"/>
      <c r="D28" s="20"/>
      <c r="E28" s="93">
        <f t="shared" si="0"/>
        <v>0</v>
      </c>
      <c r="F28" s="92"/>
      <c r="G28" s="20"/>
      <c r="H28" s="93">
        <f t="shared" si="1"/>
        <v>0</v>
      </c>
      <c r="I28" s="92"/>
      <c r="J28" s="20"/>
      <c r="K28" s="93">
        <f t="shared" si="2"/>
        <v>0</v>
      </c>
      <c r="L28" s="92"/>
      <c r="M28" s="20"/>
      <c r="N28" s="93">
        <f t="shared" si="3"/>
        <v>0</v>
      </c>
      <c r="O28" s="92"/>
      <c r="P28" s="20"/>
      <c r="Q28" s="93">
        <f t="shared" si="4"/>
        <v>0</v>
      </c>
      <c r="R28" s="92"/>
      <c r="S28" s="20"/>
      <c r="T28" s="93">
        <f t="shared" si="5"/>
        <v>0</v>
      </c>
      <c r="U28" s="209">
        <f t="shared" si="6"/>
        <v>0</v>
      </c>
      <c r="W28" s="86" t="s">
        <v>15</v>
      </c>
      <c r="X28" s="121">
        <f t="shared" si="7"/>
        <v>0</v>
      </c>
      <c r="Y28" s="122">
        <f t="shared" si="8"/>
        <v>0</v>
      </c>
      <c r="Z28" s="122">
        <f t="shared" si="9"/>
        <v>0</v>
      </c>
      <c r="AA28" s="122">
        <f t="shared" si="10"/>
        <v>0</v>
      </c>
      <c r="AB28" s="122">
        <f t="shared" si="11"/>
        <v>0</v>
      </c>
      <c r="AC28" s="129">
        <f t="shared" si="12"/>
        <v>0</v>
      </c>
    </row>
    <row r="29" spans="1:29" ht="15.75">
      <c r="A29" s="251"/>
      <c r="B29" s="86" t="s">
        <v>16</v>
      </c>
      <c r="C29" s="92"/>
      <c r="D29" s="20"/>
      <c r="E29" s="93">
        <f t="shared" si="0"/>
        <v>0</v>
      </c>
      <c r="F29" s="92"/>
      <c r="G29" s="20"/>
      <c r="H29" s="93">
        <f t="shared" si="1"/>
        <v>0</v>
      </c>
      <c r="I29" s="92"/>
      <c r="J29" s="20"/>
      <c r="K29" s="93">
        <f t="shared" si="2"/>
        <v>0</v>
      </c>
      <c r="L29" s="92"/>
      <c r="M29" s="20"/>
      <c r="N29" s="93">
        <f t="shared" si="3"/>
        <v>0</v>
      </c>
      <c r="O29" s="92"/>
      <c r="P29" s="20"/>
      <c r="Q29" s="93">
        <f t="shared" si="4"/>
        <v>0</v>
      </c>
      <c r="R29" s="92"/>
      <c r="S29" s="20"/>
      <c r="T29" s="93">
        <f t="shared" si="5"/>
        <v>0</v>
      </c>
      <c r="U29" s="209">
        <f t="shared" si="6"/>
        <v>0</v>
      </c>
      <c r="W29" s="86" t="s">
        <v>16</v>
      </c>
      <c r="X29" s="121">
        <f t="shared" si="7"/>
        <v>0</v>
      </c>
      <c r="Y29" s="122">
        <f t="shared" si="8"/>
        <v>0</v>
      </c>
      <c r="Z29" s="122">
        <f t="shared" si="9"/>
        <v>0</v>
      </c>
      <c r="AA29" s="122">
        <f t="shared" si="10"/>
        <v>0</v>
      </c>
      <c r="AB29" s="122">
        <f t="shared" si="11"/>
        <v>0</v>
      </c>
      <c r="AC29" s="129">
        <f t="shared" si="12"/>
        <v>0</v>
      </c>
    </row>
    <row r="30" spans="1:29" ht="15.75">
      <c r="A30" s="251"/>
      <c r="B30" s="86" t="s">
        <v>17</v>
      </c>
      <c r="C30" s="92"/>
      <c r="D30" s="20"/>
      <c r="E30" s="93">
        <f t="shared" si="0"/>
        <v>0</v>
      </c>
      <c r="F30" s="92"/>
      <c r="G30" s="20"/>
      <c r="H30" s="93">
        <f t="shared" si="1"/>
        <v>0</v>
      </c>
      <c r="I30" s="92"/>
      <c r="J30" s="20"/>
      <c r="K30" s="93">
        <f t="shared" si="2"/>
        <v>0</v>
      </c>
      <c r="L30" s="92"/>
      <c r="M30" s="20"/>
      <c r="N30" s="93">
        <f t="shared" si="3"/>
        <v>0</v>
      </c>
      <c r="O30" s="92"/>
      <c r="P30" s="20"/>
      <c r="Q30" s="93">
        <f t="shared" si="4"/>
        <v>0</v>
      </c>
      <c r="R30" s="92"/>
      <c r="S30" s="20"/>
      <c r="T30" s="93">
        <f t="shared" si="5"/>
        <v>0</v>
      </c>
      <c r="U30" s="209">
        <f t="shared" si="6"/>
        <v>0</v>
      </c>
      <c r="W30" s="86" t="s">
        <v>17</v>
      </c>
      <c r="X30" s="121">
        <f t="shared" si="7"/>
        <v>0</v>
      </c>
      <c r="Y30" s="122">
        <f t="shared" si="8"/>
        <v>0</v>
      </c>
      <c r="Z30" s="122">
        <f t="shared" si="9"/>
        <v>0</v>
      </c>
      <c r="AA30" s="122">
        <f t="shared" si="10"/>
        <v>0</v>
      </c>
      <c r="AB30" s="122">
        <f t="shared" si="11"/>
        <v>0</v>
      </c>
      <c r="AC30" s="129">
        <f t="shared" si="12"/>
        <v>0</v>
      </c>
    </row>
    <row r="31" spans="1:29" ht="15.75">
      <c r="A31" s="251"/>
      <c r="B31" s="86" t="s">
        <v>18</v>
      </c>
      <c r="C31" s="92"/>
      <c r="D31" s="20"/>
      <c r="E31" s="93">
        <f t="shared" si="0"/>
        <v>0</v>
      </c>
      <c r="F31" s="92"/>
      <c r="G31" s="20"/>
      <c r="H31" s="93">
        <f t="shared" si="1"/>
        <v>0</v>
      </c>
      <c r="I31" s="92"/>
      <c r="J31" s="20"/>
      <c r="K31" s="93">
        <f t="shared" si="2"/>
        <v>0</v>
      </c>
      <c r="L31" s="92"/>
      <c r="M31" s="20"/>
      <c r="N31" s="93">
        <f t="shared" si="3"/>
        <v>0</v>
      </c>
      <c r="O31" s="92"/>
      <c r="P31" s="20"/>
      <c r="Q31" s="93">
        <f t="shared" si="4"/>
        <v>0</v>
      </c>
      <c r="R31" s="92"/>
      <c r="S31" s="20"/>
      <c r="T31" s="93">
        <f t="shared" si="5"/>
        <v>0</v>
      </c>
      <c r="U31" s="209">
        <f t="shared" si="6"/>
        <v>0</v>
      </c>
      <c r="W31" s="86" t="s">
        <v>18</v>
      </c>
      <c r="X31" s="121">
        <f t="shared" si="7"/>
        <v>0</v>
      </c>
      <c r="Y31" s="122">
        <f t="shared" si="8"/>
        <v>0</v>
      </c>
      <c r="Z31" s="122">
        <f t="shared" si="9"/>
        <v>0</v>
      </c>
      <c r="AA31" s="122">
        <f t="shared" si="10"/>
        <v>0</v>
      </c>
      <c r="AB31" s="122">
        <f t="shared" si="11"/>
        <v>0</v>
      </c>
      <c r="AC31" s="129">
        <f t="shared" si="12"/>
        <v>0</v>
      </c>
    </row>
    <row r="32" spans="1:29" ht="15.75">
      <c r="A32" s="252"/>
      <c r="B32" s="88" t="s">
        <v>19</v>
      </c>
      <c r="C32" s="94"/>
      <c r="D32" s="95"/>
      <c r="E32" s="96">
        <f t="shared" si="0"/>
        <v>0</v>
      </c>
      <c r="F32" s="94"/>
      <c r="G32" s="95"/>
      <c r="H32" s="96">
        <f t="shared" si="1"/>
        <v>0</v>
      </c>
      <c r="I32" s="94"/>
      <c r="J32" s="95"/>
      <c r="K32" s="96">
        <f t="shared" si="2"/>
        <v>0</v>
      </c>
      <c r="L32" s="94"/>
      <c r="M32" s="95"/>
      <c r="N32" s="96">
        <f t="shared" si="3"/>
        <v>0</v>
      </c>
      <c r="O32" s="94"/>
      <c r="P32" s="95"/>
      <c r="Q32" s="96">
        <f t="shared" si="4"/>
        <v>0</v>
      </c>
      <c r="R32" s="94"/>
      <c r="S32" s="95"/>
      <c r="T32" s="96">
        <f t="shared" si="5"/>
        <v>0</v>
      </c>
      <c r="U32" s="210">
        <f t="shared" si="6"/>
        <v>0</v>
      </c>
      <c r="W32" s="88" t="s">
        <v>19</v>
      </c>
      <c r="X32" s="125">
        <f t="shared" si="7"/>
        <v>0</v>
      </c>
      <c r="Y32" s="126">
        <f t="shared" si="8"/>
        <v>0</v>
      </c>
      <c r="Z32" s="126">
        <f t="shared" si="9"/>
        <v>0</v>
      </c>
      <c r="AA32" s="126">
        <f t="shared" si="10"/>
        <v>0</v>
      </c>
      <c r="AB32" s="126">
        <f t="shared" si="11"/>
        <v>0</v>
      </c>
      <c r="AC32" s="132">
        <f t="shared" si="12"/>
        <v>0</v>
      </c>
    </row>
    <row r="33" spans="1:29" ht="15.75" customHeight="1">
      <c r="A33" s="250">
        <v>42739</v>
      </c>
      <c r="B33" s="85" t="s">
        <v>12</v>
      </c>
      <c r="C33" s="89"/>
      <c r="D33" s="90"/>
      <c r="E33" s="91">
        <f t="shared" si="0"/>
        <v>0</v>
      </c>
      <c r="F33" s="89"/>
      <c r="G33" s="90"/>
      <c r="H33" s="91">
        <f t="shared" si="1"/>
        <v>0</v>
      </c>
      <c r="I33" s="89"/>
      <c r="J33" s="90"/>
      <c r="K33" s="91">
        <f t="shared" si="2"/>
        <v>0</v>
      </c>
      <c r="L33" s="89"/>
      <c r="M33" s="90"/>
      <c r="N33" s="91">
        <f t="shared" si="3"/>
        <v>0</v>
      </c>
      <c r="O33" s="89"/>
      <c r="P33" s="90"/>
      <c r="Q33" s="91">
        <f t="shared" si="4"/>
        <v>0</v>
      </c>
      <c r="R33" s="89"/>
      <c r="S33" s="90"/>
      <c r="T33" s="91">
        <f t="shared" si="5"/>
        <v>0</v>
      </c>
      <c r="U33" s="208">
        <f t="shared" si="6"/>
        <v>0</v>
      </c>
      <c r="W33" s="85" t="s">
        <v>12</v>
      </c>
      <c r="X33" s="117">
        <f t="shared" si="7"/>
        <v>0</v>
      </c>
      <c r="Y33" s="118">
        <f t="shared" si="8"/>
        <v>0</v>
      </c>
      <c r="Z33" s="118">
        <f t="shared" si="9"/>
        <v>0</v>
      </c>
      <c r="AA33" s="118">
        <f t="shared" si="10"/>
        <v>0</v>
      </c>
      <c r="AB33" s="118">
        <f t="shared" si="11"/>
        <v>0</v>
      </c>
      <c r="AC33" s="131">
        <f t="shared" si="12"/>
        <v>0</v>
      </c>
    </row>
    <row r="34" spans="1:29" ht="15.75">
      <c r="A34" s="251"/>
      <c r="B34" s="86" t="s">
        <v>13</v>
      </c>
      <c r="C34" s="92"/>
      <c r="D34" s="84"/>
      <c r="E34" s="93">
        <f t="shared" si="0"/>
        <v>0</v>
      </c>
      <c r="F34" s="92"/>
      <c r="G34" s="6"/>
      <c r="H34" s="93">
        <f t="shared" si="1"/>
        <v>0</v>
      </c>
      <c r="I34" s="92"/>
      <c r="J34" s="20"/>
      <c r="K34" s="93">
        <f t="shared" si="2"/>
        <v>0</v>
      </c>
      <c r="L34" s="92"/>
      <c r="M34" s="20"/>
      <c r="N34" s="93">
        <f t="shared" si="3"/>
        <v>0</v>
      </c>
      <c r="O34" s="92"/>
      <c r="P34" s="6"/>
      <c r="Q34" s="93">
        <f t="shared" si="4"/>
        <v>0</v>
      </c>
      <c r="R34" s="92"/>
      <c r="S34" s="6"/>
      <c r="T34" s="93">
        <f t="shared" si="5"/>
        <v>0</v>
      </c>
      <c r="U34" s="209">
        <f t="shared" si="6"/>
        <v>0</v>
      </c>
      <c r="W34" s="86" t="s">
        <v>13</v>
      </c>
      <c r="X34" s="121">
        <f t="shared" si="7"/>
        <v>0</v>
      </c>
      <c r="Y34" s="122">
        <f t="shared" si="8"/>
        <v>0</v>
      </c>
      <c r="Z34" s="122">
        <f t="shared" si="9"/>
        <v>0</v>
      </c>
      <c r="AA34" s="122">
        <f t="shared" si="10"/>
        <v>0</v>
      </c>
      <c r="AB34" s="122">
        <f t="shared" si="11"/>
        <v>0</v>
      </c>
      <c r="AC34" s="129">
        <f t="shared" si="12"/>
        <v>0</v>
      </c>
    </row>
    <row r="35" spans="1:29" ht="15.75">
      <c r="A35" s="251"/>
      <c r="B35" s="87" t="s">
        <v>14</v>
      </c>
      <c r="C35" s="92"/>
      <c r="D35" s="6"/>
      <c r="E35" s="93">
        <f t="shared" si="0"/>
        <v>0</v>
      </c>
      <c r="F35" s="92"/>
      <c r="G35" s="6"/>
      <c r="H35" s="93">
        <f t="shared" si="1"/>
        <v>0</v>
      </c>
      <c r="I35" s="92"/>
      <c r="J35" s="20"/>
      <c r="K35" s="93">
        <f t="shared" si="2"/>
        <v>0</v>
      </c>
      <c r="L35" s="92"/>
      <c r="M35" s="20"/>
      <c r="N35" s="93">
        <f t="shared" si="3"/>
        <v>0</v>
      </c>
      <c r="O35" s="92"/>
      <c r="P35" s="6"/>
      <c r="Q35" s="93">
        <f t="shared" si="4"/>
        <v>0</v>
      </c>
      <c r="R35" s="92"/>
      <c r="S35" s="6"/>
      <c r="T35" s="93">
        <f t="shared" si="5"/>
        <v>0</v>
      </c>
      <c r="U35" s="209">
        <f t="shared" si="6"/>
        <v>0</v>
      </c>
      <c r="W35" s="87" t="s">
        <v>14</v>
      </c>
      <c r="X35" s="121">
        <f t="shared" si="7"/>
        <v>0</v>
      </c>
      <c r="Y35" s="122">
        <f t="shared" si="8"/>
        <v>0</v>
      </c>
      <c r="Z35" s="122">
        <f t="shared" si="9"/>
        <v>0</v>
      </c>
      <c r="AA35" s="122">
        <f t="shared" si="10"/>
        <v>0</v>
      </c>
      <c r="AB35" s="122">
        <f t="shared" si="11"/>
        <v>0</v>
      </c>
      <c r="AC35" s="129">
        <f t="shared" si="12"/>
        <v>0</v>
      </c>
    </row>
    <row r="36" spans="1:29" ht="15.75">
      <c r="A36" s="251"/>
      <c r="B36" s="86" t="s">
        <v>15</v>
      </c>
      <c r="C36" s="92"/>
      <c r="D36" s="6"/>
      <c r="E36" s="93">
        <f t="shared" si="0"/>
        <v>0</v>
      </c>
      <c r="F36" s="92"/>
      <c r="G36" s="6"/>
      <c r="H36" s="93">
        <f t="shared" si="1"/>
        <v>0</v>
      </c>
      <c r="I36" s="92"/>
      <c r="J36" s="20"/>
      <c r="K36" s="93">
        <f t="shared" si="2"/>
        <v>0</v>
      </c>
      <c r="L36" s="92"/>
      <c r="M36" s="20"/>
      <c r="N36" s="93">
        <f t="shared" si="3"/>
        <v>0</v>
      </c>
      <c r="O36" s="92"/>
      <c r="P36" s="6"/>
      <c r="Q36" s="93">
        <f t="shared" si="4"/>
        <v>0</v>
      </c>
      <c r="R36" s="92"/>
      <c r="S36" s="6"/>
      <c r="T36" s="93">
        <f t="shared" si="5"/>
        <v>0</v>
      </c>
      <c r="U36" s="209">
        <f t="shared" si="6"/>
        <v>0</v>
      </c>
      <c r="W36" s="86" t="s">
        <v>15</v>
      </c>
      <c r="X36" s="121">
        <f t="shared" si="7"/>
        <v>0</v>
      </c>
      <c r="Y36" s="122">
        <f t="shared" si="8"/>
        <v>0</v>
      </c>
      <c r="Z36" s="122">
        <f t="shared" si="9"/>
        <v>0</v>
      </c>
      <c r="AA36" s="122">
        <f t="shared" si="10"/>
        <v>0</v>
      </c>
      <c r="AB36" s="122">
        <f t="shared" si="11"/>
        <v>0</v>
      </c>
      <c r="AC36" s="129">
        <f t="shared" si="12"/>
        <v>0</v>
      </c>
    </row>
    <row r="37" spans="1:29" ht="15.75">
      <c r="A37" s="251"/>
      <c r="B37" s="86" t="s">
        <v>16</v>
      </c>
      <c r="C37" s="92"/>
      <c r="D37" s="6"/>
      <c r="E37" s="93">
        <f t="shared" si="0"/>
        <v>0</v>
      </c>
      <c r="F37" s="92"/>
      <c r="G37" s="6"/>
      <c r="H37" s="93">
        <f t="shared" si="1"/>
        <v>0</v>
      </c>
      <c r="I37" s="92"/>
      <c r="J37" s="20"/>
      <c r="K37" s="93">
        <f t="shared" si="2"/>
        <v>0</v>
      </c>
      <c r="L37" s="92"/>
      <c r="M37" s="20"/>
      <c r="N37" s="93">
        <f t="shared" si="3"/>
        <v>0</v>
      </c>
      <c r="O37" s="92"/>
      <c r="P37" s="6"/>
      <c r="Q37" s="93">
        <f t="shared" si="4"/>
        <v>0</v>
      </c>
      <c r="R37" s="92"/>
      <c r="S37" s="6"/>
      <c r="T37" s="93">
        <f t="shared" si="5"/>
        <v>0</v>
      </c>
      <c r="U37" s="209">
        <f t="shared" si="6"/>
        <v>0</v>
      </c>
      <c r="W37" s="86" t="s">
        <v>16</v>
      </c>
      <c r="X37" s="121">
        <f t="shared" si="7"/>
        <v>0</v>
      </c>
      <c r="Y37" s="122">
        <f t="shared" si="8"/>
        <v>0</v>
      </c>
      <c r="Z37" s="122">
        <f t="shared" si="9"/>
        <v>0</v>
      </c>
      <c r="AA37" s="122">
        <f t="shared" si="10"/>
        <v>0</v>
      </c>
      <c r="AB37" s="122">
        <f t="shared" si="11"/>
        <v>0</v>
      </c>
      <c r="AC37" s="129">
        <f t="shared" si="12"/>
        <v>0</v>
      </c>
    </row>
    <row r="38" spans="1:29" ht="15.75">
      <c r="A38" s="251"/>
      <c r="B38" s="86" t="s">
        <v>17</v>
      </c>
      <c r="C38" s="92"/>
      <c r="D38" s="6"/>
      <c r="E38" s="93">
        <f t="shared" si="0"/>
        <v>0</v>
      </c>
      <c r="F38" s="92"/>
      <c r="G38" s="6"/>
      <c r="H38" s="93">
        <f t="shared" si="1"/>
        <v>0</v>
      </c>
      <c r="I38" s="92"/>
      <c r="J38" s="20"/>
      <c r="K38" s="93">
        <f t="shared" si="2"/>
        <v>0</v>
      </c>
      <c r="L38" s="92"/>
      <c r="M38" s="20"/>
      <c r="N38" s="93">
        <f t="shared" si="3"/>
        <v>0</v>
      </c>
      <c r="O38" s="92"/>
      <c r="P38" s="6"/>
      <c r="Q38" s="93">
        <f t="shared" si="4"/>
        <v>0</v>
      </c>
      <c r="R38" s="92"/>
      <c r="S38" s="6"/>
      <c r="T38" s="93">
        <f t="shared" si="5"/>
        <v>0</v>
      </c>
      <c r="U38" s="209">
        <f t="shared" si="6"/>
        <v>0</v>
      </c>
      <c r="W38" s="86" t="s">
        <v>17</v>
      </c>
      <c r="X38" s="121">
        <f t="shared" si="7"/>
        <v>0</v>
      </c>
      <c r="Y38" s="122">
        <f t="shared" si="8"/>
        <v>0</v>
      </c>
      <c r="Z38" s="122">
        <f t="shared" si="9"/>
        <v>0</v>
      </c>
      <c r="AA38" s="122">
        <f t="shared" si="10"/>
        <v>0</v>
      </c>
      <c r="AB38" s="122">
        <f t="shared" si="11"/>
        <v>0</v>
      </c>
      <c r="AC38" s="129">
        <f t="shared" si="12"/>
        <v>0</v>
      </c>
    </row>
    <row r="39" spans="1:29" ht="15.75">
      <c r="A39" s="251"/>
      <c r="B39" s="86" t="s">
        <v>18</v>
      </c>
      <c r="C39" s="92"/>
      <c r="D39" s="6"/>
      <c r="E39" s="93">
        <f t="shared" si="0"/>
        <v>0</v>
      </c>
      <c r="F39" s="92"/>
      <c r="G39" s="6"/>
      <c r="H39" s="93">
        <f t="shared" si="1"/>
        <v>0</v>
      </c>
      <c r="I39" s="92"/>
      <c r="J39" s="20"/>
      <c r="K39" s="93">
        <f t="shared" si="2"/>
        <v>0</v>
      </c>
      <c r="L39" s="92"/>
      <c r="M39" s="20"/>
      <c r="N39" s="93">
        <f t="shared" si="3"/>
        <v>0</v>
      </c>
      <c r="O39" s="92"/>
      <c r="P39" s="6"/>
      <c r="Q39" s="93">
        <f t="shared" si="4"/>
        <v>0</v>
      </c>
      <c r="R39" s="92"/>
      <c r="S39" s="6"/>
      <c r="T39" s="93">
        <f t="shared" si="5"/>
        <v>0</v>
      </c>
      <c r="U39" s="209">
        <f t="shared" si="6"/>
        <v>0</v>
      </c>
      <c r="W39" s="86" t="s">
        <v>18</v>
      </c>
      <c r="X39" s="121">
        <f t="shared" si="7"/>
        <v>0</v>
      </c>
      <c r="Y39" s="122">
        <f t="shared" si="8"/>
        <v>0</v>
      </c>
      <c r="Z39" s="122">
        <f t="shared" si="9"/>
        <v>0</v>
      </c>
      <c r="AA39" s="122">
        <f t="shared" si="10"/>
        <v>0</v>
      </c>
      <c r="AB39" s="122">
        <f t="shared" si="11"/>
        <v>0</v>
      </c>
      <c r="AC39" s="129">
        <f t="shared" si="12"/>
        <v>0</v>
      </c>
    </row>
    <row r="40" spans="1:29" ht="15.75">
      <c r="A40" s="252"/>
      <c r="B40" s="88" t="s">
        <v>19</v>
      </c>
      <c r="C40" s="94"/>
      <c r="D40" s="105"/>
      <c r="E40" s="96">
        <f t="shared" si="0"/>
        <v>0</v>
      </c>
      <c r="F40" s="94"/>
      <c r="G40" s="105"/>
      <c r="H40" s="96">
        <f t="shared" si="1"/>
        <v>0</v>
      </c>
      <c r="I40" s="94"/>
      <c r="J40" s="95"/>
      <c r="K40" s="96">
        <f t="shared" si="2"/>
        <v>0</v>
      </c>
      <c r="L40" s="94"/>
      <c r="M40" s="95"/>
      <c r="N40" s="96">
        <f t="shared" si="3"/>
        <v>0</v>
      </c>
      <c r="O40" s="94"/>
      <c r="P40" s="105"/>
      <c r="Q40" s="96">
        <f t="shared" si="4"/>
        <v>0</v>
      </c>
      <c r="R40" s="94"/>
      <c r="S40" s="105"/>
      <c r="T40" s="96">
        <f t="shared" si="5"/>
        <v>0</v>
      </c>
      <c r="U40" s="210">
        <f t="shared" si="6"/>
        <v>0</v>
      </c>
      <c r="W40" s="88" t="s">
        <v>19</v>
      </c>
      <c r="X40" s="125">
        <f t="shared" si="7"/>
        <v>0</v>
      </c>
      <c r="Y40" s="126">
        <f t="shared" si="8"/>
        <v>0</v>
      </c>
      <c r="Z40" s="126">
        <f t="shared" si="9"/>
        <v>0</v>
      </c>
      <c r="AA40" s="126">
        <f t="shared" si="10"/>
        <v>0</v>
      </c>
      <c r="AB40" s="126">
        <f t="shared" si="11"/>
        <v>0</v>
      </c>
      <c r="AC40" s="132">
        <f t="shared" si="12"/>
        <v>0</v>
      </c>
    </row>
    <row r="41" spans="1:29" ht="15.75" customHeight="1">
      <c r="A41" s="250">
        <v>42740</v>
      </c>
      <c r="B41" s="85" t="s">
        <v>12</v>
      </c>
      <c r="C41" s="89"/>
      <c r="D41" s="90"/>
      <c r="E41" s="97">
        <f t="shared" si="0"/>
        <v>0</v>
      </c>
      <c r="F41" s="89"/>
      <c r="G41" s="90"/>
      <c r="H41" s="91">
        <f t="shared" si="1"/>
        <v>0</v>
      </c>
      <c r="I41" s="89"/>
      <c r="J41" s="90"/>
      <c r="K41" s="91">
        <f t="shared" si="2"/>
        <v>0</v>
      </c>
      <c r="L41" s="89"/>
      <c r="M41" s="90"/>
      <c r="N41" s="91">
        <f t="shared" si="3"/>
        <v>0</v>
      </c>
      <c r="O41" s="89"/>
      <c r="P41" s="90"/>
      <c r="Q41" s="91">
        <f t="shared" si="4"/>
        <v>0</v>
      </c>
      <c r="R41" s="89"/>
      <c r="S41" s="90"/>
      <c r="T41" s="91">
        <f t="shared" si="5"/>
        <v>0</v>
      </c>
      <c r="U41" s="208">
        <f t="shared" si="6"/>
        <v>0</v>
      </c>
      <c r="W41" s="85" t="s">
        <v>12</v>
      </c>
      <c r="X41" s="122">
        <f t="shared" si="7"/>
        <v>0</v>
      </c>
      <c r="Y41" s="122">
        <f t="shared" si="8"/>
        <v>0</v>
      </c>
      <c r="Z41" s="122">
        <f t="shared" si="9"/>
        <v>0</v>
      </c>
      <c r="AA41" s="122">
        <f t="shared" si="10"/>
        <v>0</v>
      </c>
      <c r="AB41" s="122">
        <f t="shared" si="11"/>
        <v>0</v>
      </c>
      <c r="AC41" s="129">
        <f t="shared" si="12"/>
        <v>0</v>
      </c>
    </row>
    <row r="42" spans="1:29" ht="15.75">
      <c r="A42" s="251"/>
      <c r="B42" s="86" t="s">
        <v>13</v>
      </c>
      <c r="C42" s="92"/>
      <c r="D42" s="20"/>
      <c r="E42" s="93">
        <f t="shared" si="0"/>
        <v>0</v>
      </c>
      <c r="F42" s="92"/>
      <c r="G42" s="20"/>
      <c r="H42" s="93">
        <f t="shared" si="1"/>
        <v>0</v>
      </c>
      <c r="I42" s="92"/>
      <c r="J42" s="20"/>
      <c r="K42" s="93">
        <f t="shared" si="2"/>
        <v>0</v>
      </c>
      <c r="L42" s="92"/>
      <c r="M42" s="20"/>
      <c r="N42" s="93">
        <f t="shared" si="3"/>
        <v>0</v>
      </c>
      <c r="O42" s="92"/>
      <c r="P42" s="20"/>
      <c r="Q42" s="93">
        <f t="shared" si="4"/>
        <v>0</v>
      </c>
      <c r="R42" s="92"/>
      <c r="S42" s="20"/>
      <c r="T42" s="93">
        <f t="shared" si="5"/>
        <v>0</v>
      </c>
      <c r="U42" s="209">
        <f t="shared" si="6"/>
        <v>0</v>
      </c>
      <c r="W42" s="86" t="s">
        <v>13</v>
      </c>
      <c r="X42" s="122">
        <f t="shared" si="7"/>
        <v>0</v>
      </c>
      <c r="Y42" s="122">
        <f t="shared" si="8"/>
        <v>0</v>
      </c>
      <c r="Z42" s="122">
        <f t="shared" si="9"/>
        <v>0</v>
      </c>
      <c r="AA42" s="122">
        <f t="shared" si="10"/>
        <v>0</v>
      </c>
      <c r="AB42" s="122">
        <f t="shared" si="11"/>
        <v>0</v>
      </c>
      <c r="AC42" s="129">
        <f t="shared" si="12"/>
        <v>0</v>
      </c>
    </row>
    <row r="43" spans="1:29" ht="15.75">
      <c r="A43" s="251"/>
      <c r="B43" s="87" t="s">
        <v>14</v>
      </c>
      <c r="C43" s="92"/>
      <c r="D43" s="20"/>
      <c r="E43" s="93">
        <f t="shared" si="0"/>
        <v>0</v>
      </c>
      <c r="F43" s="92"/>
      <c r="G43" s="20"/>
      <c r="H43" s="93">
        <f t="shared" si="1"/>
        <v>0</v>
      </c>
      <c r="I43" s="92"/>
      <c r="J43" s="20"/>
      <c r="K43" s="93">
        <f t="shared" si="2"/>
        <v>0</v>
      </c>
      <c r="L43" s="92"/>
      <c r="M43" s="20"/>
      <c r="N43" s="93">
        <f t="shared" si="3"/>
        <v>0</v>
      </c>
      <c r="O43" s="92"/>
      <c r="P43" s="20"/>
      <c r="Q43" s="93">
        <f t="shared" si="4"/>
        <v>0</v>
      </c>
      <c r="R43" s="92"/>
      <c r="S43" s="20"/>
      <c r="T43" s="93">
        <f t="shared" si="5"/>
        <v>0</v>
      </c>
      <c r="U43" s="209">
        <f t="shared" si="6"/>
        <v>0</v>
      </c>
      <c r="W43" s="87" t="s">
        <v>14</v>
      </c>
      <c r="X43" s="122">
        <f t="shared" si="7"/>
        <v>0</v>
      </c>
      <c r="Y43" s="122">
        <f t="shared" si="8"/>
        <v>0</v>
      </c>
      <c r="Z43" s="122">
        <f t="shared" si="9"/>
        <v>0</v>
      </c>
      <c r="AA43" s="122">
        <f t="shared" si="10"/>
        <v>0</v>
      </c>
      <c r="AB43" s="122">
        <f t="shared" si="11"/>
        <v>0</v>
      </c>
      <c r="AC43" s="129">
        <f t="shared" si="12"/>
        <v>0</v>
      </c>
    </row>
    <row r="44" spans="1:29" ht="15.75">
      <c r="A44" s="251"/>
      <c r="B44" s="86" t="s">
        <v>15</v>
      </c>
      <c r="C44" s="92"/>
      <c r="D44" s="20"/>
      <c r="E44" s="93">
        <f t="shared" si="0"/>
        <v>0</v>
      </c>
      <c r="F44" s="92"/>
      <c r="G44" s="20"/>
      <c r="H44" s="93">
        <f t="shared" si="1"/>
        <v>0</v>
      </c>
      <c r="I44" s="92"/>
      <c r="J44" s="20"/>
      <c r="K44" s="93">
        <f t="shared" si="2"/>
        <v>0</v>
      </c>
      <c r="L44" s="92"/>
      <c r="M44" s="20"/>
      <c r="N44" s="93">
        <f t="shared" si="3"/>
        <v>0</v>
      </c>
      <c r="O44" s="92"/>
      <c r="P44" s="20"/>
      <c r="Q44" s="93">
        <f t="shared" si="4"/>
        <v>0</v>
      </c>
      <c r="R44" s="92"/>
      <c r="S44" s="20"/>
      <c r="T44" s="93">
        <f t="shared" si="5"/>
        <v>0</v>
      </c>
      <c r="U44" s="209">
        <f t="shared" si="6"/>
        <v>0</v>
      </c>
      <c r="W44" s="86" t="s">
        <v>15</v>
      </c>
      <c r="X44" s="122">
        <f t="shared" si="7"/>
        <v>0</v>
      </c>
      <c r="Y44" s="122">
        <f t="shared" si="8"/>
        <v>0</v>
      </c>
      <c r="Z44" s="122">
        <f t="shared" si="9"/>
        <v>0</v>
      </c>
      <c r="AA44" s="122">
        <f t="shared" si="10"/>
        <v>0</v>
      </c>
      <c r="AB44" s="122">
        <f t="shared" si="11"/>
        <v>0</v>
      </c>
      <c r="AC44" s="129">
        <f t="shared" si="12"/>
        <v>0</v>
      </c>
    </row>
    <row r="45" spans="1:29" ht="15.75">
      <c r="A45" s="251"/>
      <c r="B45" s="86" t="s">
        <v>16</v>
      </c>
      <c r="C45" s="92"/>
      <c r="D45" s="20"/>
      <c r="E45" s="93">
        <f t="shared" si="0"/>
        <v>0</v>
      </c>
      <c r="F45" s="92"/>
      <c r="G45" s="20"/>
      <c r="H45" s="93">
        <f t="shared" si="1"/>
        <v>0</v>
      </c>
      <c r="I45" s="92"/>
      <c r="J45" s="20"/>
      <c r="K45" s="93">
        <f t="shared" si="2"/>
        <v>0</v>
      </c>
      <c r="L45" s="92"/>
      <c r="M45" s="20"/>
      <c r="N45" s="93">
        <f t="shared" si="3"/>
        <v>0</v>
      </c>
      <c r="O45" s="92"/>
      <c r="P45" s="20"/>
      <c r="Q45" s="93">
        <f t="shared" si="4"/>
        <v>0</v>
      </c>
      <c r="R45" s="92"/>
      <c r="S45" s="20"/>
      <c r="T45" s="93">
        <f t="shared" si="5"/>
        <v>0</v>
      </c>
      <c r="U45" s="209">
        <f t="shared" si="6"/>
        <v>0</v>
      </c>
      <c r="W45" s="86" t="s">
        <v>16</v>
      </c>
      <c r="X45" s="122">
        <f t="shared" si="7"/>
        <v>0</v>
      </c>
      <c r="Y45" s="122">
        <f t="shared" si="8"/>
        <v>0</v>
      </c>
      <c r="Z45" s="122">
        <f t="shared" si="9"/>
        <v>0</v>
      </c>
      <c r="AA45" s="122">
        <f t="shared" si="10"/>
        <v>0</v>
      </c>
      <c r="AB45" s="122">
        <f t="shared" si="11"/>
        <v>0</v>
      </c>
      <c r="AC45" s="129">
        <f t="shared" si="12"/>
        <v>0</v>
      </c>
    </row>
    <row r="46" spans="1:29" ht="15.75">
      <c r="A46" s="251"/>
      <c r="B46" s="86" t="s">
        <v>17</v>
      </c>
      <c r="C46" s="92"/>
      <c r="D46" s="20"/>
      <c r="E46" s="93">
        <f t="shared" si="0"/>
        <v>0</v>
      </c>
      <c r="F46" s="92"/>
      <c r="G46" s="20"/>
      <c r="H46" s="93">
        <f t="shared" si="1"/>
        <v>0</v>
      </c>
      <c r="I46" s="92"/>
      <c r="J46" s="20"/>
      <c r="K46" s="93">
        <f t="shared" si="2"/>
        <v>0</v>
      </c>
      <c r="L46" s="92"/>
      <c r="M46" s="20"/>
      <c r="N46" s="93">
        <f t="shared" si="3"/>
        <v>0</v>
      </c>
      <c r="O46" s="92"/>
      <c r="P46" s="20"/>
      <c r="Q46" s="93">
        <f t="shared" si="4"/>
        <v>0</v>
      </c>
      <c r="R46" s="92"/>
      <c r="S46" s="20"/>
      <c r="T46" s="93">
        <f t="shared" si="5"/>
        <v>0</v>
      </c>
      <c r="U46" s="209">
        <f t="shared" si="6"/>
        <v>0</v>
      </c>
      <c r="W46" s="86" t="s">
        <v>17</v>
      </c>
      <c r="X46" s="122">
        <f t="shared" si="7"/>
        <v>0</v>
      </c>
      <c r="Y46" s="122">
        <f t="shared" si="8"/>
        <v>0</v>
      </c>
      <c r="Z46" s="122">
        <f t="shared" si="9"/>
        <v>0</v>
      </c>
      <c r="AA46" s="122">
        <f t="shared" si="10"/>
        <v>0</v>
      </c>
      <c r="AB46" s="122">
        <f t="shared" si="11"/>
        <v>0</v>
      </c>
      <c r="AC46" s="129">
        <f t="shared" si="12"/>
        <v>0</v>
      </c>
    </row>
    <row r="47" spans="1:29" ht="15.75">
      <c r="A47" s="251"/>
      <c r="B47" s="86" t="s">
        <v>18</v>
      </c>
      <c r="C47" s="92"/>
      <c r="D47" s="20"/>
      <c r="E47" s="93">
        <f t="shared" si="0"/>
        <v>0</v>
      </c>
      <c r="F47" s="92"/>
      <c r="G47" s="20"/>
      <c r="H47" s="93">
        <f t="shared" si="1"/>
        <v>0</v>
      </c>
      <c r="I47" s="92"/>
      <c r="J47" s="20"/>
      <c r="K47" s="93">
        <f t="shared" si="2"/>
        <v>0</v>
      </c>
      <c r="L47" s="92"/>
      <c r="M47" s="20"/>
      <c r="N47" s="93">
        <f t="shared" si="3"/>
        <v>0</v>
      </c>
      <c r="O47" s="92"/>
      <c r="P47" s="20"/>
      <c r="Q47" s="93">
        <f t="shared" si="4"/>
        <v>0</v>
      </c>
      <c r="R47" s="92"/>
      <c r="S47" s="20"/>
      <c r="T47" s="93">
        <f t="shared" si="5"/>
        <v>0</v>
      </c>
      <c r="U47" s="209">
        <f t="shared" si="6"/>
        <v>0</v>
      </c>
      <c r="W47" s="86" t="s">
        <v>18</v>
      </c>
      <c r="X47" s="122">
        <f t="shared" si="7"/>
        <v>0</v>
      </c>
      <c r="Y47" s="122">
        <f t="shared" si="8"/>
        <v>0</v>
      </c>
      <c r="Z47" s="122">
        <f t="shared" si="9"/>
        <v>0</v>
      </c>
      <c r="AA47" s="122">
        <f t="shared" si="10"/>
        <v>0</v>
      </c>
      <c r="AB47" s="122">
        <f t="shared" si="11"/>
        <v>0</v>
      </c>
      <c r="AC47" s="129">
        <f t="shared" si="12"/>
        <v>0</v>
      </c>
    </row>
    <row r="48" spans="1:29" ht="15.75">
      <c r="A48" s="252"/>
      <c r="B48" s="88" t="s">
        <v>19</v>
      </c>
      <c r="C48" s="94"/>
      <c r="D48" s="95"/>
      <c r="E48" s="96">
        <f t="shared" si="0"/>
        <v>0</v>
      </c>
      <c r="F48" s="94"/>
      <c r="G48" s="95"/>
      <c r="H48" s="96">
        <f t="shared" si="1"/>
        <v>0</v>
      </c>
      <c r="I48" s="94"/>
      <c r="J48" s="95"/>
      <c r="K48" s="96">
        <f t="shared" si="2"/>
        <v>0</v>
      </c>
      <c r="L48" s="94"/>
      <c r="M48" s="95"/>
      <c r="N48" s="96">
        <f t="shared" si="3"/>
        <v>0</v>
      </c>
      <c r="O48" s="94"/>
      <c r="P48" s="95"/>
      <c r="Q48" s="96">
        <f t="shared" si="4"/>
        <v>0</v>
      </c>
      <c r="R48" s="94"/>
      <c r="S48" s="95"/>
      <c r="T48" s="96">
        <f t="shared" si="5"/>
        <v>0</v>
      </c>
      <c r="U48" s="210">
        <f t="shared" si="6"/>
        <v>0</v>
      </c>
      <c r="W48" s="88" t="s">
        <v>19</v>
      </c>
      <c r="X48" s="122">
        <f t="shared" si="7"/>
        <v>0</v>
      </c>
      <c r="Y48" s="122">
        <f t="shared" si="8"/>
        <v>0</v>
      </c>
      <c r="Z48" s="122">
        <f t="shared" si="9"/>
        <v>0</v>
      </c>
      <c r="AA48" s="122">
        <f t="shared" si="10"/>
        <v>0</v>
      </c>
      <c r="AB48" s="122">
        <f t="shared" si="11"/>
        <v>0</v>
      </c>
      <c r="AC48" s="129">
        <f t="shared" si="12"/>
        <v>0</v>
      </c>
    </row>
    <row r="49" spans="1:29" ht="15.75" customHeight="1">
      <c r="A49" s="250">
        <v>42741</v>
      </c>
      <c r="B49" s="85" t="s">
        <v>12</v>
      </c>
      <c r="C49" s="89"/>
      <c r="D49" s="90"/>
      <c r="E49" s="91">
        <f t="shared" si="0"/>
        <v>0</v>
      </c>
      <c r="F49" s="89"/>
      <c r="G49" s="90"/>
      <c r="H49" s="91">
        <f t="shared" si="1"/>
        <v>0</v>
      </c>
      <c r="I49" s="89"/>
      <c r="J49" s="90"/>
      <c r="K49" s="91">
        <f t="shared" si="2"/>
        <v>0</v>
      </c>
      <c r="L49" s="89"/>
      <c r="M49" s="90"/>
      <c r="N49" s="91">
        <f t="shared" si="3"/>
        <v>0</v>
      </c>
      <c r="O49" s="89"/>
      <c r="P49" s="90"/>
      <c r="Q49" s="91">
        <f t="shared" si="4"/>
        <v>0</v>
      </c>
      <c r="R49" s="89"/>
      <c r="S49" s="90"/>
      <c r="T49" s="91">
        <f t="shared" si="5"/>
        <v>0</v>
      </c>
      <c r="U49" s="208">
        <f t="shared" si="6"/>
        <v>0</v>
      </c>
      <c r="W49" s="85" t="s">
        <v>12</v>
      </c>
      <c r="X49" s="117">
        <f t="shared" si="7"/>
        <v>0</v>
      </c>
      <c r="Y49" s="118">
        <f t="shared" si="8"/>
        <v>0</v>
      </c>
      <c r="Z49" s="118">
        <f t="shared" si="9"/>
        <v>0</v>
      </c>
      <c r="AA49" s="118">
        <f t="shared" si="10"/>
        <v>0</v>
      </c>
      <c r="AB49" s="118">
        <f t="shared" si="11"/>
        <v>0</v>
      </c>
      <c r="AC49" s="131">
        <f t="shared" si="12"/>
        <v>0</v>
      </c>
    </row>
    <row r="50" spans="1:29" ht="15.75">
      <c r="A50" s="251"/>
      <c r="B50" s="86" t="s">
        <v>13</v>
      </c>
      <c r="C50" s="92"/>
      <c r="D50" s="20"/>
      <c r="E50" s="93">
        <f t="shared" si="0"/>
        <v>0</v>
      </c>
      <c r="F50" s="92"/>
      <c r="G50" s="20"/>
      <c r="H50" s="93">
        <f t="shared" si="1"/>
        <v>0</v>
      </c>
      <c r="I50" s="92"/>
      <c r="J50" s="20"/>
      <c r="K50" s="93">
        <f t="shared" si="2"/>
        <v>0</v>
      </c>
      <c r="L50" s="92"/>
      <c r="M50" s="20"/>
      <c r="N50" s="93">
        <f t="shared" si="3"/>
        <v>0</v>
      </c>
      <c r="O50" s="92"/>
      <c r="P50" s="20"/>
      <c r="Q50" s="93">
        <f t="shared" si="4"/>
        <v>0</v>
      </c>
      <c r="R50" s="92"/>
      <c r="S50" s="20"/>
      <c r="T50" s="93">
        <f t="shared" si="5"/>
        <v>0</v>
      </c>
      <c r="U50" s="209">
        <f t="shared" si="6"/>
        <v>0</v>
      </c>
      <c r="W50" s="86" t="s">
        <v>13</v>
      </c>
      <c r="X50" s="121">
        <f t="shared" si="7"/>
        <v>0</v>
      </c>
      <c r="Y50" s="122">
        <f t="shared" si="8"/>
        <v>0</v>
      </c>
      <c r="Z50" s="122">
        <f t="shared" si="9"/>
        <v>0</v>
      </c>
      <c r="AA50" s="122">
        <f t="shared" si="10"/>
        <v>0</v>
      </c>
      <c r="AB50" s="122">
        <f t="shared" si="11"/>
        <v>0</v>
      </c>
      <c r="AC50" s="129">
        <f t="shared" si="12"/>
        <v>0</v>
      </c>
    </row>
    <row r="51" spans="1:29" ht="15.75">
      <c r="A51" s="251"/>
      <c r="B51" s="87" t="s">
        <v>14</v>
      </c>
      <c r="C51" s="92"/>
      <c r="D51" s="20"/>
      <c r="E51" s="93">
        <f t="shared" si="0"/>
        <v>0</v>
      </c>
      <c r="F51" s="92"/>
      <c r="G51" s="20"/>
      <c r="H51" s="93">
        <f t="shared" si="1"/>
        <v>0</v>
      </c>
      <c r="I51" s="92"/>
      <c r="J51" s="20"/>
      <c r="K51" s="93">
        <f t="shared" si="2"/>
        <v>0</v>
      </c>
      <c r="L51" s="92"/>
      <c r="M51" s="20"/>
      <c r="N51" s="93">
        <f t="shared" si="3"/>
        <v>0</v>
      </c>
      <c r="O51" s="92"/>
      <c r="P51" s="20"/>
      <c r="Q51" s="93">
        <f t="shared" si="4"/>
        <v>0</v>
      </c>
      <c r="R51" s="92"/>
      <c r="S51" s="20"/>
      <c r="T51" s="93">
        <f t="shared" si="5"/>
        <v>0</v>
      </c>
      <c r="U51" s="209">
        <f t="shared" si="6"/>
        <v>0</v>
      </c>
      <c r="W51" s="87" t="s">
        <v>14</v>
      </c>
      <c r="X51" s="121">
        <f t="shared" si="7"/>
        <v>0</v>
      </c>
      <c r="Y51" s="122">
        <f t="shared" si="8"/>
        <v>0</v>
      </c>
      <c r="Z51" s="122">
        <f t="shared" si="9"/>
        <v>0</v>
      </c>
      <c r="AA51" s="122">
        <f t="shared" si="10"/>
        <v>0</v>
      </c>
      <c r="AB51" s="122">
        <f t="shared" si="11"/>
        <v>0</v>
      </c>
      <c r="AC51" s="129">
        <f t="shared" si="12"/>
        <v>0</v>
      </c>
    </row>
    <row r="52" spans="1:29" ht="15.75">
      <c r="A52" s="251"/>
      <c r="B52" s="86" t="s">
        <v>15</v>
      </c>
      <c r="C52" s="92"/>
      <c r="D52" s="20"/>
      <c r="E52" s="93">
        <f t="shared" si="0"/>
        <v>0</v>
      </c>
      <c r="F52" s="92"/>
      <c r="G52" s="20"/>
      <c r="H52" s="93">
        <f t="shared" si="1"/>
        <v>0</v>
      </c>
      <c r="I52" s="92"/>
      <c r="J52" s="20"/>
      <c r="K52" s="93">
        <f t="shared" si="2"/>
        <v>0</v>
      </c>
      <c r="L52" s="92"/>
      <c r="M52" s="20"/>
      <c r="N52" s="93">
        <f t="shared" si="3"/>
        <v>0</v>
      </c>
      <c r="O52" s="92"/>
      <c r="P52" s="20"/>
      <c r="Q52" s="93">
        <f t="shared" si="4"/>
        <v>0</v>
      </c>
      <c r="R52" s="92"/>
      <c r="S52" s="20"/>
      <c r="T52" s="93">
        <f t="shared" si="5"/>
        <v>0</v>
      </c>
      <c r="U52" s="209">
        <f t="shared" si="6"/>
        <v>0</v>
      </c>
      <c r="W52" s="86" t="s">
        <v>15</v>
      </c>
      <c r="X52" s="121">
        <f t="shared" si="7"/>
        <v>0</v>
      </c>
      <c r="Y52" s="122">
        <f t="shared" si="8"/>
        <v>0</v>
      </c>
      <c r="Z52" s="122">
        <f t="shared" si="9"/>
        <v>0</v>
      </c>
      <c r="AA52" s="122">
        <f t="shared" si="10"/>
        <v>0</v>
      </c>
      <c r="AB52" s="122">
        <f t="shared" si="11"/>
        <v>0</v>
      </c>
      <c r="AC52" s="129">
        <f t="shared" si="12"/>
        <v>0</v>
      </c>
    </row>
    <row r="53" spans="1:29" ht="15.75">
      <c r="A53" s="251"/>
      <c r="B53" s="86" t="s">
        <v>16</v>
      </c>
      <c r="C53" s="92"/>
      <c r="D53" s="20"/>
      <c r="E53" s="93">
        <f t="shared" si="0"/>
        <v>0</v>
      </c>
      <c r="F53" s="92"/>
      <c r="G53" s="20"/>
      <c r="H53" s="93">
        <f t="shared" si="1"/>
        <v>0</v>
      </c>
      <c r="I53" s="92"/>
      <c r="J53" s="20"/>
      <c r="K53" s="93">
        <f t="shared" si="2"/>
        <v>0</v>
      </c>
      <c r="L53" s="92"/>
      <c r="M53" s="20"/>
      <c r="N53" s="93">
        <f t="shared" si="3"/>
        <v>0</v>
      </c>
      <c r="O53" s="92"/>
      <c r="P53" s="20"/>
      <c r="Q53" s="93">
        <f t="shared" si="4"/>
        <v>0</v>
      </c>
      <c r="R53" s="92"/>
      <c r="S53" s="20"/>
      <c r="T53" s="93">
        <f t="shared" si="5"/>
        <v>0</v>
      </c>
      <c r="U53" s="209">
        <f t="shared" si="6"/>
        <v>0</v>
      </c>
      <c r="W53" s="86" t="s">
        <v>16</v>
      </c>
      <c r="X53" s="121">
        <f t="shared" si="7"/>
        <v>0</v>
      </c>
      <c r="Y53" s="122">
        <f t="shared" si="8"/>
        <v>0</v>
      </c>
      <c r="Z53" s="122">
        <f t="shared" si="9"/>
        <v>0</v>
      </c>
      <c r="AA53" s="122">
        <f t="shared" si="10"/>
        <v>0</v>
      </c>
      <c r="AB53" s="122">
        <f t="shared" si="11"/>
        <v>0</v>
      </c>
      <c r="AC53" s="129">
        <f t="shared" si="12"/>
        <v>0</v>
      </c>
    </row>
    <row r="54" spans="1:29" ht="15.75">
      <c r="A54" s="251"/>
      <c r="B54" s="86" t="s">
        <v>17</v>
      </c>
      <c r="C54" s="92"/>
      <c r="D54" s="20"/>
      <c r="E54" s="93">
        <f t="shared" si="0"/>
        <v>0</v>
      </c>
      <c r="F54" s="92"/>
      <c r="G54" s="20"/>
      <c r="H54" s="93">
        <f t="shared" si="1"/>
        <v>0</v>
      </c>
      <c r="I54" s="92"/>
      <c r="J54" s="20"/>
      <c r="K54" s="93">
        <f t="shared" si="2"/>
        <v>0</v>
      </c>
      <c r="L54" s="92"/>
      <c r="M54" s="20"/>
      <c r="N54" s="93">
        <f t="shared" si="3"/>
        <v>0</v>
      </c>
      <c r="O54" s="92"/>
      <c r="P54" s="20"/>
      <c r="Q54" s="93">
        <f t="shared" si="4"/>
        <v>0</v>
      </c>
      <c r="R54" s="92"/>
      <c r="S54" s="20"/>
      <c r="T54" s="93">
        <f t="shared" si="5"/>
        <v>0</v>
      </c>
      <c r="U54" s="209">
        <f t="shared" si="6"/>
        <v>0</v>
      </c>
      <c r="W54" s="86" t="s">
        <v>17</v>
      </c>
      <c r="X54" s="121">
        <f t="shared" si="7"/>
        <v>0</v>
      </c>
      <c r="Y54" s="122">
        <f t="shared" si="8"/>
        <v>0</v>
      </c>
      <c r="Z54" s="122">
        <f t="shared" si="9"/>
        <v>0</v>
      </c>
      <c r="AA54" s="122">
        <f t="shared" si="10"/>
        <v>0</v>
      </c>
      <c r="AB54" s="122">
        <f t="shared" si="11"/>
        <v>0</v>
      </c>
      <c r="AC54" s="129">
        <f t="shared" si="12"/>
        <v>0</v>
      </c>
    </row>
    <row r="55" spans="1:29" ht="15.75">
      <c r="A55" s="251"/>
      <c r="B55" s="86" t="s">
        <v>18</v>
      </c>
      <c r="C55" s="92"/>
      <c r="D55" s="20"/>
      <c r="E55" s="93">
        <f t="shared" si="0"/>
        <v>0</v>
      </c>
      <c r="F55" s="92"/>
      <c r="G55" s="20"/>
      <c r="H55" s="93">
        <f t="shared" si="1"/>
        <v>0</v>
      </c>
      <c r="I55" s="92"/>
      <c r="J55" s="20"/>
      <c r="K55" s="93">
        <f t="shared" si="2"/>
        <v>0</v>
      </c>
      <c r="L55" s="92"/>
      <c r="M55" s="20"/>
      <c r="N55" s="93">
        <f t="shared" si="3"/>
        <v>0</v>
      </c>
      <c r="O55" s="92"/>
      <c r="P55" s="20"/>
      <c r="Q55" s="93">
        <f t="shared" si="4"/>
        <v>0</v>
      </c>
      <c r="R55" s="92"/>
      <c r="S55" s="20"/>
      <c r="T55" s="93">
        <f t="shared" si="5"/>
        <v>0</v>
      </c>
      <c r="U55" s="209">
        <f t="shared" si="6"/>
        <v>0</v>
      </c>
      <c r="W55" s="86" t="s">
        <v>18</v>
      </c>
      <c r="X55" s="121">
        <f t="shared" si="7"/>
        <v>0</v>
      </c>
      <c r="Y55" s="122">
        <f t="shared" si="8"/>
        <v>0</v>
      </c>
      <c r="Z55" s="122">
        <f t="shared" si="9"/>
        <v>0</v>
      </c>
      <c r="AA55" s="122">
        <f t="shared" si="10"/>
        <v>0</v>
      </c>
      <c r="AB55" s="122">
        <f t="shared" si="11"/>
        <v>0</v>
      </c>
      <c r="AC55" s="129">
        <f t="shared" si="12"/>
        <v>0</v>
      </c>
    </row>
    <row r="56" spans="1:29" ht="15.75">
      <c r="A56" s="252"/>
      <c r="B56" s="88" t="s">
        <v>19</v>
      </c>
      <c r="C56" s="94"/>
      <c r="D56" s="95"/>
      <c r="E56" s="96">
        <f t="shared" si="0"/>
        <v>0</v>
      </c>
      <c r="F56" s="94"/>
      <c r="G56" s="95"/>
      <c r="H56" s="96">
        <f t="shared" si="1"/>
        <v>0</v>
      </c>
      <c r="I56" s="94"/>
      <c r="J56" s="95"/>
      <c r="K56" s="96">
        <f t="shared" si="2"/>
        <v>0</v>
      </c>
      <c r="L56" s="94"/>
      <c r="M56" s="95"/>
      <c r="N56" s="96">
        <f t="shared" si="3"/>
        <v>0</v>
      </c>
      <c r="O56" s="92"/>
      <c r="P56" s="20"/>
      <c r="Q56" s="93">
        <f t="shared" si="4"/>
        <v>0</v>
      </c>
      <c r="R56" s="94"/>
      <c r="S56" s="95"/>
      <c r="T56" s="96">
        <f t="shared" si="5"/>
        <v>0</v>
      </c>
      <c r="U56" s="210">
        <f t="shared" si="6"/>
        <v>0</v>
      </c>
      <c r="W56" s="88" t="s">
        <v>19</v>
      </c>
      <c r="X56" s="125">
        <f t="shared" si="7"/>
        <v>0</v>
      </c>
      <c r="Y56" s="126">
        <f t="shared" si="8"/>
        <v>0</v>
      </c>
      <c r="Z56" s="126">
        <f t="shared" si="9"/>
        <v>0</v>
      </c>
      <c r="AA56" s="126">
        <f t="shared" si="10"/>
        <v>0</v>
      </c>
      <c r="AB56" s="126">
        <f t="shared" si="11"/>
        <v>0</v>
      </c>
      <c r="AC56" s="132">
        <f t="shared" si="12"/>
        <v>0</v>
      </c>
    </row>
    <row r="57" spans="1:29" ht="15.75" customHeight="1">
      <c r="A57" s="250">
        <v>42742</v>
      </c>
      <c r="B57" s="85" t="s">
        <v>12</v>
      </c>
      <c r="C57" s="89"/>
      <c r="D57" s="90"/>
      <c r="E57" s="91">
        <f t="shared" si="0"/>
        <v>0</v>
      </c>
      <c r="F57" s="89"/>
      <c r="G57" s="90"/>
      <c r="H57" s="91">
        <f t="shared" si="1"/>
        <v>0</v>
      </c>
      <c r="I57" s="89"/>
      <c r="J57" s="90"/>
      <c r="K57" s="91">
        <f t="shared" si="2"/>
        <v>0</v>
      </c>
      <c r="L57" s="89"/>
      <c r="M57" s="90"/>
      <c r="N57" s="91">
        <f t="shared" si="3"/>
        <v>0</v>
      </c>
      <c r="O57" s="89"/>
      <c r="P57" s="90"/>
      <c r="Q57" s="91">
        <f t="shared" si="4"/>
        <v>0</v>
      </c>
      <c r="R57" s="89"/>
      <c r="S57" s="90"/>
      <c r="T57" s="91">
        <f t="shared" si="5"/>
        <v>0</v>
      </c>
      <c r="U57" s="208">
        <f t="shared" si="6"/>
        <v>0</v>
      </c>
      <c r="W57" s="85" t="s">
        <v>12</v>
      </c>
      <c r="X57" s="122">
        <f t="shared" si="7"/>
        <v>0</v>
      </c>
      <c r="Y57" s="122">
        <f t="shared" si="8"/>
        <v>0</v>
      </c>
      <c r="Z57" s="122">
        <f t="shared" si="9"/>
        <v>0</v>
      </c>
      <c r="AA57" s="122">
        <f t="shared" si="10"/>
        <v>0</v>
      </c>
      <c r="AB57" s="122">
        <f t="shared" si="11"/>
        <v>0</v>
      </c>
      <c r="AC57" s="129">
        <f t="shared" si="12"/>
        <v>0</v>
      </c>
    </row>
    <row r="58" spans="1:29" ht="15.75">
      <c r="A58" s="251"/>
      <c r="B58" s="86" t="s">
        <v>13</v>
      </c>
      <c r="C58" s="92"/>
      <c r="D58" s="20"/>
      <c r="E58" s="93">
        <f t="shared" si="0"/>
        <v>0</v>
      </c>
      <c r="F58" s="92"/>
      <c r="G58" s="20"/>
      <c r="H58" s="93">
        <f t="shared" si="1"/>
        <v>0</v>
      </c>
      <c r="I58" s="92"/>
      <c r="J58" s="20"/>
      <c r="K58" s="93">
        <f t="shared" si="2"/>
        <v>0</v>
      </c>
      <c r="L58" s="92"/>
      <c r="M58" s="20"/>
      <c r="N58" s="93">
        <f t="shared" si="3"/>
        <v>0</v>
      </c>
      <c r="O58" s="92"/>
      <c r="P58" s="20"/>
      <c r="Q58" s="93">
        <f t="shared" si="4"/>
        <v>0</v>
      </c>
      <c r="R58" s="92"/>
      <c r="S58" s="20"/>
      <c r="T58" s="93">
        <f t="shared" si="5"/>
        <v>0</v>
      </c>
      <c r="U58" s="209">
        <f t="shared" si="6"/>
        <v>0</v>
      </c>
      <c r="W58" s="86" t="s">
        <v>13</v>
      </c>
      <c r="X58" s="122">
        <f t="shared" si="7"/>
        <v>0</v>
      </c>
      <c r="Y58" s="122">
        <f t="shared" si="8"/>
        <v>0</v>
      </c>
      <c r="Z58" s="122">
        <f t="shared" si="9"/>
        <v>0</v>
      </c>
      <c r="AA58" s="122">
        <f t="shared" si="10"/>
        <v>0</v>
      </c>
      <c r="AB58" s="122">
        <f t="shared" si="11"/>
        <v>0</v>
      </c>
      <c r="AC58" s="129">
        <f t="shared" si="12"/>
        <v>0</v>
      </c>
    </row>
    <row r="59" spans="1:29" ht="15.75">
      <c r="A59" s="251"/>
      <c r="B59" s="87" t="s">
        <v>14</v>
      </c>
      <c r="C59" s="92"/>
      <c r="D59" s="20"/>
      <c r="E59" s="93">
        <f t="shared" si="0"/>
        <v>0</v>
      </c>
      <c r="F59" s="92"/>
      <c r="G59" s="20"/>
      <c r="H59" s="93">
        <f t="shared" si="1"/>
        <v>0</v>
      </c>
      <c r="I59" s="92"/>
      <c r="J59" s="20"/>
      <c r="K59" s="93">
        <f t="shared" si="2"/>
        <v>0</v>
      </c>
      <c r="L59" s="92"/>
      <c r="M59" s="20"/>
      <c r="N59" s="93">
        <f t="shared" si="3"/>
        <v>0</v>
      </c>
      <c r="O59" s="92"/>
      <c r="P59" s="20"/>
      <c r="Q59" s="93">
        <f t="shared" si="4"/>
        <v>0</v>
      </c>
      <c r="R59" s="92"/>
      <c r="S59" s="20"/>
      <c r="T59" s="93">
        <f t="shared" si="5"/>
        <v>0</v>
      </c>
      <c r="U59" s="209">
        <f t="shared" si="6"/>
        <v>0</v>
      </c>
      <c r="W59" s="87" t="s">
        <v>14</v>
      </c>
      <c r="X59" s="122">
        <f t="shared" si="7"/>
        <v>0</v>
      </c>
      <c r="Y59" s="122">
        <f t="shared" si="8"/>
        <v>0</v>
      </c>
      <c r="Z59" s="122">
        <f t="shared" si="9"/>
        <v>0</v>
      </c>
      <c r="AA59" s="122">
        <f t="shared" si="10"/>
        <v>0</v>
      </c>
      <c r="AB59" s="122">
        <f t="shared" si="11"/>
        <v>0</v>
      </c>
      <c r="AC59" s="129">
        <f t="shared" si="12"/>
        <v>0</v>
      </c>
    </row>
    <row r="60" spans="1:29" ht="15.75">
      <c r="A60" s="251"/>
      <c r="B60" s="86" t="s">
        <v>15</v>
      </c>
      <c r="C60" s="92"/>
      <c r="D60" s="20"/>
      <c r="E60" s="93">
        <f t="shared" si="0"/>
        <v>0</v>
      </c>
      <c r="F60" s="92"/>
      <c r="G60" s="20"/>
      <c r="H60" s="93">
        <f t="shared" si="1"/>
        <v>0</v>
      </c>
      <c r="I60" s="92"/>
      <c r="J60" s="20"/>
      <c r="K60" s="93">
        <f t="shared" si="2"/>
        <v>0</v>
      </c>
      <c r="L60" s="92"/>
      <c r="M60" s="20"/>
      <c r="N60" s="93">
        <f t="shared" si="3"/>
        <v>0</v>
      </c>
      <c r="O60" s="92"/>
      <c r="P60" s="20"/>
      <c r="Q60" s="93">
        <f t="shared" si="4"/>
        <v>0</v>
      </c>
      <c r="R60" s="92"/>
      <c r="S60" s="20"/>
      <c r="T60" s="93">
        <f t="shared" si="5"/>
        <v>0</v>
      </c>
      <c r="U60" s="209">
        <f t="shared" si="6"/>
        <v>0</v>
      </c>
      <c r="W60" s="86" t="s">
        <v>15</v>
      </c>
      <c r="X60" s="122">
        <f t="shared" si="7"/>
        <v>0</v>
      </c>
      <c r="Y60" s="122">
        <f t="shared" si="8"/>
        <v>0</v>
      </c>
      <c r="Z60" s="122">
        <f t="shared" si="9"/>
        <v>0</v>
      </c>
      <c r="AA60" s="122">
        <f t="shared" si="10"/>
        <v>0</v>
      </c>
      <c r="AB60" s="122">
        <f t="shared" si="11"/>
        <v>0</v>
      </c>
      <c r="AC60" s="129">
        <f t="shared" si="12"/>
        <v>0</v>
      </c>
    </row>
    <row r="61" spans="1:29" ht="15.75">
      <c r="A61" s="251"/>
      <c r="B61" s="86" t="s">
        <v>16</v>
      </c>
      <c r="C61" s="92"/>
      <c r="D61" s="20"/>
      <c r="E61" s="93">
        <f t="shared" si="0"/>
        <v>0</v>
      </c>
      <c r="F61" s="92"/>
      <c r="G61" s="20"/>
      <c r="H61" s="93">
        <f t="shared" si="1"/>
        <v>0</v>
      </c>
      <c r="I61" s="92"/>
      <c r="J61" s="20"/>
      <c r="K61" s="93">
        <f t="shared" si="2"/>
        <v>0</v>
      </c>
      <c r="L61" s="92"/>
      <c r="M61" s="20"/>
      <c r="N61" s="93">
        <f t="shared" si="3"/>
        <v>0</v>
      </c>
      <c r="O61" s="92"/>
      <c r="P61" s="20"/>
      <c r="Q61" s="93">
        <f t="shared" si="4"/>
        <v>0</v>
      </c>
      <c r="R61" s="92"/>
      <c r="S61" s="20"/>
      <c r="T61" s="93">
        <f t="shared" si="5"/>
        <v>0</v>
      </c>
      <c r="U61" s="209">
        <f t="shared" si="6"/>
        <v>0</v>
      </c>
      <c r="W61" s="86" t="s">
        <v>16</v>
      </c>
      <c r="X61" s="122">
        <f t="shared" si="7"/>
        <v>0</v>
      </c>
      <c r="Y61" s="122">
        <f t="shared" si="8"/>
        <v>0</v>
      </c>
      <c r="Z61" s="122">
        <f t="shared" si="9"/>
        <v>0</v>
      </c>
      <c r="AA61" s="122">
        <f t="shared" si="10"/>
        <v>0</v>
      </c>
      <c r="AB61" s="122">
        <f t="shared" si="11"/>
        <v>0</v>
      </c>
      <c r="AC61" s="129">
        <f t="shared" si="12"/>
        <v>0</v>
      </c>
    </row>
    <row r="62" spans="1:29" ht="15.75">
      <c r="A62" s="251"/>
      <c r="B62" s="86" t="s">
        <v>17</v>
      </c>
      <c r="C62" s="92"/>
      <c r="D62" s="20"/>
      <c r="E62" s="93">
        <f t="shared" si="0"/>
        <v>0</v>
      </c>
      <c r="F62" s="92"/>
      <c r="G62" s="20"/>
      <c r="H62" s="93">
        <f t="shared" si="1"/>
        <v>0</v>
      </c>
      <c r="I62" s="92"/>
      <c r="J62" s="20"/>
      <c r="K62" s="93">
        <f t="shared" si="2"/>
        <v>0</v>
      </c>
      <c r="L62" s="92"/>
      <c r="M62" s="20"/>
      <c r="N62" s="93">
        <f t="shared" si="3"/>
        <v>0</v>
      </c>
      <c r="O62" s="92"/>
      <c r="P62" s="20"/>
      <c r="Q62" s="93">
        <f t="shared" si="4"/>
        <v>0</v>
      </c>
      <c r="R62" s="92"/>
      <c r="S62" s="20"/>
      <c r="T62" s="93">
        <f t="shared" si="5"/>
        <v>0</v>
      </c>
      <c r="U62" s="209">
        <f t="shared" si="6"/>
        <v>0</v>
      </c>
      <c r="W62" s="86" t="s">
        <v>17</v>
      </c>
      <c r="X62" s="122">
        <f t="shared" si="7"/>
        <v>0</v>
      </c>
      <c r="Y62" s="122">
        <f t="shared" si="8"/>
        <v>0</v>
      </c>
      <c r="Z62" s="122">
        <f t="shared" si="9"/>
        <v>0</v>
      </c>
      <c r="AA62" s="122">
        <f t="shared" si="10"/>
        <v>0</v>
      </c>
      <c r="AB62" s="122">
        <f t="shared" si="11"/>
        <v>0</v>
      </c>
      <c r="AC62" s="129">
        <f t="shared" si="12"/>
        <v>0</v>
      </c>
    </row>
    <row r="63" spans="1:29" ht="15.75">
      <c r="A63" s="251"/>
      <c r="B63" s="86" t="s">
        <v>18</v>
      </c>
      <c r="C63" s="92"/>
      <c r="D63" s="20"/>
      <c r="E63" s="93">
        <f t="shared" si="0"/>
        <v>0</v>
      </c>
      <c r="F63" s="92"/>
      <c r="G63" s="20"/>
      <c r="H63" s="93">
        <f t="shared" si="1"/>
        <v>0</v>
      </c>
      <c r="I63" s="92"/>
      <c r="J63" s="20"/>
      <c r="K63" s="93">
        <f t="shared" si="2"/>
        <v>0</v>
      </c>
      <c r="L63" s="92"/>
      <c r="M63" s="20"/>
      <c r="N63" s="93">
        <f t="shared" si="3"/>
        <v>0</v>
      </c>
      <c r="O63" s="92"/>
      <c r="P63" s="20"/>
      <c r="Q63" s="93">
        <f t="shared" si="4"/>
        <v>0</v>
      </c>
      <c r="R63" s="92"/>
      <c r="S63" s="20"/>
      <c r="T63" s="93">
        <f t="shared" si="5"/>
        <v>0</v>
      </c>
      <c r="U63" s="209">
        <f t="shared" si="6"/>
        <v>0</v>
      </c>
      <c r="W63" s="86" t="s">
        <v>18</v>
      </c>
      <c r="X63" s="122">
        <f t="shared" si="7"/>
        <v>0</v>
      </c>
      <c r="Y63" s="122">
        <f t="shared" si="8"/>
        <v>0</v>
      </c>
      <c r="Z63" s="122">
        <f t="shared" si="9"/>
        <v>0</v>
      </c>
      <c r="AA63" s="122">
        <f t="shared" si="10"/>
        <v>0</v>
      </c>
      <c r="AB63" s="122">
        <f t="shared" si="11"/>
        <v>0</v>
      </c>
      <c r="AC63" s="129">
        <f t="shared" si="12"/>
        <v>0</v>
      </c>
    </row>
    <row r="64" spans="1:29" ht="15.75">
      <c r="A64" s="252"/>
      <c r="B64" s="88" t="s">
        <v>19</v>
      </c>
      <c r="C64" s="94"/>
      <c r="D64" s="95"/>
      <c r="E64" s="96">
        <f t="shared" si="0"/>
        <v>0</v>
      </c>
      <c r="F64" s="94"/>
      <c r="G64" s="95"/>
      <c r="H64" s="96">
        <f t="shared" si="1"/>
        <v>0</v>
      </c>
      <c r="I64" s="94"/>
      <c r="J64" s="95"/>
      <c r="K64" s="96">
        <f t="shared" si="2"/>
        <v>0</v>
      </c>
      <c r="L64" s="94"/>
      <c r="M64" s="95"/>
      <c r="N64" s="96">
        <f t="shared" si="3"/>
        <v>0</v>
      </c>
      <c r="O64" s="94"/>
      <c r="P64" s="95"/>
      <c r="Q64" s="96">
        <f t="shared" si="4"/>
        <v>0</v>
      </c>
      <c r="R64" s="94"/>
      <c r="S64" s="95"/>
      <c r="T64" s="96">
        <f t="shared" si="5"/>
        <v>0</v>
      </c>
      <c r="U64" s="210">
        <f t="shared" si="6"/>
        <v>0</v>
      </c>
      <c r="W64" s="88" t="s">
        <v>19</v>
      </c>
      <c r="X64" s="122">
        <f t="shared" si="7"/>
        <v>0</v>
      </c>
      <c r="Y64" s="122">
        <f t="shared" si="8"/>
        <v>0</v>
      </c>
      <c r="Z64" s="122">
        <f t="shared" si="9"/>
        <v>0</v>
      </c>
      <c r="AA64" s="122">
        <f t="shared" si="10"/>
        <v>0</v>
      </c>
      <c r="AB64" s="122">
        <f t="shared" si="11"/>
        <v>0</v>
      </c>
      <c r="AC64" s="129">
        <f t="shared" si="12"/>
        <v>0</v>
      </c>
    </row>
    <row r="65" spans="1:29" ht="15.75" customHeight="1">
      <c r="A65" s="250">
        <v>42743</v>
      </c>
      <c r="B65" s="85" t="s">
        <v>12</v>
      </c>
      <c r="C65" s="89"/>
      <c r="D65" s="90"/>
      <c r="E65" s="91">
        <f t="shared" si="0"/>
        <v>0</v>
      </c>
      <c r="F65" s="89"/>
      <c r="G65" s="90"/>
      <c r="H65" s="91">
        <f t="shared" si="1"/>
        <v>0</v>
      </c>
      <c r="I65" s="89"/>
      <c r="J65" s="90"/>
      <c r="K65" s="91">
        <f t="shared" si="2"/>
        <v>0</v>
      </c>
      <c r="L65" s="89"/>
      <c r="M65" s="90"/>
      <c r="N65" s="91">
        <f t="shared" si="3"/>
        <v>0</v>
      </c>
      <c r="O65" s="92"/>
      <c r="P65" s="20"/>
      <c r="Q65" s="93">
        <f t="shared" si="4"/>
        <v>0</v>
      </c>
      <c r="R65" s="89"/>
      <c r="S65" s="90"/>
      <c r="T65" s="91">
        <f t="shared" si="5"/>
        <v>0</v>
      </c>
      <c r="U65" s="208">
        <f t="shared" si="6"/>
        <v>0</v>
      </c>
      <c r="W65" s="85" t="s">
        <v>12</v>
      </c>
      <c r="X65" s="117">
        <f t="shared" si="7"/>
        <v>0</v>
      </c>
      <c r="Y65" s="118">
        <f t="shared" si="8"/>
        <v>0</v>
      </c>
      <c r="Z65" s="118">
        <f t="shared" si="9"/>
        <v>0</v>
      </c>
      <c r="AA65" s="118">
        <f t="shared" si="10"/>
        <v>0</v>
      </c>
      <c r="AB65" s="118">
        <f t="shared" si="11"/>
        <v>0</v>
      </c>
      <c r="AC65" s="131">
        <f t="shared" si="12"/>
        <v>0</v>
      </c>
    </row>
    <row r="66" spans="1:29" ht="15.75">
      <c r="A66" s="251"/>
      <c r="B66" s="86" t="s">
        <v>13</v>
      </c>
      <c r="C66" s="92"/>
      <c r="D66" s="20"/>
      <c r="E66" s="93">
        <f t="shared" si="0"/>
        <v>0</v>
      </c>
      <c r="F66" s="92"/>
      <c r="G66" s="20"/>
      <c r="H66" s="93">
        <f t="shared" si="1"/>
        <v>0</v>
      </c>
      <c r="I66" s="92"/>
      <c r="J66" s="20"/>
      <c r="K66" s="93">
        <f t="shared" si="2"/>
        <v>0</v>
      </c>
      <c r="L66" s="92"/>
      <c r="M66" s="20"/>
      <c r="N66" s="93">
        <f t="shared" si="3"/>
        <v>0</v>
      </c>
      <c r="O66" s="92"/>
      <c r="P66" s="20"/>
      <c r="Q66" s="93">
        <f t="shared" si="4"/>
        <v>0</v>
      </c>
      <c r="R66" s="92"/>
      <c r="S66" s="20"/>
      <c r="T66" s="93">
        <f t="shared" si="5"/>
        <v>0</v>
      </c>
      <c r="U66" s="209">
        <f t="shared" si="6"/>
        <v>0</v>
      </c>
      <c r="W66" s="86" t="s">
        <v>13</v>
      </c>
      <c r="X66" s="121">
        <f t="shared" si="7"/>
        <v>0</v>
      </c>
      <c r="Y66" s="122">
        <f t="shared" si="8"/>
        <v>0</v>
      </c>
      <c r="Z66" s="122">
        <f t="shared" si="9"/>
        <v>0</v>
      </c>
      <c r="AA66" s="122">
        <f t="shared" si="10"/>
        <v>0</v>
      </c>
      <c r="AB66" s="122">
        <f t="shared" si="11"/>
        <v>0</v>
      </c>
      <c r="AC66" s="129">
        <f t="shared" si="12"/>
        <v>0</v>
      </c>
    </row>
    <row r="67" spans="1:29" ht="15.75">
      <c r="A67" s="251"/>
      <c r="B67" s="87" t="s">
        <v>14</v>
      </c>
      <c r="C67" s="92"/>
      <c r="D67" s="20"/>
      <c r="E67" s="93">
        <f t="shared" si="0"/>
        <v>0</v>
      </c>
      <c r="F67" s="92"/>
      <c r="G67" s="20"/>
      <c r="H67" s="93">
        <f t="shared" si="1"/>
        <v>0</v>
      </c>
      <c r="I67" s="92"/>
      <c r="J67" s="20"/>
      <c r="K67" s="93">
        <f t="shared" si="2"/>
        <v>0</v>
      </c>
      <c r="L67" s="92"/>
      <c r="M67" s="20"/>
      <c r="N67" s="93">
        <f t="shared" si="3"/>
        <v>0</v>
      </c>
      <c r="O67" s="92"/>
      <c r="P67" s="20"/>
      <c r="Q67" s="93">
        <f t="shared" si="4"/>
        <v>0</v>
      </c>
      <c r="R67" s="92"/>
      <c r="S67" s="20"/>
      <c r="T67" s="93">
        <f t="shared" si="5"/>
        <v>0</v>
      </c>
      <c r="U67" s="209">
        <f t="shared" si="6"/>
        <v>0</v>
      </c>
      <c r="W67" s="87" t="s">
        <v>14</v>
      </c>
      <c r="X67" s="121">
        <f t="shared" si="7"/>
        <v>0</v>
      </c>
      <c r="Y67" s="122">
        <f t="shared" si="8"/>
        <v>0</v>
      </c>
      <c r="Z67" s="122">
        <f t="shared" si="9"/>
        <v>0</v>
      </c>
      <c r="AA67" s="122">
        <f t="shared" si="10"/>
        <v>0</v>
      </c>
      <c r="AB67" s="122">
        <f t="shared" si="11"/>
        <v>0</v>
      </c>
      <c r="AC67" s="129">
        <f t="shared" si="12"/>
        <v>0</v>
      </c>
    </row>
    <row r="68" spans="1:29" ht="15.75">
      <c r="A68" s="251"/>
      <c r="B68" s="86" t="s">
        <v>15</v>
      </c>
      <c r="C68" s="92"/>
      <c r="D68" s="20"/>
      <c r="E68" s="93">
        <f t="shared" si="0"/>
        <v>0</v>
      </c>
      <c r="F68" s="92"/>
      <c r="G68" s="20"/>
      <c r="H68" s="93">
        <f t="shared" si="1"/>
        <v>0</v>
      </c>
      <c r="I68" s="92"/>
      <c r="J68" s="20"/>
      <c r="K68" s="93">
        <f t="shared" si="2"/>
        <v>0</v>
      </c>
      <c r="L68" s="92"/>
      <c r="M68" s="20"/>
      <c r="N68" s="93">
        <f t="shared" si="3"/>
        <v>0</v>
      </c>
      <c r="O68" s="92"/>
      <c r="P68" s="20"/>
      <c r="Q68" s="93">
        <f t="shared" si="4"/>
        <v>0</v>
      </c>
      <c r="R68" s="92"/>
      <c r="S68" s="20"/>
      <c r="T68" s="93">
        <f t="shared" si="5"/>
        <v>0</v>
      </c>
      <c r="U68" s="209">
        <f t="shared" si="6"/>
        <v>0</v>
      </c>
      <c r="W68" s="86" t="s">
        <v>15</v>
      </c>
      <c r="X68" s="121">
        <f t="shared" si="7"/>
        <v>0</v>
      </c>
      <c r="Y68" s="122">
        <f t="shared" si="8"/>
        <v>0</v>
      </c>
      <c r="Z68" s="122">
        <f t="shared" si="9"/>
        <v>0</v>
      </c>
      <c r="AA68" s="122">
        <f t="shared" si="10"/>
        <v>0</v>
      </c>
      <c r="AB68" s="122">
        <f t="shared" si="11"/>
        <v>0</v>
      </c>
      <c r="AC68" s="129">
        <f t="shared" si="12"/>
        <v>0</v>
      </c>
    </row>
    <row r="69" spans="1:29" ht="15.75">
      <c r="A69" s="251"/>
      <c r="B69" s="86" t="s">
        <v>16</v>
      </c>
      <c r="C69" s="92"/>
      <c r="D69" s="20"/>
      <c r="E69" s="93">
        <f t="shared" si="0"/>
        <v>0</v>
      </c>
      <c r="F69" s="92"/>
      <c r="G69" s="20"/>
      <c r="H69" s="93">
        <f t="shared" si="1"/>
        <v>0</v>
      </c>
      <c r="I69" s="92"/>
      <c r="J69" s="20"/>
      <c r="K69" s="93">
        <f t="shared" si="2"/>
        <v>0</v>
      </c>
      <c r="L69" s="92"/>
      <c r="M69" s="20"/>
      <c r="N69" s="93">
        <f t="shared" si="3"/>
        <v>0</v>
      </c>
      <c r="O69" s="92"/>
      <c r="P69" s="20"/>
      <c r="Q69" s="93">
        <f t="shared" si="4"/>
        <v>0</v>
      </c>
      <c r="R69" s="92"/>
      <c r="S69" s="20"/>
      <c r="T69" s="93">
        <f t="shared" si="5"/>
        <v>0</v>
      </c>
      <c r="U69" s="209">
        <f t="shared" si="6"/>
        <v>0</v>
      </c>
      <c r="W69" s="86" t="s">
        <v>16</v>
      </c>
      <c r="X69" s="121">
        <f t="shared" si="7"/>
        <v>0</v>
      </c>
      <c r="Y69" s="122">
        <f t="shared" si="8"/>
        <v>0</v>
      </c>
      <c r="Z69" s="122">
        <f t="shared" si="9"/>
        <v>0</v>
      </c>
      <c r="AA69" s="122">
        <f t="shared" si="10"/>
        <v>0</v>
      </c>
      <c r="AB69" s="122">
        <f t="shared" si="11"/>
        <v>0</v>
      </c>
      <c r="AC69" s="129">
        <f t="shared" si="12"/>
        <v>0</v>
      </c>
    </row>
    <row r="70" spans="1:29" ht="15.75">
      <c r="A70" s="251"/>
      <c r="B70" s="86" t="s">
        <v>17</v>
      </c>
      <c r="C70" s="92"/>
      <c r="D70" s="20"/>
      <c r="E70" s="93">
        <f t="shared" si="0"/>
        <v>0</v>
      </c>
      <c r="F70" s="92"/>
      <c r="G70" s="20"/>
      <c r="H70" s="93">
        <f t="shared" si="1"/>
        <v>0</v>
      </c>
      <c r="I70" s="92"/>
      <c r="J70" s="20"/>
      <c r="K70" s="93">
        <f t="shared" si="2"/>
        <v>0</v>
      </c>
      <c r="L70" s="92"/>
      <c r="M70" s="20"/>
      <c r="N70" s="93">
        <f t="shared" si="3"/>
        <v>0</v>
      </c>
      <c r="O70" s="92"/>
      <c r="P70" s="20"/>
      <c r="Q70" s="93">
        <f t="shared" si="4"/>
        <v>0</v>
      </c>
      <c r="R70" s="92"/>
      <c r="S70" s="20"/>
      <c r="T70" s="93">
        <f t="shared" si="5"/>
        <v>0</v>
      </c>
      <c r="U70" s="209">
        <f t="shared" si="6"/>
        <v>0</v>
      </c>
      <c r="W70" s="86" t="s">
        <v>17</v>
      </c>
      <c r="X70" s="121">
        <f t="shared" si="7"/>
        <v>0</v>
      </c>
      <c r="Y70" s="122">
        <f t="shared" si="8"/>
        <v>0</v>
      </c>
      <c r="Z70" s="122">
        <f t="shared" si="9"/>
        <v>0</v>
      </c>
      <c r="AA70" s="122">
        <f t="shared" si="10"/>
        <v>0</v>
      </c>
      <c r="AB70" s="122">
        <f t="shared" si="11"/>
        <v>0</v>
      </c>
      <c r="AC70" s="129">
        <f t="shared" si="12"/>
        <v>0</v>
      </c>
    </row>
    <row r="71" spans="1:29" ht="15.75">
      <c r="A71" s="251"/>
      <c r="B71" s="86" t="s">
        <v>18</v>
      </c>
      <c r="C71" s="92"/>
      <c r="D71" s="20"/>
      <c r="E71" s="93">
        <f t="shared" si="0"/>
        <v>0</v>
      </c>
      <c r="F71" s="92"/>
      <c r="G71" s="20"/>
      <c r="H71" s="93">
        <f t="shared" si="1"/>
        <v>0</v>
      </c>
      <c r="I71" s="92"/>
      <c r="J71" s="20"/>
      <c r="K71" s="93">
        <f t="shared" si="2"/>
        <v>0</v>
      </c>
      <c r="L71" s="92"/>
      <c r="M71" s="20"/>
      <c r="N71" s="93">
        <f t="shared" si="3"/>
        <v>0</v>
      </c>
      <c r="O71" s="92"/>
      <c r="P71" s="20"/>
      <c r="Q71" s="93">
        <f t="shared" si="4"/>
        <v>0</v>
      </c>
      <c r="R71" s="92"/>
      <c r="S71" s="20"/>
      <c r="T71" s="93">
        <f t="shared" si="5"/>
        <v>0</v>
      </c>
      <c r="U71" s="209">
        <f t="shared" si="6"/>
        <v>0</v>
      </c>
      <c r="W71" s="86" t="s">
        <v>18</v>
      </c>
      <c r="X71" s="121">
        <f t="shared" si="7"/>
        <v>0</v>
      </c>
      <c r="Y71" s="122">
        <f t="shared" si="8"/>
        <v>0</v>
      </c>
      <c r="Z71" s="122">
        <f t="shared" si="9"/>
        <v>0</v>
      </c>
      <c r="AA71" s="122">
        <f t="shared" si="10"/>
        <v>0</v>
      </c>
      <c r="AB71" s="122">
        <f t="shared" si="11"/>
        <v>0</v>
      </c>
      <c r="AC71" s="129">
        <f t="shared" si="12"/>
        <v>0</v>
      </c>
    </row>
    <row r="72" spans="1:29" ht="15.75">
      <c r="A72" s="252"/>
      <c r="B72" s="88" t="s">
        <v>19</v>
      </c>
      <c r="C72" s="94"/>
      <c r="D72" s="95"/>
      <c r="E72" s="96">
        <f t="shared" si="0"/>
        <v>0</v>
      </c>
      <c r="F72" s="94"/>
      <c r="G72" s="95"/>
      <c r="H72" s="96">
        <f t="shared" si="1"/>
        <v>0</v>
      </c>
      <c r="I72" s="94"/>
      <c r="J72" s="95"/>
      <c r="K72" s="96">
        <f t="shared" si="2"/>
        <v>0</v>
      </c>
      <c r="L72" s="94"/>
      <c r="M72" s="95"/>
      <c r="N72" s="96">
        <f t="shared" si="3"/>
        <v>0</v>
      </c>
      <c r="O72" s="94"/>
      <c r="P72" s="95"/>
      <c r="Q72" s="96">
        <f t="shared" si="4"/>
        <v>0</v>
      </c>
      <c r="R72" s="94"/>
      <c r="S72" s="95"/>
      <c r="T72" s="96">
        <f t="shared" si="5"/>
        <v>0</v>
      </c>
      <c r="U72" s="210">
        <f t="shared" si="6"/>
        <v>0</v>
      </c>
      <c r="W72" s="88" t="s">
        <v>19</v>
      </c>
      <c r="X72" s="125">
        <f t="shared" si="7"/>
        <v>0</v>
      </c>
      <c r="Y72" s="126">
        <f t="shared" si="8"/>
        <v>0</v>
      </c>
      <c r="Z72" s="126">
        <f t="shared" si="9"/>
        <v>0</v>
      </c>
      <c r="AA72" s="126">
        <f t="shared" si="10"/>
        <v>0</v>
      </c>
      <c r="AB72" s="126">
        <f t="shared" si="11"/>
        <v>0</v>
      </c>
      <c r="AC72" s="132">
        <f t="shared" si="12"/>
        <v>0</v>
      </c>
    </row>
    <row r="73" spans="1:29" ht="15.75" customHeight="1">
      <c r="A73" s="250">
        <v>42744</v>
      </c>
      <c r="B73" s="85" t="s">
        <v>12</v>
      </c>
      <c r="C73" s="89"/>
      <c r="D73" s="133"/>
      <c r="E73" s="91">
        <f t="shared" ref="E73:E136" si="13">C73-D73</f>
        <v>0</v>
      </c>
      <c r="F73" s="89"/>
      <c r="G73" s="90"/>
      <c r="H73" s="91">
        <f t="shared" ref="H73:H136" si="14">F73-G73</f>
        <v>0</v>
      </c>
      <c r="I73" s="89"/>
      <c r="J73" s="90"/>
      <c r="K73" s="91">
        <f t="shared" ref="K73:K136" si="15">I73-J73</f>
        <v>0</v>
      </c>
      <c r="L73" s="89"/>
      <c r="M73" s="90"/>
      <c r="N73" s="91">
        <f t="shared" ref="N73:N136" si="16">L73-M73</f>
        <v>0</v>
      </c>
      <c r="O73" s="89"/>
      <c r="P73" s="102"/>
      <c r="Q73" s="91">
        <f t="shared" ref="Q73:Q136" si="17">O73-P73</f>
        <v>0</v>
      </c>
      <c r="R73" s="89"/>
      <c r="S73" s="90"/>
      <c r="T73" s="91">
        <f t="shared" ref="T73:T136" si="18">R73-S73</f>
        <v>0</v>
      </c>
      <c r="U73" s="208">
        <f t="shared" si="6"/>
        <v>0</v>
      </c>
      <c r="W73" s="85" t="s">
        <v>12</v>
      </c>
      <c r="X73" s="117">
        <f t="shared" si="7"/>
        <v>0</v>
      </c>
      <c r="Y73" s="118">
        <f t="shared" si="8"/>
        <v>0</v>
      </c>
      <c r="Z73" s="118">
        <f t="shared" si="9"/>
        <v>0</v>
      </c>
      <c r="AA73" s="118">
        <f t="shared" si="10"/>
        <v>0</v>
      </c>
      <c r="AB73" s="118">
        <f t="shared" si="11"/>
        <v>0</v>
      </c>
      <c r="AC73" s="131">
        <f t="shared" si="12"/>
        <v>0</v>
      </c>
    </row>
    <row r="74" spans="1:29" ht="15.75">
      <c r="A74" s="251"/>
      <c r="B74" s="86" t="s">
        <v>13</v>
      </c>
      <c r="C74" s="92"/>
      <c r="D74" s="134"/>
      <c r="E74" s="93">
        <f t="shared" si="13"/>
        <v>0</v>
      </c>
      <c r="F74" s="92"/>
      <c r="G74" s="20"/>
      <c r="H74" s="93">
        <f t="shared" si="14"/>
        <v>0</v>
      </c>
      <c r="I74" s="92"/>
      <c r="J74" s="20"/>
      <c r="K74" s="93">
        <f t="shared" si="15"/>
        <v>0</v>
      </c>
      <c r="L74" s="92"/>
      <c r="M74" s="20"/>
      <c r="N74" s="93">
        <f t="shared" si="16"/>
        <v>0</v>
      </c>
      <c r="O74" s="92"/>
      <c r="P74" s="6"/>
      <c r="Q74" s="93">
        <f t="shared" si="17"/>
        <v>0</v>
      </c>
      <c r="R74" s="92"/>
      <c r="S74" s="20"/>
      <c r="T74" s="93">
        <f t="shared" si="18"/>
        <v>0</v>
      </c>
      <c r="U74" s="209">
        <f t="shared" ref="U74:U137" si="19">IF(D74=0,0,1)</f>
        <v>0</v>
      </c>
      <c r="W74" s="86" t="s">
        <v>13</v>
      </c>
      <c r="X74" s="121">
        <f t="shared" ref="X74:X137" si="20">+IF(AND(C74&lt;&gt;0,D74&lt;&gt;0,OR(E74&gt;100,E74&lt;-100)),1,0)</f>
        <v>0</v>
      </c>
      <c r="Y74" s="122">
        <f t="shared" ref="Y74:Y137" si="21">+IF(AND(F74&lt;&gt;0,G74&lt;&gt;0,OR(H74&gt;100,H74&lt;-100)),1,0)</f>
        <v>0</v>
      </c>
      <c r="Z74" s="122">
        <f t="shared" ref="Z74:Z137" si="22">+IF(AND(I74&lt;&gt;0,J74&lt;&gt;0,OR(K74&gt;100,K74&lt;-100)),1,0)</f>
        <v>0</v>
      </c>
      <c r="AA74" s="122">
        <f t="shared" ref="AA74:AA137" si="23">+IF(AND(L74&lt;&gt;0,M74&lt;&gt;0,OR(N74&gt;100,N74&lt;-100)),1,0)</f>
        <v>0</v>
      </c>
      <c r="AB74" s="122">
        <f t="shared" ref="AB74:AB137" si="24">+IF(AND(O74&lt;&gt;0,P74&lt;&gt;0,OR(Q74&gt;100,Q74&lt;-100)),1,0)</f>
        <v>0</v>
      </c>
      <c r="AC74" s="129">
        <f t="shared" ref="AC74:AC137" si="25">+IF(AND(R74&lt;&gt;0,S74&lt;&gt;0,OR(T74&gt;100,T74&lt;-100)),1,0)</f>
        <v>0</v>
      </c>
    </row>
    <row r="75" spans="1:29" ht="15.75">
      <c r="A75" s="251"/>
      <c r="B75" s="87" t="s">
        <v>14</v>
      </c>
      <c r="C75" s="92"/>
      <c r="D75" s="134"/>
      <c r="E75" s="93">
        <f t="shared" si="13"/>
        <v>0</v>
      </c>
      <c r="F75" s="92"/>
      <c r="G75" s="20"/>
      <c r="H75" s="93">
        <f t="shared" si="14"/>
        <v>0</v>
      </c>
      <c r="I75" s="92"/>
      <c r="J75" s="20"/>
      <c r="K75" s="93">
        <f t="shared" si="15"/>
        <v>0</v>
      </c>
      <c r="L75" s="92"/>
      <c r="M75" s="20"/>
      <c r="N75" s="93">
        <f t="shared" si="16"/>
        <v>0</v>
      </c>
      <c r="O75" s="92"/>
      <c r="P75" s="6"/>
      <c r="Q75" s="93">
        <f t="shared" si="17"/>
        <v>0</v>
      </c>
      <c r="R75" s="92"/>
      <c r="S75" s="20"/>
      <c r="T75" s="93">
        <f t="shared" si="18"/>
        <v>0</v>
      </c>
      <c r="U75" s="209">
        <f t="shared" si="19"/>
        <v>0</v>
      </c>
      <c r="W75" s="87" t="s">
        <v>14</v>
      </c>
      <c r="X75" s="121">
        <f t="shared" si="20"/>
        <v>0</v>
      </c>
      <c r="Y75" s="122">
        <f t="shared" si="21"/>
        <v>0</v>
      </c>
      <c r="Z75" s="122">
        <f t="shared" si="22"/>
        <v>0</v>
      </c>
      <c r="AA75" s="122">
        <f t="shared" si="23"/>
        <v>0</v>
      </c>
      <c r="AB75" s="122">
        <f t="shared" si="24"/>
        <v>0</v>
      </c>
      <c r="AC75" s="129">
        <f t="shared" si="25"/>
        <v>0</v>
      </c>
    </row>
    <row r="76" spans="1:29" ht="15.75">
      <c r="A76" s="251"/>
      <c r="B76" s="86" t="s">
        <v>15</v>
      </c>
      <c r="C76" s="92"/>
      <c r="D76" s="134"/>
      <c r="E76" s="93">
        <f t="shared" si="13"/>
        <v>0</v>
      </c>
      <c r="F76" s="92"/>
      <c r="G76" s="20"/>
      <c r="H76" s="93">
        <f t="shared" si="14"/>
        <v>0</v>
      </c>
      <c r="I76" s="92"/>
      <c r="J76" s="20"/>
      <c r="K76" s="93">
        <f t="shared" si="15"/>
        <v>0</v>
      </c>
      <c r="L76" s="92"/>
      <c r="M76" s="20"/>
      <c r="N76" s="93">
        <f t="shared" si="16"/>
        <v>0</v>
      </c>
      <c r="O76" s="92"/>
      <c r="P76" s="6"/>
      <c r="Q76" s="93">
        <f t="shared" si="17"/>
        <v>0</v>
      </c>
      <c r="R76" s="92"/>
      <c r="S76" s="20"/>
      <c r="T76" s="93">
        <f t="shared" si="18"/>
        <v>0</v>
      </c>
      <c r="U76" s="209">
        <f t="shared" si="19"/>
        <v>0</v>
      </c>
      <c r="W76" s="86" t="s">
        <v>15</v>
      </c>
      <c r="X76" s="121">
        <f t="shared" si="20"/>
        <v>0</v>
      </c>
      <c r="Y76" s="122">
        <f t="shared" si="21"/>
        <v>0</v>
      </c>
      <c r="Z76" s="122">
        <f t="shared" si="22"/>
        <v>0</v>
      </c>
      <c r="AA76" s="122">
        <f t="shared" si="23"/>
        <v>0</v>
      </c>
      <c r="AB76" s="122">
        <f t="shared" si="24"/>
        <v>0</v>
      </c>
      <c r="AC76" s="129">
        <f t="shared" si="25"/>
        <v>0</v>
      </c>
    </row>
    <row r="77" spans="1:29" ht="15.75">
      <c r="A77" s="251"/>
      <c r="B77" s="86" t="s">
        <v>16</v>
      </c>
      <c r="C77" s="92"/>
      <c r="D77" s="134"/>
      <c r="E77" s="93">
        <f t="shared" si="13"/>
        <v>0</v>
      </c>
      <c r="F77" s="92"/>
      <c r="G77" s="20"/>
      <c r="H77" s="93">
        <f t="shared" si="14"/>
        <v>0</v>
      </c>
      <c r="I77" s="92"/>
      <c r="J77" s="20"/>
      <c r="K77" s="93">
        <f t="shared" si="15"/>
        <v>0</v>
      </c>
      <c r="L77" s="92"/>
      <c r="M77" s="20"/>
      <c r="N77" s="93">
        <f t="shared" si="16"/>
        <v>0</v>
      </c>
      <c r="O77" s="92"/>
      <c r="P77" s="6"/>
      <c r="Q77" s="93">
        <f t="shared" si="17"/>
        <v>0</v>
      </c>
      <c r="R77" s="92"/>
      <c r="S77" s="20"/>
      <c r="T77" s="93">
        <f t="shared" si="18"/>
        <v>0</v>
      </c>
      <c r="U77" s="209">
        <f t="shared" si="19"/>
        <v>0</v>
      </c>
      <c r="W77" s="86" t="s">
        <v>16</v>
      </c>
      <c r="X77" s="121">
        <f t="shared" si="20"/>
        <v>0</v>
      </c>
      <c r="Y77" s="122">
        <f t="shared" si="21"/>
        <v>0</v>
      </c>
      <c r="Z77" s="122">
        <f t="shared" si="22"/>
        <v>0</v>
      </c>
      <c r="AA77" s="122">
        <f t="shared" si="23"/>
        <v>0</v>
      </c>
      <c r="AB77" s="122">
        <f t="shared" si="24"/>
        <v>0</v>
      </c>
      <c r="AC77" s="129">
        <f t="shared" si="25"/>
        <v>0</v>
      </c>
    </row>
    <row r="78" spans="1:29" ht="15.75">
      <c r="A78" s="251"/>
      <c r="B78" s="86" t="s">
        <v>17</v>
      </c>
      <c r="C78" s="92"/>
      <c r="D78" s="134"/>
      <c r="E78" s="93">
        <f t="shared" si="13"/>
        <v>0</v>
      </c>
      <c r="F78" s="92"/>
      <c r="G78" s="20"/>
      <c r="H78" s="93">
        <f t="shared" si="14"/>
        <v>0</v>
      </c>
      <c r="I78" s="92"/>
      <c r="J78" s="20"/>
      <c r="K78" s="93">
        <f t="shared" si="15"/>
        <v>0</v>
      </c>
      <c r="L78" s="92"/>
      <c r="M78" s="20"/>
      <c r="N78" s="93">
        <f t="shared" si="16"/>
        <v>0</v>
      </c>
      <c r="O78" s="92"/>
      <c r="P78" s="6"/>
      <c r="Q78" s="93">
        <f t="shared" si="17"/>
        <v>0</v>
      </c>
      <c r="R78" s="92"/>
      <c r="S78" s="20"/>
      <c r="T78" s="93">
        <f t="shared" si="18"/>
        <v>0</v>
      </c>
      <c r="U78" s="209">
        <f t="shared" si="19"/>
        <v>0</v>
      </c>
      <c r="W78" s="86" t="s">
        <v>17</v>
      </c>
      <c r="X78" s="121">
        <f t="shared" si="20"/>
        <v>0</v>
      </c>
      <c r="Y78" s="122">
        <f t="shared" si="21"/>
        <v>0</v>
      </c>
      <c r="Z78" s="122">
        <f t="shared" si="22"/>
        <v>0</v>
      </c>
      <c r="AA78" s="122">
        <f t="shared" si="23"/>
        <v>0</v>
      </c>
      <c r="AB78" s="122">
        <f t="shared" si="24"/>
        <v>0</v>
      </c>
      <c r="AC78" s="129">
        <f t="shared" si="25"/>
        <v>0</v>
      </c>
    </row>
    <row r="79" spans="1:29" ht="15.75">
      <c r="A79" s="251"/>
      <c r="B79" s="86" t="s">
        <v>18</v>
      </c>
      <c r="C79" s="92"/>
      <c r="D79" s="134"/>
      <c r="E79" s="93">
        <f t="shared" si="13"/>
        <v>0</v>
      </c>
      <c r="F79" s="92"/>
      <c r="G79" s="20"/>
      <c r="H79" s="93">
        <f t="shared" si="14"/>
        <v>0</v>
      </c>
      <c r="I79" s="92"/>
      <c r="J79" s="20"/>
      <c r="K79" s="93">
        <f t="shared" si="15"/>
        <v>0</v>
      </c>
      <c r="L79" s="92"/>
      <c r="M79" s="20"/>
      <c r="N79" s="93">
        <f t="shared" si="16"/>
        <v>0</v>
      </c>
      <c r="O79" s="92"/>
      <c r="P79" s="6"/>
      <c r="Q79" s="93">
        <f t="shared" si="17"/>
        <v>0</v>
      </c>
      <c r="R79" s="92"/>
      <c r="S79" s="20"/>
      <c r="T79" s="93">
        <f t="shared" si="18"/>
        <v>0</v>
      </c>
      <c r="U79" s="209">
        <f t="shared" si="19"/>
        <v>0</v>
      </c>
      <c r="W79" s="86" t="s">
        <v>18</v>
      </c>
      <c r="X79" s="121">
        <f t="shared" si="20"/>
        <v>0</v>
      </c>
      <c r="Y79" s="122">
        <f t="shared" si="21"/>
        <v>0</v>
      </c>
      <c r="Z79" s="122">
        <f t="shared" si="22"/>
        <v>0</v>
      </c>
      <c r="AA79" s="122">
        <f t="shared" si="23"/>
        <v>0</v>
      </c>
      <c r="AB79" s="122">
        <f t="shared" si="24"/>
        <v>0</v>
      </c>
      <c r="AC79" s="129">
        <f t="shared" si="25"/>
        <v>0</v>
      </c>
    </row>
    <row r="80" spans="1:29" ht="15.75">
      <c r="A80" s="252"/>
      <c r="B80" s="88" t="s">
        <v>19</v>
      </c>
      <c r="C80" s="94"/>
      <c r="D80" s="135"/>
      <c r="E80" s="96">
        <f t="shared" si="13"/>
        <v>0</v>
      </c>
      <c r="F80" s="94"/>
      <c r="G80" s="95"/>
      <c r="H80" s="96">
        <f t="shared" si="14"/>
        <v>0</v>
      </c>
      <c r="I80" s="94"/>
      <c r="J80" s="95"/>
      <c r="K80" s="96">
        <f t="shared" si="15"/>
        <v>0</v>
      </c>
      <c r="L80" s="94"/>
      <c r="M80" s="95"/>
      <c r="N80" s="96">
        <f t="shared" si="16"/>
        <v>0</v>
      </c>
      <c r="O80" s="94"/>
      <c r="P80" s="105"/>
      <c r="Q80" s="96">
        <f t="shared" si="17"/>
        <v>0</v>
      </c>
      <c r="R80" s="94"/>
      <c r="S80" s="95"/>
      <c r="T80" s="96">
        <f t="shared" si="18"/>
        <v>0</v>
      </c>
      <c r="U80" s="210">
        <f t="shared" si="19"/>
        <v>0</v>
      </c>
      <c r="W80" s="88" t="s">
        <v>19</v>
      </c>
      <c r="X80" s="125">
        <f t="shared" si="20"/>
        <v>0</v>
      </c>
      <c r="Y80" s="126">
        <f t="shared" si="21"/>
        <v>0</v>
      </c>
      <c r="Z80" s="126">
        <f t="shared" si="22"/>
        <v>0</v>
      </c>
      <c r="AA80" s="126">
        <f t="shared" si="23"/>
        <v>0</v>
      </c>
      <c r="AB80" s="126">
        <f t="shared" si="24"/>
        <v>0</v>
      </c>
      <c r="AC80" s="132">
        <f t="shared" si="25"/>
        <v>0</v>
      </c>
    </row>
    <row r="81" spans="1:29" ht="15.75" customHeight="1">
      <c r="A81" s="250">
        <v>42745</v>
      </c>
      <c r="B81" s="85" t="s">
        <v>12</v>
      </c>
      <c r="C81" s="89"/>
      <c r="D81" s="90"/>
      <c r="E81" s="91">
        <f t="shared" si="13"/>
        <v>0</v>
      </c>
      <c r="F81" s="89"/>
      <c r="G81" s="102"/>
      <c r="H81" s="91">
        <f t="shared" si="14"/>
        <v>0</v>
      </c>
      <c r="I81" s="89"/>
      <c r="J81" s="90"/>
      <c r="K81" s="91">
        <f t="shared" si="15"/>
        <v>0</v>
      </c>
      <c r="L81" s="89"/>
      <c r="M81" s="90"/>
      <c r="N81" s="91">
        <f t="shared" si="16"/>
        <v>0</v>
      </c>
      <c r="O81" s="89"/>
      <c r="P81" s="90"/>
      <c r="Q81" s="91">
        <f t="shared" si="17"/>
        <v>0</v>
      </c>
      <c r="R81" s="89"/>
      <c r="S81" s="102"/>
      <c r="T81" s="91">
        <f t="shared" si="18"/>
        <v>0</v>
      </c>
      <c r="U81" s="208">
        <f t="shared" si="19"/>
        <v>0</v>
      </c>
      <c r="W81" s="85" t="s">
        <v>12</v>
      </c>
      <c r="X81" s="121">
        <f t="shared" si="20"/>
        <v>0</v>
      </c>
      <c r="Y81" s="122">
        <f t="shared" si="21"/>
        <v>0</v>
      </c>
      <c r="Z81" s="122">
        <f t="shared" si="22"/>
        <v>0</v>
      </c>
      <c r="AA81" s="122">
        <f t="shared" si="23"/>
        <v>0</v>
      </c>
      <c r="AB81" s="122">
        <f t="shared" si="24"/>
        <v>0</v>
      </c>
      <c r="AC81" s="129">
        <f t="shared" si="25"/>
        <v>0</v>
      </c>
    </row>
    <row r="82" spans="1:29" ht="15.75">
      <c r="A82" s="251"/>
      <c r="B82" s="86" t="s">
        <v>13</v>
      </c>
      <c r="C82" s="92"/>
      <c r="D82" s="20"/>
      <c r="E82" s="93">
        <f t="shared" si="13"/>
        <v>0</v>
      </c>
      <c r="F82" s="92"/>
      <c r="G82" s="6"/>
      <c r="H82" s="93">
        <f t="shared" si="14"/>
        <v>0</v>
      </c>
      <c r="I82" s="92"/>
      <c r="J82" s="20"/>
      <c r="K82" s="93">
        <f t="shared" si="15"/>
        <v>0</v>
      </c>
      <c r="L82" s="92"/>
      <c r="M82" s="20"/>
      <c r="N82" s="93">
        <f t="shared" si="16"/>
        <v>0</v>
      </c>
      <c r="O82" s="92"/>
      <c r="P82" s="20"/>
      <c r="Q82" s="93">
        <f t="shared" si="17"/>
        <v>0</v>
      </c>
      <c r="R82" s="92"/>
      <c r="S82" s="6"/>
      <c r="T82" s="93">
        <f t="shared" si="18"/>
        <v>0</v>
      </c>
      <c r="U82" s="209">
        <f t="shared" si="19"/>
        <v>0</v>
      </c>
      <c r="W82" s="86" t="s">
        <v>13</v>
      </c>
      <c r="X82" s="121">
        <f t="shared" si="20"/>
        <v>0</v>
      </c>
      <c r="Y82" s="122">
        <f t="shared" si="21"/>
        <v>0</v>
      </c>
      <c r="Z82" s="122">
        <f t="shared" si="22"/>
        <v>0</v>
      </c>
      <c r="AA82" s="122">
        <f t="shared" si="23"/>
        <v>0</v>
      </c>
      <c r="AB82" s="122">
        <f t="shared" si="24"/>
        <v>0</v>
      </c>
      <c r="AC82" s="129">
        <f t="shared" si="25"/>
        <v>0</v>
      </c>
    </row>
    <row r="83" spans="1:29" ht="15.75">
      <c r="A83" s="251"/>
      <c r="B83" s="87" t="s">
        <v>14</v>
      </c>
      <c r="C83" s="92"/>
      <c r="D83" s="20"/>
      <c r="E83" s="93">
        <f t="shared" si="13"/>
        <v>0</v>
      </c>
      <c r="F83" s="92"/>
      <c r="G83" s="6"/>
      <c r="H83" s="93">
        <f t="shared" si="14"/>
        <v>0</v>
      </c>
      <c r="I83" s="92"/>
      <c r="J83" s="20"/>
      <c r="K83" s="93">
        <f t="shared" si="15"/>
        <v>0</v>
      </c>
      <c r="L83" s="92"/>
      <c r="M83" s="20"/>
      <c r="N83" s="93">
        <f t="shared" si="16"/>
        <v>0</v>
      </c>
      <c r="O83" s="92"/>
      <c r="P83" s="20"/>
      <c r="Q83" s="93">
        <f t="shared" si="17"/>
        <v>0</v>
      </c>
      <c r="R83" s="92"/>
      <c r="S83" s="6"/>
      <c r="T83" s="93">
        <f t="shared" si="18"/>
        <v>0</v>
      </c>
      <c r="U83" s="209">
        <f t="shared" si="19"/>
        <v>0</v>
      </c>
      <c r="W83" s="87" t="s">
        <v>14</v>
      </c>
      <c r="X83" s="121">
        <f t="shared" si="20"/>
        <v>0</v>
      </c>
      <c r="Y83" s="122">
        <f t="shared" si="21"/>
        <v>0</v>
      </c>
      <c r="Z83" s="122">
        <f t="shared" si="22"/>
        <v>0</v>
      </c>
      <c r="AA83" s="122">
        <f t="shared" si="23"/>
        <v>0</v>
      </c>
      <c r="AB83" s="122">
        <f t="shared" si="24"/>
        <v>0</v>
      </c>
      <c r="AC83" s="129">
        <f t="shared" si="25"/>
        <v>0</v>
      </c>
    </row>
    <row r="84" spans="1:29" ht="15.75">
      <c r="A84" s="251"/>
      <c r="B84" s="86" t="s">
        <v>15</v>
      </c>
      <c r="C84" s="92"/>
      <c r="D84" s="20"/>
      <c r="E84" s="93">
        <f t="shared" si="13"/>
        <v>0</v>
      </c>
      <c r="F84" s="92"/>
      <c r="G84" s="6"/>
      <c r="H84" s="93">
        <f t="shared" si="14"/>
        <v>0</v>
      </c>
      <c r="I84" s="92"/>
      <c r="J84" s="20"/>
      <c r="K84" s="93">
        <f t="shared" si="15"/>
        <v>0</v>
      </c>
      <c r="L84" s="92"/>
      <c r="M84" s="20"/>
      <c r="N84" s="93">
        <f t="shared" si="16"/>
        <v>0</v>
      </c>
      <c r="O84" s="92"/>
      <c r="P84" s="20"/>
      <c r="Q84" s="93">
        <f t="shared" si="17"/>
        <v>0</v>
      </c>
      <c r="R84" s="92"/>
      <c r="S84" s="6"/>
      <c r="T84" s="93">
        <f t="shared" si="18"/>
        <v>0</v>
      </c>
      <c r="U84" s="209">
        <f t="shared" si="19"/>
        <v>0</v>
      </c>
      <c r="W84" s="86" t="s">
        <v>15</v>
      </c>
      <c r="X84" s="121">
        <f t="shared" si="20"/>
        <v>0</v>
      </c>
      <c r="Y84" s="122">
        <f t="shared" si="21"/>
        <v>0</v>
      </c>
      <c r="Z84" s="122">
        <f t="shared" si="22"/>
        <v>0</v>
      </c>
      <c r="AA84" s="122">
        <f t="shared" si="23"/>
        <v>0</v>
      </c>
      <c r="AB84" s="122">
        <f t="shared" si="24"/>
        <v>0</v>
      </c>
      <c r="AC84" s="129">
        <f t="shared" si="25"/>
        <v>0</v>
      </c>
    </row>
    <row r="85" spans="1:29" ht="15.75">
      <c r="A85" s="251"/>
      <c r="B85" s="86" t="s">
        <v>16</v>
      </c>
      <c r="C85" s="92"/>
      <c r="D85" s="20"/>
      <c r="E85" s="93">
        <f t="shared" si="13"/>
        <v>0</v>
      </c>
      <c r="F85" s="92"/>
      <c r="G85" s="6"/>
      <c r="H85" s="93">
        <f t="shared" si="14"/>
        <v>0</v>
      </c>
      <c r="I85" s="92"/>
      <c r="J85" s="20"/>
      <c r="K85" s="93">
        <f t="shared" si="15"/>
        <v>0</v>
      </c>
      <c r="L85" s="92"/>
      <c r="M85" s="20"/>
      <c r="N85" s="93">
        <f t="shared" si="16"/>
        <v>0</v>
      </c>
      <c r="O85" s="92"/>
      <c r="P85" s="20"/>
      <c r="Q85" s="93">
        <f t="shared" si="17"/>
        <v>0</v>
      </c>
      <c r="R85" s="92"/>
      <c r="S85" s="6"/>
      <c r="T85" s="93">
        <f t="shared" si="18"/>
        <v>0</v>
      </c>
      <c r="U85" s="209">
        <f t="shared" si="19"/>
        <v>0</v>
      </c>
      <c r="W85" s="86" t="s">
        <v>16</v>
      </c>
      <c r="X85" s="121">
        <f t="shared" si="20"/>
        <v>0</v>
      </c>
      <c r="Y85" s="122">
        <f t="shared" si="21"/>
        <v>0</v>
      </c>
      <c r="Z85" s="122">
        <f t="shared" si="22"/>
        <v>0</v>
      </c>
      <c r="AA85" s="122">
        <f t="shared" si="23"/>
        <v>0</v>
      </c>
      <c r="AB85" s="122">
        <f t="shared" si="24"/>
        <v>0</v>
      </c>
      <c r="AC85" s="129">
        <f t="shared" si="25"/>
        <v>0</v>
      </c>
    </row>
    <row r="86" spans="1:29" ht="15.75">
      <c r="A86" s="251"/>
      <c r="B86" s="86" t="s">
        <v>17</v>
      </c>
      <c r="C86" s="92"/>
      <c r="D86" s="20"/>
      <c r="E86" s="93">
        <f t="shared" si="13"/>
        <v>0</v>
      </c>
      <c r="F86" s="92"/>
      <c r="G86" s="6"/>
      <c r="H86" s="93">
        <f t="shared" si="14"/>
        <v>0</v>
      </c>
      <c r="I86" s="92"/>
      <c r="J86" s="20"/>
      <c r="K86" s="93">
        <f t="shared" si="15"/>
        <v>0</v>
      </c>
      <c r="L86" s="92"/>
      <c r="M86" s="20"/>
      <c r="N86" s="93">
        <f t="shared" si="16"/>
        <v>0</v>
      </c>
      <c r="O86" s="92"/>
      <c r="P86" s="20"/>
      <c r="Q86" s="93">
        <f t="shared" si="17"/>
        <v>0</v>
      </c>
      <c r="R86" s="92"/>
      <c r="S86" s="6"/>
      <c r="T86" s="93">
        <f t="shared" si="18"/>
        <v>0</v>
      </c>
      <c r="U86" s="209">
        <f t="shared" si="19"/>
        <v>0</v>
      </c>
      <c r="W86" s="86" t="s">
        <v>17</v>
      </c>
      <c r="X86" s="121">
        <f t="shared" si="20"/>
        <v>0</v>
      </c>
      <c r="Y86" s="122">
        <f t="shared" si="21"/>
        <v>0</v>
      </c>
      <c r="Z86" s="122">
        <f t="shared" si="22"/>
        <v>0</v>
      </c>
      <c r="AA86" s="122">
        <f t="shared" si="23"/>
        <v>0</v>
      </c>
      <c r="AB86" s="122">
        <f t="shared" si="24"/>
        <v>0</v>
      </c>
      <c r="AC86" s="129">
        <f t="shared" si="25"/>
        <v>0</v>
      </c>
    </row>
    <row r="87" spans="1:29" ht="15.75">
      <c r="A87" s="251"/>
      <c r="B87" s="86" t="s">
        <v>18</v>
      </c>
      <c r="C87" s="92"/>
      <c r="D87" s="20"/>
      <c r="E87" s="93">
        <f t="shared" si="13"/>
        <v>0</v>
      </c>
      <c r="F87" s="92"/>
      <c r="G87" s="6"/>
      <c r="H87" s="93">
        <f t="shared" si="14"/>
        <v>0</v>
      </c>
      <c r="I87" s="92"/>
      <c r="J87" s="20"/>
      <c r="K87" s="93">
        <f t="shared" si="15"/>
        <v>0</v>
      </c>
      <c r="L87" s="92"/>
      <c r="M87" s="20"/>
      <c r="N87" s="93">
        <f t="shared" si="16"/>
        <v>0</v>
      </c>
      <c r="O87" s="92"/>
      <c r="P87" s="20"/>
      <c r="Q87" s="93">
        <f t="shared" si="17"/>
        <v>0</v>
      </c>
      <c r="R87" s="92"/>
      <c r="S87" s="6"/>
      <c r="T87" s="93">
        <f t="shared" si="18"/>
        <v>0</v>
      </c>
      <c r="U87" s="209">
        <f t="shared" si="19"/>
        <v>0</v>
      </c>
      <c r="W87" s="86" t="s">
        <v>18</v>
      </c>
      <c r="X87" s="121">
        <f t="shared" si="20"/>
        <v>0</v>
      </c>
      <c r="Y87" s="122">
        <f t="shared" si="21"/>
        <v>0</v>
      </c>
      <c r="Z87" s="122">
        <f t="shared" si="22"/>
        <v>0</v>
      </c>
      <c r="AA87" s="122">
        <f t="shared" si="23"/>
        <v>0</v>
      </c>
      <c r="AB87" s="122">
        <f t="shared" si="24"/>
        <v>0</v>
      </c>
      <c r="AC87" s="129">
        <f t="shared" si="25"/>
        <v>0</v>
      </c>
    </row>
    <row r="88" spans="1:29" ht="15.75">
      <c r="A88" s="252"/>
      <c r="B88" s="88" t="s">
        <v>19</v>
      </c>
      <c r="C88" s="94"/>
      <c r="D88" s="95"/>
      <c r="E88" s="96">
        <f t="shared" si="13"/>
        <v>0</v>
      </c>
      <c r="F88" s="94"/>
      <c r="G88" s="105"/>
      <c r="H88" s="96">
        <f t="shared" si="14"/>
        <v>0</v>
      </c>
      <c r="I88" s="94"/>
      <c r="J88" s="95"/>
      <c r="K88" s="96">
        <f t="shared" si="15"/>
        <v>0</v>
      </c>
      <c r="L88" s="94"/>
      <c r="M88" s="95"/>
      <c r="N88" s="96">
        <f t="shared" si="16"/>
        <v>0</v>
      </c>
      <c r="O88" s="94"/>
      <c r="P88" s="95"/>
      <c r="Q88" s="96">
        <f t="shared" si="17"/>
        <v>0</v>
      </c>
      <c r="R88" s="94"/>
      <c r="S88" s="105"/>
      <c r="T88" s="96">
        <f t="shared" si="18"/>
        <v>0</v>
      </c>
      <c r="U88" s="210">
        <f t="shared" si="19"/>
        <v>0</v>
      </c>
      <c r="W88" s="88" t="s">
        <v>19</v>
      </c>
      <c r="X88" s="125">
        <f t="shared" si="20"/>
        <v>0</v>
      </c>
      <c r="Y88" s="126">
        <f t="shared" si="21"/>
        <v>0</v>
      </c>
      <c r="Z88" s="126">
        <f t="shared" si="22"/>
        <v>0</v>
      </c>
      <c r="AA88" s="126">
        <f t="shared" si="23"/>
        <v>0</v>
      </c>
      <c r="AB88" s="126">
        <f t="shared" si="24"/>
        <v>0</v>
      </c>
      <c r="AC88" s="132">
        <f t="shared" si="25"/>
        <v>0</v>
      </c>
    </row>
    <row r="89" spans="1:29" ht="15.75" customHeight="1">
      <c r="A89" s="250">
        <v>42746</v>
      </c>
      <c r="B89" s="85" t="s">
        <v>12</v>
      </c>
      <c r="C89" s="89"/>
      <c r="D89" s="90"/>
      <c r="E89" s="91">
        <f t="shared" si="13"/>
        <v>0</v>
      </c>
      <c r="F89" s="89"/>
      <c r="G89" s="90"/>
      <c r="H89" s="91">
        <f t="shared" si="14"/>
        <v>0</v>
      </c>
      <c r="I89" s="89"/>
      <c r="J89" s="90"/>
      <c r="K89" s="91">
        <f t="shared" si="15"/>
        <v>0</v>
      </c>
      <c r="L89" s="89"/>
      <c r="M89" s="90"/>
      <c r="N89" s="91">
        <f t="shared" si="16"/>
        <v>0</v>
      </c>
      <c r="O89" s="89"/>
      <c r="P89" s="90"/>
      <c r="Q89" s="91">
        <f t="shared" si="17"/>
        <v>0</v>
      </c>
      <c r="R89" s="89"/>
      <c r="S89" s="90"/>
      <c r="T89" s="91">
        <f t="shared" si="18"/>
        <v>0</v>
      </c>
      <c r="U89" s="208">
        <f t="shared" si="19"/>
        <v>0</v>
      </c>
      <c r="W89" s="85" t="s">
        <v>12</v>
      </c>
      <c r="X89" s="122">
        <f t="shared" si="20"/>
        <v>0</v>
      </c>
      <c r="Y89" s="122">
        <f t="shared" si="21"/>
        <v>0</v>
      </c>
      <c r="Z89" s="122">
        <f t="shared" si="22"/>
        <v>0</v>
      </c>
      <c r="AA89" s="122">
        <f t="shared" si="23"/>
        <v>0</v>
      </c>
      <c r="AB89" s="122">
        <f t="shared" si="24"/>
        <v>0</v>
      </c>
      <c r="AC89" s="129">
        <f t="shared" si="25"/>
        <v>0</v>
      </c>
    </row>
    <row r="90" spans="1:29" ht="15.75">
      <c r="A90" s="251"/>
      <c r="B90" s="86" t="s">
        <v>13</v>
      </c>
      <c r="C90" s="92"/>
      <c r="D90" s="20"/>
      <c r="E90" s="93">
        <f t="shared" si="13"/>
        <v>0</v>
      </c>
      <c r="F90" s="92"/>
      <c r="G90" s="6"/>
      <c r="H90" s="93">
        <f t="shared" si="14"/>
        <v>0</v>
      </c>
      <c r="I90" s="92"/>
      <c r="J90" s="20"/>
      <c r="K90" s="93">
        <f t="shared" si="15"/>
        <v>0</v>
      </c>
      <c r="L90" s="92"/>
      <c r="M90" s="20"/>
      <c r="N90" s="93">
        <f t="shared" si="16"/>
        <v>0</v>
      </c>
      <c r="O90" s="92"/>
      <c r="P90" s="20"/>
      <c r="Q90" s="93">
        <f t="shared" si="17"/>
        <v>0</v>
      </c>
      <c r="R90" s="92"/>
      <c r="S90" s="20"/>
      <c r="T90" s="93">
        <f t="shared" si="18"/>
        <v>0</v>
      </c>
      <c r="U90" s="209">
        <f t="shared" si="19"/>
        <v>0</v>
      </c>
      <c r="W90" s="86" t="s">
        <v>13</v>
      </c>
      <c r="X90" s="122">
        <f t="shared" si="20"/>
        <v>0</v>
      </c>
      <c r="Y90" s="122">
        <f t="shared" si="21"/>
        <v>0</v>
      </c>
      <c r="Z90" s="122">
        <f t="shared" si="22"/>
        <v>0</v>
      </c>
      <c r="AA90" s="122">
        <f t="shared" si="23"/>
        <v>0</v>
      </c>
      <c r="AB90" s="122">
        <f t="shared" si="24"/>
        <v>0</v>
      </c>
      <c r="AC90" s="129">
        <f t="shared" si="25"/>
        <v>0</v>
      </c>
    </row>
    <row r="91" spans="1:29" ht="15.75">
      <c r="A91" s="251"/>
      <c r="B91" s="87" t="s">
        <v>14</v>
      </c>
      <c r="C91" s="92"/>
      <c r="D91" s="20"/>
      <c r="E91" s="93">
        <f t="shared" si="13"/>
        <v>0</v>
      </c>
      <c r="F91" s="92"/>
      <c r="G91" s="6"/>
      <c r="H91" s="93">
        <f t="shared" si="14"/>
        <v>0</v>
      </c>
      <c r="I91" s="92"/>
      <c r="J91" s="20"/>
      <c r="K91" s="93">
        <f t="shared" si="15"/>
        <v>0</v>
      </c>
      <c r="L91" s="92"/>
      <c r="M91" s="20"/>
      <c r="N91" s="93">
        <f t="shared" si="16"/>
        <v>0</v>
      </c>
      <c r="O91" s="92"/>
      <c r="P91" s="20"/>
      <c r="Q91" s="93">
        <f t="shared" si="17"/>
        <v>0</v>
      </c>
      <c r="R91" s="92"/>
      <c r="S91" s="20"/>
      <c r="T91" s="93">
        <f t="shared" si="18"/>
        <v>0</v>
      </c>
      <c r="U91" s="209">
        <f t="shared" si="19"/>
        <v>0</v>
      </c>
      <c r="W91" s="87" t="s">
        <v>14</v>
      </c>
      <c r="X91" s="122">
        <f t="shared" si="20"/>
        <v>0</v>
      </c>
      <c r="Y91" s="122">
        <f t="shared" si="21"/>
        <v>0</v>
      </c>
      <c r="Z91" s="122">
        <f t="shared" si="22"/>
        <v>0</v>
      </c>
      <c r="AA91" s="122">
        <f t="shared" si="23"/>
        <v>0</v>
      </c>
      <c r="AB91" s="122">
        <f t="shared" si="24"/>
        <v>0</v>
      </c>
      <c r="AC91" s="129">
        <f t="shared" si="25"/>
        <v>0</v>
      </c>
    </row>
    <row r="92" spans="1:29" ht="15.75">
      <c r="A92" s="251"/>
      <c r="B92" s="86" t="s">
        <v>15</v>
      </c>
      <c r="C92" s="92"/>
      <c r="D92" s="20"/>
      <c r="E92" s="93">
        <f t="shared" si="13"/>
        <v>0</v>
      </c>
      <c r="F92" s="92"/>
      <c r="G92" s="6"/>
      <c r="H92" s="93">
        <f t="shared" si="14"/>
        <v>0</v>
      </c>
      <c r="I92" s="92"/>
      <c r="J92" s="20"/>
      <c r="K92" s="93">
        <f t="shared" si="15"/>
        <v>0</v>
      </c>
      <c r="L92" s="92"/>
      <c r="M92" s="20"/>
      <c r="N92" s="93">
        <f t="shared" si="16"/>
        <v>0</v>
      </c>
      <c r="O92" s="92"/>
      <c r="P92" s="20"/>
      <c r="Q92" s="93">
        <f t="shared" si="17"/>
        <v>0</v>
      </c>
      <c r="R92" s="92"/>
      <c r="S92" s="20"/>
      <c r="T92" s="93">
        <f t="shared" si="18"/>
        <v>0</v>
      </c>
      <c r="U92" s="209">
        <f t="shared" si="19"/>
        <v>0</v>
      </c>
      <c r="W92" s="86" t="s">
        <v>15</v>
      </c>
      <c r="X92" s="122">
        <f t="shared" si="20"/>
        <v>0</v>
      </c>
      <c r="Y92" s="122">
        <f t="shared" si="21"/>
        <v>0</v>
      </c>
      <c r="Z92" s="122">
        <f t="shared" si="22"/>
        <v>0</v>
      </c>
      <c r="AA92" s="122">
        <f t="shared" si="23"/>
        <v>0</v>
      </c>
      <c r="AB92" s="122">
        <f t="shared" si="24"/>
        <v>0</v>
      </c>
      <c r="AC92" s="129">
        <f t="shared" si="25"/>
        <v>0</v>
      </c>
    </row>
    <row r="93" spans="1:29" ht="15.75">
      <c r="A93" s="251"/>
      <c r="B93" s="86" t="s">
        <v>16</v>
      </c>
      <c r="C93" s="92"/>
      <c r="D93" s="20"/>
      <c r="E93" s="93">
        <f t="shared" si="13"/>
        <v>0</v>
      </c>
      <c r="F93" s="92"/>
      <c r="G93" s="6"/>
      <c r="H93" s="93">
        <f t="shared" si="14"/>
        <v>0</v>
      </c>
      <c r="I93" s="92"/>
      <c r="J93" s="20"/>
      <c r="K93" s="93">
        <f t="shared" si="15"/>
        <v>0</v>
      </c>
      <c r="L93" s="92"/>
      <c r="M93" s="20"/>
      <c r="N93" s="93">
        <f t="shared" si="16"/>
        <v>0</v>
      </c>
      <c r="O93" s="92"/>
      <c r="P93" s="20"/>
      <c r="Q93" s="93">
        <f t="shared" si="17"/>
        <v>0</v>
      </c>
      <c r="R93" s="92"/>
      <c r="S93" s="20"/>
      <c r="T93" s="93">
        <f t="shared" si="18"/>
        <v>0</v>
      </c>
      <c r="U93" s="209">
        <f t="shared" si="19"/>
        <v>0</v>
      </c>
      <c r="W93" s="86" t="s">
        <v>16</v>
      </c>
      <c r="X93" s="122">
        <f t="shared" si="20"/>
        <v>0</v>
      </c>
      <c r="Y93" s="122">
        <f t="shared" si="21"/>
        <v>0</v>
      </c>
      <c r="Z93" s="122">
        <f t="shared" si="22"/>
        <v>0</v>
      </c>
      <c r="AA93" s="122">
        <f t="shared" si="23"/>
        <v>0</v>
      </c>
      <c r="AB93" s="122">
        <f t="shared" si="24"/>
        <v>0</v>
      </c>
      <c r="AC93" s="129">
        <f t="shared" si="25"/>
        <v>0</v>
      </c>
    </row>
    <row r="94" spans="1:29" ht="15.75">
      <c r="A94" s="251"/>
      <c r="B94" s="86" t="s">
        <v>17</v>
      </c>
      <c r="C94" s="92"/>
      <c r="D94" s="20"/>
      <c r="E94" s="93">
        <f t="shared" si="13"/>
        <v>0</v>
      </c>
      <c r="F94" s="92"/>
      <c r="G94" s="6"/>
      <c r="H94" s="93">
        <f t="shared" si="14"/>
        <v>0</v>
      </c>
      <c r="I94" s="92"/>
      <c r="J94" s="20"/>
      <c r="K94" s="93">
        <f t="shared" si="15"/>
        <v>0</v>
      </c>
      <c r="L94" s="92"/>
      <c r="M94" s="20"/>
      <c r="N94" s="93">
        <f t="shared" si="16"/>
        <v>0</v>
      </c>
      <c r="O94" s="92"/>
      <c r="P94" s="20"/>
      <c r="Q94" s="93">
        <f t="shared" si="17"/>
        <v>0</v>
      </c>
      <c r="R94" s="92"/>
      <c r="S94" s="20"/>
      <c r="T94" s="93">
        <f t="shared" si="18"/>
        <v>0</v>
      </c>
      <c r="U94" s="209">
        <f t="shared" si="19"/>
        <v>0</v>
      </c>
      <c r="W94" s="86" t="s">
        <v>17</v>
      </c>
      <c r="X94" s="122">
        <f t="shared" si="20"/>
        <v>0</v>
      </c>
      <c r="Y94" s="122">
        <f t="shared" si="21"/>
        <v>0</v>
      </c>
      <c r="Z94" s="122">
        <f t="shared" si="22"/>
        <v>0</v>
      </c>
      <c r="AA94" s="122">
        <f t="shared" si="23"/>
        <v>0</v>
      </c>
      <c r="AB94" s="122">
        <f t="shared" si="24"/>
        <v>0</v>
      </c>
      <c r="AC94" s="129">
        <f t="shared" si="25"/>
        <v>0</v>
      </c>
    </row>
    <row r="95" spans="1:29" ht="15.75">
      <c r="A95" s="251"/>
      <c r="B95" s="86" t="s">
        <v>18</v>
      </c>
      <c r="C95" s="92"/>
      <c r="D95" s="20"/>
      <c r="E95" s="93">
        <f t="shared" si="13"/>
        <v>0</v>
      </c>
      <c r="F95" s="92"/>
      <c r="G95" s="6"/>
      <c r="H95" s="93">
        <f t="shared" si="14"/>
        <v>0</v>
      </c>
      <c r="I95" s="92"/>
      <c r="J95" s="20"/>
      <c r="K95" s="93">
        <f t="shared" si="15"/>
        <v>0</v>
      </c>
      <c r="L95" s="92"/>
      <c r="M95" s="20"/>
      <c r="N95" s="93">
        <f t="shared" si="16"/>
        <v>0</v>
      </c>
      <c r="O95" s="92"/>
      <c r="P95" s="20"/>
      <c r="Q95" s="93">
        <f t="shared" si="17"/>
        <v>0</v>
      </c>
      <c r="R95" s="92"/>
      <c r="S95" s="20"/>
      <c r="T95" s="93">
        <f t="shared" si="18"/>
        <v>0</v>
      </c>
      <c r="U95" s="209">
        <f t="shared" si="19"/>
        <v>0</v>
      </c>
      <c r="W95" s="86" t="s">
        <v>18</v>
      </c>
      <c r="X95" s="122">
        <f t="shared" si="20"/>
        <v>0</v>
      </c>
      <c r="Y95" s="122">
        <f t="shared" si="21"/>
        <v>0</v>
      </c>
      <c r="Z95" s="122">
        <f t="shared" si="22"/>
        <v>0</v>
      </c>
      <c r="AA95" s="122">
        <f t="shared" si="23"/>
        <v>0</v>
      </c>
      <c r="AB95" s="122">
        <f t="shared" si="24"/>
        <v>0</v>
      </c>
      <c r="AC95" s="129">
        <f t="shared" si="25"/>
        <v>0</v>
      </c>
    </row>
    <row r="96" spans="1:29" ht="15.75">
      <c r="A96" s="252"/>
      <c r="B96" s="88" t="s">
        <v>19</v>
      </c>
      <c r="C96" s="94"/>
      <c r="D96" s="95"/>
      <c r="E96" s="96">
        <f t="shared" si="13"/>
        <v>0</v>
      </c>
      <c r="F96" s="94"/>
      <c r="G96" s="105"/>
      <c r="H96" s="96">
        <f t="shared" si="14"/>
        <v>0</v>
      </c>
      <c r="I96" s="94"/>
      <c r="J96" s="95"/>
      <c r="K96" s="96">
        <f t="shared" si="15"/>
        <v>0</v>
      </c>
      <c r="L96" s="94"/>
      <c r="M96" s="95"/>
      <c r="N96" s="96">
        <f t="shared" si="16"/>
        <v>0</v>
      </c>
      <c r="O96" s="94"/>
      <c r="P96" s="95"/>
      <c r="Q96" s="96">
        <f t="shared" si="17"/>
        <v>0</v>
      </c>
      <c r="R96" s="94"/>
      <c r="S96" s="95"/>
      <c r="T96" s="96">
        <f t="shared" si="18"/>
        <v>0</v>
      </c>
      <c r="U96" s="210">
        <f t="shared" si="19"/>
        <v>0</v>
      </c>
      <c r="W96" s="88" t="s">
        <v>19</v>
      </c>
      <c r="X96" s="122">
        <f t="shared" si="20"/>
        <v>0</v>
      </c>
      <c r="Y96" s="122">
        <f t="shared" si="21"/>
        <v>0</v>
      </c>
      <c r="Z96" s="122">
        <f t="shared" si="22"/>
        <v>0</v>
      </c>
      <c r="AA96" s="122">
        <f t="shared" si="23"/>
        <v>0</v>
      </c>
      <c r="AB96" s="122">
        <f t="shared" si="24"/>
        <v>0</v>
      </c>
      <c r="AC96" s="129">
        <f t="shared" si="25"/>
        <v>0</v>
      </c>
    </row>
    <row r="97" spans="1:29" ht="15.75" customHeight="1">
      <c r="A97" s="250">
        <v>42747</v>
      </c>
      <c r="B97" s="85" t="s">
        <v>12</v>
      </c>
      <c r="C97" s="98"/>
      <c r="D97" s="90"/>
      <c r="E97" s="91">
        <f t="shared" si="13"/>
        <v>0</v>
      </c>
      <c r="F97" s="98"/>
      <c r="G97" s="90"/>
      <c r="H97" s="91">
        <f t="shared" si="14"/>
        <v>0</v>
      </c>
      <c r="I97" s="98"/>
      <c r="J97" s="99"/>
      <c r="K97" s="91">
        <f t="shared" si="15"/>
        <v>0</v>
      </c>
      <c r="L97" s="98"/>
      <c r="M97" s="99"/>
      <c r="N97" s="91">
        <f t="shared" si="16"/>
        <v>0</v>
      </c>
      <c r="O97" s="98"/>
      <c r="P97" s="90"/>
      <c r="Q97" s="91">
        <f t="shared" si="17"/>
        <v>0</v>
      </c>
      <c r="R97" s="98"/>
      <c r="S97" s="90"/>
      <c r="T97" s="91">
        <f t="shared" si="18"/>
        <v>0</v>
      </c>
      <c r="U97" s="208">
        <f t="shared" si="19"/>
        <v>0</v>
      </c>
      <c r="W97" s="85" t="s">
        <v>12</v>
      </c>
      <c r="X97" s="117">
        <f t="shared" si="20"/>
        <v>0</v>
      </c>
      <c r="Y97" s="118">
        <f t="shared" si="21"/>
        <v>0</v>
      </c>
      <c r="Z97" s="118">
        <f t="shared" si="22"/>
        <v>0</v>
      </c>
      <c r="AA97" s="118">
        <f t="shared" si="23"/>
        <v>0</v>
      </c>
      <c r="AB97" s="118">
        <f t="shared" si="24"/>
        <v>0</v>
      </c>
      <c r="AC97" s="131">
        <f t="shared" si="25"/>
        <v>0</v>
      </c>
    </row>
    <row r="98" spans="1:29" ht="15.75">
      <c r="A98" s="251"/>
      <c r="B98" s="86" t="s">
        <v>13</v>
      </c>
      <c r="C98" s="92"/>
      <c r="D98" s="20"/>
      <c r="E98" s="93">
        <f t="shared" si="13"/>
        <v>0</v>
      </c>
      <c r="F98" s="92"/>
      <c r="G98" s="20"/>
      <c r="H98" s="93">
        <f t="shared" si="14"/>
        <v>0</v>
      </c>
      <c r="I98" s="92"/>
      <c r="J98" s="20"/>
      <c r="K98" s="93">
        <f t="shared" si="15"/>
        <v>0</v>
      </c>
      <c r="L98" s="92"/>
      <c r="M98" s="20"/>
      <c r="N98" s="93">
        <f t="shared" si="16"/>
        <v>0</v>
      </c>
      <c r="O98" s="92"/>
      <c r="P98" s="20"/>
      <c r="Q98" s="93">
        <f t="shared" si="17"/>
        <v>0</v>
      </c>
      <c r="R98" s="92"/>
      <c r="S98" s="20"/>
      <c r="T98" s="93">
        <f t="shared" si="18"/>
        <v>0</v>
      </c>
      <c r="U98" s="209">
        <f t="shared" si="19"/>
        <v>0</v>
      </c>
      <c r="W98" s="86" t="s">
        <v>13</v>
      </c>
      <c r="X98" s="121">
        <f t="shared" si="20"/>
        <v>0</v>
      </c>
      <c r="Y98" s="122">
        <f t="shared" si="21"/>
        <v>0</v>
      </c>
      <c r="Z98" s="122">
        <f t="shared" si="22"/>
        <v>0</v>
      </c>
      <c r="AA98" s="122">
        <f t="shared" si="23"/>
        <v>0</v>
      </c>
      <c r="AB98" s="122">
        <f t="shared" si="24"/>
        <v>0</v>
      </c>
      <c r="AC98" s="129">
        <f t="shared" si="25"/>
        <v>0</v>
      </c>
    </row>
    <row r="99" spans="1:29" ht="15.75">
      <c r="A99" s="251"/>
      <c r="B99" s="87" t="s">
        <v>14</v>
      </c>
      <c r="C99" s="92"/>
      <c r="D99" s="20"/>
      <c r="E99" s="93">
        <f t="shared" si="13"/>
        <v>0</v>
      </c>
      <c r="F99" s="92"/>
      <c r="G99" s="20"/>
      <c r="H99" s="93">
        <f t="shared" si="14"/>
        <v>0</v>
      </c>
      <c r="I99" s="92"/>
      <c r="J99" s="20"/>
      <c r="K99" s="93">
        <f t="shared" si="15"/>
        <v>0</v>
      </c>
      <c r="L99" s="92"/>
      <c r="M99" s="20"/>
      <c r="N99" s="93">
        <f t="shared" si="16"/>
        <v>0</v>
      </c>
      <c r="O99" s="92"/>
      <c r="P99" s="20"/>
      <c r="Q99" s="93">
        <f t="shared" si="17"/>
        <v>0</v>
      </c>
      <c r="R99" s="92"/>
      <c r="S99" s="20"/>
      <c r="T99" s="93">
        <f t="shared" si="18"/>
        <v>0</v>
      </c>
      <c r="U99" s="209">
        <f t="shared" si="19"/>
        <v>0</v>
      </c>
      <c r="W99" s="87" t="s">
        <v>14</v>
      </c>
      <c r="X99" s="121">
        <f t="shared" si="20"/>
        <v>0</v>
      </c>
      <c r="Y99" s="122">
        <f t="shared" si="21"/>
        <v>0</v>
      </c>
      <c r="Z99" s="122">
        <f t="shared" si="22"/>
        <v>0</v>
      </c>
      <c r="AA99" s="122">
        <f t="shared" si="23"/>
        <v>0</v>
      </c>
      <c r="AB99" s="122">
        <f t="shared" si="24"/>
        <v>0</v>
      </c>
      <c r="AC99" s="129">
        <f t="shared" si="25"/>
        <v>0</v>
      </c>
    </row>
    <row r="100" spans="1:29" ht="15.75">
      <c r="A100" s="251"/>
      <c r="B100" s="86" t="s">
        <v>15</v>
      </c>
      <c r="C100" s="92"/>
      <c r="D100" s="20"/>
      <c r="E100" s="93">
        <f t="shared" si="13"/>
        <v>0</v>
      </c>
      <c r="F100" s="92"/>
      <c r="G100" s="20"/>
      <c r="H100" s="93">
        <f t="shared" si="14"/>
        <v>0</v>
      </c>
      <c r="I100" s="92"/>
      <c r="J100" s="20"/>
      <c r="K100" s="93">
        <f t="shared" si="15"/>
        <v>0</v>
      </c>
      <c r="L100" s="92"/>
      <c r="M100" s="20"/>
      <c r="N100" s="93">
        <f t="shared" si="16"/>
        <v>0</v>
      </c>
      <c r="O100" s="92"/>
      <c r="P100" s="20"/>
      <c r="Q100" s="93">
        <f t="shared" si="17"/>
        <v>0</v>
      </c>
      <c r="R100" s="92"/>
      <c r="S100" s="20"/>
      <c r="T100" s="93">
        <f t="shared" si="18"/>
        <v>0</v>
      </c>
      <c r="U100" s="209">
        <f t="shared" si="19"/>
        <v>0</v>
      </c>
      <c r="W100" s="86" t="s">
        <v>15</v>
      </c>
      <c r="X100" s="121">
        <f t="shared" si="20"/>
        <v>0</v>
      </c>
      <c r="Y100" s="122">
        <f t="shared" si="21"/>
        <v>0</v>
      </c>
      <c r="Z100" s="122">
        <f t="shared" si="22"/>
        <v>0</v>
      </c>
      <c r="AA100" s="122">
        <f t="shared" si="23"/>
        <v>0</v>
      </c>
      <c r="AB100" s="122">
        <f t="shared" si="24"/>
        <v>0</v>
      </c>
      <c r="AC100" s="129">
        <f t="shared" si="25"/>
        <v>0</v>
      </c>
    </row>
    <row r="101" spans="1:29" ht="15.75">
      <c r="A101" s="251"/>
      <c r="B101" s="86" t="s">
        <v>16</v>
      </c>
      <c r="C101" s="92"/>
      <c r="D101" s="20"/>
      <c r="E101" s="93">
        <f t="shared" si="13"/>
        <v>0</v>
      </c>
      <c r="F101" s="92"/>
      <c r="G101" s="20"/>
      <c r="H101" s="93">
        <f t="shared" si="14"/>
        <v>0</v>
      </c>
      <c r="I101" s="92"/>
      <c r="J101" s="20"/>
      <c r="K101" s="93">
        <f t="shared" si="15"/>
        <v>0</v>
      </c>
      <c r="L101" s="92"/>
      <c r="M101" s="20"/>
      <c r="N101" s="93">
        <f t="shared" si="16"/>
        <v>0</v>
      </c>
      <c r="O101" s="92"/>
      <c r="P101" s="20"/>
      <c r="Q101" s="93">
        <f t="shared" si="17"/>
        <v>0</v>
      </c>
      <c r="R101" s="92"/>
      <c r="S101" s="20"/>
      <c r="T101" s="93">
        <f t="shared" si="18"/>
        <v>0</v>
      </c>
      <c r="U101" s="209">
        <f t="shared" si="19"/>
        <v>0</v>
      </c>
      <c r="W101" s="86" t="s">
        <v>16</v>
      </c>
      <c r="X101" s="121">
        <f t="shared" si="20"/>
        <v>0</v>
      </c>
      <c r="Y101" s="122">
        <f t="shared" si="21"/>
        <v>0</v>
      </c>
      <c r="Z101" s="122">
        <f t="shared" si="22"/>
        <v>0</v>
      </c>
      <c r="AA101" s="122">
        <f t="shared" si="23"/>
        <v>0</v>
      </c>
      <c r="AB101" s="122">
        <f t="shared" si="24"/>
        <v>0</v>
      </c>
      <c r="AC101" s="129">
        <f t="shared" si="25"/>
        <v>0</v>
      </c>
    </row>
    <row r="102" spans="1:29" ht="15.75">
      <c r="A102" s="251"/>
      <c r="B102" s="86" t="s">
        <v>17</v>
      </c>
      <c r="C102" s="92"/>
      <c r="D102" s="20"/>
      <c r="E102" s="93">
        <f t="shared" si="13"/>
        <v>0</v>
      </c>
      <c r="F102" s="92"/>
      <c r="G102" s="20"/>
      <c r="H102" s="93">
        <f t="shared" si="14"/>
        <v>0</v>
      </c>
      <c r="I102" s="92"/>
      <c r="J102" s="20"/>
      <c r="K102" s="93">
        <f t="shared" si="15"/>
        <v>0</v>
      </c>
      <c r="L102" s="92"/>
      <c r="M102" s="20"/>
      <c r="N102" s="93">
        <f t="shared" si="16"/>
        <v>0</v>
      </c>
      <c r="O102" s="92"/>
      <c r="P102" s="20"/>
      <c r="Q102" s="93">
        <f t="shared" si="17"/>
        <v>0</v>
      </c>
      <c r="R102" s="92"/>
      <c r="S102" s="20"/>
      <c r="T102" s="93">
        <f t="shared" si="18"/>
        <v>0</v>
      </c>
      <c r="U102" s="209">
        <f t="shared" si="19"/>
        <v>0</v>
      </c>
      <c r="W102" s="86" t="s">
        <v>17</v>
      </c>
      <c r="X102" s="121">
        <f t="shared" si="20"/>
        <v>0</v>
      </c>
      <c r="Y102" s="122">
        <f t="shared" si="21"/>
        <v>0</v>
      </c>
      <c r="Z102" s="122">
        <f t="shared" si="22"/>
        <v>0</v>
      </c>
      <c r="AA102" s="122">
        <f t="shared" si="23"/>
        <v>0</v>
      </c>
      <c r="AB102" s="122">
        <f t="shared" si="24"/>
        <v>0</v>
      </c>
      <c r="AC102" s="129">
        <f t="shared" si="25"/>
        <v>0</v>
      </c>
    </row>
    <row r="103" spans="1:29" ht="15.75">
      <c r="A103" s="251"/>
      <c r="B103" s="86" t="s">
        <v>18</v>
      </c>
      <c r="C103" s="92"/>
      <c r="D103" s="20"/>
      <c r="E103" s="93">
        <f t="shared" si="13"/>
        <v>0</v>
      </c>
      <c r="F103" s="92"/>
      <c r="G103" s="20"/>
      <c r="H103" s="93">
        <f t="shared" si="14"/>
        <v>0</v>
      </c>
      <c r="I103" s="92"/>
      <c r="J103" s="20"/>
      <c r="K103" s="93">
        <f t="shared" si="15"/>
        <v>0</v>
      </c>
      <c r="L103" s="92"/>
      <c r="M103" s="20"/>
      <c r="N103" s="93">
        <f t="shared" si="16"/>
        <v>0</v>
      </c>
      <c r="O103" s="92"/>
      <c r="P103" s="20"/>
      <c r="Q103" s="93">
        <f t="shared" si="17"/>
        <v>0</v>
      </c>
      <c r="R103" s="92"/>
      <c r="S103" s="20"/>
      <c r="T103" s="93">
        <f t="shared" si="18"/>
        <v>0</v>
      </c>
      <c r="U103" s="209">
        <f t="shared" si="19"/>
        <v>0</v>
      </c>
      <c r="W103" s="86" t="s">
        <v>18</v>
      </c>
      <c r="X103" s="121">
        <f t="shared" si="20"/>
        <v>0</v>
      </c>
      <c r="Y103" s="122">
        <f t="shared" si="21"/>
        <v>0</v>
      </c>
      <c r="Z103" s="122">
        <f t="shared" si="22"/>
        <v>0</v>
      </c>
      <c r="AA103" s="122">
        <f t="shared" si="23"/>
        <v>0</v>
      </c>
      <c r="AB103" s="122">
        <f t="shared" si="24"/>
        <v>0</v>
      </c>
      <c r="AC103" s="129">
        <f t="shared" si="25"/>
        <v>0</v>
      </c>
    </row>
    <row r="104" spans="1:29" ht="15.75">
      <c r="A104" s="252"/>
      <c r="B104" s="88" t="s">
        <v>19</v>
      </c>
      <c r="C104" s="94"/>
      <c r="D104" s="95"/>
      <c r="E104" s="96">
        <f t="shared" si="13"/>
        <v>0</v>
      </c>
      <c r="F104" s="94"/>
      <c r="G104" s="95"/>
      <c r="H104" s="96">
        <f t="shared" si="14"/>
        <v>0</v>
      </c>
      <c r="I104" s="94"/>
      <c r="J104" s="95"/>
      <c r="K104" s="96">
        <f t="shared" si="15"/>
        <v>0</v>
      </c>
      <c r="L104" s="94"/>
      <c r="M104" s="95"/>
      <c r="N104" s="96">
        <f t="shared" si="16"/>
        <v>0</v>
      </c>
      <c r="O104" s="94"/>
      <c r="P104" s="95"/>
      <c r="Q104" s="96">
        <f t="shared" si="17"/>
        <v>0</v>
      </c>
      <c r="R104" s="94"/>
      <c r="S104" s="95"/>
      <c r="T104" s="96">
        <f t="shared" si="18"/>
        <v>0</v>
      </c>
      <c r="U104" s="210">
        <f t="shared" si="19"/>
        <v>0</v>
      </c>
      <c r="W104" s="88" t="s">
        <v>19</v>
      </c>
      <c r="X104" s="125">
        <f t="shared" si="20"/>
        <v>0</v>
      </c>
      <c r="Y104" s="126">
        <f t="shared" si="21"/>
        <v>0</v>
      </c>
      <c r="Z104" s="126">
        <f t="shared" si="22"/>
        <v>0</v>
      </c>
      <c r="AA104" s="126">
        <f t="shared" si="23"/>
        <v>0</v>
      </c>
      <c r="AB104" s="126">
        <f t="shared" si="24"/>
        <v>0</v>
      </c>
      <c r="AC104" s="132">
        <f t="shared" si="25"/>
        <v>0</v>
      </c>
    </row>
    <row r="105" spans="1:29" ht="15.75" customHeight="1">
      <c r="A105" s="250">
        <v>42748</v>
      </c>
      <c r="B105" s="85" t="s">
        <v>12</v>
      </c>
      <c r="C105" s="89"/>
      <c r="D105" s="99"/>
      <c r="E105" s="91">
        <f t="shared" si="13"/>
        <v>0</v>
      </c>
      <c r="F105" s="89"/>
      <c r="G105" s="90"/>
      <c r="H105" s="91">
        <f t="shared" si="14"/>
        <v>0</v>
      </c>
      <c r="I105" s="89"/>
      <c r="J105" s="90"/>
      <c r="K105" s="91">
        <f t="shared" si="15"/>
        <v>0</v>
      </c>
      <c r="L105" s="89"/>
      <c r="M105" s="90"/>
      <c r="N105" s="91">
        <f t="shared" si="16"/>
        <v>0</v>
      </c>
      <c r="O105" s="89"/>
      <c r="P105" s="99"/>
      <c r="Q105" s="91">
        <f t="shared" si="17"/>
        <v>0</v>
      </c>
      <c r="R105" s="89"/>
      <c r="S105" s="90"/>
      <c r="T105" s="91">
        <f t="shared" si="18"/>
        <v>0</v>
      </c>
      <c r="U105" s="208">
        <f t="shared" si="19"/>
        <v>0</v>
      </c>
      <c r="W105" s="85" t="s">
        <v>12</v>
      </c>
      <c r="X105" s="117">
        <f t="shared" si="20"/>
        <v>0</v>
      </c>
      <c r="Y105" s="118">
        <f t="shared" si="21"/>
        <v>0</v>
      </c>
      <c r="Z105" s="118">
        <f t="shared" si="22"/>
        <v>0</v>
      </c>
      <c r="AA105" s="118">
        <f t="shared" si="23"/>
        <v>0</v>
      </c>
      <c r="AB105" s="118">
        <f t="shared" si="24"/>
        <v>0</v>
      </c>
      <c r="AC105" s="131">
        <f t="shared" si="25"/>
        <v>0</v>
      </c>
    </row>
    <row r="106" spans="1:29" ht="15.75">
      <c r="A106" s="251"/>
      <c r="B106" s="86" t="s">
        <v>13</v>
      </c>
      <c r="C106" s="92"/>
      <c r="D106" s="20"/>
      <c r="E106" s="93">
        <f t="shared" si="13"/>
        <v>0</v>
      </c>
      <c r="F106" s="92"/>
      <c r="G106" s="20"/>
      <c r="H106" s="93">
        <f t="shared" si="14"/>
        <v>0</v>
      </c>
      <c r="I106" s="92"/>
      <c r="J106" s="20"/>
      <c r="K106" s="93">
        <f t="shared" si="15"/>
        <v>0</v>
      </c>
      <c r="L106" s="92"/>
      <c r="M106" s="20"/>
      <c r="N106" s="93">
        <f t="shared" si="16"/>
        <v>0</v>
      </c>
      <c r="O106" s="92"/>
      <c r="P106" s="20"/>
      <c r="Q106" s="93">
        <f t="shared" si="17"/>
        <v>0</v>
      </c>
      <c r="R106" s="92"/>
      <c r="S106" s="20"/>
      <c r="T106" s="93">
        <f t="shared" si="18"/>
        <v>0</v>
      </c>
      <c r="U106" s="209">
        <f t="shared" si="19"/>
        <v>0</v>
      </c>
      <c r="W106" s="86" t="s">
        <v>13</v>
      </c>
      <c r="X106" s="121">
        <f t="shared" si="20"/>
        <v>0</v>
      </c>
      <c r="Y106" s="122">
        <f t="shared" si="21"/>
        <v>0</v>
      </c>
      <c r="Z106" s="122">
        <f t="shared" si="22"/>
        <v>0</v>
      </c>
      <c r="AA106" s="122">
        <f t="shared" si="23"/>
        <v>0</v>
      </c>
      <c r="AB106" s="122">
        <f t="shared" si="24"/>
        <v>0</v>
      </c>
      <c r="AC106" s="129">
        <f t="shared" si="25"/>
        <v>0</v>
      </c>
    </row>
    <row r="107" spans="1:29" ht="15.75">
      <c r="A107" s="251"/>
      <c r="B107" s="87" t="s">
        <v>14</v>
      </c>
      <c r="C107" s="92"/>
      <c r="D107" s="20"/>
      <c r="E107" s="93">
        <f t="shared" si="13"/>
        <v>0</v>
      </c>
      <c r="F107" s="92"/>
      <c r="G107" s="20"/>
      <c r="H107" s="93">
        <f t="shared" si="14"/>
        <v>0</v>
      </c>
      <c r="I107" s="92"/>
      <c r="J107" s="20"/>
      <c r="K107" s="93">
        <f t="shared" si="15"/>
        <v>0</v>
      </c>
      <c r="L107" s="92"/>
      <c r="M107" s="20"/>
      <c r="N107" s="93">
        <f t="shared" si="16"/>
        <v>0</v>
      </c>
      <c r="O107" s="92"/>
      <c r="P107" s="20"/>
      <c r="Q107" s="93">
        <f t="shared" si="17"/>
        <v>0</v>
      </c>
      <c r="R107" s="92"/>
      <c r="S107" s="20"/>
      <c r="T107" s="93">
        <f t="shared" si="18"/>
        <v>0</v>
      </c>
      <c r="U107" s="209">
        <f t="shared" si="19"/>
        <v>0</v>
      </c>
      <c r="W107" s="87" t="s">
        <v>14</v>
      </c>
      <c r="X107" s="121">
        <f t="shared" si="20"/>
        <v>0</v>
      </c>
      <c r="Y107" s="122">
        <f t="shared" si="21"/>
        <v>0</v>
      </c>
      <c r="Z107" s="122">
        <f t="shared" si="22"/>
        <v>0</v>
      </c>
      <c r="AA107" s="122">
        <f t="shared" si="23"/>
        <v>0</v>
      </c>
      <c r="AB107" s="122">
        <f t="shared" si="24"/>
        <v>0</v>
      </c>
      <c r="AC107" s="129">
        <f t="shared" si="25"/>
        <v>0</v>
      </c>
    </row>
    <row r="108" spans="1:29" ht="15.75">
      <c r="A108" s="251"/>
      <c r="B108" s="86" t="s">
        <v>15</v>
      </c>
      <c r="C108" s="92"/>
      <c r="D108" s="20"/>
      <c r="E108" s="93">
        <f t="shared" si="13"/>
        <v>0</v>
      </c>
      <c r="F108" s="92"/>
      <c r="G108" s="20"/>
      <c r="H108" s="93">
        <f t="shared" si="14"/>
        <v>0</v>
      </c>
      <c r="I108" s="92"/>
      <c r="J108" s="20"/>
      <c r="K108" s="93">
        <f t="shared" si="15"/>
        <v>0</v>
      </c>
      <c r="L108" s="92"/>
      <c r="M108" s="20"/>
      <c r="N108" s="93">
        <f t="shared" si="16"/>
        <v>0</v>
      </c>
      <c r="O108" s="92"/>
      <c r="P108" s="20"/>
      <c r="Q108" s="93">
        <f t="shared" si="17"/>
        <v>0</v>
      </c>
      <c r="R108" s="92"/>
      <c r="S108" s="20"/>
      <c r="T108" s="93">
        <f t="shared" si="18"/>
        <v>0</v>
      </c>
      <c r="U108" s="209">
        <f t="shared" si="19"/>
        <v>0</v>
      </c>
      <c r="W108" s="86" t="s">
        <v>15</v>
      </c>
      <c r="X108" s="121">
        <f t="shared" si="20"/>
        <v>0</v>
      </c>
      <c r="Y108" s="122">
        <f t="shared" si="21"/>
        <v>0</v>
      </c>
      <c r="Z108" s="122">
        <f t="shared" si="22"/>
        <v>0</v>
      </c>
      <c r="AA108" s="122">
        <f t="shared" si="23"/>
        <v>0</v>
      </c>
      <c r="AB108" s="122">
        <f t="shared" si="24"/>
        <v>0</v>
      </c>
      <c r="AC108" s="129">
        <f t="shared" si="25"/>
        <v>0</v>
      </c>
    </row>
    <row r="109" spans="1:29" ht="15.75">
      <c r="A109" s="251"/>
      <c r="B109" s="86" t="s">
        <v>16</v>
      </c>
      <c r="C109" s="92"/>
      <c r="D109" s="20"/>
      <c r="E109" s="93">
        <f t="shared" si="13"/>
        <v>0</v>
      </c>
      <c r="F109" s="92"/>
      <c r="G109" s="20"/>
      <c r="H109" s="93">
        <f t="shared" si="14"/>
        <v>0</v>
      </c>
      <c r="I109" s="92"/>
      <c r="J109" s="20"/>
      <c r="K109" s="93">
        <f t="shared" si="15"/>
        <v>0</v>
      </c>
      <c r="L109" s="92"/>
      <c r="M109" s="20"/>
      <c r="N109" s="93">
        <f t="shared" si="16"/>
        <v>0</v>
      </c>
      <c r="O109" s="92"/>
      <c r="P109" s="20"/>
      <c r="Q109" s="93">
        <f t="shared" si="17"/>
        <v>0</v>
      </c>
      <c r="R109" s="92"/>
      <c r="S109" s="20"/>
      <c r="T109" s="93">
        <f t="shared" si="18"/>
        <v>0</v>
      </c>
      <c r="U109" s="209">
        <f t="shared" si="19"/>
        <v>0</v>
      </c>
      <c r="W109" s="86" t="s">
        <v>16</v>
      </c>
      <c r="X109" s="121">
        <f t="shared" si="20"/>
        <v>0</v>
      </c>
      <c r="Y109" s="122">
        <f t="shared" si="21"/>
        <v>0</v>
      </c>
      <c r="Z109" s="122">
        <f t="shared" si="22"/>
        <v>0</v>
      </c>
      <c r="AA109" s="122">
        <f t="shared" si="23"/>
        <v>0</v>
      </c>
      <c r="AB109" s="122">
        <f t="shared" si="24"/>
        <v>0</v>
      </c>
      <c r="AC109" s="129">
        <f t="shared" si="25"/>
        <v>0</v>
      </c>
    </row>
    <row r="110" spans="1:29" ht="15.75">
      <c r="A110" s="251"/>
      <c r="B110" s="86" t="s">
        <v>17</v>
      </c>
      <c r="C110" s="92"/>
      <c r="D110" s="20"/>
      <c r="E110" s="93">
        <f t="shared" si="13"/>
        <v>0</v>
      </c>
      <c r="F110" s="92"/>
      <c r="G110" s="20"/>
      <c r="H110" s="93">
        <f t="shared" si="14"/>
        <v>0</v>
      </c>
      <c r="I110" s="92"/>
      <c r="J110" s="20"/>
      <c r="K110" s="93">
        <f t="shared" si="15"/>
        <v>0</v>
      </c>
      <c r="L110" s="92"/>
      <c r="M110" s="20"/>
      <c r="N110" s="93">
        <f t="shared" si="16"/>
        <v>0</v>
      </c>
      <c r="O110" s="92"/>
      <c r="P110" s="20"/>
      <c r="Q110" s="93">
        <f t="shared" si="17"/>
        <v>0</v>
      </c>
      <c r="R110" s="92"/>
      <c r="S110" s="20"/>
      <c r="T110" s="93">
        <f t="shared" si="18"/>
        <v>0</v>
      </c>
      <c r="U110" s="209">
        <f t="shared" si="19"/>
        <v>0</v>
      </c>
      <c r="W110" s="86" t="s">
        <v>17</v>
      </c>
      <c r="X110" s="121">
        <f t="shared" si="20"/>
        <v>0</v>
      </c>
      <c r="Y110" s="122">
        <f t="shared" si="21"/>
        <v>0</v>
      </c>
      <c r="Z110" s="122">
        <f t="shared" si="22"/>
        <v>0</v>
      </c>
      <c r="AA110" s="122">
        <f t="shared" si="23"/>
        <v>0</v>
      </c>
      <c r="AB110" s="122">
        <f t="shared" si="24"/>
        <v>0</v>
      </c>
      <c r="AC110" s="129">
        <f t="shared" si="25"/>
        <v>0</v>
      </c>
    </row>
    <row r="111" spans="1:29" ht="15.75">
      <c r="A111" s="251"/>
      <c r="B111" s="86" t="s">
        <v>18</v>
      </c>
      <c r="C111" s="92"/>
      <c r="D111" s="20"/>
      <c r="E111" s="93">
        <f t="shared" si="13"/>
        <v>0</v>
      </c>
      <c r="F111" s="92"/>
      <c r="G111" s="20"/>
      <c r="H111" s="93">
        <f t="shared" si="14"/>
        <v>0</v>
      </c>
      <c r="I111" s="92"/>
      <c r="J111" s="20"/>
      <c r="K111" s="93">
        <f t="shared" si="15"/>
        <v>0</v>
      </c>
      <c r="L111" s="92"/>
      <c r="M111" s="20"/>
      <c r="N111" s="93">
        <f t="shared" si="16"/>
        <v>0</v>
      </c>
      <c r="O111" s="92"/>
      <c r="P111" s="20"/>
      <c r="Q111" s="93">
        <f t="shared" si="17"/>
        <v>0</v>
      </c>
      <c r="R111" s="92"/>
      <c r="S111" s="20"/>
      <c r="T111" s="93">
        <f t="shared" si="18"/>
        <v>0</v>
      </c>
      <c r="U111" s="209">
        <f t="shared" si="19"/>
        <v>0</v>
      </c>
      <c r="W111" s="86" t="s">
        <v>18</v>
      </c>
      <c r="X111" s="121">
        <f t="shared" si="20"/>
        <v>0</v>
      </c>
      <c r="Y111" s="122">
        <f t="shared" si="21"/>
        <v>0</v>
      </c>
      <c r="Z111" s="122">
        <f t="shared" si="22"/>
        <v>0</v>
      </c>
      <c r="AA111" s="122">
        <f t="shared" si="23"/>
        <v>0</v>
      </c>
      <c r="AB111" s="122">
        <f t="shared" si="24"/>
        <v>0</v>
      </c>
      <c r="AC111" s="129">
        <f t="shared" si="25"/>
        <v>0</v>
      </c>
    </row>
    <row r="112" spans="1:29" ht="15.75">
      <c r="A112" s="252"/>
      <c r="B112" s="88" t="s">
        <v>19</v>
      </c>
      <c r="C112" s="94"/>
      <c r="D112" s="95"/>
      <c r="E112" s="96">
        <f t="shared" si="13"/>
        <v>0</v>
      </c>
      <c r="F112" s="94"/>
      <c r="G112" s="95"/>
      <c r="H112" s="96">
        <f t="shared" si="14"/>
        <v>0</v>
      </c>
      <c r="I112" s="94"/>
      <c r="J112" s="95"/>
      <c r="K112" s="96">
        <f t="shared" si="15"/>
        <v>0</v>
      </c>
      <c r="L112" s="94"/>
      <c r="M112" s="95"/>
      <c r="N112" s="96">
        <f t="shared" si="16"/>
        <v>0</v>
      </c>
      <c r="O112" s="94"/>
      <c r="P112" s="95"/>
      <c r="Q112" s="96">
        <f t="shared" si="17"/>
        <v>0</v>
      </c>
      <c r="R112" s="94"/>
      <c r="S112" s="95"/>
      <c r="T112" s="96">
        <f t="shared" si="18"/>
        <v>0</v>
      </c>
      <c r="U112" s="210">
        <f t="shared" si="19"/>
        <v>0</v>
      </c>
      <c r="W112" s="88" t="s">
        <v>19</v>
      </c>
      <c r="X112" s="125">
        <f t="shared" si="20"/>
        <v>0</v>
      </c>
      <c r="Y112" s="126">
        <f t="shared" si="21"/>
        <v>0</v>
      </c>
      <c r="Z112" s="126">
        <f t="shared" si="22"/>
        <v>0</v>
      </c>
      <c r="AA112" s="126">
        <f t="shared" si="23"/>
        <v>0</v>
      </c>
      <c r="AB112" s="126">
        <f t="shared" si="24"/>
        <v>0</v>
      </c>
      <c r="AC112" s="132">
        <f t="shared" si="25"/>
        <v>0</v>
      </c>
    </row>
    <row r="113" spans="1:29" ht="15.75" customHeight="1">
      <c r="A113" s="250">
        <v>42749</v>
      </c>
      <c r="B113" s="85" t="s">
        <v>12</v>
      </c>
      <c r="C113" s="89"/>
      <c r="D113" s="90"/>
      <c r="E113" s="91">
        <f t="shared" si="13"/>
        <v>0</v>
      </c>
      <c r="F113" s="89"/>
      <c r="G113" s="90"/>
      <c r="H113" s="91">
        <f t="shared" si="14"/>
        <v>0</v>
      </c>
      <c r="I113" s="89"/>
      <c r="J113" s="90"/>
      <c r="K113" s="91">
        <f t="shared" si="15"/>
        <v>0</v>
      </c>
      <c r="L113" s="89"/>
      <c r="M113" s="90"/>
      <c r="N113" s="91">
        <f t="shared" si="16"/>
        <v>0</v>
      </c>
      <c r="O113" s="89"/>
      <c r="P113" s="90"/>
      <c r="Q113" s="91">
        <f t="shared" si="17"/>
        <v>0</v>
      </c>
      <c r="R113" s="89"/>
      <c r="S113" s="99"/>
      <c r="T113" s="91">
        <f t="shared" si="18"/>
        <v>0</v>
      </c>
      <c r="U113" s="208">
        <f t="shared" si="19"/>
        <v>0</v>
      </c>
      <c r="W113" s="85" t="s">
        <v>12</v>
      </c>
      <c r="X113" s="117">
        <f t="shared" si="20"/>
        <v>0</v>
      </c>
      <c r="Y113" s="118">
        <f t="shared" si="21"/>
        <v>0</v>
      </c>
      <c r="Z113" s="118">
        <f t="shared" si="22"/>
        <v>0</v>
      </c>
      <c r="AA113" s="118">
        <f t="shared" si="23"/>
        <v>0</v>
      </c>
      <c r="AB113" s="118">
        <f t="shared" si="24"/>
        <v>0</v>
      </c>
      <c r="AC113" s="131">
        <f t="shared" si="25"/>
        <v>0</v>
      </c>
    </row>
    <row r="114" spans="1:29" ht="15.75">
      <c r="A114" s="251"/>
      <c r="B114" s="86" t="s">
        <v>13</v>
      </c>
      <c r="C114" s="92"/>
      <c r="D114" s="20"/>
      <c r="E114" s="93">
        <f t="shared" si="13"/>
        <v>0</v>
      </c>
      <c r="F114" s="92"/>
      <c r="G114" s="20"/>
      <c r="H114" s="93">
        <f t="shared" si="14"/>
        <v>0</v>
      </c>
      <c r="I114" s="92"/>
      <c r="J114" s="20"/>
      <c r="K114" s="93">
        <f t="shared" si="15"/>
        <v>0</v>
      </c>
      <c r="L114" s="92"/>
      <c r="M114" s="20"/>
      <c r="N114" s="93">
        <f t="shared" si="16"/>
        <v>0</v>
      </c>
      <c r="O114" s="92"/>
      <c r="P114" s="20"/>
      <c r="Q114" s="93">
        <f t="shared" si="17"/>
        <v>0</v>
      </c>
      <c r="R114" s="92"/>
      <c r="S114" s="20"/>
      <c r="T114" s="93">
        <f t="shared" si="18"/>
        <v>0</v>
      </c>
      <c r="U114" s="209">
        <f t="shared" si="19"/>
        <v>0</v>
      </c>
      <c r="W114" s="86" t="s">
        <v>13</v>
      </c>
      <c r="X114" s="121">
        <f t="shared" si="20"/>
        <v>0</v>
      </c>
      <c r="Y114" s="122">
        <f t="shared" si="21"/>
        <v>0</v>
      </c>
      <c r="Z114" s="122">
        <f t="shared" si="22"/>
        <v>0</v>
      </c>
      <c r="AA114" s="122">
        <f t="shared" si="23"/>
        <v>0</v>
      </c>
      <c r="AB114" s="122">
        <f t="shared" si="24"/>
        <v>0</v>
      </c>
      <c r="AC114" s="129">
        <f t="shared" si="25"/>
        <v>0</v>
      </c>
    </row>
    <row r="115" spans="1:29" ht="15.75">
      <c r="A115" s="251"/>
      <c r="B115" s="87" t="s">
        <v>14</v>
      </c>
      <c r="C115" s="92"/>
      <c r="D115" s="20"/>
      <c r="E115" s="93">
        <f t="shared" si="13"/>
        <v>0</v>
      </c>
      <c r="F115" s="92"/>
      <c r="G115" s="20"/>
      <c r="H115" s="93">
        <f t="shared" si="14"/>
        <v>0</v>
      </c>
      <c r="I115" s="92"/>
      <c r="J115" s="20"/>
      <c r="K115" s="93">
        <f t="shared" si="15"/>
        <v>0</v>
      </c>
      <c r="L115" s="92"/>
      <c r="M115" s="20"/>
      <c r="N115" s="93">
        <f t="shared" si="16"/>
        <v>0</v>
      </c>
      <c r="O115" s="92"/>
      <c r="P115" s="20"/>
      <c r="Q115" s="93">
        <f t="shared" si="17"/>
        <v>0</v>
      </c>
      <c r="R115" s="92"/>
      <c r="S115" s="20"/>
      <c r="T115" s="93">
        <f t="shared" si="18"/>
        <v>0</v>
      </c>
      <c r="U115" s="209">
        <f t="shared" si="19"/>
        <v>0</v>
      </c>
      <c r="W115" s="87" t="s">
        <v>14</v>
      </c>
      <c r="X115" s="121">
        <f t="shared" si="20"/>
        <v>0</v>
      </c>
      <c r="Y115" s="122">
        <f t="shared" si="21"/>
        <v>0</v>
      </c>
      <c r="Z115" s="122">
        <f t="shared" si="22"/>
        <v>0</v>
      </c>
      <c r="AA115" s="122">
        <f t="shared" si="23"/>
        <v>0</v>
      </c>
      <c r="AB115" s="122">
        <f t="shared" si="24"/>
        <v>0</v>
      </c>
      <c r="AC115" s="129">
        <f t="shared" si="25"/>
        <v>0</v>
      </c>
    </row>
    <row r="116" spans="1:29" ht="15.75">
      <c r="A116" s="251"/>
      <c r="B116" s="86" t="s">
        <v>15</v>
      </c>
      <c r="C116" s="92"/>
      <c r="D116" s="20"/>
      <c r="E116" s="93">
        <f t="shared" si="13"/>
        <v>0</v>
      </c>
      <c r="F116" s="92"/>
      <c r="G116" s="20"/>
      <c r="H116" s="93">
        <f t="shared" si="14"/>
        <v>0</v>
      </c>
      <c r="I116" s="92"/>
      <c r="J116" s="20"/>
      <c r="K116" s="93">
        <f t="shared" si="15"/>
        <v>0</v>
      </c>
      <c r="L116" s="92"/>
      <c r="M116" s="20"/>
      <c r="N116" s="93">
        <f t="shared" si="16"/>
        <v>0</v>
      </c>
      <c r="O116" s="92"/>
      <c r="P116" s="20"/>
      <c r="Q116" s="93">
        <f t="shared" si="17"/>
        <v>0</v>
      </c>
      <c r="R116" s="92"/>
      <c r="S116" s="20"/>
      <c r="T116" s="93">
        <f t="shared" si="18"/>
        <v>0</v>
      </c>
      <c r="U116" s="209">
        <f t="shared" si="19"/>
        <v>0</v>
      </c>
      <c r="W116" s="86" t="s">
        <v>15</v>
      </c>
      <c r="X116" s="121">
        <f t="shared" si="20"/>
        <v>0</v>
      </c>
      <c r="Y116" s="122">
        <f t="shared" si="21"/>
        <v>0</v>
      </c>
      <c r="Z116" s="122">
        <f t="shared" si="22"/>
        <v>0</v>
      </c>
      <c r="AA116" s="122">
        <f t="shared" si="23"/>
        <v>0</v>
      </c>
      <c r="AB116" s="122">
        <f t="shared" si="24"/>
        <v>0</v>
      </c>
      <c r="AC116" s="129">
        <f t="shared" si="25"/>
        <v>0</v>
      </c>
    </row>
    <row r="117" spans="1:29" ht="15.75">
      <c r="A117" s="251"/>
      <c r="B117" s="86" t="s">
        <v>16</v>
      </c>
      <c r="C117" s="92"/>
      <c r="D117" s="20"/>
      <c r="E117" s="93">
        <f t="shared" si="13"/>
        <v>0</v>
      </c>
      <c r="F117" s="92"/>
      <c r="G117" s="20"/>
      <c r="H117" s="93">
        <f t="shared" si="14"/>
        <v>0</v>
      </c>
      <c r="I117" s="92"/>
      <c r="J117" s="20"/>
      <c r="K117" s="93">
        <f t="shared" si="15"/>
        <v>0</v>
      </c>
      <c r="L117" s="92"/>
      <c r="M117" s="20"/>
      <c r="N117" s="93">
        <f t="shared" si="16"/>
        <v>0</v>
      </c>
      <c r="O117" s="92"/>
      <c r="P117" s="20"/>
      <c r="Q117" s="93">
        <f t="shared" si="17"/>
        <v>0</v>
      </c>
      <c r="R117" s="92"/>
      <c r="S117" s="20"/>
      <c r="T117" s="93">
        <f t="shared" si="18"/>
        <v>0</v>
      </c>
      <c r="U117" s="209">
        <f t="shared" si="19"/>
        <v>0</v>
      </c>
      <c r="W117" s="86" t="s">
        <v>16</v>
      </c>
      <c r="X117" s="121">
        <f t="shared" si="20"/>
        <v>0</v>
      </c>
      <c r="Y117" s="122">
        <f t="shared" si="21"/>
        <v>0</v>
      </c>
      <c r="Z117" s="122">
        <f t="shared" si="22"/>
        <v>0</v>
      </c>
      <c r="AA117" s="122">
        <f t="shared" si="23"/>
        <v>0</v>
      </c>
      <c r="AB117" s="122">
        <f t="shared" si="24"/>
        <v>0</v>
      </c>
      <c r="AC117" s="129">
        <f t="shared" si="25"/>
        <v>0</v>
      </c>
    </row>
    <row r="118" spans="1:29" ht="15.75">
      <c r="A118" s="251"/>
      <c r="B118" s="86" t="s">
        <v>17</v>
      </c>
      <c r="C118" s="92"/>
      <c r="D118" s="20"/>
      <c r="E118" s="93">
        <f t="shared" si="13"/>
        <v>0</v>
      </c>
      <c r="F118" s="92"/>
      <c r="G118" s="20"/>
      <c r="H118" s="93">
        <f t="shared" si="14"/>
        <v>0</v>
      </c>
      <c r="I118" s="92"/>
      <c r="J118" s="20"/>
      <c r="K118" s="93">
        <f t="shared" si="15"/>
        <v>0</v>
      </c>
      <c r="L118" s="92"/>
      <c r="M118" s="20"/>
      <c r="N118" s="93">
        <f t="shared" si="16"/>
        <v>0</v>
      </c>
      <c r="O118" s="92"/>
      <c r="P118" s="20"/>
      <c r="Q118" s="93">
        <f t="shared" si="17"/>
        <v>0</v>
      </c>
      <c r="R118" s="92"/>
      <c r="S118" s="20"/>
      <c r="T118" s="93">
        <f t="shared" si="18"/>
        <v>0</v>
      </c>
      <c r="U118" s="209">
        <f t="shared" si="19"/>
        <v>0</v>
      </c>
      <c r="W118" s="86" t="s">
        <v>17</v>
      </c>
      <c r="X118" s="121">
        <f t="shared" si="20"/>
        <v>0</v>
      </c>
      <c r="Y118" s="122">
        <f t="shared" si="21"/>
        <v>0</v>
      </c>
      <c r="Z118" s="122">
        <f t="shared" si="22"/>
        <v>0</v>
      </c>
      <c r="AA118" s="122">
        <f t="shared" si="23"/>
        <v>0</v>
      </c>
      <c r="AB118" s="122">
        <f t="shared" si="24"/>
        <v>0</v>
      </c>
      <c r="AC118" s="129">
        <f t="shared" si="25"/>
        <v>0</v>
      </c>
    </row>
    <row r="119" spans="1:29" ht="15.75">
      <c r="A119" s="251"/>
      <c r="B119" s="86" t="s">
        <v>18</v>
      </c>
      <c r="C119" s="92"/>
      <c r="D119" s="20"/>
      <c r="E119" s="93">
        <f t="shared" si="13"/>
        <v>0</v>
      </c>
      <c r="F119" s="92"/>
      <c r="G119" s="20"/>
      <c r="H119" s="93">
        <f t="shared" si="14"/>
        <v>0</v>
      </c>
      <c r="I119" s="92"/>
      <c r="J119" s="20"/>
      <c r="K119" s="93">
        <f t="shared" si="15"/>
        <v>0</v>
      </c>
      <c r="L119" s="92"/>
      <c r="M119" s="20"/>
      <c r="N119" s="93">
        <f t="shared" si="16"/>
        <v>0</v>
      </c>
      <c r="O119" s="92"/>
      <c r="P119" s="20"/>
      <c r="Q119" s="93">
        <f t="shared" si="17"/>
        <v>0</v>
      </c>
      <c r="R119" s="92"/>
      <c r="S119" s="20"/>
      <c r="T119" s="93">
        <f t="shared" si="18"/>
        <v>0</v>
      </c>
      <c r="U119" s="209">
        <f t="shared" si="19"/>
        <v>0</v>
      </c>
      <c r="W119" s="86" t="s">
        <v>18</v>
      </c>
      <c r="X119" s="121">
        <f t="shared" si="20"/>
        <v>0</v>
      </c>
      <c r="Y119" s="122">
        <f t="shared" si="21"/>
        <v>0</v>
      </c>
      <c r="Z119" s="122">
        <f t="shared" si="22"/>
        <v>0</v>
      </c>
      <c r="AA119" s="122">
        <f t="shared" si="23"/>
        <v>0</v>
      </c>
      <c r="AB119" s="122">
        <f t="shared" si="24"/>
        <v>0</v>
      </c>
      <c r="AC119" s="129">
        <f t="shared" si="25"/>
        <v>0</v>
      </c>
    </row>
    <row r="120" spans="1:29" ht="15.75">
      <c r="A120" s="252"/>
      <c r="B120" s="88" t="s">
        <v>19</v>
      </c>
      <c r="C120" s="94"/>
      <c r="D120" s="95"/>
      <c r="E120" s="96">
        <f t="shared" si="13"/>
        <v>0</v>
      </c>
      <c r="F120" s="94"/>
      <c r="G120" s="95"/>
      <c r="H120" s="96">
        <f t="shared" si="14"/>
        <v>0</v>
      </c>
      <c r="I120" s="94"/>
      <c r="J120" s="95"/>
      <c r="K120" s="96">
        <f t="shared" si="15"/>
        <v>0</v>
      </c>
      <c r="L120" s="94"/>
      <c r="M120" s="95"/>
      <c r="N120" s="96">
        <f t="shared" si="16"/>
        <v>0</v>
      </c>
      <c r="O120" s="94"/>
      <c r="P120" s="95"/>
      <c r="Q120" s="96">
        <f t="shared" si="17"/>
        <v>0</v>
      </c>
      <c r="R120" s="94"/>
      <c r="S120" s="95"/>
      <c r="T120" s="96">
        <f t="shared" si="18"/>
        <v>0</v>
      </c>
      <c r="U120" s="210">
        <f t="shared" si="19"/>
        <v>0</v>
      </c>
      <c r="W120" s="88" t="s">
        <v>19</v>
      </c>
      <c r="X120" s="125">
        <f t="shared" si="20"/>
        <v>0</v>
      </c>
      <c r="Y120" s="126">
        <f t="shared" si="21"/>
        <v>0</v>
      </c>
      <c r="Z120" s="126">
        <f t="shared" si="22"/>
        <v>0</v>
      </c>
      <c r="AA120" s="126">
        <f t="shared" si="23"/>
        <v>0</v>
      </c>
      <c r="AB120" s="126">
        <f t="shared" si="24"/>
        <v>0</v>
      </c>
      <c r="AC120" s="132">
        <f t="shared" si="25"/>
        <v>0</v>
      </c>
    </row>
    <row r="121" spans="1:29" ht="15.75" customHeight="1">
      <c r="A121" s="250">
        <v>42750</v>
      </c>
      <c r="B121" s="85" t="s">
        <v>12</v>
      </c>
      <c r="C121" s="89"/>
      <c r="D121" s="90"/>
      <c r="E121" s="91">
        <f t="shared" si="13"/>
        <v>0</v>
      </c>
      <c r="F121" s="89"/>
      <c r="G121" s="90"/>
      <c r="H121" s="91">
        <f t="shared" si="14"/>
        <v>0</v>
      </c>
      <c r="I121" s="89"/>
      <c r="J121" s="90"/>
      <c r="K121" s="91">
        <f t="shared" si="15"/>
        <v>0</v>
      </c>
      <c r="L121" s="89"/>
      <c r="M121" s="90"/>
      <c r="N121" s="91">
        <f t="shared" si="16"/>
        <v>0</v>
      </c>
      <c r="O121" s="89"/>
      <c r="P121" s="90"/>
      <c r="Q121" s="91">
        <f t="shared" si="17"/>
        <v>0</v>
      </c>
      <c r="R121" s="89"/>
      <c r="S121" s="90"/>
      <c r="T121" s="91">
        <f t="shared" si="18"/>
        <v>0</v>
      </c>
      <c r="U121" s="208">
        <f t="shared" si="19"/>
        <v>0</v>
      </c>
      <c r="W121" s="85" t="s">
        <v>12</v>
      </c>
      <c r="X121" s="117">
        <f t="shared" si="20"/>
        <v>0</v>
      </c>
      <c r="Y121" s="118">
        <f t="shared" si="21"/>
        <v>0</v>
      </c>
      <c r="Z121" s="118">
        <f t="shared" si="22"/>
        <v>0</v>
      </c>
      <c r="AA121" s="118">
        <f t="shared" si="23"/>
        <v>0</v>
      </c>
      <c r="AB121" s="118">
        <f t="shared" si="24"/>
        <v>0</v>
      </c>
      <c r="AC121" s="131">
        <f t="shared" si="25"/>
        <v>0</v>
      </c>
    </row>
    <row r="122" spans="1:29" ht="15.75">
      <c r="A122" s="251"/>
      <c r="B122" s="86" t="s">
        <v>13</v>
      </c>
      <c r="C122" s="92"/>
      <c r="D122" s="20"/>
      <c r="E122" s="93">
        <f t="shared" si="13"/>
        <v>0</v>
      </c>
      <c r="F122" s="92"/>
      <c r="G122" s="20"/>
      <c r="H122" s="93">
        <f t="shared" si="14"/>
        <v>0</v>
      </c>
      <c r="I122" s="92"/>
      <c r="J122" s="20"/>
      <c r="K122" s="93">
        <f t="shared" si="15"/>
        <v>0</v>
      </c>
      <c r="L122" s="92"/>
      <c r="M122" s="20"/>
      <c r="N122" s="93">
        <f t="shared" si="16"/>
        <v>0</v>
      </c>
      <c r="O122" s="92"/>
      <c r="P122" s="20"/>
      <c r="Q122" s="93">
        <f t="shared" si="17"/>
        <v>0</v>
      </c>
      <c r="R122" s="92"/>
      <c r="S122" s="20"/>
      <c r="T122" s="93">
        <f t="shared" si="18"/>
        <v>0</v>
      </c>
      <c r="U122" s="209">
        <f t="shared" si="19"/>
        <v>0</v>
      </c>
      <c r="W122" s="86" t="s">
        <v>13</v>
      </c>
      <c r="X122" s="121">
        <f t="shared" si="20"/>
        <v>0</v>
      </c>
      <c r="Y122" s="122">
        <f t="shared" si="21"/>
        <v>0</v>
      </c>
      <c r="Z122" s="122">
        <f t="shared" si="22"/>
        <v>0</v>
      </c>
      <c r="AA122" s="122">
        <f t="shared" si="23"/>
        <v>0</v>
      </c>
      <c r="AB122" s="122">
        <f t="shared" si="24"/>
        <v>0</v>
      </c>
      <c r="AC122" s="129">
        <f t="shared" si="25"/>
        <v>0</v>
      </c>
    </row>
    <row r="123" spans="1:29" ht="15.75">
      <c r="A123" s="251"/>
      <c r="B123" s="87" t="s">
        <v>14</v>
      </c>
      <c r="C123" s="92"/>
      <c r="D123" s="20"/>
      <c r="E123" s="93">
        <f t="shared" si="13"/>
        <v>0</v>
      </c>
      <c r="F123" s="92"/>
      <c r="G123" s="20"/>
      <c r="H123" s="93">
        <f t="shared" si="14"/>
        <v>0</v>
      </c>
      <c r="I123" s="92"/>
      <c r="J123" s="20"/>
      <c r="K123" s="93">
        <f t="shared" si="15"/>
        <v>0</v>
      </c>
      <c r="L123" s="92"/>
      <c r="M123" s="20"/>
      <c r="N123" s="93">
        <f t="shared" si="16"/>
        <v>0</v>
      </c>
      <c r="O123" s="92"/>
      <c r="P123" s="20"/>
      <c r="Q123" s="93">
        <f t="shared" si="17"/>
        <v>0</v>
      </c>
      <c r="R123" s="92"/>
      <c r="S123" s="20"/>
      <c r="T123" s="93">
        <f t="shared" si="18"/>
        <v>0</v>
      </c>
      <c r="U123" s="209">
        <f t="shared" si="19"/>
        <v>0</v>
      </c>
      <c r="W123" s="87" t="s">
        <v>14</v>
      </c>
      <c r="X123" s="121">
        <f t="shared" si="20"/>
        <v>0</v>
      </c>
      <c r="Y123" s="122">
        <f t="shared" si="21"/>
        <v>0</v>
      </c>
      <c r="Z123" s="122">
        <f t="shared" si="22"/>
        <v>0</v>
      </c>
      <c r="AA123" s="122">
        <f t="shared" si="23"/>
        <v>0</v>
      </c>
      <c r="AB123" s="122">
        <f t="shared" si="24"/>
        <v>0</v>
      </c>
      <c r="AC123" s="129">
        <f t="shared" si="25"/>
        <v>0</v>
      </c>
    </row>
    <row r="124" spans="1:29" ht="15.75">
      <c r="A124" s="251"/>
      <c r="B124" s="86" t="s">
        <v>15</v>
      </c>
      <c r="C124" s="92"/>
      <c r="D124" s="20"/>
      <c r="E124" s="93">
        <f t="shared" si="13"/>
        <v>0</v>
      </c>
      <c r="F124" s="92"/>
      <c r="G124" s="20"/>
      <c r="H124" s="93">
        <f t="shared" si="14"/>
        <v>0</v>
      </c>
      <c r="I124" s="92"/>
      <c r="J124" s="20"/>
      <c r="K124" s="93">
        <f t="shared" si="15"/>
        <v>0</v>
      </c>
      <c r="L124" s="92"/>
      <c r="M124" s="20"/>
      <c r="N124" s="93">
        <f t="shared" si="16"/>
        <v>0</v>
      </c>
      <c r="O124" s="92"/>
      <c r="P124" s="20"/>
      <c r="Q124" s="93">
        <f t="shared" si="17"/>
        <v>0</v>
      </c>
      <c r="R124" s="92"/>
      <c r="S124" s="20"/>
      <c r="T124" s="93">
        <f t="shared" si="18"/>
        <v>0</v>
      </c>
      <c r="U124" s="209">
        <f t="shared" si="19"/>
        <v>0</v>
      </c>
      <c r="W124" s="86" t="s">
        <v>15</v>
      </c>
      <c r="X124" s="121">
        <f t="shared" si="20"/>
        <v>0</v>
      </c>
      <c r="Y124" s="122">
        <f t="shared" si="21"/>
        <v>0</v>
      </c>
      <c r="Z124" s="122">
        <f t="shared" si="22"/>
        <v>0</v>
      </c>
      <c r="AA124" s="122">
        <f t="shared" si="23"/>
        <v>0</v>
      </c>
      <c r="AB124" s="122">
        <f t="shared" si="24"/>
        <v>0</v>
      </c>
      <c r="AC124" s="129">
        <f t="shared" si="25"/>
        <v>0</v>
      </c>
    </row>
    <row r="125" spans="1:29" ht="15.75">
      <c r="A125" s="251"/>
      <c r="B125" s="86" t="s">
        <v>16</v>
      </c>
      <c r="C125" s="92"/>
      <c r="D125" s="20"/>
      <c r="E125" s="93">
        <f t="shared" si="13"/>
        <v>0</v>
      </c>
      <c r="F125" s="92"/>
      <c r="G125" s="20"/>
      <c r="H125" s="93">
        <f t="shared" si="14"/>
        <v>0</v>
      </c>
      <c r="I125" s="92"/>
      <c r="J125" s="20"/>
      <c r="K125" s="93">
        <f t="shared" si="15"/>
        <v>0</v>
      </c>
      <c r="L125" s="92"/>
      <c r="M125" s="20"/>
      <c r="N125" s="93">
        <f t="shared" si="16"/>
        <v>0</v>
      </c>
      <c r="O125" s="92"/>
      <c r="P125" s="20"/>
      <c r="Q125" s="93">
        <f t="shared" si="17"/>
        <v>0</v>
      </c>
      <c r="R125" s="92"/>
      <c r="S125" s="20"/>
      <c r="T125" s="93">
        <f t="shared" si="18"/>
        <v>0</v>
      </c>
      <c r="U125" s="209">
        <f t="shared" si="19"/>
        <v>0</v>
      </c>
      <c r="W125" s="86" t="s">
        <v>16</v>
      </c>
      <c r="X125" s="121">
        <f t="shared" si="20"/>
        <v>0</v>
      </c>
      <c r="Y125" s="122">
        <f t="shared" si="21"/>
        <v>0</v>
      </c>
      <c r="Z125" s="122">
        <f t="shared" si="22"/>
        <v>0</v>
      </c>
      <c r="AA125" s="122">
        <f t="shared" si="23"/>
        <v>0</v>
      </c>
      <c r="AB125" s="122">
        <f t="shared" si="24"/>
        <v>0</v>
      </c>
      <c r="AC125" s="129">
        <f t="shared" si="25"/>
        <v>0</v>
      </c>
    </row>
    <row r="126" spans="1:29" ht="15.75">
      <c r="A126" s="251"/>
      <c r="B126" s="86" t="s">
        <v>17</v>
      </c>
      <c r="C126" s="92"/>
      <c r="D126" s="20"/>
      <c r="E126" s="93">
        <f t="shared" si="13"/>
        <v>0</v>
      </c>
      <c r="F126" s="92"/>
      <c r="G126" s="20"/>
      <c r="H126" s="93">
        <f t="shared" si="14"/>
        <v>0</v>
      </c>
      <c r="I126" s="92"/>
      <c r="J126" s="20"/>
      <c r="K126" s="93">
        <f t="shared" si="15"/>
        <v>0</v>
      </c>
      <c r="L126" s="92"/>
      <c r="M126" s="20"/>
      <c r="N126" s="93">
        <f t="shared" si="16"/>
        <v>0</v>
      </c>
      <c r="O126" s="92"/>
      <c r="P126" s="20"/>
      <c r="Q126" s="93">
        <f t="shared" si="17"/>
        <v>0</v>
      </c>
      <c r="R126" s="92"/>
      <c r="S126" s="20"/>
      <c r="T126" s="93">
        <f t="shared" si="18"/>
        <v>0</v>
      </c>
      <c r="U126" s="209">
        <f t="shared" si="19"/>
        <v>0</v>
      </c>
      <c r="W126" s="86" t="s">
        <v>17</v>
      </c>
      <c r="X126" s="121">
        <f t="shared" si="20"/>
        <v>0</v>
      </c>
      <c r="Y126" s="122">
        <f t="shared" si="21"/>
        <v>0</v>
      </c>
      <c r="Z126" s="122">
        <f t="shared" si="22"/>
        <v>0</v>
      </c>
      <c r="AA126" s="122">
        <f t="shared" si="23"/>
        <v>0</v>
      </c>
      <c r="AB126" s="122">
        <f t="shared" si="24"/>
        <v>0</v>
      </c>
      <c r="AC126" s="129">
        <f t="shared" si="25"/>
        <v>0</v>
      </c>
    </row>
    <row r="127" spans="1:29" ht="15.75">
      <c r="A127" s="251"/>
      <c r="B127" s="86" t="s">
        <v>18</v>
      </c>
      <c r="C127" s="92"/>
      <c r="D127" s="20"/>
      <c r="E127" s="93">
        <f t="shared" si="13"/>
        <v>0</v>
      </c>
      <c r="F127" s="92"/>
      <c r="G127" s="20"/>
      <c r="H127" s="93">
        <f t="shared" si="14"/>
        <v>0</v>
      </c>
      <c r="I127" s="92"/>
      <c r="J127" s="20"/>
      <c r="K127" s="93">
        <f t="shared" si="15"/>
        <v>0</v>
      </c>
      <c r="L127" s="92"/>
      <c r="M127" s="20"/>
      <c r="N127" s="93">
        <f t="shared" si="16"/>
        <v>0</v>
      </c>
      <c r="O127" s="92"/>
      <c r="P127" s="20"/>
      <c r="Q127" s="93">
        <f t="shared" si="17"/>
        <v>0</v>
      </c>
      <c r="R127" s="92"/>
      <c r="S127" s="20"/>
      <c r="T127" s="93">
        <f t="shared" si="18"/>
        <v>0</v>
      </c>
      <c r="U127" s="209">
        <f t="shared" si="19"/>
        <v>0</v>
      </c>
      <c r="W127" s="86" t="s">
        <v>18</v>
      </c>
      <c r="X127" s="121">
        <f t="shared" si="20"/>
        <v>0</v>
      </c>
      <c r="Y127" s="122">
        <f t="shared" si="21"/>
        <v>0</v>
      </c>
      <c r="Z127" s="122">
        <f t="shared" si="22"/>
        <v>0</v>
      </c>
      <c r="AA127" s="122">
        <f t="shared" si="23"/>
        <v>0</v>
      </c>
      <c r="AB127" s="122">
        <f t="shared" si="24"/>
        <v>0</v>
      </c>
      <c r="AC127" s="129">
        <f t="shared" si="25"/>
        <v>0</v>
      </c>
    </row>
    <row r="128" spans="1:29" ht="15.75">
      <c r="A128" s="252"/>
      <c r="B128" s="88" t="s">
        <v>19</v>
      </c>
      <c r="C128" s="94"/>
      <c r="D128" s="95"/>
      <c r="E128" s="96">
        <f t="shared" si="13"/>
        <v>0</v>
      </c>
      <c r="F128" s="94"/>
      <c r="G128" s="95"/>
      <c r="H128" s="96">
        <f t="shared" si="14"/>
        <v>0</v>
      </c>
      <c r="I128" s="94"/>
      <c r="J128" s="95"/>
      <c r="K128" s="96">
        <f t="shared" si="15"/>
        <v>0</v>
      </c>
      <c r="L128" s="94"/>
      <c r="M128" s="95"/>
      <c r="N128" s="96">
        <f t="shared" si="16"/>
        <v>0</v>
      </c>
      <c r="O128" s="94"/>
      <c r="P128" s="95"/>
      <c r="Q128" s="96">
        <f t="shared" si="17"/>
        <v>0</v>
      </c>
      <c r="R128" s="94"/>
      <c r="S128" s="95"/>
      <c r="T128" s="96">
        <f t="shared" si="18"/>
        <v>0</v>
      </c>
      <c r="U128" s="210">
        <f t="shared" si="19"/>
        <v>0</v>
      </c>
      <c r="W128" s="88" t="s">
        <v>19</v>
      </c>
      <c r="X128" s="125">
        <f t="shared" si="20"/>
        <v>0</v>
      </c>
      <c r="Y128" s="126">
        <f t="shared" si="21"/>
        <v>0</v>
      </c>
      <c r="Z128" s="126">
        <f t="shared" si="22"/>
        <v>0</v>
      </c>
      <c r="AA128" s="126">
        <f t="shared" si="23"/>
        <v>0</v>
      </c>
      <c r="AB128" s="126">
        <f t="shared" si="24"/>
        <v>0</v>
      </c>
      <c r="AC128" s="132">
        <f t="shared" si="25"/>
        <v>0</v>
      </c>
    </row>
    <row r="129" spans="1:29" ht="15.75" customHeight="1">
      <c r="A129" s="250">
        <v>42751</v>
      </c>
      <c r="B129" s="85" t="s">
        <v>12</v>
      </c>
      <c r="C129" s="89"/>
      <c r="D129" s="90"/>
      <c r="E129" s="91">
        <f t="shared" si="13"/>
        <v>0</v>
      </c>
      <c r="F129" s="89"/>
      <c r="G129" s="90"/>
      <c r="H129" s="91">
        <f t="shared" si="14"/>
        <v>0</v>
      </c>
      <c r="I129" s="89"/>
      <c r="J129" s="90"/>
      <c r="K129" s="91">
        <f t="shared" si="15"/>
        <v>0</v>
      </c>
      <c r="L129" s="89"/>
      <c r="M129" s="90"/>
      <c r="N129" s="91">
        <f t="shared" si="16"/>
        <v>0</v>
      </c>
      <c r="O129" s="89"/>
      <c r="P129" s="90"/>
      <c r="Q129" s="91">
        <f t="shared" si="17"/>
        <v>0</v>
      </c>
      <c r="R129" s="89"/>
      <c r="S129" s="90"/>
      <c r="T129" s="91">
        <f t="shared" si="18"/>
        <v>0</v>
      </c>
      <c r="U129" s="208">
        <f t="shared" si="19"/>
        <v>0</v>
      </c>
      <c r="W129" s="85" t="s">
        <v>12</v>
      </c>
      <c r="X129" s="117">
        <f t="shared" si="20"/>
        <v>0</v>
      </c>
      <c r="Y129" s="118">
        <f t="shared" si="21"/>
        <v>0</v>
      </c>
      <c r="Z129" s="118">
        <f t="shared" si="22"/>
        <v>0</v>
      </c>
      <c r="AA129" s="118">
        <f t="shared" si="23"/>
        <v>0</v>
      </c>
      <c r="AB129" s="118">
        <f t="shared" si="24"/>
        <v>0</v>
      </c>
      <c r="AC129" s="131">
        <f t="shared" si="25"/>
        <v>0</v>
      </c>
    </row>
    <row r="130" spans="1:29" ht="15.75">
      <c r="A130" s="251"/>
      <c r="B130" s="86" t="s">
        <v>13</v>
      </c>
      <c r="C130" s="92"/>
      <c r="D130" s="20"/>
      <c r="E130" s="93">
        <f t="shared" si="13"/>
        <v>0</v>
      </c>
      <c r="F130" s="92"/>
      <c r="G130" s="20"/>
      <c r="H130" s="93">
        <f t="shared" si="14"/>
        <v>0</v>
      </c>
      <c r="I130" s="92"/>
      <c r="J130" s="20"/>
      <c r="K130" s="93">
        <f t="shared" si="15"/>
        <v>0</v>
      </c>
      <c r="L130" s="92"/>
      <c r="M130" s="20"/>
      <c r="N130" s="93">
        <f t="shared" si="16"/>
        <v>0</v>
      </c>
      <c r="O130" s="92"/>
      <c r="P130" s="20"/>
      <c r="Q130" s="93">
        <f t="shared" si="17"/>
        <v>0</v>
      </c>
      <c r="R130" s="92"/>
      <c r="S130" s="20"/>
      <c r="T130" s="93">
        <f t="shared" si="18"/>
        <v>0</v>
      </c>
      <c r="U130" s="209">
        <f t="shared" si="19"/>
        <v>0</v>
      </c>
      <c r="W130" s="86" t="s">
        <v>13</v>
      </c>
      <c r="X130" s="121">
        <f t="shared" si="20"/>
        <v>0</v>
      </c>
      <c r="Y130" s="122">
        <f t="shared" si="21"/>
        <v>0</v>
      </c>
      <c r="Z130" s="122">
        <f t="shared" si="22"/>
        <v>0</v>
      </c>
      <c r="AA130" s="122">
        <f t="shared" si="23"/>
        <v>0</v>
      </c>
      <c r="AB130" s="122">
        <f t="shared" si="24"/>
        <v>0</v>
      </c>
      <c r="AC130" s="129">
        <f t="shared" si="25"/>
        <v>0</v>
      </c>
    </row>
    <row r="131" spans="1:29" ht="15.75">
      <c r="A131" s="251"/>
      <c r="B131" s="87" t="s">
        <v>14</v>
      </c>
      <c r="C131" s="92"/>
      <c r="D131" s="20"/>
      <c r="E131" s="93">
        <f t="shared" si="13"/>
        <v>0</v>
      </c>
      <c r="F131" s="92"/>
      <c r="G131" s="20"/>
      <c r="H131" s="93">
        <f t="shared" si="14"/>
        <v>0</v>
      </c>
      <c r="I131" s="92"/>
      <c r="J131" s="20"/>
      <c r="K131" s="93">
        <f t="shared" si="15"/>
        <v>0</v>
      </c>
      <c r="L131" s="92"/>
      <c r="M131" s="20"/>
      <c r="N131" s="93">
        <f t="shared" si="16"/>
        <v>0</v>
      </c>
      <c r="O131" s="92"/>
      <c r="P131" s="20"/>
      <c r="Q131" s="93">
        <f t="shared" si="17"/>
        <v>0</v>
      </c>
      <c r="R131" s="92"/>
      <c r="S131" s="20"/>
      <c r="T131" s="93">
        <f t="shared" si="18"/>
        <v>0</v>
      </c>
      <c r="U131" s="209">
        <f t="shared" si="19"/>
        <v>0</v>
      </c>
      <c r="W131" s="87" t="s">
        <v>14</v>
      </c>
      <c r="X131" s="121">
        <f t="shared" si="20"/>
        <v>0</v>
      </c>
      <c r="Y131" s="122">
        <f t="shared" si="21"/>
        <v>0</v>
      </c>
      <c r="Z131" s="122">
        <f t="shared" si="22"/>
        <v>0</v>
      </c>
      <c r="AA131" s="122">
        <f t="shared" si="23"/>
        <v>0</v>
      </c>
      <c r="AB131" s="122">
        <f t="shared" si="24"/>
        <v>0</v>
      </c>
      <c r="AC131" s="129">
        <f t="shared" si="25"/>
        <v>0</v>
      </c>
    </row>
    <row r="132" spans="1:29" ht="15.75">
      <c r="A132" s="251"/>
      <c r="B132" s="86" t="s">
        <v>15</v>
      </c>
      <c r="C132" s="92"/>
      <c r="D132" s="20"/>
      <c r="E132" s="93">
        <f t="shared" si="13"/>
        <v>0</v>
      </c>
      <c r="F132" s="92"/>
      <c r="G132" s="20"/>
      <c r="H132" s="93">
        <f t="shared" si="14"/>
        <v>0</v>
      </c>
      <c r="I132" s="92"/>
      <c r="J132" s="20"/>
      <c r="K132" s="93">
        <f t="shared" si="15"/>
        <v>0</v>
      </c>
      <c r="L132" s="92"/>
      <c r="M132" s="20"/>
      <c r="N132" s="93">
        <f t="shared" si="16"/>
        <v>0</v>
      </c>
      <c r="O132" s="92"/>
      <c r="P132" s="20"/>
      <c r="Q132" s="93">
        <f t="shared" si="17"/>
        <v>0</v>
      </c>
      <c r="R132" s="92"/>
      <c r="S132" s="20"/>
      <c r="T132" s="93">
        <f t="shared" si="18"/>
        <v>0</v>
      </c>
      <c r="U132" s="209">
        <f t="shared" si="19"/>
        <v>0</v>
      </c>
      <c r="W132" s="86" t="s">
        <v>15</v>
      </c>
      <c r="X132" s="121">
        <f t="shared" si="20"/>
        <v>0</v>
      </c>
      <c r="Y132" s="122">
        <f t="shared" si="21"/>
        <v>0</v>
      </c>
      <c r="Z132" s="122">
        <f t="shared" si="22"/>
        <v>0</v>
      </c>
      <c r="AA132" s="122">
        <f t="shared" si="23"/>
        <v>0</v>
      </c>
      <c r="AB132" s="122">
        <f t="shared" si="24"/>
        <v>0</v>
      </c>
      <c r="AC132" s="129">
        <f t="shared" si="25"/>
        <v>0</v>
      </c>
    </row>
    <row r="133" spans="1:29" ht="15.75">
      <c r="A133" s="251"/>
      <c r="B133" s="86" t="s">
        <v>16</v>
      </c>
      <c r="C133" s="92"/>
      <c r="D133" s="20"/>
      <c r="E133" s="93">
        <f t="shared" si="13"/>
        <v>0</v>
      </c>
      <c r="F133" s="92"/>
      <c r="G133" s="20"/>
      <c r="H133" s="93">
        <f t="shared" si="14"/>
        <v>0</v>
      </c>
      <c r="I133" s="92"/>
      <c r="J133" s="20"/>
      <c r="K133" s="93">
        <f t="shared" si="15"/>
        <v>0</v>
      </c>
      <c r="L133" s="92"/>
      <c r="M133" s="20"/>
      <c r="N133" s="93">
        <f t="shared" si="16"/>
        <v>0</v>
      </c>
      <c r="O133" s="92"/>
      <c r="P133" s="20"/>
      <c r="Q133" s="93">
        <f t="shared" si="17"/>
        <v>0</v>
      </c>
      <c r="R133" s="92"/>
      <c r="S133" s="20"/>
      <c r="T133" s="93">
        <f t="shared" si="18"/>
        <v>0</v>
      </c>
      <c r="U133" s="209">
        <f t="shared" si="19"/>
        <v>0</v>
      </c>
      <c r="W133" s="86" t="s">
        <v>16</v>
      </c>
      <c r="X133" s="121">
        <f t="shared" si="20"/>
        <v>0</v>
      </c>
      <c r="Y133" s="122">
        <f t="shared" si="21"/>
        <v>0</v>
      </c>
      <c r="Z133" s="122">
        <f t="shared" si="22"/>
        <v>0</v>
      </c>
      <c r="AA133" s="122">
        <f t="shared" si="23"/>
        <v>0</v>
      </c>
      <c r="AB133" s="122">
        <f t="shared" si="24"/>
        <v>0</v>
      </c>
      <c r="AC133" s="129">
        <f t="shared" si="25"/>
        <v>0</v>
      </c>
    </row>
    <row r="134" spans="1:29" ht="15.75">
      <c r="A134" s="251"/>
      <c r="B134" s="86" t="s">
        <v>17</v>
      </c>
      <c r="C134" s="92"/>
      <c r="D134" s="20"/>
      <c r="E134" s="93">
        <f t="shared" si="13"/>
        <v>0</v>
      </c>
      <c r="F134" s="92"/>
      <c r="G134" s="20"/>
      <c r="H134" s="93">
        <f t="shared" si="14"/>
        <v>0</v>
      </c>
      <c r="I134" s="92"/>
      <c r="J134" s="20"/>
      <c r="K134" s="93">
        <f t="shared" si="15"/>
        <v>0</v>
      </c>
      <c r="L134" s="92"/>
      <c r="M134" s="20"/>
      <c r="N134" s="93">
        <f t="shared" si="16"/>
        <v>0</v>
      </c>
      <c r="O134" s="92"/>
      <c r="P134" s="20"/>
      <c r="Q134" s="93">
        <f t="shared" si="17"/>
        <v>0</v>
      </c>
      <c r="R134" s="92"/>
      <c r="S134" s="20"/>
      <c r="T134" s="93">
        <f t="shared" si="18"/>
        <v>0</v>
      </c>
      <c r="U134" s="209">
        <f t="shared" si="19"/>
        <v>0</v>
      </c>
      <c r="W134" s="86" t="s">
        <v>17</v>
      </c>
      <c r="X134" s="121">
        <f t="shared" si="20"/>
        <v>0</v>
      </c>
      <c r="Y134" s="122">
        <f t="shared" si="21"/>
        <v>0</v>
      </c>
      <c r="Z134" s="122">
        <f t="shared" si="22"/>
        <v>0</v>
      </c>
      <c r="AA134" s="122">
        <f t="shared" si="23"/>
        <v>0</v>
      </c>
      <c r="AB134" s="122">
        <f t="shared" si="24"/>
        <v>0</v>
      </c>
      <c r="AC134" s="129">
        <f t="shared" si="25"/>
        <v>0</v>
      </c>
    </row>
    <row r="135" spans="1:29" ht="15.75">
      <c r="A135" s="251"/>
      <c r="B135" s="86" t="s">
        <v>18</v>
      </c>
      <c r="C135" s="92"/>
      <c r="D135" s="20"/>
      <c r="E135" s="93">
        <f t="shared" si="13"/>
        <v>0</v>
      </c>
      <c r="F135" s="92"/>
      <c r="G135" s="20"/>
      <c r="H135" s="93">
        <f t="shared" si="14"/>
        <v>0</v>
      </c>
      <c r="I135" s="92"/>
      <c r="J135" s="20"/>
      <c r="K135" s="93">
        <f t="shared" si="15"/>
        <v>0</v>
      </c>
      <c r="L135" s="92"/>
      <c r="M135" s="20"/>
      <c r="N135" s="93">
        <f t="shared" si="16"/>
        <v>0</v>
      </c>
      <c r="O135" s="92"/>
      <c r="P135" s="20"/>
      <c r="Q135" s="93">
        <f t="shared" si="17"/>
        <v>0</v>
      </c>
      <c r="R135" s="92"/>
      <c r="S135" s="20"/>
      <c r="T135" s="93">
        <f t="shared" si="18"/>
        <v>0</v>
      </c>
      <c r="U135" s="209">
        <f t="shared" si="19"/>
        <v>0</v>
      </c>
      <c r="W135" s="86" t="s">
        <v>18</v>
      </c>
      <c r="X135" s="121">
        <f t="shared" si="20"/>
        <v>0</v>
      </c>
      <c r="Y135" s="122">
        <f t="shared" si="21"/>
        <v>0</v>
      </c>
      <c r="Z135" s="122">
        <f t="shared" si="22"/>
        <v>0</v>
      </c>
      <c r="AA135" s="122">
        <f t="shared" si="23"/>
        <v>0</v>
      </c>
      <c r="AB135" s="122">
        <f t="shared" si="24"/>
        <v>0</v>
      </c>
      <c r="AC135" s="129">
        <f t="shared" si="25"/>
        <v>0</v>
      </c>
    </row>
    <row r="136" spans="1:29" ht="15.75">
      <c r="A136" s="252"/>
      <c r="B136" s="88" t="s">
        <v>19</v>
      </c>
      <c r="C136" s="94"/>
      <c r="D136" s="95"/>
      <c r="E136" s="96">
        <f t="shared" si="13"/>
        <v>0</v>
      </c>
      <c r="F136" s="94"/>
      <c r="G136" s="95"/>
      <c r="H136" s="96">
        <f t="shared" si="14"/>
        <v>0</v>
      </c>
      <c r="I136" s="94"/>
      <c r="J136" s="95"/>
      <c r="K136" s="96">
        <f t="shared" si="15"/>
        <v>0</v>
      </c>
      <c r="L136" s="94"/>
      <c r="M136" s="95"/>
      <c r="N136" s="96">
        <f t="shared" si="16"/>
        <v>0</v>
      </c>
      <c r="O136" s="94"/>
      <c r="P136" s="95"/>
      <c r="Q136" s="96">
        <f t="shared" si="17"/>
        <v>0</v>
      </c>
      <c r="R136" s="94"/>
      <c r="S136" s="95"/>
      <c r="T136" s="96">
        <f t="shared" si="18"/>
        <v>0</v>
      </c>
      <c r="U136" s="210">
        <f t="shared" si="19"/>
        <v>0</v>
      </c>
      <c r="W136" s="88" t="s">
        <v>19</v>
      </c>
      <c r="X136" s="125">
        <f t="shared" si="20"/>
        <v>0</v>
      </c>
      <c r="Y136" s="126">
        <f t="shared" si="21"/>
        <v>0</v>
      </c>
      <c r="Z136" s="126">
        <f t="shared" si="22"/>
        <v>0</v>
      </c>
      <c r="AA136" s="126">
        <f t="shared" si="23"/>
        <v>0</v>
      </c>
      <c r="AB136" s="126">
        <f t="shared" si="24"/>
        <v>0</v>
      </c>
      <c r="AC136" s="132">
        <f t="shared" si="25"/>
        <v>0</v>
      </c>
    </row>
    <row r="137" spans="1:29" ht="15.75" customHeight="1">
      <c r="A137" s="250">
        <v>42752</v>
      </c>
      <c r="B137" s="85" t="s">
        <v>12</v>
      </c>
      <c r="C137" s="89"/>
      <c r="D137" s="90"/>
      <c r="E137" s="91">
        <f t="shared" ref="E137:E200" si="26">C137-D137</f>
        <v>0</v>
      </c>
      <c r="F137" s="89"/>
      <c r="G137" s="102"/>
      <c r="H137" s="91">
        <f t="shared" ref="H137:H200" si="27">F137-G137</f>
        <v>0</v>
      </c>
      <c r="I137" s="89"/>
      <c r="J137" s="90"/>
      <c r="K137" s="91">
        <f t="shared" ref="K137:K200" si="28">I137-J137</f>
        <v>0</v>
      </c>
      <c r="L137" s="89"/>
      <c r="M137" s="90"/>
      <c r="N137" s="91">
        <f t="shared" ref="N137:N200" si="29">L137-M137</f>
        <v>0</v>
      </c>
      <c r="O137" s="89"/>
      <c r="P137" s="90"/>
      <c r="Q137" s="91">
        <f t="shared" ref="Q137:Q200" si="30">O137-P137</f>
        <v>0</v>
      </c>
      <c r="R137" s="89"/>
      <c r="S137" s="90"/>
      <c r="T137" s="91">
        <f t="shared" ref="T137:T200" si="31">R137-S137</f>
        <v>0</v>
      </c>
      <c r="U137" s="208">
        <f t="shared" si="19"/>
        <v>0</v>
      </c>
      <c r="W137" s="85" t="s">
        <v>12</v>
      </c>
      <c r="X137" s="121">
        <f t="shared" si="20"/>
        <v>0</v>
      </c>
      <c r="Y137" s="122">
        <f t="shared" si="21"/>
        <v>0</v>
      </c>
      <c r="Z137" s="122">
        <f t="shared" si="22"/>
        <v>0</v>
      </c>
      <c r="AA137" s="122">
        <f t="shared" si="23"/>
        <v>0</v>
      </c>
      <c r="AB137" s="122">
        <f t="shared" si="24"/>
        <v>0</v>
      </c>
      <c r="AC137" s="129">
        <f t="shared" si="25"/>
        <v>0</v>
      </c>
    </row>
    <row r="138" spans="1:29" ht="15.75">
      <c r="A138" s="251"/>
      <c r="B138" s="86" t="s">
        <v>13</v>
      </c>
      <c r="C138" s="92"/>
      <c r="D138" s="20"/>
      <c r="E138" s="93">
        <f t="shared" si="26"/>
        <v>0</v>
      </c>
      <c r="F138" s="92"/>
      <c r="G138" s="6"/>
      <c r="H138" s="93">
        <f t="shared" si="27"/>
        <v>0</v>
      </c>
      <c r="I138" s="92"/>
      <c r="J138" s="20"/>
      <c r="K138" s="93">
        <f t="shared" si="28"/>
        <v>0</v>
      </c>
      <c r="L138" s="92"/>
      <c r="M138" s="20"/>
      <c r="N138" s="93">
        <f t="shared" si="29"/>
        <v>0</v>
      </c>
      <c r="O138" s="92"/>
      <c r="P138" s="20"/>
      <c r="Q138" s="93">
        <f t="shared" si="30"/>
        <v>0</v>
      </c>
      <c r="R138" s="92"/>
      <c r="S138" s="20"/>
      <c r="T138" s="93">
        <f t="shared" si="31"/>
        <v>0</v>
      </c>
      <c r="U138" s="209">
        <f t="shared" ref="U138:U201" si="32">IF(D138=0,0,1)</f>
        <v>0</v>
      </c>
      <c r="W138" s="86" t="s">
        <v>13</v>
      </c>
      <c r="X138" s="121">
        <f t="shared" ref="X138:X201" si="33">+IF(AND(C138&lt;&gt;0,D138&lt;&gt;0,OR(E138&gt;100,E138&lt;-100)),1,0)</f>
        <v>0</v>
      </c>
      <c r="Y138" s="122">
        <f t="shared" ref="Y138:Y201" si="34">+IF(AND(F138&lt;&gt;0,G138&lt;&gt;0,OR(H138&gt;100,H138&lt;-100)),1,0)</f>
        <v>0</v>
      </c>
      <c r="Z138" s="122">
        <f t="shared" ref="Z138:Z201" si="35">+IF(AND(I138&lt;&gt;0,J138&lt;&gt;0,OR(K138&gt;100,K138&lt;-100)),1,0)</f>
        <v>0</v>
      </c>
      <c r="AA138" s="122">
        <f t="shared" ref="AA138:AA201" si="36">+IF(AND(L138&lt;&gt;0,M138&lt;&gt;0,OR(N138&gt;100,N138&lt;-100)),1,0)</f>
        <v>0</v>
      </c>
      <c r="AB138" s="122">
        <f t="shared" ref="AB138:AB201" si="37">+IF(AND(O138&lt;&gt;0,P138&lt;&gt;0,OR(Q138&gt;100,Q138&lt;-100)),1,0)</f>
        <v>0</v>
      </c>
      <c r="AC138" s="129">
        <f t="shared" ref="AC138:AC201" si="38">+IF(AND(R138&lt;&gt;0,S138&lt;&gt;0,OR(T138&gt;100,T138&lt;-100)),1,0)</f>
        <v>0</v>
      </c>
    </row>
    <row r="139" spans="1:29" ht="15.75">
      <c r="A139" s="251"/>
      <c r="B139" s="87" t="s">
        <v>14</v>
      </c>
      <c r="C139" s="92"/>
      <c r="D139" s="20"/>
      <c r="E139" s="93">
        <f t="shared" si="26"/>
        <v>0</v>
      </c>
      <c r="F139" s="92"/>
      <c r="G139" s="6"/>
      <c r="H139" s="93">
        <f t="shared" si="27"/>
        <v>0</v>
      </c>
      <c r="I139" s="92"/>
      <c r="J139" s="20"/>
      <c r="K139" s="93">
        <f t="shared" si="28"/>
        <v>0</v>
      </c>
      <c r="L139" s="92"/>
      <c r="M139" s="20"/>
      <c r="N139" s="93">
        <f t="shared" si="29"/>
        <v>0</v>
      </c>
      <c r="O139" s="92"/>
      <c r="P139" s="20"/>
      <c r="Q139" s="93">
        <f t="shared" si="30"/>
        <v>0</v>
      </c>
      <c r="R139" s="92"/>
      <c r="S139" s="20"/>
      <c r="T139" s="93">
        <f t="shared" si="31"/>
        <v>0</v>
      </c>
      <c r="U139" s="209">
        <f t="shared" si="32"/>
        <v>0</v>
      </c>
      <c r="W139" s="87" t="s">
        <v>14</v>
      </c>
      <c r="X139" s="121">
        <f t="shared" si="33"/>
        <v>0</v>
      </c>
      <c r="Y139" s="122">
        <f t="shared" si="34"/>
        <v>0</v>
      </c>
      <c r="Z139" s="122">
        <f t="shared" si="35"/>
        <v>0</v>
      </c>
      <c r="AA139" s="122">
        <f t="shared" si="36"/>
        <v>0</v>
      </c>
      <c r="AB139" s="122">
        <f t="shared" si="37"/>
        <v>0</v>
      </c>
      <c r="AC139" s="129">
        <f t="shared" si="38"/>
        <v>0</v>
      </c>
    </row>
    <row r="140" spans="1:29" ht="15.75">
      <c r="A140" s="251"/>
      <c r="B140" s="86" t="s">
        <v>15</v>
      </c>
      <c r="C140" s="92"/>
      <c r="D140" s="20"/>
      <c r="E140" s="93">
        <f t="shared" si="26"/>
        <v>0</v>
      </c>
      <c r="F140" s="92"/>
      <c r="G140" s="6"/>
      <c r="H140" s="93">
        <f t="shared" si="27"/>
        <v>0</v>
      </c>
      <c r="I140" s="92"/>
      <c r="J140" s="20"/>
      <c r="K140" s="93">
        <f t="shared" si="28"/>
        <v>0</v>
      </c>
      <c r="L140" s="92"/>
      <c r="M140" s="20"/>
      <c r="N140" s="93">
        <f t="shared" si="29"/>
        <v>0</v>
      </c>
      <c r="O140" s="92"/>
      <c r="P140" s="20"/>
      <c r="Q140" s="93">
        <f t="shared" si="30"/>
        <v>0</v>
      </c>
      <c r="R140" s="92"/>
      <c r="S140" s="20"/>
      <c r="T140" s="93">
        <f t="shared" si="31"/>
        <v>0</v>
      </c>
      <c r="U140" s="209">
        <f t="shared" si="32"/>
        <v>0</v>
      </c>
      <c r="W140" s="86" t="s">
        <v>15</v>
      </c>
      <c r="X140" s="121">
        <f t="shared" si="33"/>
        <v>0</v>
      </c>
      <c r="Y140" s="122">
        <f t="shared" si="34"/>
        <v>0</v>
      </c>
      <c r="Z140" s="122">
        <f t="shared" si="35"/>
        <v>0</v>
      </c>
      <c r="AA140" s="122">
        <f t="shared" si="36"/>
        <v>0</v>
      </c>
      <c r="AB140" s="122">
        <f t="shared" si="37"/>
        <v>0</v>
      </c>
      <c r="AC140" s="129">
        <f t="shared" si="38"/>
        <v>0</v>
      </c>
    </row>
    <row r="141" spans="1:29" ht="15.75">
      <c r="A141" s="251"/>
      <c r="B141" s="86" t="s">
        <v>16</v>
      </c>
      <c r="C141" s="92"/>
      <c r="D141" s="20"/>
      <c r="E141" s="93">
        <f t="shared" si="26"/>
        <v>0</v>
      </c>
      <c r="F141" s="92"/>
      <c r="G141" s="6"/>
      <c r="H141" s="93">
        <f t="shared" si="27"/>
        <v>0</v>
      </c>
      <c r="I141" s="92"/>
      <c r="J141" s="20"/>
      <c r="K141" s="93">
        <f t="shared" si="28"/>
        <v>0</v>
      </c>
      <c r="L141" s="92"/>
      <c r="M141" s="20"/>
      <c r="N141" s="93">
        <f t="shared" si="29"/>
        <v>0</v>
      </c>
      <c r="O141" s="92"/>
      <c r="P141" s="20"/>
      <c r="Q141" s="93">
        <f t="shared" si="30"/>
        <v>0</v>
      </c>
      <c r="R141" s="92"/>
      <c r="S141" s="20"/>
      <c r="T141" s="93">
        <f t="shared" si="31"/>
        <v>0</v>
      </c>
      <c r="U141" s="209">
        <f t="shared" si="32"/>
        <v>0</v>
      </c>
      <c r="W141" s="86" t="s">
        <v>16</v>
      </c>
      <c r="X141" s="121">
        <f t="shared" si="33"/>
        <v>0</v>
      </c>
      <c r="Y141" s="122">
        <f t="shared" si="34"/>
        <v>0</v>
      </c>
      <c r="Z141" s="122">
        <f t="shared" si="35"/>
        <v>0</v>
      </c>
      <c r="AA141" s="122">
        <f t="shared" si="36"/>
        <v>0</v>
      </c>
      <c r="AB141" s="122">
        <f t="shared" si="37"/>
        <v>0</v>
      </c>
      <c r="AC141" s="129">
        <f t="shared" si="38"/>
        <v>0</v>
      </c>
    </row>
    <row r="142" spans="1:29" ht="15.75">
      <c r="A142" s="251"/>
      <c r="B142" s="86" t="s">
        <v>17</v>
      </c>
      <c r="C142" s="92"/>
      <c r="D142" s="20"/>
      <c r="E142" s="93">
        <f t="shared" si="26"/>
        <v>0</v>
      </c>
      <c r="F142" s="92"/>
      <c r="G142" s="6"/>
      <c r="H142" s="93">
        <f t="shared" si="27"/>
        <v>0</v>
      </c>
      <c r="I142" s="92"/>
      <c r="J142" s="20"/>
      <c r="K142" s="93">
        <f t="shared" si="28"/>
        <v>0</v>
      </c>
      <c r="L142" s="92"/>
      <c r="M142" s="20"/>
      <c r="N142" s="93">
        <f t="shared" si="29"/>
        <v>0</v>
      </c>
      <c r="O142" s="92"/>
      <c r="P142" s="20"/>
      <c r="Q142" s="93">
        <f t="shared" si="30"/>
        <v>0</v>
      </c>
      <c r="R142" s="92"/>
      <c r="S142" s="20"/>
      <c r="T142" s="93">
        <f t="shared" si="31"/>
        <v>0</v>
      </c>
      <c r="U142" s="209">
        <f t="shared" si="32"/>
        <v>0</v>
      </c>
      <c r="W142" s="86" t="s">
        <v>17</v>
      </c>
      <c r="X142" s="121">
        <f t="shared" si="33"/>
        <v>0</v>
      </c>
      <c r="Y142" s="122">
        <f t="shared" si="34"/>
        <v>0</v>
      </c>
      <c r="Z142" s="122">
        <f t="shared" si="35"/>
        <v>0</v>
      </c>
      <c r="AA142" s="122">
        <f t="shared" si="36"/>
        <v>0</v>
      </c>
      <c r="AB142" s="122">
        <f t="shared" si="37"/>
        <v>0</v>
      </c>
      <c r="AC142" s="129">
        <f t="shared" si="38"/>
        <v>0</v>
      </c>
    </row>
    <row r="143" spans="1:29" ht="15.75">
      <c r="A143" s="251"/>
      <c r="B143" s="86" t="s">
        <v>18</v>
      </c>
      <c r="C143" s="92"/>
      <c r="D143" s="20"/>
      <c r="E143" s="93">
        <f t="shared" si="26"/>
        <v>0</v>
      </c>
      <c r="F143" s="92"/>
      <c r="G143" s="6"/>
      <c r="H143" s="93">
        <f t="shared" si="27"/>
        <v>0</v>
      </c>
      <c r="I143" s="92"/>
      <c r="J143" s="20"/>
      <c r="K143" s="93">
        <f t="shared" si="28"/>
        <v>0</v>
      </c>
      <c r="L143" s="92"/>
      <c r="M143" s="20"/>
      <c r="N143" s="93">
        <f t="shared" si="29"/>
        <v>0</v>
      </c>
      <c r="O143" s="92"/>
      <c r="P143" s="20"/>
      <c r="Q143" s="93">
        <f t="shared" si="30"/>
        <v>0</v>
      </c>
      <c r="R143" s="92"/>
      <c r="S143" s="20"/>
      <c r="T143" s="93">
        <f t="shared" si="31"/>
        <v>0</v>
      </c>
      <c r="U143" s="209">
        <f t="shared" si="32"/>
        <v>0</v>
      </c>
      <c r="W143" s="86" t="s">
        <v>18</v>
      </c>
      <c r="X143" s="121">
        <f t="shared" si="33"/>
        <v>0</v>
      </c>
      <c r="Y143" s="122">
        <f t="shared" si="34"/>
        <v>0</v>
      </c>
      <c r="Z143" s="122">
        <f t="shared" si="35"/>
        <v>0</v>
      </c>
      <c r="AA143" s="122">
        <f t="shared" si="36"/>
        <v>0</v>
      </c>
      <c r="AB143" s="122">
        <f t="shared" si="37"/>
        <v>0</v>
      </c>
      <c r="AC143" s="129">
        <f t="shared" si="38"/>
        <v>0</v>
      </c>
    </row>
    <row r="144" spans="1:29" ht="15.75">
      <c r="A144" s="252"/>
      <c r="B144" s="88" t="s">
        <v>19</v>
      </c>
      <c r="C144" s="94"/>
      <c r="D144" s="95"/>
      <c r="E144" s="96">
        <f t="shared" si="26"/>
        <v>0</v>
      </c>
      <c r="F144" s="94"/>
      <c r="G144" s="105"/>
      <c r="H144" s="96">
        <f t="shared" si="27"/>
        <v>0</v>
      </c>
      <c r="I144" s="94"/>
      <c r="J144" s="95"/>
      <c r="K144" s="96">
        <f t="shared" si="28"/>
        <v>0</v>
      </c>
      <c r="L144" s="94"/>
      <c r="M144" s="95"/>
      <c r="N144" s="96">
        <f t="shared" si="29"/>
        <v>0</v>
      </c>
      <c r="O144" s="94"/>
      <c r="P144" s="95"/>
      <c r="Q144" s="96">
        <f t="shared" si="30"/>
        <v>0</v>
      </c>
      <c r="R144" s="94"/>
      <c r="S144" s="95"/>
      <c r="T144" s="96">
        <f t="shared" si="31"/>
        <v>0</v>
      </c>
      <c r="U144" s="210">
        <f t="shared" si="32"/>
        <v>0</v>
      </c>
      <c r="W144" s="88" t="s">
        <v>19</v>
      </c>
      <c r="X144" s="125">
        <f t="shared" si="33"/>
        <v>0</v>
      </c>
      <c r="Y144" s="126">
        <f t="shared" si="34"/>
        <v>0</v>
      </c>
      <c r="Z144" s="126">
        <f t="shared" si="35"/>
        <v>0</v>
      </c>
      <c r="AA144" s="126">
        <f t="shared" si="36"/>
        <v>0</v>
      </c>
      <c r="AB144" s="126">
        <f t="shared" si="37"/>
        <v>0</v>
      </c>
      <c r="AC144" s="132">
        <f t="shared" si="38"/>
        <v>0</v>
      </c>
    </row>
    <row r="145" spans="1:29" ht="15.75" customHeight="1">
      <c r="A145" s="250">
        <v>42753</v>
      </c>
      <c r="B145" s="85" t="s">
        <v>12</v>
      </c>
      <c r="C145" s="89"/>
      <c r="D145" s="90"/>
      <c r="E145" s="91">
        <f t="shared" si="26"/>
        <v>0</v>
      </c>
      <c r="F145" s="89"/>
      <c r="G145" s="90"/>
      <c r="H145" s="91">
        <f t="shared" si="27"/>
        <v>0</v>
      </c>
      <c r="I145" s="89"/>
      <c r="J145" s="90"/>
      <c r="K145" s="91">
        <f t="shared" si="28"/>
        <v>0</v>
      </c>
      <c r="L145" s="89"/>
      <c r="M145" s="90"/>
      <c r="N145" s="91">
        <f t="shared" si="29"/>
        <v>0</v>
      </c>
      <c r="O145" s="89"/>
      <c r="P145" s="90"/>
      <c r="Q145" s="91">
        <f t="shared" si="30"/>
        <v>0</v>
      </c>
      <c r="R145" s="89"/>
      <c r="S145" s="90"/>
      <c r="T145" s="91">
        <f t="shared" si="31"/>
        <v>0</v>
      </c>
      <c r="U145" s="208">
        <f t="shared" si="32"/>
        <v>0</v>
      </c>
      <c r="W145" s="85" t="s">
        <v>12</v>
      </c>
      <c r="X145" s="117">
        <f t="shared" si="33"/>
        <v>0</v>
      </c>
      <c r="Y145" s="118">
        <f t="shared" si="34"/>
        <v>0</v>
      </c>
      <c r="Z145" s="118">
        <f t="shared" si="35"/>
        <v>0</v>
      </c>
      <c r="AA145" s="118">
        <f t="shared" si="36"/>
        <v>0</v>
      </c>
      <c r="AB145" s="118">
        <f t="shared" si="37"/>
        <v>0</v>
      </c>
      <c r="AC145" s="131">
        <f t="shared" si="38"/>
        <v>0</v>
      </c>
    </row>
    <row r="146" spans="1:29" ht="15.75">
      <c r="A146" s="251"/>
      <c r="B146" s="86" t="s">
        <v>13</v>
      </c>
      <c r="C146" s="92"/>
      <c r="D146" s="20"/>
      <c r="E146" s="93">
        <f t="shared" si="26"/>
        <v>0</v>
      </c>
      <c r="F146" s="92"/>
      <c r="G146" s="20"/>
      <c r="H146" s="93">
        <f t="shared" si="27"/>
        <v>0</v>
      </c>
      <c r="I146" s="92"/>
      <c r="J146" s="20"/>
      <c r="K146" s="93">
        <f t="shared" si="28"/>
        <v>0</v>
      </c>
      <c r="L146" s="92"/>
      <c r="M146" s="20"/>
      <c r="N146" s="93">
        <f t="shared" si="29"/>
        <v>0</v>
      </c>
      <c r="O146" s="92"/>
      <c r="P146" s="20"/>
      <c r="Q146" s="93">
        <f t="shared" si="30"/>
        <v>0</v>
      </c>
      <c r="R146" s="92"/>
      <c r="S146" s="20"/>
      <c r="T146" s="93">
        <f t="shared" si="31"/>
        <v>0</v>
      </c>
      <c r="U146" s="209">
        <f t="shared" si="32"/>
        <v>0</v>
      </c>
      <c r="W146" s="86" t="s">
        <v>13</v>
      </c>
      <c r="X146" s="121">
        <f t="shared" si="33"/>
        <v>0</v>
      </c>
      <c r="Y146" s="122">
        <f t="shared" si="34"/>
        <v>0</v>
      </c>
      <c r="Z146" s="122">
        <f t="shared" si="35"/>
        <v>0</v>
      </c>
      <c r="AA146" s="122">
        <f t="shared" si="36"/>
        <v>0</v>
      </c>
      <c r="AB146" s="122">
        <f t="shared" si="37"/>
        <v>0</v>
      </c>
      <c r="AC146" s="129">
        <f t="shared" si="38"/>
        <v>0</v>
      </c>
    </row>
    <row r="147" spans="1:29" ht="15.75">
      <c r="A147" s="251"/>
      <c r="B147" s="87" t="s">
        <v>14</v>
      </c>
      <c r="C147" s="92"/>
      <c r="D147" s="20"/>
      <c r="E147" s="93">
        <f t="shared" si="26"/>
        <v>0</v>
      </c>
      <c r="F147" s="92"/>
      <c r="G147" s="20"/>
      <c r="H147" s="93">
        <f t="shared" si="27"/>
        <v>0</v>
      </c>
      <c r="I147" s="92"/>
      <c r="J147" s="20"/>
      <c r="K147" s="93">
        <f t="shared" si="28"/>
        <v>0</v>
      </c>
      <c r="L147" s="92"/>
      <c r="M147" s="20"/>
      <c r="N147" s="93">
        <f t="shared" si="29"/>
        <v>0</v>
      </c>
      <c r="O147" s="92"/>
      <c r="P147" s="20"/>
      <c r="Q147" s="93">
        <f t="shared" si="30"/>
        <v>0</v>
      </c>
      <c r="R147" s="92"/>
      <c r="S147" s="20"/>
      <c r="T147" s="93">
        <f t="shared" si="31"/>
        <v>0</v>
      </c>
      <c r="U147" s="209">
        <f t="shared" si="32"/>
        <v>0</v>
      </c>
      <c r="W147" s="87" t="s">
        <v>14</v>
      </c>
      <c r="X147" s="121">
        <f t="shared" si="33"/>
        <v>0</v>
      </c>
      <c r="Y147" s="122">
        <f t="shared" si="34"/>
        <v>0</v>
      </c>
      <c r="Z147" s="122">
        <f t="shared" si="35"/>
        <v>0</v>
      </c>
      <c r="AA147" s="122">
        <f t="shared" si="36"/>
        <v>0</v>
      </c>
      <c r="AB147" s="122">
        <f t="shared" si="37"/>
        <v>0</v>
      </c>
      <c r="AC147" s="129">
        <f t="shared" si="38"/>
        <v>0</v>
      </c>
    </row>
    <row r="148" spans="1:29" ht="15.75">
      <c r="A148" s="251"/>
      <c r="B148" s="86" t="s">
        <v>15</v>
      </c>
      <c r="C148" s="92"/>
      <c r="D148" s="20"/>
      <c r="E148" s="93">
        <f t="shared" si="26"/>
        <v>0</v>
      </c>
      <c r="F148" s="92"/>
      <c r="G148" s="20"/>
      <c r="H148" s="93">
        <f t="shared" si="27"/>
        <v>0</v>
      </c>
      <c r="I148" s="92"/>
      <c r="J148" s="20"/>
      <c r="K148" s="93">
        <f t="shared" si="28"/>
        <v>0</v>
      </c>
      <c r="L148" s="92"/>
      <c r="M148" s="20"/>
      <c r="N148" s="93">
        <f t="shared" si="29"/>
        <v>0</v>
      </c>
      <c r="O148" s="92"/>
      <c r="P148" s="20"/>
      <c r="Q148" s="93">
        <f t="shared" si="30"/>
        <v>0</v>
      </c>
      <c r="R148" s="92"/>
      <c r="S148" s="20"/>
      <c r="T148" s="93">
        <f t="shared" si="31"/>
        <v>0</v>
      </c>
      <c r="U148" s="209">
        <f t="shared" si="32"/>
        <v>0</v>
      </c>
      <c r="W148" s="86" t="s">
        <v>15</v>
      </c>
      <c r="X148" s="121">
        <f t="shared" si="33"/>
        <v>0</v>
      </c>
      <c r="Y148" s="122">
        <f t="shared" si="34"/>
        <v>0</v>
      </c>
      <c r="Z148" s="122">
        <f t="shared" si="35"/>
        <v>0</v>
      </c>
      <c r="AA148" s="122">
        <f t="shared" si="36"/>
        <v>0</v>
      </c>
      <c r="AB148" s="122">
        <f t="shared" si="37"/>
        <v>0</v>
      </c>
      <c r="AC148" s="129">
        <f t="shared" si="38"/>
        <v>0</v>
      </c>
    </row>
    <row r="149" spans="1:29" ht="15.75">
      <c r="A149" s="251"/>
      <c r="B149" s="86" t="s">
        <v>16</v>
      </c>
      <c r="C149" s="92"/>
      <c r="D149" s="20"/>
      <c r="E149" s="93">
        <f t="shared" si="26"/>
        <v>0</v>
      </c>
      <c r="F149" s="92"/>
      <c r="G149" s="20"/>
      <c r="H149" s="93">
        <f t="shared" si="27"/>
        <v>0</v>
      </c>
      <c r="I149" s="92"/>
      <c r="J149" s="20"/>
      <c r="K149" s="93">
        <f t="shared" si="28"/>
        <v>0</v>
      </c>
      <c r="L149" s="92"/>
      <c r="M149" s="20"/>
      <c r="N149" s="93">
        <f t="shared" si="29"/>
        <v>0</v>
      </c>
      <c r="O149" s="92"/>
      <c r="P149" s="20"/>
      <c r="Q149" s="93">
        <f t="shared" si="30"/>
        <v>0</v>
      </c>
      <c r="R149" s="92"/>
      <c r="S149" s="20"/>
      <c r="T149" s="93">
        <f t="shared" si="31"/>
        <v>0</v>
      </c>
      <c r="U149" s="209">
        <f t="shared" si="32"/>
        <v>0</v>
      </c>
      <c r="W149" s="86" t="s">
        <v>16</v>
      </c>
      <c r="X149" s="121">
        <f t="shared" si="33"/>
        <v>0</v>
      </c>
      <c r="Y149" s="122">
        <f t="shared" si="34"/>
        <v>0</v>
      </c>
      <c r="Z149" s="122">
        <f t="shared" si="35"/>
        <v>0</v>
      </c>
      <c r="AA149" s="122">
        <f t="shared" si="36"/>
        <v>0</v>
      </c>
      <c r="AB149" s="122">
        <f t="shared" si="37"/>
        <v>0</v>
      </c>
      <c r="AC149" s="129">
        <f t="shared" si="38"/>
        <v>0</v>
      </c>
    </row>
    <row r="150" spans="1:29" ht="15.75">
      <c r="A150" s="251"/>
      <c r="B150" s="86" t="s">
        <v>17</v>
      </c>
      <c r="C150" s="92"/>
      <c r="D150" s="20"/>
      <c r="E150" s="93">
        <f t="shared" si="26"/>
        <v>0</v>
      </c>
      <c r="F150" s="92"/>
      <c r="G150" s="20"/>
      <c r="H150" s="93">
        <f t="shared" si="27"/>
        <v>0</v>
      </c>
      <c r="I150" s="92"/>
      <c r="J150" s="20"/>
      <c r="K150" s="93">
        <f t="shared" si="28"/>
        <v>0</v>
      </c>
      <c r="L150" s="92"/>
      <c r="M150" s="20"/>
      <c r="N150" s="93">
        <f t="shared" si="29"/>
        <v>0</v>
      </c>
      <c r="O150" s="92"/>
      <c r="P150" s="20"/>
      <c r="Q150" s="93">
        <f t="shared" si="30"/>
        <v>0</v>
      </c>
      <c r="R150" s="92"/>
      <c r="S150" s="20"/>
      <c r="T150" s="93">
        <f t="shared" si="31"/>
        <v>0</v>
      </c>
      <c r="U150" s="209">
        <f t="shared" si="32"/>
        <v>0</v>
      </c>
      <c r="W150" s="86" t="s">
        <v>17</v>
      </c>
      <c r="X150" s="121">
        <f t="shared" si="33"/>
        <v>0</v>
      </c>
      <c r="Y150" s="122">
        <f t="shared" si="34"/>
        <v>0</v>
      </c>
      <c r="Z150" s="122">
        <f t="shared" si="35"/>
        <v>0</v>
      </c>
      <c r="AA150" s="122">
        <f t="shared" si="36"/>
        <v>0</v>
      </c>
      <c r="AB150" s="122">
        <f t="shared" si="37"/>
        <v>0</v>
      </c>
      <c r="AC150" s="129">
        <f t="shared" si="38"/>
        <v>0</v>
      </c>
    </row>
    <row r="151" spans="1:29" ht="15.75">
      <c r="A151" s="251"/>
      <c r="B151" s="86" t="s">
        <v>18</v>
      </c>
      <c r="C151" s="92"/>
      <c r="D151" s="20"/>
      <c r="E151" s="93">
        <f t="shared" si="26"/>
        <v>0</v>
      </c>
      <c r="F151" s="92"/>
      <c r="G151" s="20"/>
      <c r="H151" s="93">
        <f t="shared" si="27"/>
        <v>0</v>
      </c>
      <c r="I151" s="92"/>
      <c r="J151" s="20"/>
      <c r="K151" s="93">
        <f t="shared" si="28"/>
        <v>0</v>
      </c>
      <c r="L151" s="92"/>
      <c r="M151" s="20"/>
      <c r="N151" s="93">
        <f t="shared" si="29"/>
        <v>0</v>
      </c>
      <c r="O151" s="92"/>
      <c r="P151" s="20"/>
      <c r="Q151" s="93">
        <f t="shared" si="30"/>
        <v>0</v>
      </c>
      <c r="R151" s="92"/>
      <c r="S151" s="20"/>
      <c r="T151" s="93">
        <f t="shared" si="31"/>
        <v>0</v>
      </c>
      <c r="U151" s="209">
        <f t="shared" si="32"/>
        <v>0</v>
      </c>
      <c r="W151" s="86" t="s">
        <v>18</v>
      </c>
      <c r="X151" s="121">
        <f t="shared" si="33"/>
        <v>0</v>
      </c>
      <c r="Y151" s="122">
        <f t="shared" si="34"/>
        <v>0</v>
      </c>
      <c r="Z151" s="122">
        <f t="shared" si="35"/>
        <v>0</v>
      </c>
      <c r="AA151" s="122">
        <f t="shared" si="36"/>
        <v>0</v>
      </c>
      <c r="AB151" s="122">
        <f t="shared" si="37"/>
        <v>0</v>
      </c>
      <c r="AC151" s="129">
        <f t="shared" si="38"/>
        <v>0</v>
      </c>
    </row>
    <row r="152" spans="1:29" ht="15.75">
      <c r="A152" s="252"/>
      <c r="B152" s="88" t="s">
        <v>19</v>
      </c>
      <c r="C152" s="94"/>
      <c r="D152" s="95"/>
      <c r="E152" s="96">
        <f t="shared" si="26"/>
        <v>0</v>
      </c>
      <c r="F152" s="94"/>
      <c r="G152" s="95"/>
      <c r="H152" s="96">
        <f t="shared" si="27"/>
        <v>0</v>
      </c>
      <c r="I152" s="94"/>
      <c r="J152" s="95"/>
      <c r="K152" s="96">
        <f t="shared" si="28"/>
        <v>0</v>
      </c>
      <c r="L152" s="94"/>
      <c r="M152" s="95"/>
      <c r="N152" s="96">
        <f t="shared" si="29"/>
        <v>0</v>
      </c>
      <c r="O152" s="94"/>
      <c r="P152" s="95"/>
      <c r="Q152" s="96">
        <f t="shared" si="30"/>
        <v>0</v>
      </c>
      <c r="R152" s="94"/>
      <c r="S152" s="95"/>
      <c r="T152" s="96">
        <f t="shared" si="31"/>
        <v>0</v>
      </c>
      <c r="U152" s="210">
        <f t="shared" si="32"/>
        <v>0</v>
      </c>
      <c r="W152" s="88" t="s">
        <v>19</v>
      </c>
      <c r="X152" s="125">
        <f t="shared" si="33"/>
        <v>0</v>
      </c>
      <c r="Y152" s="126">
        <f t="shared" si="34"/>
        <v>0</v>
      </c>
      <c r="Z152" s="126">
        <f t="shared" si="35"/>
        <v>0</v>
      </c>
      <c r="AA152" s="126">
        <f t="shared" si="36"/>
        <v>0</v>
      </c>
      <c r="AB152" s="126">
        <f t="shared" si="37"/>
        <v>0</v>
      </c>
      <c r="AC152" s="132">
        <f t="shared" si="38"/>
        <v>0</v>
      </c>
    </row>
    <row r="153" spans="1:29" ht="15.75" customHeight="1">
      <c r="A153" s="250">
        <v>42754</v>
      </c>
      <c r="B153" s="85" t="s">
        <v>12</v>
      </c>
      <c r="C153" s="89"/>
      <c r="D153" s="90"/>
      <c r="E153" s="91">
        <f t="shared" si="26"/>
        <v>0</v>
      </c>
      <c r="F153" s="89"/>
      <c r="G153" s="90"/>
      <c r="H153" s="91">
        <f t="shared" si="27"/>
        <v>0</v>
      </c>
      <c r="I153" s="89"/>
      <c r="J153" s="90"/>
      <c r="K153" s="91">
        <f t="shared" si="28"/>
        <v>0</v>
      </c>
      <c r="L153" s="89"/>
      <c r="M153" s="90"/>
      <c r="N153" s="91">
        <f t="shared" si="29"/>
        <v>0</v>
      </c>
      <c r="O153" s="89"/>
      <c r="P153" s="90"/>
      <c r="Q153" s="91">
        <f t="shared" si="30"/>
        <v>0</v>
      </c>
      <c r="R153" s="89"/>
      <c r="S153" s="90"/>
      <c r="T153" s="91">
        <f t="shared" si="31"/>
        <v>0</v>
      </c>
      <c r="U153" s="208">
        <f t="shared" si="32"/>
        <v>0</v>
      </c>
      <c r="W153" s="85" t="s">
        <v>12</v>
      </c>
      <c r="X153" s="117">
        <f t="shared" si="33"/>
        <v>0</v>
      </c>
      <c r="Y153" s="118">
        <f t="shared" si="34"/>
        <v>0</v>
      </c>
      <c r="Z153" s="118">
        <f t="shared" si="35"/>
        <v>0</v>
      </c>
      <c r="AA153" s="118">
        <f t="shared" si="36"/>
        <v>0</v>
      </c>
      <c r="AB153" s="118">
        <f t="shared" si="37"/>
        <v>0</v>
      </c>
      <c r="AC153" s="131">
        <f t="shared" si="38"/>
        <v>0</v>
      </c>
    </row>
    <row r="154" spans="1:29" ht="15.75">
      <c r="A154" s="251"/>
      <c r="B154" s="86" t="s">
        <v>13</v>
      </c>
      <c r="C154" s="92"/>
      <c r="D154" s="20"/>
      <c r="E154" s="93">
        <f t="shared" si="26"/>
        <v>0</v>
      </c>
      <c r="F154" s="92"/>
      <c r="G154" s="20"/>
      <c r="H154" s="93">
        <f t="shared" si="27"/>
        <v>0</v>
      </c>
      <c r="I154" s="92"/>
      <c r="J154" s="20"/>
      <c r="K154" s="93">
        <f t="shared" si="28"/>
        <v>0</v>
      </c>
      <c r="L154" s="92"/>
      <c r="M154" s="20"/>
      <c r="N154" s="93">
        <f t="shared" si="29"/>
        <v>0</v>
      </c>
      <c r="O154" s="92"/>
      <c r="P154" s="20"/>
      <c r="Q154" s="93">
        <f t="shared" si="30"/>
        <v>0</v>
      </c>
      <c r="R154" s="92"/>
      <c r="S154" s="20"/>
      <c r="T154" s="93">
        <f t="shared" si="31"/>
        <v>0</v>
      </c>
      <c r="U154" s="209">
        <f t="shared" si="32"/>
        <v>0</v>
      </c>
      <c r="W154" s="86" t="s">
        <v>13</v>
      </c>
      <c r="X154" s="121">
        <f t="shared" si="33"/>
        <v>0</v>
      </c>
      <c r="Y154" s="122">
        <f t="shared" si="34"/>
        <v>0</v>
      </c>
      <c r="Z154" s="122">
        <f t="shared" si="35"/>
        <v>0</v>
      </c>
      <c r="AA154" s="122">
        <f t="shared" si="36"/>
        <v>0</v>
      </c>
      <c r="AB154" s="122">
        <f t="shared" si="37"/>
        <v>0</v>
      </c>
      <c r="AC154" s="129">
        <f t="shared" si="38"/>
        <v>0</v>
      </c>
    </row>
    <row r="155" spans="1:29" ht="15.75">
      <c r="A155" s="251"/>
      <c r="B155" s="87" t="s">
        <v>14</v>
      </c>
      <c r="C155" s="92"/>
      <c r="D155" s="20"/>
      <c r="E155" s="93">
        <f t="shared" si="26"/>
        <v>0</v>
      </c>
      <c r="F155" s="92"/>
      <c r="G155" s="20"/>
      <c r="H155" s="93">
        <f t="shared" si="27"/>
        <v>0</v>
      </c>
      <c r="I155" s="92"/>
      <c r="J155" s="20"/>
      <c r="K155" s="93">
        <f t="shared" si="28"/>
        <v>0</v>
      </c>
      <c r="L155" s="92"/>
      <c r="M155" s="20"/>
      <c r="N155" s="93">
        <f t="shared" si="29"/>
        <v>0</v>
      </c>
      <c r="O155" s="92"/>
      <c r="P155" s="20"/>
      <c r="Q155" s="93">
        <f t="shared" si="30"/>
        <v>0</v>
      </c>
      <c r="R155" s="92"/>
      <c r="S155" s="20"/>
      <c r="T155" s="93">
        <f t="shared" si="31"/>
        <v>0</v>
      </c>
      <c r="U155" s="209">
        <f t="shared" si="32"/>
        <v>0</v>
      </c>
      <c r="W155" s="87" t="s">
        <v>14</v>
      </c>
      <c r="X155" s="121">
        <f t="shared" si="33"/>
        <v>0</v>
      </c>
      <c r="Y155" s="122">
        <f t="shared" si="34"/>
        <v>0</v>
      </c>
      <c r="Z155" s="122">
        <f t="shared" si="35"/>
        <v>0</v>
      </c>
      <c r="AA155" s="122">
        <f t="shared" si="36"/>
        <v>0</v>
      </c>
      <c r="AB155" s="122">
        <f t="shared" si="37"/>
        <v>0</v>
      </c>
      <c r="AC155" s="129">
        <f t="shared" si="38"/>
        <v>0</v>
      </c>
    </row>
    <row r="156" spans="1:29" ht="15.75">
      <c r="A156" s="251"/>
      <c r="B156" s="86" t="s">
        <v>15</v>
      </c>
      <c r="C156" s="92"/>
      <c r="D156" s="20"/>
      <c r="E156" s="93">
        <f t="shared" si="26"/>
        <v>0</v>
      </c>
      <c r="F156" s="92"/>
      <c r="G156" s="20"/>
      <c r="H156" s="93">
        <f t="shared" si="27"/>
        <v>0</v>
      </c>
      <c r="I156" s="92"/>
      <c r="J156" s="20"/>
      <c r="K156" s="93">
        <f t="shared" si="28"/>
        <v>0</v>
      </c>
      <c r="L156" s="92"/>
      <c r="M156" s="20"/>
      <c r="N156" s="93">
        <f t="shared" si="29"/>
        <v>0</v>
      </c>
      <c r="O156" s="92"/>
      <c r="P156" s="20"/>
      <c r="Q156" s="93">
        <f t="shared" si="30"/>
        <v>0</v>
      </c>
      <c r="R156" s="92"/>
      <c r="S156" s="20"/>
      <c r="T156" s="93">
        <f t="shared" si="31"/>
        <v>0</v>
      </c>
      <c r="U156" s="209">
        <f t="shared" si="32"/>
        <v>0</v>
      </c>
      <c r="W156" s="86" t="s">
        <v>15</v>
      </c>
      <c r="X156" s="121">
        <f t="shared" si="33"/>
        <v>0</v>
      </c>
      <c r="Y156" s="122">
        <f t="shared" si="34"/>
        <v>0</v>
      </c>
      <c r="Z156" s="122">
        <f t="shared" si="35"/>
        <v>0</v>
      </c>
      <c r="AA156" s="122">
        <f t="shared" si="36"/>
        <v>0</v>
      </c>
      <c r="AB156" s="122">
        <f t="shared" si="37"/>
        <v>0</v>
      </c>
      <c r="AC156" s="129">
        <f t="shared" si="38"/>
        <v>0</v>
      </c>
    </row>
    <row r="157" spans="1:29" ht="15.75">
      <c r="A157" s="251"/>
      <c r="B157" s="86" t="s">
        <v>16</v>
      </c>
      <c r="C157" s="92"/>
      <c r="D157" s="20"/>
      <c r="E157" s="93">
        <f t="shared" si="26"/>
        <v>0</v>
      </c>
      <c r="F157" s="92"/>
      <c r="G157" s="20"/>
      <c r="H157" s="93">
        <f t="shared" si="27"/>
        <v>0</v>
      </c>
      <c r="I157" s="92"/>
      <c r="J157" s="20"/>
      <c r="K157" s="93">
        <f t="shared" si="28"/>
        <v>0</v>
      </c>
      <c r="L157" s="92"/>
      <c r="M157" s="20"/>
      <c r="N157" s="93">
        <f t="shared" si="29"/>
        <v>0</v>
      </c>
      <c r="O157" s="92"/>
      <c r="P157" s="20"/>
      <c r="Q157" s="93">
        <f t="shared" si="30"/>
        <v>0</v>
      </c>
      <c r="R157" s="92"/>
      <c r="S157" s="20"/>
      <c r="T157" s="93">
        <f t="shared" si="31"/>
        <v>0</v>
      </c>
      <c r="U157" s="209">
        <f t="shared" si="32"/>
        <v>0</v>
      </c>
      <c r="W157" s="86" t="s">
        <v>16</v>
      </c>
      <c r="X157" s="121">
        <f t="shared" si="33"/>
        <v>0</v>
      </c>
      <c r="Y157" s="122">
        <f t="shared" si="34"/>
        <v>0</v>
      </c>
      <c r="Z157" s="122">
        <f t="shared" si="35"/>
        <v>0</v>
      </c>
      <c r="AA157" s="122">
        <f t="shared" si="36"/>
        <v>0</v>
      </c>
      <c r="AB157" s="122">
        <f t="shared" si="37"/>
        <v>0</v>
      </c>
      <c r="AC157" s="129">
        <f t="shared" si="38"/>
        <v>0</v>
      </c>
    </row>
    <row r="158" spans="1:29" ht="15.75">
      <c r="A158" s="251"/>
      <c r="B158" s="86" t="s">
        <v>17</v>
      </c>
      <c r="C158" s="92"/>
      <c r="D158" s="20"/>
      <c r="E158" s="93">
        <f t="shared" si="26"/>
        <v>0</v>
      </c>
      <c r="F158" s="92"/>
      <c r="G158" s="20"/>
      <c r="H158" s="93">
        <f t="shared" si="27"/>
        <v>0</v>
      </c>
      <c r="I158" s="92"/>
      <c r="J158" s="20"/>
      <c r="K158" s="93">
        <f t="shared" si="28"/>
        <v>0</v>
      </c>
      <c r="L158" s="92"/>
      <c r="M158" s="20"/>
      <c r="N158" s="93">
        <f t="shared" si="29"/>
        <v>0</v>
      </c>
      <c r="O158" s="92"/>
      <c r="P158" s="20"/>
      <c r="Q158" s="93">
        <f t="shared" si="30"/>
        <v>0</v>
      </c>
      <c r="R158" s="92"/>
      <c r="S158" s="20"/>
      <c r="T158" s="93">
        <f t="shared" si="31"/>
        <v>0</v>
      </c>
      <c r="U158" s="209">
        <f t="shared" si="32"/>
        <v>0</v>
      </c>
      <c r="W158" s="86" t="s">
        <v>17</v>
      </c>
      <c r="X158" s="121">
        <f t="shared" si="33"/>
        <v>0</v>
      </c>
      <c r="Y158" s="122">
        <f t="shared" si="34"/>
        <v>0</v>
      </c>
      <c r="Z158" s="122">
        <f t="shared" si="35"/>
        <v>0</v>
      </c>
      <c r="AA158" s="122">
        <f t="shared" si="36"/>
        <v>0</v>
      </c>
      <c r="AB158" s="122">
        <f t="shared" si="37"/>
        <v>0</v>
      </c>
      <c r="AC158" s="129">
        <f t="shared" si="38"/>
        <v>0</v>
      </c>
    </row>
    <row r="159" spans="1:29" ht="15.75">
      <c r="A159" s="251"/>
      <c r="B159" s="86" t="s">
        <v>18</v>
      </c>
      <c r="C159" s="92"/>
      <c r="D159" s="20"/>
      <c r="E159" s="93">
        <f t="shared" si="26"/>
        <v>0</v>
      </c>
      <c r="F159" s="92"/>
      <c r="G159" s="20"/>
      <c r="H159" s="93">
        <f t="shared" si="27"/>
        <v>0</v>
      </c>
      <c r="I159" s="92"/>
      <c r="J159" s="20"/>
      <c r="K159" s="93">
        <f t="shared" si="28"/>
        <v>0</v>
      </c>
      <c r="L159" s="92"/>
      <c r="M159" s="20"/>
      <c r="N159" s="93">
        <f t="shared" si="29"/>
        <v>0</v>
      </c>
      <c r="O159" s="92"/>
      <c r="P159" s="20"/>
      <c r="Q159" s="93">
        <f t="shared" si="30"/>
        <v>0</v>
      </c>
      <c r="R159" s="92"/>
      <c r="S159" s="20"/>
      <c r="T159" s="93">
        <f t="shared" si="31"/>
        <v>0</v>
      </c>
      <c r="U159" s="209">
        <f t="shared" si="32"/>
        <v>0</v>
      </c>
      <c r="W159" s="86" t="s">
        <v>18</v>
      </c>
      <c r="X159" s="121">
        <f t="shared" si="33"/>
        <v>0</v>
      </c>
      <c r="Y159" s="122">
        <f t="shared" si="34"/>
        <v>0</v>
      </c>
      <c r="Z159" s="122">
        <f t="shared" si="35"/>
        <v>0</v>
      </c>
      <c r="AA159" s="122">
        <f t="shared" si="36"/>
        <v>0</v>
      </c>
      <c r="AB159" s="122">
        <f t="shared" si="37"/>
        <v>0</v>
      </c>
      <c r="AC159" s="129">
        <f t="shared" si="38"/>
        <v>0</v>
      </c>
    </row>
    <row r="160" spans="1:29" ht="15.75">
      <c r="A160" s="252"/>
      <c r="B160" s="88" t="s">
        <v>19</v>
      </c>
      <c r="C160" s="94"/>
      <c r="D160" s="95"/>
      <c r="E160" s="96">
        <f t="shared" si="26"/>
        <v>0</v>
      </c>
      <c r="F160" s="94"/>
      <c r="G160" s="95"/>
      <c r="H160" s="96">
        <f t="shared" si="27"/>
        <v>0</v>
      </c>
      <c r="I160" s="94"/>
      <c r="J160" s="95"/>
      <c r="K160" s="96">
        <f t="shared" si="28"/>
        <v>0</v>
      </c>
      <c r="L160" s="94"/>
      <c r="M160" s="95"/>
      <c r="N160" s="96">
        <f t="shared" si="29"/>
        <v>0</v>
      </c>
      <c r="O160" s="94"/>
      <c r="P160" s="95"/>
      <c r="Q160" s="96">
        <f t="shared" si="30"/>
        <v>0</v>
      </c>
      <c r="R160" s="94"/>
      <c r="S160" s="95"/>
      <c r="T160" s="96">
        <f t="shared" si="31"/>
        <v>0</v>
      </c>
      <c r="U160" s="210">
        <f t="shared" si="32"/>
        <v>0</v>
      </c>
      <c r="W160" s="88" t="s">
        <v>19</v>
      </c>
      <c r="X160" s="125">
        <f t="shared" si="33"/>
        <v>0</v>
      </c>
      <c r="Y160" s="126">
        <f t="shared" si="34"/>
        <v>0</v>
      </c>
      <c r="Z160" s="126">
        <f t="shared" si="35"/>
        <v>0</v>
      </c>
      <c r="AA160" s="126">
        <f t="shared" si="36"/>
        <v>0</v>
      </c>
      <c r="AB160" s="126">
        <f t="shared" si="37"/>
        <v>0</v>
      </c>
      <c r="AC160" s="132">
        <f t="shared" si="38"/>
        <v>0</v>
      </c>
    </row>
    <row r="161" spans="1:29" ht="15.75" customHeight="1">
      <c r="A161" s="250">
        <v>42755</v>
      </c>
      <c r="B161" s="85" t="s">
        <v>12</v>
      </c>
      <c r="C161" s="89"/>
      <c r="D161" s="90"/>
      <c r="E161" s="91">
        <f t="shared" si="26"/>
        <v>0</v>
      </c>
      <c r="F161" s="89"/>
      <c r="G161" s="102"/>
      <c r="H161" s="91">
        <f t="shared" si="27"/>
        <v>0</v>
      </c>
      <c r="I161" s="89"/>
      <c r="J161" s="90"/>
      <c r="K161" s="91">
        <f t="shared" si="28"/>
        <v>0</v>
      </c>
      <c r="L161" s="89"/>
      <c r="M161" s="90"/>
      <c r="N161" s="91">
        <f t="shared" si="29"/>
        <v>0</v>
      </c>
      <c r="O161" s="89"/>
      <c r="P161" s="90"/>
      <c r="Q161" s="91">
        <f t="shared" si="30"/>
        <v>0</v>
      </c>
      <c r="R161" s="89"/>
      <c r="S161" s="90"/>
      <c r="T161" s="91">
        <f t="shared" si="31"/>
        <v>0</v>
      </c>
      <c r="U161" s="208">
        <f t="shared" si="32"/>
        <v>0</v>
      </c>
      <c r="W161" s="85" t="s">
        <v>12</v>
      </c>
      <c r="X161" s="121">
        <f t="shared" si="33"/>
        <v>0</v>
      </c>
      <c r="Y161" s="122">
        <f t="shared" si="34"/>
        <v>0</v>
      </c>
      <c r="Z161" s="122">
        <f t="shared" si="35"/>
        <v>0</v>
      </c>
      <c r="AA161" s="122">
        <f t="shared" si="36"/>
        <v>0</v>
      </c>
      <c r="AB161" s="122">
        <f t="shared" si="37"/>
        <v>0</v>
      </c>
      <c r="AC161" s="129">
        <f t="shared" si="38"/>
        <v>0</v>
      </c>
    </row>
    <row r="162" spans="1:29" ht="15.75">
      <c r="A162" s="251"/>
      <c r="B162" s="86" t="s">
        <v>13</v>
      </c>
      <c r="C162" s="92"/>
      <c r="D162" s="20"/>
      <c r="E162" s="93">
        <f t="shared" si="26"/>
        <v>0</v>
      </c>
      <c r="F162" s="92"/>
      <c r="G162" s="6"/>
      <c r="H162" s="93">
        <f t="shared" si="27"/>
        <v>0</v>
      </c>
      <c r="I162" s="92"/>
      <c r="J162" s="20"/>
      <c r="K162" s="93">
        <f t="shared" si="28"/>
        <v>0</v>
      </c>
      <c r="L162" s="92"/>
      <c r="M162" s="20"/>
      <c r="N162" s="93">
        <f t="shared" si="29"/>
        <v>0</v>
      </c>
      <c r="O162" s="92"/>
      <c r="P162" s="20"/>
      <c r="Q162" s="93">
        <f t="shared" si="30"/>
        <v>0</v>
      </c>
      <c r="R162" s="92"/>
      <c r="S162" s="20"/>
      <c r="T162" s="93">
        <f t="shared" si="31"/>
        <v>0</v>
      </c>
      <c r="U162" s="209">
        <f t="shared" si="32"/>
        <v>0</v>
      </c>
      <c r="W162" s="86" t="s">
        <v>13</v>
      </c>
      <c r="X162" s="121">
        <f t="shared" si="33"/>
        <v>0</v>
      </c>
      <c r="Y162" s="122">
        <f t="shared" si="34"/>
        <v>0</v>
      </c>
      <c r="Z162" s="122">
        <f t="shared" si="35"/>
        <v>0</v>
      </c>
      <c r="AA162" s="122">
        <f t="shared" si="36"/>
        <v>0</v>
      </c>
      <c r="AB162" s="122">
        <f t="shared" si="37"/>
        <v>0</v>
      </c>
      <c r="AC162" s="129">
        <f t="shared" si="38"/>
        <v>0</v>
      </c>
    </row>
    <row r="163" spans="1:29" ht="15.75">
      <c r="A163" s="251"/>
      <c r="B163" s="87" t="s">
        <v>14</v>
      </c>
      <c r="C163" s="92"/>
      <c r="D163" s="20"/>
      <c r="E163" s="93">
        <f t="shared" si="26"/>
        <v>0</v>
      </c>
      <c r="F163" s="92"/>
      <c r="G163" s="6"/>
      <c r="H163" s="93">
        <f t="shared" si="27"/>
        <v>0</v>
      </c>
      <c r="I163" s="92"/>
      <c r="J163" s="20"/>
      <c r="K163" s="93">
        <f t="shared" si="28"/>
        <v>0</v>
      </c>
      <c r="L163" s="92"/>
      <c r="M163" s="20"/>
      <c r="N163" s="93">
        <f t="shared" si="29"/>
        <v>0</v>
      </c>
      <c r="O163" s="92"/>
      <c r="P163" s="20"/>
      <c r="Q163" s="93">
        <f t="shared" si="30"/>
        <v>0</v>
      </c>
      <c r="R163" s="92"/>
      <c r="S163" s="20"/>
      <c r="T163" s="93">
        <f t="shared" si="31"/>
        <v>0</v>
      </c>
      <c r="U163" s="209">
        <f t="shared" si="32"/>
        <v>0</v>
      </c>
      <c r="W163" s="87" t="s">
        <v>14</v>
      </c>
      <c r="X163" s="121">
        <f t="shared" si="33"/>
        <v>0</v>
      </c>
      <c r="Y163" s="122">
        <f t="shared" si="34"/>
        <v>0</v>
      </c>
      <c r="Z163" s="122">
        <f t="shared" si="35"/>
        <v>0</v>
      </c>
      <c r="AA163" s="122">
        <f t="shared" si="36"/>
        <v>0</v>
      </c>
      <c r="AB163" s="122">
        <f t="shared" si="37"/>
        <v>0</v>
      </c>
      <c r="AC163" s="129">
        <f t="shared" si="38"/>
        <v>0</v>
      </c>
    </row>
    <row r="164" spans="1:29" ht="15.75">
      <c r="A164" s="251"/>
      <c r="B164" s="86" t="s">
        <v>15</v>
      </c>
      <c r="C164" s="92"/>
      <c r="D164" s="20"/>
      <c r="E164" s="93">
        <f t="shared" si="26"/>
        <v>0</v>
      </c>
      <c r="F164" s="92"/>
      <c r="G164" s="6"/>
      <c r="H164" s="93">
        <f t="shared" si="27"/>
        <v>0</v>
      </c>
      <c r="I164" s="92"/>
      <c r="J164" s="20"/>
      <c r="K164" s="93">
        <f t="shared" si="28"/>
        <v>0</v>
      </c>
      <c r="L164" s="92"/>
      <c r="M164" s="20"/>
      <c r="N164" s="93">
        <f t="shared" si="29"/>
        <v>0</v>
      </c>
      <c r="O164" s="92"/>
      <c r="P164" s="20"/>
      <c r="Q164" s="93">
        <f t="shared" si="30"/>
        <v>0</v>
      </c>
      <c r="R164" s="92"/>
      <c r="S164" s="20"/>
      <c r="T164" s="93">
        <f t="shared" si="31"/>
        <v>0</v>
      </c>
      <c r="U164" s="209">
        <f t="shared" si="32"/>
        <v>0</v>
      </c>
      <c r="W164" s="86" t="s">
        <v>15</v>
      </c>
      <c r="X164" s="121">
        <f t="shared" si="33"/>
        <v>0</v>
      </c>
      <c r="Y164" s="122">
        <f t="shared" si="34"/>
        <v>0</v>
      </c>
      <c r="Z164" s="122">
        <f t="shared" si="35"/>
        <v>0</v>
      </c>
      <c r="AA164" s="122">
        <f t="shared" si="36"/>
        <v>0</v>
      </c>
      <c r="AB164" s="122">
        <f t="shared" si="37"/>
        <v>0</v>
      </c>
      <c r="AC164" s="129">
        <f t="shared" si="38"/>
        <v>0</v>
      </c>
    </row>
    <row r="165" spans="1:29" ht="15.75">
      <c r="A165" s="251"/>
      <c r="B165" s="86" t="s">
        <v>16</v>
      </c>
      <c r="C165" s="92"/>
      <c r="D165" s="20"/>
      <c r="E165" s="93">
        <f t="shared" si="26"/>
        <v>0</v>
      </c>
      <c r="F165" s="92"/>
      <c r="G165" s="6"/>
      <c r="H165" s="93">
        <f t="shared" si="27"/>
        <v>0</v>
      </c>
      <c r="I165" s="92"/>
      <c r="J165" s="20"/>
      <c r="K165" s="93">
        <f t="shared" si="28"/>
        <v>0</v>
      </c>
      <c r="L165" s="92"/>
      <c r="M165" s="20"/>
      <c r="N165" s="93">
        <f t="shared" si="29"/>
        <v>0</v>
      </c>
      <c r="O165" s="92"/>
      <c r="P165" s="20"/>
      <c r="Q165" s="93">
        <f t="shared" si="30"/>
        <v>0</v>
      </c>
      <c r="R165" s="92"/>
      <c r="S165" s="20"/>
      <c r="T165" s="93">
        <f t="shared" si="31"/>
        <v>0</v>
      </c>
      <c r="U165" s="209">
        <f t="shared" si="32"/>
        <v>0</v>
      </c>
      <c r="W165" s="86" t="s">
        <v>16</v>
      </c>
      <c r="X165" s="121">
        <f t="shared" si="33"/>
        <v>0</v>
      </c>
      <c r="Y165" s="122">
        <f t="shared" si="34"/>
        <v>0</v>
      </c>
      <c r="Z165" s="122">
        <f t="shared" si="35"/>
        <v>0</v>
      </c>
      <c r="AA165" s="122">
        <f t="shared" si="36"/>
        <v>0</v>
      </c>
      <c r="AB165" s="122">
        <f t="shared" si="37"/>
        <v>0</v>
      </c>
      <c r="AC165" s="129">
        <f t="shared" si="38"/>
        <v>0</v>
      </c>
    </row>
    <row r="166" spans="1:29" ht="15.75">
      <c r="A166" s="251"/>
      <c r="B166" s="86" t="s">
        <v>17</v>
      </c>
      <c r="C166" s="92"/>
      <c r="D166" s="20"/>
      <c r="E166" s="93">
        <f t="shared" si="26"/>
        <v>0</v>
      </c>
      <c r="F166" s="92"/>
      <c r="G166" s="6"/>
      <c r="H166" s="93">
        <f t="shared" si="27"/>
        <v>0</v>
      </c>
      <c r="I166" s="92"/>
      <c r="J166" s="20"/>
      <c r="K166" s="93">
        <f t="shared" si="28"/>
        <v>0</v>
      </c>
      <c r="L166" s="92"/>
      <c r="M166" s="20"/>
      <c r="N166" s="93">
        <f t="shared" si="29"/>
        <v>0</v>
      </c>
      <c r="O166" s="92"/>
      <c r="P166" s="20"/>
      <c r="Q166" s="93">
        <f t="shared" si="30"/>
        <v>0</v>
      </c>
      <c r="R166" s="92"/>
      <c r="S166" s="20"/>
      <c r="T166" s="93">
        <f t="shared" si="31"/>
        <v>0</v>
      </c>
      <c r="U166" s="209">
        <f t="shared" si="32"/>
        <v>0</v>
      </c>
      <c r="W166" s="86" t="s">
        <v>17</v>
      </c>
      <c r="X166" s="121">
        <f t="shared" si="33"/>
        <v>0</v>
      </c>
      <c r="Y166" s="122">
        <f t="shared" si="34"/>
        <v>0</v>
      </c>
      <c r="Z166" s="122">
        <f t="shared" si="35"/>
        <v>0</v>
      </c>
      <c r="AA166" s="122">
        <f t="shared" si="36"/>
        <v>0</v>
      </c>
      <c r="AB166" s="122">
        <f t="shared" si="37"/>
        <v>0</v>
      </c>
      <c r="AC166" s="129">
        <f t="shared" si="38"/>
        <v>0</v>
      </c>
    </row>
    <row r="167" spans="1:29" ht="15.75">
      <c r="A167" s="251"/>
      <c r="B167" s="86" t="s">
        <v>18</v>
      </c>
      <c r="C167" s="92"/>
      <c r="D167" s="20"/>
      <c r="E167" s="93">
        <f t="shared" si="26"/>
        <v>0</v>
      </c>
      <c r="F167" s="92"/>
      <c r="G167" s="6"/>
      <c r="H167" s="93">
        <f t="shared" si="27"/>
        <v>0</v>
      </c>
      <c r="I167" s="92"/>
      <c r="J167" s="20"/>
      <c r="K167" s="93">
        <f t="shared" si="28"/>
        <v>0</v>
      </c>
      <c r="L167" s="92"/>
      <c r="M167" s="20"/>
      <c r="N167" s="93">
        <f t="shared" si="29"/>
        <v>0</v>
      </c>
      <c r="O167" s="92"/>
      <c r="P167" s="20"/>
      <c r="Q167" s="93">
        <f t="shared" si="30"/>
        <v>0</v>
      </c>
      <c r="R167" s="92"/>
      <c r="S167" s="20"/>
      <c r="T167" s="93">
        <f t="shared" si="31"/>
        <v>0</v>
      </c>
      <c r="U167" s="209">
        <f t="shared" si="32"/>
        <v>0</v>
      </c>
      <c r="W167" s="86" t="s">
        <v>18</v>
      </c>
      <c r="X167" s="121">
        <f t="shared" si="33"/>
        <v>0</v>
      </c>
      <c r="Y167" s="122">
        <f t="shared" si="34"/>
        <v>0</v>
      </c>
      <c r="Z167" s="122">
        <f t="shared" si="35"/>
        <v>0</v>
      </c>
      <c r="AA167" s="122">
        <f t="shared" si="36"/>
        <v>0</v>
      </c>
      <c r="AB167" s="122">
        <f t="shared" si="37"/>
        <v>0</v>
      </c>
      <c r="AC167" s="129">
        <f t="shared" si="38"/>
        <v>0</v>
      </c>
    </row>
    <row r="168" spans="1:29" ht="15.75">
      <c r="A168" s="252"/>
      <c r="B168" s="88" t="s">
        <v>19</v>
      </c>
      <c r="C168" s="94"/>
      <c r="D168" s="95"/>
      <c r="E168" s="96">
        <f t="shared" si="26"/>
        <v>0</v>
      </c>
      <c r="F168" s="94"/>
      <c r="G168" s="105"/>
      <c r="H168" s="96">
        <f t="shared" si="27"/>
        <v>0</v>
      </c>
      <c r="I168" s="94"/>
      <c r="J168" s="95"/>
      <c r="K168" s="96">
        <f t="shared" si="28"/>
        <v>0</v>
      </c>
      <c r="L168" s="94"/>
      <c r="M168" s="95"/>
      <c r="N168" s="96">
        <f t="shared" si="29"/>
        <v>0</v>
      </c>
      <c r="O168" s="94"/>
      <c r="P168" s="95"/>
      <c r="Q168" s="96">
        <f t="shared" si="30"/>
        <v>0</v>
      </c>
      <c r="R168" s="94"/>
      <c r="S168" s="95"/>
      <c r="T168" s="96">
        <f t="shared" si="31"/>
        <v>0</v>
      </c>
      <c r="U168" s="210">
        <f t="shared" si="32"/>
        <v>0</v>
      </c>
      <c r="W168" s="88" t="s">
        <v>19</v>
      </c>
      <c r="X168" s="125">
        <f t="shared" si="33"/>
        <v>0</v>
      </c>
      <c r="Y168" s="126">
        <f t="shared" si="34"/>
        <v>0</v>
      </c>
      <c r="Z168" s="126">
        <f t="shared" si="35"/>
        <v>0</v>
      </c>
      <c r="AA168" s="126">
        <f t="shared" si="36"/>
        <v>0</v>
      </c>
      <c r="AB168" s="126">
        <f t="shared" si="37"/>
        <v>0</v>
      </c>
      <c r="AC168" s="132">
        <f t="shared" si="38"/>
        <v>0</v>
      </c>
    </row>
    <row r="169" spans="1:29" ht="15.75" customHeight="1">
      <c r="A169" s="250">
        <v>42756</v>
      </c>
      <c r="B169" s="85" t="s">
        <v>12</v>
      </c>
      <c r="C169" s="89"/>
      <c r="D169" s="90"/>
      <c r="E169" s="91">
        <f t="shared" si="26"/>
        <v>0</v>
      </c>
      <c r="F169" s="89"/>
      <c r="G169" s="90"/>
      <c r="H169" s="91">
        <f t="shared" si="27"/>
        <v>0</v>
      </c>
      <c r="I169" s="89"/>
      <c r="J169" s="90"/>
      <c r="K169" s="91">
        <f t="shared" si="28"/>
        <v>0</v>
      </c>
      <c r="L169" s="89"/>
      <c r="M169" s="90"/>
      <c r="N169" s="91">
        <f t="shared" si="29"/>
        <v>0</v>
      </c>
      <c r="O169" s="89"/>
      <c r="P169" s="90"/>
      <c r="Q169" s="91">
        <f t="shared" si="30"/>
        <v>0</v>
      </c>
      <c r="R169" s="89"/>
      <c r="S169" s="90"/>
      <c r="T169" s="91">
        <f t="shared" si="31"/>
        <v>0</v>
      </c>
      <c r="U169" s="208">
        <f t="shared" si="32"/>
        <v>0</v>
      </c>
      <c r="W169" s="85" t="s">
        <v>12</v>
      </c>
      <c r="X169" s="117">
        <f t="shared" si="33"/>
        <v>0</v>
      </c>
      <c r="Y169" s="118">
        <f t="shared" si="34"/>
        <v>0</v>
      </c>
      <c r="Z169" s="118">
        <f t="shared" si="35"/>
        <v>0</v>
      </c>
      <c r="AA169" s="118">
        <f t="shared" si="36"/>
        <v>0</v>
      </c>
      <c r="AB169" s="118">
        <f t="shared" si="37"/>
        <v>0</v>
      </c>
      <c r="AC169" s="131">
        <f t="shared" si="38"/>
        <v>0</v>
      </c>
    </row>
    <row r="170" spans="1:29" ht="15.75">
      <c r="A170" s="251"/>
      <c r="B170" s="86" t="s">
        <v>13</v>
      </c>
      <c r="C170" s="92"/>
      <c r="D170" s="20"/>
      <c r="E170" s="93">
        <f t="shared" si="26"/>
        <v>0</v>
      </c>
      <c r="F170" s="92"/>
      <c r="G170" s="20"/>
      <c r="H170" s="93">
        <f t="shared" si="27"/>
        <v>0</v>
      </c>
      <c r="I170" s="92"/>
      <c r="J170" s="20"/>
      <c r="K170" s="93">
        <f t="shared" si="28"/>
        <v>0</v>
      </c>
      <c r="L170" s="92"/>
      <c r="M170" s="20"/>
      <c r="N170" s="93">
        <f t="shared" si="29"/>
        <v>0</v>
      </c>
      <c r="O170" s="92"/>
      <c r="P170" s="20"/>
      <c r="Q170" s="93">
        <f t="shared" si="30"/>
        <v>0</v>
      </c>
      <c r="R170" s="92"/>
      <c r="S170" s="20"/>
      <c r="T170" s="93">
        <f t="shared" si="31"/>
        <v>0</v>
      </c>
      <c r="U170" s="209">
        <f t="shared" si="32"/>
        <v>0</v>
      </c>
      <c r="W170" s="86" t="s">
        <v>13</v>
      </c>
      <c r="X170" s="121">
        <f t="shared" si="33"/>
        <v>0</v>
      </c>
      <c r="Y170" s="122">
        <f t="shared" si="34"/>
        <v>0</v>
      </c>
      <c r="Z170" s="122">
        <f t="shared" si="35"/>
        <v>0</v>
      </c>
      <c r="AA170" s="122">
        <f t="shared" si="36"/>
        <v>0</v>
      </c>
      <c r="AB170" s="122">
        <f t="shared" si="37"/>
        <v>0</v>
      </c>
      <c r="AC170" s="129">
        <f t="shared" si="38"/>
        <v>0</v>
      </c>
    </row>
    <row r="171" spans="1:29" ht="15.75">
      <c r="A171" s="251"/>
      <c r="B171" s="87" t="s">
        <v>14</v>
      </c>
      <c r="C171" s="92"/>
      <c r="D171" s="20"/>
      <c r="E171" s="93">
        <f t="shared" si="26"/>
        <v>0</v>
      </c>
      <c r="F171" s="92"/>
      <c r="G171" s="20"/>
      <c r="H171" s="93">
        <f t="shared" si="27"/>
        <v>0</v>
      </c>
      <c r="I171" s="92"/>
      <c r="J171" s="20"/>
      <c r="K171" s="93">
        <f t="shared" si="28"/>
        <v>0</v>
      </c>
      <c r="L171" s="92"/>
      <c r="M171" s="20"/>
      <c r="N171" s="93">
        <f t="shared" si="29"/>
        <v>0</v>
      </c>
      <c r="O171" s="92"/>
      <c r="P171" s="20"/>
      <c r="Q171" s="93">
        <f t="shared" si="30"/>
        <v>0</v>
      </c>
      <c r="R171" s="92"/>
      <c r="S171" s="20"/>
      <c r="T171" s="93">
        <f t="shared" si="31"/>
        <v>0</v>
      </c>
      <c r="U171" s="209">
        <f t="shared" si="32"/>
        <v>0</v>
      </c>
      <c r="W171" s="87" t="s">
        <v>14</v>
      </c>
      <c r="X171" s="121">
        <f t="shared" si="33"/>
        <v>0</v>
      </c>
      <c r="Y171" s="122">
        <f t="shared" si="34"/>
        <v>0</v>
      </c>
      <c r="Z171" s="122">
        <f t="shared" si="35"/>
        <v>0</v>
      </c>
      <c r="AA171" s="122">
        <f t="shared" si="36"/>
        <v>0</v>
      </c>
      <c r="AB171" s="122">
        <f t="shared" si="37"/>
        <v>0</v>
      </c>
      <c r="AC171" s="129">
        <f t="shared" si="38"/>
        <v>0</v>
      </c>
    </row>
    <row r="172" spans="1:29" ht="15.75">
      <c r="A172" s="251"/>
      <c r="B172" s="86" t="s">
        <v>15</v>
      </c>
      <c r="C172" s="92"/>
      <c r="D172" s="20"/>
      <c r="E172" s="93">
        <f t="shared" si="26"/>
        <v>0</v>
      </c>
      <c r="F172" s="92"/>
      <c r="G172" s="20"/>
      <c r="H172" s="93">
        <f t="shared" si="27"/>
        <v>0</v>
      </c>
      <c r="I172" s="92"/>
      <c r="J172" s="20"/>
      <c r="K172" s="93">
        <f t="shared" si="28"/>
        <v>0</v>
      </c>
      <c r="L172" s="92"/>
      <c r="M172" s="20"/>
      <c r="N172" s="93">
        <f t="shared" si="29"/>
        <v>0</v>
      </c>
      <c r="O172" s="92"/>
      <c r="P172" s="20"/>
      <c r="Q172" s="93">
        <f t="shared" si="30"/>
        <v>0</v>
      </c>
      <c r="R172" s="92"/>
      <c r="S172" s="20"/>
      <c r="T172" s="93">
        <f t="shared" si="31"/>
        <v>0</v>
      </c>
      <c r="U172" s="209">
        <f t="shared" si="32"/>
        <v>0</v>
      </c>
      <c r="W172" s="86" t="s">
        <v>15</v>
      </c>
      <c r="X172" s="121">
        <f t="shared" si="33"/>
        <v>0</v>
      </c>
      <c r="Y172" s="122">
        <f t="shared" si="34"/>
        <v>0</v>
      </c>
      <c r="Z172" s="122">
        <f t="shared" si="35"/>
        <v>0</v>
      </c>
      <c r="AA172" s="122">
        <f t="shared" si="36"/>
        <v>0</v>
      </c>
      <c r="AB172" s="122">
        <f t="shared" si="37"/>
        <v>0</v>
      </c>
      <c r="AC172" s="129">
        <f t="shared" si="38"/>
        <v>0</v>
      </c>
    </row>
    <row r="173" spans="1:29" ht="15.75">
      <c r="A173" s="251"/>
      <c r="B173" s="86" t="s">
        <v>16</v>
      </c>
      <c r="C173" s="92"/>
      <c r="D173" s="20"/>
      <c r="E173" s="93">
        <f t="shared" si="26"/>
        <v>0</v>
      </c>
      <c r="F173" s="92"/>
      <c r="G173" s="20"/>
      <c r="H173" s="93">
        <f t="shared" si="27"/>
        <v>0</v>
      </c>
      <c r="I173" s="92"/>
      <c r="J173" s="20"/>
      <c r="K173" s="93">
        <f t="shared" si="28"/>
        <v>0</v>
      </c>
      <c r="L173" s="92"/>
      <c r="M173" s="20"/>
      <c r="N173" s="93">
        <f t="shared" si="29"/>
        <v>0</v>
      </c>
      <c r="O173" s="92"/>
      <c r="P173" s="20"/>
      <c r="Q173" s="93">
        <f t="shared" si="30"/>
        <v>0</v>
      </c>
      <c r="R173" s="92"/>
      <c r="S173" s="20"/>
      <c r="T173" s="93">
        <f t="shared" si="31"/>
        <v>0</v>
      </c>
      <c r="U173" s="209">
        <f t="shared" si="32"/>
        <v>0</v>
      </c>
      <c r="W173" s="86" t="s">
        <v>16</v>
      </c>
      <c r="X173" s="121">
        <f t="shared" si="33"/>
        <v>0</v>
      </c>
      <c r="Y173" s="122">
        <f t="shared" si="34"/>
        <v>0</v>
      </c>
      <c r="Z173" s="122">
        <f t="shared" si="35"/>
        <v>0</v>
      </c>
      <c r="AA173" s="122">
        <f t="shared" si="36"/>
        <v>0</v>
      </c>
      <c r="AB173" s="122">
        <f t="shared" si="37"/>
        <v>0</v>
      </c>
      <c r="AC173" s="129">
        <f t="shared" si="38"/>
        <v>0</v>
      </c>
    </row>
    <row r="174" spans="1:29" ht="15.75">
      <c r="A174" s="251"/>
      <c r="B174" s="86" t="s">
        <v>17</v>
      </c>
      <c r="C174" s="92"/>
      <c r="D174" s="20"/>
      <c r="E174" s="93">
        <f t="shared" si="26"/>
        <v>0</v>
      </c>
      <c r="F174" s="92"/>
      <c r="G174" s="20"/>
      <c r="H174" s="93">
        <f t="shared" si="27"/>
        <v>0</v>
      </c>
      <c r="I174" s="92"/>
      <c r="J174" s="20"/>
      <c r="K174" s="93">
        <f t="shared" si="28"/>
        <v>0</v>
      </c>
      <c r="L174" s="92"/>
      <c r="M174" s="20"/>
      <c r="N174" s="93">
        <f t="shared" si="29"/>
        <v>0</v>
      </c>
      <c r="O174" s="92"/>
      <c r="P174" s="20"/>
      <c r="Q174" s="93">
        <f t="shared" si="30"/>
        <v>0</v>
      </c>
      <c r="R174" s="92"/>
      <c r="S174" s="20"/>
      <c r="T174" s="93">
        <f t="shared" si="31"/>
        <v>0</v>
      </c>
      <c r="U174" s="209">
        <f t="shared" si="32"/>
        <v>0</v>
      </c>
      <c r="W174" s="86" t="s">
        <v>17</v>
      </c>
      <c r="X174" s="121">
        <f t="shared" si="33"/>
        <v>0</v>
      </c>
      <c r="Y174" s="122">
        <f t="shared" si="34"/>
        <v>0</v>
      </c>
      <c r="Z174" s="122">
        <f t="shared" si="35"/>
        <v>0</v>
      </c>
      <c r="AA174" s="122">
        <f t="shared" si="36"/>
        <v>0</v>
      </c>
      <c r="AB174" s="122">
        <f t="shared" si="37"/>
        <v>0</v>
      </c>
      <c r="AC174" s="129">
        <f t="shared" si="38"/>
        <v>0</v>
      </c>
    </row>
    <row r="175" spans="1:29" ht="15.75">
      <c r="A175" s="251"/>
      <c r="B175" s="86" t="s">
        <v>18</v>
      </c>
      <c r="C175" s="92"/>
      <c r="D175" s="20"/>
      <c r="E175" s="93">
        <f t="shared" si="26"/>
        <v>0</v>
      </c>
      <c r="F175" s="92"/>
      <c r="G175" s="20"/>
      <c r="H175" s="93">
        <f t="shared" si="27"/>
        <v>0</v>
      </c>
      <c r="I175" s="92"/>
      <c r="J175" s="20"/>
      <c r="K175" s="93">
        <f t="shared" si="28"/>
        <v>0</v>
      </c>
      <c r="L175" s="92"/>
      <c r="M175" s="20"/>
      <c r="N175" s="93">
        <f t="shared" si="29"/>
        <v>0</v>
      </c>
      <c r="O175" s="92"/>
      <c r="P175" s="20"/>
      <c r="Q175" s="93">
        <f t="shared" si="30"/>
        <v>0</v>
      </c>
      <c r="R175" s="92"/>
      <c r="S175" s="20"/>
      <c r="T175" s="93">
        <f t="shared" si="31"/>
        <v>0</v>
      </c>
      <c r="U175" s="209">
        <f t="shared" si="32"/>
        <v>0</v>
      </c>
      <c r="W175" s="86" t="s">
        <v>18</v>
      </c>
      <c r="X175" s="121">
        <f t="shared" si="33"/>
        <v>0</v>
      </c>
      <c r="Y175" s="122">
        <f t="shared" si="34"/>
        <v>0</v>
      </c>
      <c r="Z175" s="122">
        <f t="shared" si="35"/>
        <v>0</v>
      </c>
      <c r="AA175" s="122">
        <f t="shared" si="36"/>
        <v>0</v>
      </c>
      <c r="AB175" s="122">
        <f t="shared" si="37"/>
        <v>0</v>
      </c>
      <c r="AC175" s="129">
        <f t="shared" si="38"/>
        <v>0</v>
      </c>
    </row>
    <row r="176" spans="1:29" ht="15.75">
      <c r="A176" s="252"/>
      <c r="B176" s="88" t="s">
        <v>19</v>
      </c>
      <c r="C176" s="94"/>
      <c r="D176" s="95"/>
      <c r="E176" s="96">
        <f t="shared" si="26"/>
        <v>0</v>
      </c>
      <c r="F176" s="94"/>
      <c r="G176" s="95"/>
      <c r="H176" s="96">
        <f t="shared" si="27"/>
        <v>0</v>
      </c>
      <c r="I176" s="94"/>
      <c r="J176" s="95"/>
      <c r="K176" s="96">
        <f t="shared" si="28"/>
        <v>0</v>
      </c>
      <c r="L176" s="94"/>
      <c r="M176" s="95"/>
      <c r="N176" s="96">
        <f t="shared" si="29"/>
        <v>0</v>
      </c>
      <c r="O176" s="94"/>
      <c r="P176" s="95"/>
      <c r="Q176" s="96">
        <f t="shared" si="30"/>
        <v>0</v>
      </c>
      <c r="R176" s="94"/>
      <c r="S176" s="95"/>
      <c r="T176" s="96">
        <f t="shared" si="31"/>
        <v>0</v>
      </c>
      <c r="U176" s="210">
        <f t="shared" si="32"/>
        <v>0</v>
      </c>
      <c r="W176" s="88" t="s">
        <v>19</v>
      </c>
      <c r="X176" s="125">
        <f t="shared" si="33"/>
        <v>0</v>
      </c>
      <c r="Y176" s="126">
        <f t="shared" si="34"/>
        <v>0</v>
      </c>
      <c r="Z176" s="126">
        <f t="shared" si="35"/>
        <v>0</v>
      </c>
      <c r="AA176" s="126">
        <f t="shared" si="36"/>
        <v>0</v>
      </c>
      <c r="AB176" s="126">
        <f t="shared" si="37"/>
        <v>0</v>
      </c>
      <c r="AC176" s="132">
        <f t="shared" si="38"/>
        <v>0</v>
      </c>
    </row>
    <row r="177" spans="1:29" ht="15.75" customHeight="1">
      <c r="A177" s="250">
        <v>42757</v>
      </c>
      <c r="B177" s="85" t="s">
        <v>12</v>
      </c>
      <c r="C177" s="89"/>
      <c r="D177" s="90"/>
      <c r="E177" s="91">
        <f t="shared" si="26"/>
        <v>0</v>
      </c>
      <c r="F177" s="89"/>
      <c r="G177" s="90"/>
      <c r="H177" s="91">
        <f t="shared" si="27"/>
        <v>0</v>
      </c>
      <c r="I177" s="89"/>
      <c r="J177" s="90"/>
      <c r="K177" s="91">
        <f t="shared" si="28"/>
        <v>0</v>
      </c>
      <c r="L177" s="89"/>
      <c r="M177" s="90"/>
      <c r="N177" s="91">
        <f t="shared" si="29"/>
        <v>0</v>
      </c>
      <c r="O177" s="89"/>
      <c r="P177" s="90"/>
      <c r="Q177" s="91">
        <f t="shared" si="30"/>
        <v>0</v>
      </c>
      <c r="R177" s="89"/>
      <c r="S177" s="90"/>
      <c r="T177" s="91">
        <f t="shared" si="31"/>
        <v>0</v>
      </c>
      <c r="U177" s="208">
        <f t="shared" si="32"/>
        <v>0</v>
      </c>
      <c r="W177" s="85" t="s">
        <v>12</v>
      </c>
      <c r="X177" s="117">
        <f t="shared" si="33"/>
        <v>0</v>
      </c>
      <c r="Y177" s="118">
        <f t="shared" si="34"/>
        <v>0</v>
      </c>
      <c r="Z177" s="118">
        <f t="shared" si="35"/>
        <v>0</v>
      </c>
      <c r="AA177" s="118">
        <f t="shared" si="36"/>
        <v>0</v>
      </c>
      <c r="AB177" s="118">
        <f t="shared" si="37"/>
        <v>0</v>
      </c>
      <c r="AC177" s="131">
        <f t="shared" si="38"/>
        <v>0</v>
      </c>
    </row>
    <row r="178" spans="1:29" ht="15.75">
      <c r="A178" s="251"/>
      <c r="B178" s="86" t="s">
        <v>13</v>
      </c>
      <c r="C178" s="92"/>
      <c r="D178" s="20"/>
      <c r="E178" s="93">
        <f t="shared" si="26"/>
        <v>0</v>
      </c>
      <c r="F178" s="92"/>
      <c r="G178" s="20"/>
      <c r="H178" s="93">
        <f t="shared" si="27"/>
        <v>0</v>
      </c>
      <c r="I178" s="92"/>
      <c r="J178" s="20"/>
      <c r="K178" s="93">
        <f t="shared" si="28"/>
        <v>0</v>
      </c>
      <c r="L178" s="92"/>
      <c r="M178" s="20"/>
      <c r="N178" s="93">
        <f t="shared" si="29"/>
        <v>0</v>
      </c>
      <c r="O178" s="92"/>
      <c r="P178" s="20"/>
      <c r="Q178" s="93">
        <f t="shared" si="30"/>
        <v>0</v>
      </c>
      <c r="R178" s="92"/>
      <c r="S178" s="20"/>
      <c r="T178" s="93">
        <f t="shared" si="31"/>
        <v>0</v>
      </c>
      <c r="U178" s="209">
        <f t="shared" si="32"/>
        <v>0</v>
      </c>
      <c r="W178" s="86" t="s">
        <v>13</v>
      </c>
      <c r="X178" s="121">
        <f t="shared" si="33"/>
        <v>0</v>
      </c>
      <c r="Y178" s="122">
        <f t="shared" si="34"/>
        <v>0</v>
      </c>
      <c r="Z178" s="122">
        <f t="shared" si="35"/>
        <v>0</v>
      </c>
      <c r="AA178" s="122">
        <f t="shared" si="36"/>
        <v>0</v>
      </c>
      <c r="AB178" s="122">
        <f t="shared" si="37"/>
        <v>0</v>
      </c>
      <c r="AC178" s="129">
        <f t="shared" si="38"/>
        <v>0</v>
      </c>
    </row>
    <row r="179" spans="1:29" ht="15.75">
      <c r="A179" s="251"/>
      <c r="B179" s="87" t="s">
        <v>14</v>
      </c>
      <c r="C179" s="92"/>
      <c r="D179" s="20"/>
      <c r="E179" s="93">
        <f t="shared" si="26"/>
        <v>0</v>
      </c>
      <c r="F179" s="92"/>
      <c r="G179" s="20"/>
      <c r="H179" s="93">
        <f t="shared" si="27"/>
        <v>0</v>
      </c>
      <c r="I179" s="92"/>
      <c r="J179" s="20"/>
      <c r="K179" s="93">
        <f t="shared" si="28"/>
        <v>0</v>
      </c>
      <c r="L179" s="92"/>
      <c r="M179" s="20"/>
      <c r="N179" s="93">
        <f t="shared" si="29"/>
        <v>0</v>
      </c>
      <c r="O179" s="92"/>
      <c r="P179" s="20"/>
      <c r="Q179" s="93">
        <f t="shared" si="30"/>
        <v>0</v>
      </c>
      <c r="R179" s="92"/>
      <c r="S179" s="20"/>
      <c r="T179" s="93">
        <f t="shared" si="31"/>
        <v>0</v>
      </c>
      <c r="U179" s="209">
        <f t="shared" si="32"/>
        <v>0</v>
      </c>
      <c r="W179" s="87" t="s">
        <v>14</v>
      </c>
      <c r="X179" s="121">
        <f t="shared" si="33"/>
        <v>0</v>
      </c>
      <c r="Y179" s="122">
        <f t="shared" si="34"/>
        <v>0</v>
      </c>
      <c r="Z179" s="122">
        <f t="shared" si="35"/>
        <v>0</v>
      </c>
      <c r="AA179" s="122">
        <f t="shared" si="36"/>
        <v>0</v>
      </c>
      <c r="AB179" s="122">
        <f t="shared" si="37"/>
        <v>0</v>
      </c>
      <c r="AC179" s="129">
        <f t="shared" si="38"/>
        <v>0</v>
      </c>
    </row>
    <row r="180" spans="1:29" ht="15.75">
      <c r="A180" s="251"/>
      <c r="B180" s="86" t="s">
        <v>15</v>
      </c>
      <c r="C180" s="92"/>
      <c r="D180" s="20"/>
      <c r="E180" s="93">
        <f t="shared" si="26"/>
        <v>0</v>
      </c>
      <c r="F180" s="92"/>
      <c r="G180" s="20"/>
      <c r="H180" s="93">
        <f t="shared" si="27"/>
        <v>0</v>
      </c>
      <c r="I180" s="92"/>
      <c r="J180" s="20"/>
      <c r="K180" s="93">
        <f t="shared" si="28"/>
        <v>0</v>
      </c>
      <c r="L180" s="92"/>
      <c r="M180" s="20"/>
      <c r="N180" s="93">
        <f t="shared" si="29"/>
        <v>0</v>
      </c>
      <c r="O180" s="92"/>
      <c r="P180" s="20"/>
      <c r="Q180" s="93">
        <f t="shared" si="30"/>
        <v>0</v>
      </c>
      <c r="R180" s="92"/>
      <c r="S180" s="20"/>
      <c r="T180" s="93">
        <f t="shared" si="31"/>
        <v>0</v>
      </c>
      <c r="U180" s="209">
        <f t="shared" si="32"/>
        <v>0</v>
      </c>
      <c r="W180" s="86" t="s">
        <v>15</v>
      </c>
      <c r="X180" s="121">
        <f t="shared" si="33"/>
        <v>0</v>
      </c>
      <c r="Y180" s="122">
        <f t="shared" si="34"/>
        <v>0</v>
      </c>
      <c r="Z180" s="122">
        <f t="shared" si="35"/>
        <v>0</v>
      </c>
      <c r="AA180" s="122">
        <f t="shared" si="36"/>
        <v>0</v>
      </c>
      <c r="AB180" s="122">
        <f t="shared" si="37"/>
        <v>0</v>
      </c>
      <c r="AC180" s="129">
        <f t="shared" si="38"/>
        <v>0</v>
      </c>
    </row>
    <row r="181" spans="1:29" ht="15.75">
      <c r="A181" s="251"/>
      <c r="B181" s="86" t="s">
        <v>16</v>
      </c>
      <c r="C181" s="92"/>
      <c r="D181" s="20"/>
      <c r="E181" s="93">
        <f t="shared" si="26"/>
        <v>0</v>
      </c>
      <c r="F181" s="92"/>
      <c r="G181" s="20"/>
      <c r="H181" s="93">
        <f t="shared" si="27"/>
        <v>0</v>
      </c>
      <c r="I181" s="92"/>
      <c r="J181" s="20"/>
      <c r="K181" s="93">
        <f t="shared" si="28"/>
        <v>0</v>
      </c>
      <c r="L181" s="92"/>
      <c r="M181" s="20"/>
      <c r="N181" s="93">
        <f t="shared" si="29"/>
        <v>0</v>
      </c>
      <c r="O181" s="92"/>
      <c r="P181" s="20"/>
      <c r="Q181" s="93">
        <f t="shared" si="30"/>
        <v>0</v>
      </c>
      <c r="R181" s="92"/>
      <c r="S181" s="20"/>
      <c r="T181" s="93">
        <f t="shared" si="31"/>
        <v>0</v>
      </c>
      <c r="U181" s="209">
        <f t="shared" si="32"/>
        <v>0</v>
      </c>
      <c r="W181" s="86" t="s">
        <v>16</v>
      </c>
      <c r="X181" s="121">
        <f t="shared" si="33"/>
        <v>0</v>
      </c>
      <c r="Y181" s="122">
        <f t="shared" si="34"/>
        <v>0</v>
      </c>
      <c r="Z181" s="122">
        <f t="shared" si="35"/>
        <v>0</v>
      </c>
      <c r="AA181" s="122">
        <f t="shared" si="36"/>
        <v>0</v>
      </c>
      <c r="AB181" s="122">
        <f t="shared" si="37"/>
        <v>0</v>
      </c>
      <c r="AC181" s="129">
        <f t="shared" si="38"/>
        <v>0</v>
      </c>
    </row>
    <row r="182" spans="1:29" ht="15.75">
      <c r="A182" s="251"/>
      <c r="B182" s="86" t="s">
        <v>17</v>
      </c>
      <c r="C182" s="92"/>
      <c r="D182" s="20"/>
      <c r="E182" s="93">
        <f t="shared" si="26"/>
        <v>0</v>
      </c>
      <c r="F182" s="92"/>
      <c r="G182" s="20"/>
      <c r="H182" s="93">
        <f t="shared" si="27"/>
        <v>0</v>
      </c>
      <c r="I182" s="92"/>
      <c r="J182" s="20"/>
      <c r="K182" s="93">
        <f t="shared" si="28"/>
        <v>0</v>
      </c>
      <c r="L182" s="92"/>
      <c r="M182" s="20"/>
      <c r="N182" s="93">
        <f t="shared" si="29"/>
        <v>0</v>
      </c>
      <c r="O182" s="92"/>
      <c r="P182" s="20"/>
      <c r="Q182" s="93">
        <f t="shared" si="30"/>
        <v>0</v>
      </c>
      <c r="R182" s="92"/>
      <c r="S182" s="20"/>
      <c r="T182" s="93">
        <f t="shared" si="31"/>
        <v>0</v>
      </c>
      <c r="U182" s="209">
        <f t="shared" si="32"/>
        <v>0</v>
      </c>
      <c r="W182" s="86" t="s">
        <v>17</v>
      </c>
      <c r="X182" s="121">
        <f t="shared" si="33"/>
        <v>0</v>
      </c>
      <c r="Y182" s="122">
        <f t="shared" si="34"/>
        <v>0</v>
      </c>
      <c r="Z182" s="122">
        <f t="shared" si="35"/>
        <v>0</v>
      </c>
      <c r="AA182" s="122">
        <f t="shared" si="36"/>
        <v>0</v>
      </c>
      <c r="AB182" s="122">
        <f t="shared" si="37"/>
        <v>0</v>
      </c>
      <c r="AC182" s="129">
        <f t="shared" si="38"/>
        <v>0</v>
      </c>
    </row>
    <row r="183" spans="1:29" ht="15.75">
      <c r="A183" s="251"/>
      <c r="B183" s="86" t="s">
        <v>18</v>
      </c>
      <c r="C183" s="92"/>
      <c r="D183" s="20"/>
      <c r="E183" s="93">
        <f t="shared" si="26"/>
        <v>0</v>
      </c>
      <c r="F183" s="92"/>
      <c r="G183" s="20"/>
      <c r="H183" s="93">
        <f t="shared" si="27"/>
        <v>0</v>
      </c>
      <c r="I183" s="92"/>
      <c r="J183" s="20"/>
      <c r="K183" s="93">
        <f t="shared" si="28"/>
        <v>0</v>
      </c>
      <c r="L183" s="92"/>
      <c r="M183" s="20"/>
      <c r="N183" s="93">
        <f t="shared" si="29"/>
        <v>0</v>
      </c>
      <c r="O183" s="92"/>
      <c r="P183" s="20"/>
      <c r="Q183" s="93">
        <f t="shared" si="30"/>
        <v>0</v>
      </c>
      <c r="R183" s="92"/>
      <c r="S183" s="20"/>
      <c r="T183" s="93">
        <f t="shared" si="31"/>
        <v>0</v>
      </c>
      <c r="U183" s="209">
        <f t="shared" si="32"/>
        <v>0</v>
      </c>
      <c r="W183" s="86" t="s">
        <v>18</v>
      </c>
      <c r="X183" s="121">
        <f t="shared" si="33"/>
        <v>0</v>
      </c>
      <c r="Y183" s="122">
        <f t="shared" si="34"/>
        <v>0</v>
      </c>
      <c r="Z183" s="122">
        <f t="shared" si="35"/>
        <v>0</v>
      </c>
      <c r="AA183" s="122">
        <f t="shared" si="36"/>
        <v>0</v>
      </c>
      <c r="AB183" s="122">
        <f t="shared" si="37"/>
        <v>0</v>
      </c>
      <c r="AC183" s="129">
        <f t="shared" si="38"/>
        <v>0</v>
      </c>
    </row>
    <row r="184" spans="1:29" ht="15.75">
      <c r="A184" s="252"/>
      <c r="B184" s="88" t="s">
        <v>19</v>
      </c>
      <c r="C184" s="94"/>
      <c r="D184" s="95"/>
      <c r="E184" s="96">
        <f t="shared" si="26"/>
        <v>0</v>
      </c>
      <c r="F184" s="94"/>
      <c r="G184" s="95"/>
      <c r="H184" s="96">
        <f t="shared" si="27"/>
        <v>0</v>
      </c>
      <c r="I184" s="94"/>
      <c r="J184" s="95"/>
      <c r="K184" s="96">
        <f t="shared" si="28"/>
        <v>0</v>
      </c>
      <c r="L184" s="94"/>
      <c r="M184" s="95"/>
      <c r="N184" s="96">
        <f t="shared" si="29"/>
        <v>0</v>
      </c>
      <c r="O184" s="94"/>
      <c r="P184" s="95"/>
      <c r="Q184" s="96">
        <f t="shared" si="30"/>
        <v>0</v>
      </c>
      <c r="R184" s="94"/>
      <c r="S184" s="95"/>
      <c r="T184" s="96">
        <f t="shared" si="31"/>
        <v>0</v>
      </c>
      <c r="U184" s="210">
        <f t="shared" si="32"/>
        <v>0</v>
      </c>
      <c r="W184" s="88" t="s">
        <v>19</v>
      </c>
      <c r="X184" s="125">
        <f t="shared" si="33"/>
        <v>0</v>
      </c>
      <c r="Y184" s="126">
        <f t="shared" si="34"/>
        <v>0</v>
      </c>
      <c r="Z184" s="126">
        <f t="shared" si="35"/>
        <v>0</v>
      </c>
      <c r="AA184" s="126">
        <f t="shared" si="36"/>
        <v>0</v>
      </c>
      <c r="AB184" s="126">
        <f t="shared" si="37"/>
        <v>0</v>
      </c>
      <c r="AC184" s="132">
        <f t="shared" si="38"/>
        <v>0</v>
      </c>
    </row>
    <row r="185" spans="1:29" ht="15.75" customHeight="1">
      <c r="A185" s="250">
        <v>42758</v>
      </c>
      <c r="B185" s="85" t="s">
        <v>12</v>
      </c>
      <c r="C185" s="89"/>
      <c r="D185" s="90"/>
      <c r="E185" s="91">
        <f t="shared" si="26"/>
        <v>0</v>
      </c>
      <c r="F185" s="89"/>
      <c r="G185" s="102"/>
      <c r="H185" s="91">
        <f t="shared" si="27"/>
        <v>0</v>
      </c>
      <c r="I185" s="89"/>
      <c r="J185" s="90"/>
      <c r="K185" s="91">
        <f t="shared" si="28"/>
        <v>0</v>
      </c>
      <c r="L185" s="89"/>
      <c r="M185" s="90"/>
      <c r="N185" s="91">
        <f t="shared" si="29"/>
        <v>0</v>
      </c>
      <c r="O185" s="89"/>
      <c r="P185" s="90"/>
      <c r="Q185" s="91">
        <f t="shared" si="30"/>
        <v>0</v>
      </c>
      <c r="R185" s="89"/>
      <c r="S185" s="90"/>
      <c r="T185" s="91">
        <f t="shared" si="31"/>
        <v>0</v>
      </c>
      <c r="U185" s="208">
        <f t="shared" si="32"/>
        <v>0</v>
      </c>
      <c r="W185" s="85" t="s">
        <v>12</v>
      </c>
      <c r="X185" s="121">
        <f t="shared" si="33"/>
        <v>0</v>
      </c>
      <c r="Y185" s="122">
        <f t="shared" si="34"/>
        <v>0</v>
      </c>
      <c r="Z185" s="122">
        <f t="shared" si="35"/>
        <v>0</v>
      </c>
      <c r="AA185" s="122">
        <f t="shared" si="36"/>
        <v>0</v>
      </c>
      <c r="AB185" s="122">
        <f t="shared" si="37"/>
        <v>0</v>
      </c>
      <c r="AC185" s="129">
        <f t="shared" si="38"/>
        <v>0</v>
      </c>
    </row>
    <row r="186" spans="1:29" ht="15.75">
      <c r="A186" s="251"/>
      <c r="B186" s="86" t="s">
        <v>13</v>
      </c>
      <c r="C186" s="92"/>
      <c r="D186" s="20"/>
      <c r="E186" s="93">
        <f t="shared" si="26"/>
        <v>0</v>
      </c>
      <c r="F186" s="92"/>
      <c r="G186" s="6"/>
      <c r="H186" s="93">
        <f t="shared" si="27"/>
        <v>0</v>
      </c>
      <c r="I186" s="92"/>
      <c r="J186" s="20"/>
      <c r="K186" s="93">
        <f t="shared" si="28"/>
        <v>0</v>
      </c>
      <c r="L186" s="92"/>
      <c r="M186" s="20"/>
      <c r="N186" s="93">
        <f t="shared" si="29"/>
        <v>0</v>
      </c>
      <c r="O186" s="92"/>
      <c r="P186" s="20"/>
      <c r="Q186" s="93">
        <f t="shared" si="30"/>
        <v>0</v>
      </c>
      <c r="R186" s="92"/>
      <c r="S186" s="20"/>
      <c r="T186" s="93">
        <f t="shared" si="31"/>
        <v>0</v>
      </c>
      <c r="U186" s="209">
        <f t="shared" si="32"/>
        <v>0</v>
      </c>
      <c r="W186" s="86" t="s">
        <v>13</v>
      </c>
      <c r="X186" s="121">
        <f t="shared" si="33"/>
        <v>0</v>
      </c>
      <c r="Y186" s="122">
        <f t="shared" si="34"/>
        <v>0</v>
      </c>
      <c r="Z186" s="122">
        <f t="shared" si="35"/>
        <v>0</v>
      </c>
      <c r="AA186" s="122">
        <f t="shared" si="36"/>
        <v>0</v>
      </c>
      <c r="AB186" s="122">
        <f t="shared" si="37"/>
        <v>0</v>
      </c>
      <c r="AC186" s="129">
        <f t="shared" si="38"/>
        <v>0</v>
      </c>
    </row>
    <row r="187" spans="1:29" ht="15.75">
      <c r="A187" s="251"/>
      <c r="B187" s="87" t="s">
        <v>14</v>
      </c>
      <c r="C187" s="92"/>
      <c r="D187" s="20"/>
      <c r="E187" s="93">
        <f t="shared" si="26"/>
        <v>0</v>
      </c>
      <c r="F187" s="92"/>
      <c r="G187" s="6"/>
      <c r="H187" s="93">
        <f t="shared" si="27"/>
        <v>0</v>
      </c>
      <c r="I187" s="92"/>
      <c r="J187" s="20"/>
      <c r="K187" s="93">
        <f t="shared" si="28"/>
        <v>0</v>
      </c>
      <c r="L187" s="92"/>
      <c r="M187" s="20"/>
      <c r="N187" s="93">
        <f t="shared" si="29"/>
        <v>0</v>
      </c>
      <c r="O187" s="92"/>
      <c r="P187" s="20"/>
      <c r="Q187" s="93">
        <f t="shared" si="30"/>
        <v>0</v>
      </c>
      <c r="R187" s="92"/>
      <c r="S187" s="20"/>
      <c r="T187" s="93">
        <f t="shared" si="31"/>
        <v>0</v>
      </c>
      <c r="U187" s="209">
        <f t="shared" si="32"/>
        <v>0</v>
      </c>
      <c r="W187" s="87" t="s">
        <v>14</v>
      </c>
      <c r="X187" s="121">
        <f t="shared" si="33"/>
        <v>0</v>
      </c>
      <c r="Y187" s="122">
        <f t="shared" si="34"/>
        <v>0</v>
      </c>
      <c r="Z187" s="122">
        <f t="shared" si="35"/>
        <v>0</v>
      </c>
      <c r="AA187" s="122">
        <f t="shared" si="36"/>
        <v>0</v>
      </c>
      <c r="AB187" s="122">
        <f t="shared" si="37"/>
        <v>0</v>
      </c>
      <c r="AC187" s="129">
        <f t="shared" si="38"/>
        <v>0</v>
      </c>
    </row>
    <row r="188" spans="1:29" ht="15.75">
      <c r="A188" s="251"/>
      <c r="B188" s="86" t="s">
        <v>15</v>
      </c>
      <c r="C188" s="92"/>
      <c r="D188" s="20"/>
      <c r="E188" s="93">
        <f t="shared" si="26"/>
        <v>0</v>
      </c>
      <c r="F188" s="92"/>
      <c r="G188" s="6"/>
      <c r="H188" s="93">
        <f t="shared" si="27"/>
        <v>0</v>
      </c>
      <c r="I188" s="92"/>
      <c r="J188" s="20"/>
      <c r="K188" s="93">
        <f t="shared" si="28"/>
        <v>0</v>
      </c>
      <c r="L188" s="92"/>
      <c r="M188" s="20"/>
      <c r="N188" s="93">
        <f t="shared" si="29"/>
        <v>0</v>
      </c>
      <c r="O188" s="92"/>
      <c r="P188" s="20"/>
      <c r="Q188" s="93">
        <f t="shared" si="30"/>
        <v>0</v>
      </c>
      <c r="R188" s="92"/>
      <c r="S188" s="20"/>
      <c r="T188" s="93">
        <f t="shared" si="31"/>
        <v>0</v>
      </c>
      <c r="U188" s="209">
        <f t="shared" si="32"/>
        <v>0</v>
      </c>
      <c r="W188" s="86" t="s">
        <v>15</v>
      </c>
      <c r="X188" s="121">
        <f t="shared" si="33"/>
        <v>0</v>
      </c>
      <c r="Y188" s="122">
        <f t="shared" si="34"/>
        <v>0</v>
      </c>
      <c r="Z188" s="122">
        <f t="shared" si="35"/>
        <v>0</v>
      </c>
      <c r="AA188" s="122">
        <f t="shared" si="36"/>
        <v>0</v>
      </c>
      <c r="AB188" s="122">
        <f t="shared" si="37"/>
        <v>0</v>
      </c>
      <c r="AC188" s="129">
        <f t="shared" si="38"/>
        <v>0</v>
      </c>
    </row>
    <row r="189" spans="1:29" ht="15.75">
      <c r="A189" s="251"/>
      <c r="B189" s="86" t="s">
        <v>16</v>
      </c>
      <c r="C189" s="92"/>
      <c r="D189" s="20"/>
      <c r="E189" s="93">
        <f t="shared" si="26"/>
        <v>0</v>
      </c>
      <c r="F189" s="92"/>
      <c r="G189" s="6"/>
      <c r="H189" s="93">
        <f t="shared" si="27"/>
        <v>0</v>
      </c>
      <c r="I189" s="92"/>
      <c r="J189" s="20"/>
      <c r="K189" s="93">
        <f t="shared" si="28"/>
        <v>0</v>
      </c>
      <c r="L189" s="92"/>
      <c r="M189" s="20"/>
      <c r="N189" s="93">
        <f t="shared" si="29"/>
        <v>0</v>
      </c>
      <c r="O189" s="92"/>
      <c r="P189" s="20"/>
      <c r="Q189" s="93">
        <f t="shared" si="30"/>
        <v>0</v>
      </c>
      <c r="R189" s="92"/>
      <c r="S189" s="20"/>
      <c r="T189" s="93">
        <f t="shared" si="31"/>
        <v>0</v>
      </c>
      <c r="U189" s="209">
        <f t="shared" si="32"/>
        <v>0</v>
      </c>
      <c r="W189" s="86" t="s">
        <v>16</v>
      </c>
      <c r="X189" s="121">
        <f t="shared" si="33"/>
        <v>0</v>
      </c>
      <c r="Y189" s="122">
        <f t="shared" si="34"/>
        <v>0</v>
      </c>
      <c r="Z189" s="122">
        <f t="shared" si="35"/>
        <v>0</v>
      </c>
      <c r="AA189" s="122">
        <f t="shared" si="36"/>
        <v>0</v>
      </c>
      <c r="AB189" s="122">
        <f t="shared" si="37"/>
        <v>0</v>
      </c>
      <c r="AC189" s="129">
        <f t="shared" si="38"/>
        <v>0</v>
      </c>
    </row>
    <row r="190" spans="1:29" ht="15.75">
      <c r="A190" s="251"/>
      <c r="B190" s="86" t="s">
        <v>17</v>
      </c>
      <c r="C190" s="92"/>
      <c r="D190" s="20"/>
      <c r="E190" s="93">
        <f t="shared" si="26"/>
        <v>0</v>
      </c>
      <c r="F190" s="92"/>
      <c r="G190" s="6"/>
      <c r="H190" s="93">
        <f t="shared" si="27"/>
        <v>0</v>
      </c>
      <c r="I190" s="92"/>
      <c r="J190" s="20"/>
      <c r="K190" s="93">
        <f t="shared" si="28"/>
        <v>0</v>
      </c>
      <c r="L190" s="92"/>
      <c r="M190" s="20"/>
      <c r="N190" s="93">
        <f t="shared" si="29"/>
        <v>0</v>
      </c>
      <c r="O190" s="92"/>
      <c r="P190" s="20"/>
      <c r="Q190" s="93">
        <f t="shared" si="30"/>
        <v>0</v>
      </c>
      <c r="R190" s="92"/>
      <c r="S190" s="20"/>
      <c r="T190" s="93">
        <f t="shared" si="31"/>
        <v>0</v>
      </c>
      <c r="U190" s="209">
        <f t="shared" si="32"/>
        <v>0</v>
      </c>
      <c r="W190" s="86" t="s">
        <v>17</v>
      </c>
      <c r="X190" s="121">
        <f t="shared" si="33"/>
        <v>0</v>
      </c>
      <c r="Y190" s="122">
        <f t="shared" si="34"/>
        <v>0</v>
      </c>
      <c r="Z190" s="122">
        <f t="shared" si="35"/>
        <v>0</v>
      </c>
      <c r="AA190" s="122">
        <f t="shared" si="36"/>
        <v>0</v>
      </c>
      <c r="AB190" s="122">
        <f t="shared" si="37"/>
        <v>0</v>
      </c>
      <c r="AC190" s="129">
        <f t="shared" si="38"/>
        <v>0</v>
      </c>
    </row>
    <row r="191" spans="1:29" ht="15.75">
      <c r="A191" s="251"/>
      <c r="B191" s="86" t="s">
        <v>18</v>
      </c>
      <c r="C191" s="92"/>
      <c r="D191" s="20"/>
      <c r="E191" s="93">
        <f t="shared" si="26"/>
        <v>0</v>
      </c>
      <c r="F191" s="92"/>
      <c r="G191" s="6"/>
      <c r="H191" s="93">
        <f t="shared" si="27"/>
        <v>0</v>
      </c>
      <c r="I191" s="92"/>
      <c r="J191" s="20"/>
      <c r="K191" s="93">
        <f t="shared" si="28"/>
        <v>0</v>
      </c>
      <c r="L191" s="92"/>
      <c r="M191" s="20"/>
      <c r="N191" s="93">
        <f t="shared" si="29"/>
        <v>0</v>
      </c>
      <c r="O191" s="92"/>
      <c r="P191" s="20"/>
      <c r="Q191" s="93">
        <f t="shared" si="30"/>
        <v>0</v>
      </c>
      <c r="R191" s="92"/>
      <c r="S191" s="20"/>
      <c r="T191" s="93">
        <f t="shared" si="31"/>
        <v>0</v>
      </c>
      <c r="U191" s="209">
        <f t="shared" si="32"/>
        <v>0</v>
      </c>
      <c r="W191" s="86" t="s">
        <v>18</v>
      </c>
      <c r="X191" s="121">
        <f t="shared" si="33"/>
        <v>0</v>
      </c>
      <c r="Y191" s="122">
        <f t="shared" si="34"/>
        <v>0</v>
      </c>
      <c r="Z191" s="122">
        <f t="shared" si="35"/>
        <v>0</v>
      </c>
      <c r="AA191" s="122">
        <f t="shared" si="36"/>
        <v>0</v>
      </c>
      <c r="AB191" s="122">
        <f t="shared" si="37"/>
        <v>0</v>
      </c>
      <c r="AC191" s="129">
        <f t="shared" si="38"/>
        <v>0</v>
      </c>
    </row>
    <row r="192" spans="1:29" ht="15.75">
      <c r="A192" s="252"/>
      <c r="B192" s="88" t="s">
        <v>19</v>
      </c>
      <c r="C192" s="94"/>
      <c r="D192" s="95"/>
      <c r="E192" s="96">
        <f t="shared" si="26"/>
        <v>0</v>
      </c>
      <c r="F192" s="94"/>
      <c r="G192" s="105"/>
      <c r="H192" s="96">
        <f t="shared" si="27"/>
        <v>0</v>
      </c>
      <c r="I192" s="94"/>
      <c r="J192" s="95"/>
      <c r="K192" s="96">
        <f t="shared" si="28"/>
        <v>0</v>
      </c>
      <c r="L192" s="94"/>
      <c r="M192" s="95"/>
      <c r="N192" s="96">
        <f t="shared" si="29"/>
        <v>0</v>
      </c>
      <c r="O192" s="94"/>
      <c r="P192" s="95"/>
      <c r="Q192" s="96">
        <f t="shared" si="30"/>
        <v>0</v>
      </c>
      <c r="R192" s="94"/>
      <c r="S192" s="95"/>
      <c r="T192" s="96">
        <f t="shared" si="31"/>
        <v>0</v>
      </c>
      <c r="U192" s="210">
        <f t="shared" si="32"/>
        <v>0</v>
      </c>
      <c r="W192" s="88" t="s">
        <v>19</v>
      </c>
      <c r="X192" s="125">
        <f t="shared" si="33"/>
        <v>0</v>
      </c>
      <c r="Y192" s="126">
        <f t="shared" si="34"/>
        <v>0</v>
      </c>
      <c r="Z192" s="126">
        <f t="shared" si="35"/>
        <v>0</v>
      </c>
      <c r="AA192" s="126">
        <f t="shared" si="36"/>
        <v>0</v>
      </c>
      <c r="AB192" s="126">
        <f t="shared" si="37"/>
        <v>0</v>
      </c>
      <c r="AC192" s="132">
        <f t="shared" si="38"/>
        <v>0</v>
      </c>
    </row>
    <row r="193" spans="1:29" ht="15.75" customHeight="1">
      <c r="A193" s="250">
        <v>42759</v>
      </c>
      <c r="B193" s="85" t="s">
        <v>12</v>
      </c>
      <c r="C193" s="89"/>
      <c r="D193" s="90"/>
      <c r="E193" s="91">
        <f t="shared" si="26"/>
        <v>0</v>
      </c>
      <c r="F193" s="89"/>
      <c r="G193" s="90"/>
      <c r="H193" s="91">
        <f t="shared" si="27"/>
        <v>0</v>
      </c>
      <c r="I193" s="89"/>
      <c r="J193" s="90"/>
      <c r="K193" s="91">
        <f t="shared" si="28"/>
        <v>0</v>
      </c>
      <c r="L193" s="89"/>
      <c r="M193" s="90"/>
      <c r="N193" s="91">
        <f t="shared" si="29"/>
        <v>0</v>
      </c>
      <c r="O193" s="89"/>
      <c r="P193" s="90"/>
      <c r="Q193" s="91">
        <f t="shared" si="30"/>
        <v>0</v>
      </c>
      <c r="R193" s="89"/>
      <c r="S193" s="90"/>
      <c r="T193" s="91">
        <f t="shared" si="31"/>
        <v>0</v>
      </c>
      <c r="U193" s="208">
        <f t="shared" si="32"/>
        <v>0</v>
      </c>
      <c r="W193" s="85" t="s">
        <v>12</v>
      </c>
      <c r="X193" s="117">
        <f t="shared" si="33"/>
        <v>0</v>
      </c>
      <c r="Y193" s="118">
        <f t="shared" si="34"/>
        <v>0</v>
      </c>
      <c r="Z193" s="118">
        <f t="shared" si="35"/>
        <v>0</v>
      </c>
      <c r="AA193" s="118">
        <f t="shared" si="36"/>
        <v>0</v>
      </c>
      <c r="AB193" s="118">
        <f t="shared" si="37"/>
        <v>0</v>
      </c>
      <c r="AC193" s="131">
        <f t="shared" si="38"/>
        <v>0</v>
      </c>
    </row>
    <row r="194" spans="1:29" ht="15.75">
      <c r="A194" s="251"/>
      <c r="B194" s="86" t="s">
        <v>13</v>
      </c>
      <c r="C194" s="92"/>
      <c r="D194" s="20"/>
      <c r="E194" s="93">
        <f t="shared" si="26"/>
        <v>0</v>
      </c>
      <c r="F194" s="92"/>
      <c r="G194" s="20"/>
      <c r="H194" s="93">
        <f t="shared" si="27"/>
        <v>0</v>
      </c>
      <c r="I194" s="92"/>
      <c r="J194" s="20"/>
      <c r="K194" s="93">
        <f t="shared" si="28"/>
        <v>0</v>
      </c>
      <c r="L194" s="92"/>
      <c r="M194" s="20"/>
      <c r="N194" s="93">
        <f t="shared" si="29"/>
        <v>0</v>
      </c>
      <c r="O194" s="92"/>
      <c r="P194" s="20"/>
      <c r="Q194" s="93">
        <f t="shared" si="30"/>
        <v>0</v>
      </c>
      <c r="R194" s="92"/>
      <c r="S194" s="20"/>
      <c r="T194" s="93">
        <f t="shared" si="31"/>
        <v>0</v>
      </c>
      <c r="U194" s="209">
        <f t="shared" si="32"/>
        <v>0</v>
      </c>
      <c r="W194" s="86" t="s">
        <v>13</v>
      </c>
      <c r="X194" s="121">
        <f t="shared" si="33"/>
        <v>0</v>
      </c>
      <c r="Y194" s="122">
        <f t="shared" si="34"/>
        <v>0</v>
      </c>
      <c r="Z194" s="122">
        <f t="shared" si="35"/>
        <v>0</v>
      </c>
      <c r="AA194" s="122">
        <f t="shared" si="36"/>
        <v>0</v>
      </c>
      <c r="AB194" s="122">
        <f t="shared" si="37"/>
        <v>0</v>
      </c>
      <c r="AC194" s="129">
        <f t="shared" si="38"/>
        <v>0</v>
      </c>
    </row>
    <row r="195" spans="1:29" ht="15.75">
      <c r="A195" s="251"/>
      <c r="B195" s="87" t="s">
        <v>14</v>
      </c>
      <c r="C195" s="92"/>
      <c r="D195" s="20"/>
      <c r="E195" s="93">
        <f t="shared" si="26"/>
        <v>0</v>
      </c>
      <c r="F195" s="92"/>
      <c r="G195" s="20"/>
      <c r="H195" s="93">
        <f t="shared" si="27"/>
        <v>0</v>
      </c>
      <c r="I195" s="92"/>
      <c r="J195" s="20"/>
      <c r="K195" s="93">
        <f t="shared" si="28"/>
        <v>0</v>
      </c>
      <c r="L195" s="92"/>
      <c r="M195" s="20"/>
      <c r="N195" s="93">
        <f t="shared" si="29"/>
        <v>0</v>
      </c>
      <c r="O195" s="92"/>
      <c r="P195" s="20"/>
      <c r="Q195" s="93">
        <f t="shared" si="30"/>
        <v>0</v>
      </c>
      <c r="R195" s="92"/>
      <c r="S195" s="20"/>
      <c r="T195" s="93">
        <f t="shared" si="31"/>
        <v>0</v>
      </c>
      <c r="U195" s="209">
        <f t="shared" si="32"/>
        <v>0</v>
      </c>
      <c r="W195" s="87" t="s">
        <v>14</v>
      </c>
      <c r="X195" s="121">
        <f t="shared" si="33"/>
        <v>0</v>
      </c>
      <c r="Y195" s="122">
        <f t="shared" si="34"/>
        <v>0</v>
      </c>
      <c r="Z195" s="122">
        <f t="shared" si="35"/>
        <v>0</v>
      </c>
      <c r="AA195" s="122">
        <f t="shared" si="36"/>
        <v>0</v>
      </c>
      <c r="AB195" s="122">
        <f t="shared" si="37"/>
        <v>0</v>
      </c>
      <c r="AC195" s="129">
        <f t="shared" si="38"/>
        <v>0</v>
      </c>
    </row>
    <row r="196" spans="1:29" ht="15.75">
      <c r="A196" s="251"/>
      <c r="B196" s="86" t="s">
        <v>15</v>
      </c>
      <c r="C196" s="92"/>
      <c r="D196" s="20"/>
      <c r="E196" s="93">
        <f t="shared" si="26"/>
        <v>0</v>
      </c>
      <c r="F196" s="92"/>
      <c r="G196" s="20"/>
      <c r="H196" s="93">
        <f t="shared" si="27"/>
        <v>0</v>
      </c>
      <c r="I196" s="92"/>
      <c r="J196" s="20"/>
      <c r="K196" s="93">
        <f t="shared" si="28"/>
        <v>0</v>
      </c>
      <c r="L196" s="92"/>
      <c r="M196" s="20"/>
      <c r="N196" s="93">
        <f t="shared" si="29"/>
        <v>0</v>
      </c>
      <c r="O196" s="92"/>
      <c r="P196" s="20"/>
      <c r="Q196" s="93">
        <f t="shared" si="30"/>
        <v>0</v>
      </c>
      <c r="R196" s="92"/>
      <c r="S196" s="20"/>
      <c r="T196" s="93">
        <f t="shared" si="31"/>
        <v>0</v>
      </c>
      <c r="U196" s="209">
        <f t="shared" si="32"/>
        <v>0</v>
      </c>
      <c r="W196" s="86" t="s">
        <v>15</v>
      </c>
      <c r="X196" s="121">
        <f t="shared" si="33"/>
        <v>0</v>
      </c>
      <c r="Y196" s="122">
        <f t="shared" si="34"/>
        <v>0</v>
      </c>
      <c r="Z196" s="122">
        <f t="shared" si="35"/>
        <v>0</v>
      </c>
      <c r="AA196" s="122">
        <f t="shared" si="36"/>
        <v>0</v>
      </c>
      <c r="AB196" s="122">
        <f t="shared" si="37"/>
        <v>0</v>
      </c>
      <c r="AC196" s="129">
        <f t="shared" si="38"/>
        <v>0</v>
      </c>
    </row>
    <row r="197" spans="1:29" ht="15.75">
      <c r="A197" s="251"/>
      <c r="B197" s="86" t="s">
        <v>16</v>
      </c>
      <c r="C197" s="92"/>
      <c r="D197" s="20"/>
      <c r="E197" s="93">
        <f t="shared" si="26"/>
        <v>0</v>
      </c>
      <c r="F197" s="92"/>
      <c r="G197" s="20"/>
      <c r="H197" s="93">
        <f t="shared" si="27"/>
        <v>0</v>
      </c>
      <c r="I197" s="92"/>
      <c r="J197" s="20"/>
      <c r="K197" s="93">
        <f t="shared" si="28"/>
        <v>0</v>
      </c>
      <c r="L197" s="92"/>
      <c r="M197" s="20"/>
      <c r="N197" s="93">
        <f t="shared" si="29"/>
        <v>0</v>
      </c>
      <c r="O197" s="92"/>
      <c r="P197" s="20"/>
      <c r="Q197" s="93">
        <f t="shared" si="30"/>
        <v>0</v>
      </c>
      <c r="R197" s="92"/>
      <c r="S197" s="20"/>
      <c r="T197" s="93">
        <f t="shared" si="31"/>
        <v>0</v>
      </c>
      <c r="U197" s="209">
        <f t="shared" si="32"/>
        <v>0</v>
      </c>
      <c r="W197" s="86" t="s">
        <v>16</v>
      </c>
      <c r="X197" s="121">
        <f t="shared" si="33"/>
        <v>0</v>
      </c>
      <c r="Y197" s="122">
        <f t="shared" si="34"/>
        <v>0</v>
      </c>
      <c r="Z197" s="122">
        <f t="shared" si="35"/>
        <v>0</v>
      </c>
      <c r="AA197" s="122">
        <f t="shared" si="36"/>
        <v>0</v>
      </c>
      <c r="AB197" s="122">
        <f t="shared" si="37"/>
        <v>0</v>
      </c>
      <c r="AC197" s="129">
        <f t="shared" si="38"/>
        <v>0</v>
      </c>
    </row>
    <row r="198" spans="1:29" ht="15.75">
      <c r="A198" s="251"/>
      <c r="B198" s="86" t="s">
        <v>17</v>
      </c>
      <c r="C198" s="92"/>
      <c r="D198" s="20"/>
      <c r="E198" s="93">
        <f t="shared" si="26"/>
        <v>0</v>
      </c>
      <c r="F198" s="92"/>
      <c r="G198" s="20"/>
      <c r="H198" s="93">
        <f t="shared" si="27"/>
        <v>0</v>
      </c>
      <c r="I198" s="92"/>
      <c r="J198" s="20"/>
      <c r="K198" s="93">
        <f t="shared" si="28"/>
        <v>0</v>
      </c>
      <c r="L198" s="92"/>
      <c r="M198" s="20"/>
      <c r="N198" s="93">
        <f t="shared" si="29"/>
        <v>0</v>
      </c>
      <c r="O198" s="92"/>
      <c r="P198" s="20"/>
      <c r="Q198" s="93">
        <f t="shared" si="30"/>
        <v>0</v>
      </c>
      <c r="R198" s="92"/>
      <c r="S198" s="20"/>
      <c r="T198" s="93">
        <f t="shared" si="31"/>
        <v>0</v>
      </c>
      <c r="U198" s="209">
        <f t="shared" si="32"/>
        <v>0</v>
      </c>
      <c r="W198" s="86" t="s">
        <v>17</v>
      </c>
      <c r="X198" s="121">
        <f t="shared" si="33"/>
        <v>0</v>
      </c>
      <c r="Y198" s="122">
        <f t="shared" si="34"/>
        <v>0</v>
      </c>
      <c r="Z198" s="122">
        <f t="shared" si="35"/>
        <v>0</v>
      </c>
      <c r="AA198" s="122">
        <f t="shared" si="36"/>
        <v>0</v>
      </c>
      <c r="AB198" s="122">
        <f t="shared" si="37"/>
        <v>0</v>
      </c>
      <c r="AC198" s="129">
        <f t="shared" si="38"/>
        <v>0</v>
      </c>
    </row>
    <row r="199" spans="1:29" ht="15.75">
      <c r="A199" s="251"/>
      <c r="B199" s="86" t="s">
        <v>18</v>
      </c>
      <c r="C199" s="92"/>
      <c r="D199" s="20"/>
      <c r="E199" s="93">
        <f t="shared" si="26"/>
        <v>0</v>
      </c>
      <c r="F199" s="92"/>
      <c r="G199" s="20"/>
      <c r="H199" s="93">
        <f t="shared" si="27"/>
        <v>0</v>
      </c>
      <c r="I199" s="92"/>
      <c r="J199" s="20"/>
      <c r="K199" s="93">
        <f t="shared" si="28"/>
        <v>0</v>
      </c>
      <c r="L199" s="92"/>
      <c r="M199" s="20"/>
      <c r="N199" s="93">
        <f t="shared" si="29"/>
        <v>0</v>
      </c>
      <c r="O199" s="92"/>
      <c r="P199" s="20"/>
      <c r="Q199" s="93">
        <f t="shared" si="30"/>
        <v>0</v>
      </c>
      <c r="R199" s="92"/>
      <c r="S199" s="20"/>
      <c r="T199" s="93">
        <f t="shared" si="31"/>
        <v>0</v>
      </c>
      <c r="U199" s="209">
        <f t="shared" si="32"/>
        <v>0</v>
      </c>
      <c r="W199" s="86" t="s">
        <v>18</v>
      </c>
      <c r="X199" s="121">
        <f t="shared" si="33"/>
        <v>0</v>
      </c>
      <c r="Y199" s="122">
        <f t="shared" si="34"/>
        <v>0</v>
      </c>
      <c r="Z199" s="122">
        <f t="shared" si="35"/>
        <v>0</v>
      </c>
      <c r="AA199" s="122">
        <f t="shared" si="36"/>
        <v>0</v>
      </c>
      <c r="AB199" s="122">
        <f t="shared" si="37"/>
        <v>0</v>
      </c>
      <c r="AC199" s="129">
        <f t="shared" si="38"/>
        <v>0</v>
      </c>
    </row>
    <row r="200" spans="1:29" ht="15.75">
      <c r="A200" s="252"/>
      <c r="B200" s="88" t="s">
        <v>19</v>
      </c>
      <c r="C200" s="94"/>
      <c r="D200" s="95"/>
      <c r="E200" s="96">
        <f t="shared" si="26"/>
        <v>0</v>
      </c>
      <c r="F200" s="94"/>
      <c r="G200" s="95"/>
      <c r="H200" s="96">
        <f t="shared" si="27"/>
        <v>0</v>
      </c>
      <c r="I200" s="94"/>
      <c r="J200" s="95"/>
      <c r="K200" s="96">
        <f t="shared" si="28"/>
        <v>0</v>
      </c>
      <c r="L200" s="94"/>
      <c r="M200" s="95"/>
      <c r="N200" s="96">
        <f t="shared" si="29"/>
        <v>0</v>
      </c>
      <c r="O200" s="94"/>
      <c r="P200" s="95"/>
      <c r="Q200" s="96">
        <f t="shared" si="30"/>
        <v>0</v>
      </c>
      <c r="R200" s="94"/>
      <c r="S200" s="95"/>
      <c r="T200" s="96">
        <f t="shared" si="31"/>
        <v>0</v>
      </c>
      <c r="U200" s="210">
        <f t="shared" si="32"/>
        <v>0</v>
      </c>
      <c r="W200" s="88" t="s">
        <v>19</v>
      </c>
      <c r="X200" s="125">
        <f t="shared" si="33"/>
        <v>0</v>
      </c>
      <c r="Y200" s="126">
        <f t="shared" si="34"/>
        <v>0</v>
      </c>
      <c r="Z200" s="126">
        <f t="shared" si="35"/>
        <v>0</v>
      </c>
      <c r="AA200" s="126">
        <f t="shared" si="36"/>
        <v>0</v>
      </c>
      <c r="AB200" s="126">
        <f t="shared" si="37"/>
        <v>0</v>
      </c>
      <c r="AC200" s="132">
        <f t="shared" si="38"/>
        <v>0</v>
      </c>
    </row>
    <row r="201" spans="1:29" ht="15.75" customHeight="1">
      <c r="A201" s="250">
        <v>42760</v>
      </c>
      <c r="B201" s="85" t="s">
        <v>12</v>
      </c>
      <c r="C201" s="89"/>
      <c r="D201" s="90"/>
      <c r="E201" s="91">
        <f t="shared" ref="E201:E208" si="39">C201-D201</f>
        <v>0</v>
      </c>
      <c r="F201" s="89"/>
      <c r="G201" s="90"/>
      <c r="H201" s="91">
        <f t="shared" ref="H201:H208" si="40">F201-G201</f>
        <v>0</v>
      </c>
      <c r="I201" s="89"/>
      <c r="J201" s="90"/>
      <c r="K201" s="91">
        <f t="shared" ref="K201:K208" si="41">I201-J201</f>
        <v>0</v>
      </c>
      <c r="L201" s="89"/>
      <c r="M201" s="90"/>
      <c r="N201" s="91">
        <f t="shared" ref="N201:N208" si="42">L201-M201</f>
        <v>0</v>
      </c>
      <c r="O201" s="89"/>
      <c r="P201" s="90"/>
      <c r="Q201" s="91">
        <f t="shared" ref="Q201:Q208" si="43">O201-P201</f>
        <v>0</v>
      </c>
      <c r="R201" s="89"/>
      <c r="S201" s="90"/>
      <c r="T201" s="91">
        <f t="shared" ref="T201:T208" si="44">R201-S201</f>
        <v>0</v>
      </c>
      <c r="U201" s="208">
        <f t="shared" si="32"/>
        <v>0</v>
      </c>
      <c r="W201" s="85" t="s">
        <v>12</v>
      </c>
      <c r="X201" s="117">
        <f t="shared" si="33"/>
        <v>0</v>
      </c>
      <c r="Y201" s="118">
        <f t="shared" si="34"/>
        <v>0</v>
      </c>
      <c r="Z201" s="118">
        <f t="shared" si="35"/>
        <v>0</v>
      </c>
      <c r="AA201" s="118">
        <f t="shared" si="36"/>
        <v>0</v>
      </c>
      <c r="AB201" s="118">
        <f t="shared" si="37"/>
        <v>0</v>
      </c>
      <c r="AC201" s="131">
        <f t="shared" si="38"/>
        <v>0</v>
      </c>
    </row>
    <row r="202" spans="1:29" ht="15.75">
      <c r="A202" s="251"/>
      <c r="B202" s="86" t="s">
        <v>13</v>
      </c>
      <c r="C202" s="92"/>
      <c r="D202" s="20"/>
      <c r="E202" s="93">
        <f t="shared" si="39"/>
        <v>0</v>
      </c>
      <c r="F202" s="92"/>
      <c r="G202" s="20"/>
      <c r="H202" s="93">
        <f t="shared" si="40"/>
        <v>0</v>
      </c>
      <c r="I202" s="92"/>
      <c r="J202" s="20"/>
      <c r="K202" s="93">
        <f t="shared" si="41"/>
        <v>0</v>
      </c>
      <c r="L202" s="92"/>
      <c r="M202" s="20"/>
      <c r="N202" s="93">
        <f t="shared" si="42"/>
        <v>0</v>
      </c>
      <c r="O202" s="92"/>
      <c r="P202" s="20"/>
      <c r="Q202" s="93">
        <f t="shared" si="43"/>
        <v>0</v>
      </c>
      <c r="R202" s="92"/>
      <c r="S202" s="20"/>
      <c r="T202" s="93">
        <f t="shared" si="44"/>
        <v>0</v>
      </c>
      <c r="U202" s="209">
        <f t="shared" ref="U202:U208" si="45">IF(D202=0,0,1)</f>
        <v>0</v>
      </c>
      <c r="W202" s="86" t="s">
        <v>13</v>
      </c>
      <c r="X202" s="121">
        <f t="shared" ref="X202:X208" si="46">+IF(AND(C202&lt;&gt;0,D202&lt;&gt;0,OR(E202&gt;100,E202&lt;-100)),1,0)</f>
        <v>0</v>
      </c>
      <c r="Y202" s="122">
        <f t="shared" ref="Y202:Y208" si="47">+IF(AND(F202&lt;&gt;0,G202&lt;&gt;0,OR(H202&gt;100,H202&lt;-100)),1,0)</f>
        <v>0</v>
      </c>
      <c r="Z202" s="122">
        <f t="shared" ref="Z202:Z208" si="48">+IF(AND(I202&lt;&gt;0,J202&lt;&gt;0,OR(K202&gt;100,K202&lt;-100)),1,0)</f>
        <v>0</v>
      </c>
      <c r="AA202" s="122">
        <f t="shared" ref="AA202:AA208" si="49">+IF(AND(L202&lt;&gt;0,M202&lt;&gt;0,OR(N202&gt;100,N202&lt;-100)),1,0)</f>
        <v>0</v>
      </c>
      <c r="AB202" s="122">
        <f t="shared" ref="AB202:AB208" si="50">+IF(AND(O202&lt;&gt;0,P202&lt;&gt;0,OR(Q202&gt;100,Q202&lt;-100)),1,0)</f>
        <v>0</v>
      </c>
      <c r="AC202" s="129">
        <f t="shared" ref="AC202:AC208" si="51">+IF(AND(R202&lt;&gt;0,S202&lt;&gt;0,OR(T202&gt;100,T202&lt;-100)),1,0)</f>
        <v>0</v>
      </c>
    </row>
    <row r="203" spans="1:29" ht="15.75">
      <c r="A203" s="251"/>
      <c r="B203" s="87" t="s">
        <v>14</v>
      </c>
      <c r="C203" s="92"/>
      <c r="D203" s="20"/>
      <c r="E203" s="93">
        <f t="shared" si="39"/>
        <v>0</v>
      </c>
      <c r="F203" s="92"/>
      <c r="G203" s="20"/>
      <c r="H203" s="93">
        <f t="shared" si="40"/>
        <v>0</v>
      </c>
      <c r="I203" s="92"/>
      <c r="J203" s="20"/>
      <c r="K203" s="93">
        <f t="shared" si="41"/>
        <v>0</v>
      </c>
      <c r="L203" s="92"/>
      <c r="M203" s="20"/>
      <c r="N203" s="93">
        <f t="shared" si="42"/>
        <v>0</v>
      </c>
      <c r="O203" s="92"/>
      <c r="P203" s="20"/>
      <c r="Q203" s="93">
        <f t="shared" si="43"/>
        <v>0</v>
      </c>
      <c r="R203" s="92"/>
      <c r="S203" s="20"/>
      <c r="T203" s="93">
        <f t="shared" si="44"/>
        <v>0</v>
      </c>
      <c r="U203" s="209">
        <f t="shared" si="45"/>
        <v>0</v>
      </c>
      <c r="W203" s="87" t="s">
        <v>14</v>
      </c>
      <c r="X203" s="121">
        <f t="shared" si="46"/>
        <v>0</v>
      </c>
      <c r="Y203" s="122">
        <f t="shared" si="47"/>
        <v>0</v>
      </c>
      <c r="Z203" s="122">
        <f t="shared" si="48"/>
        <v>0</v>
      </c>
      <c r="AA203" s="122">
        <f t="shared" si="49"/>
        <v>0</v>
      </c>
      <c r="AB203" s="122">
        <f t="shared" si="50"/>
        <v>0</v>
      </c>
      <c r="AC203" s="129">
        <f t="shared" si="51"/>
        <v>0</v>
      </c>
    </row>
    <row r="204" spans="1:29" ht="15.75">
      <c r="A204" s="251"/>
      <c r="B204" s="86" t="s">
        <v>15</v>
      </c>
      <c r="C204" s="92"/>
      <c r="D204" s="20"/>
      <c r="E204" s="93">
        <f t="shared" si="39"/>
        <v>0</v>
      </c>
      <c r="F204" s="92"/>
      <c r="G204" s="20"/>
      <c r="H204" s="93">
        <f t="shared" si="40"/>
        <v>0</v>
      </c>
      <c r="I204" s="92"/>
      <c r="J204" s="20"/>
      <c r="K204" s="93">
        <f t="shared" si="41"/>
        <v>0</v>
      </c>
      <c r="L204" s="92"/>
      <c r="M204" s="20"/>
      <c r="N204" s="93">
        <f t="shared" si="42"/>
        <v>0</v>
      </c>
      <c r="O204" s="92"/>
      <c r="P204" s="20"/>
      <c r="Q204" s="93">
        <f t="shared" si="43"/>
        <v>0</v>
      </c>
      <c r="R204" s="92"/>
      <c r="S204" s="20"/>
      <c r="T204" s="93">
        <f t="shared" si="44"/>
        <v>0</v>
      </c>
      <c r="U204" s="209">
        <f t="shared" si="45"/>
        <v>0</v>
      </c>
      <c r="W204" s="86" t="s">
        <v>15</v>
      </c>
      <c r="X204" s="121">
        <f t="shared" si="46"/>
        <v>0</v>
      </c>
      <c r="Y204" s="122">
        <f t="shared" si="47"/>
        <v>0</v>
      </c>
      <c r="Z204" s="122">
        <f t="shared" si="48"/>
        <v>0</v>
      </c>
      <c r="AA204" s="122">
        <f t="shared" si="49"/>
        <v>0</v>
      </c>
      <c r="AB204" s="122">
        <f t="shared" si="50"/>
        <v>0</v>
      </c>
      <c r="AC204" s="129">
        <f t="shared" si="51"/>
        <v>0</v>
      </c>
    </row>
    <row r="205" spans="1:29" ht="15.75">
      <c r="A205" s="251"/>
      <c r="B205" s="86" t="s">
        <v>16</v>
      </c>
      <c r="C205" s="92"/>
      <c r="D205" s="20"/>
      <c r="E205" s="93">
        <f t="shared" si="39"/>
        <v>0</v>
      </c>
      <c r="F205" s="92"/>
      <c r="G205" s="20"/>
      <c r="H205" s="93">
        <f t="shared" si="40"/>
        <v>0</v>
      </c>
      <c r="I205" s="92"/>
      <c r="J205" s="20"/>
      <c r="K205" s="93">
        <f t="shared" si="41"/>
        <v>0</v>
      </c>
      <c r="L205" s="92"/>
      <c r="M205" s="20"/>
      <c r="N205" s="93">
        <f t="shared" si="42"/>
        <v>0</v>
      </c>
      <c r="O205" s="92"/>
      <c r="P205" s="20"/>
      <c r="Q205" s="93">
        <f t="shared" si="43"/>
        <v>0</v>
      </c>
      <c r="R205" s="92"/>
      <c r="S205" s="20"/>
      <c r="T205" s="93">
        <f t="shared" si="44"/>
        <v>0</v>
      </c>
      <c r="U205" s="209">
        <f t="shared" si="45"/>
        <v>0</v>
      </c>
      <c r="W205" s="86" t="s">
        <v>16</v>
      </c>
      <c r="X205" s="121">
        <f t="shared" si="46"/>
        <v>0</v>
      </c>
      <c r="Y205" s="122">
        <f t="shared" si="47"/>
        <v>0</v>
      </c>
      <c r="Z205" s="122">
        <f t="shared" si="48"/>
        <v>0</v>
      </c>
      <c r="AA205" s="122">
        <f t="shared" si="49"/>
        <v>0</v>
      </c>
      <c r="AB205" s="122">
        <f t="shared" si="50"/>
        <v>0</v>
      </c>
      <c r="AC205" s="129">
        <f t="shared" si="51"/>
        <v>0</v>
      </c>
    </row>
    <row r="206" spans="1:29" ht="15.75">
      <c r="A206" s="251"/>
      <c r="B206" s="86" t="s">
        <v>17</v>
      </c>
      <c r="C206" s="92"/>
      <c r="D206" s="20"/>
      <c r="E206" s="93">
        <f t="shared" si="39"/>
        <v>0</v>
      </c>
      <c r="F206" s="92"/>
      <c r="G206" s="20"/>
      <c r="H206" s="93">
        <f t="shared" si="40"/>
        <v>0</v>
      </c>
      <c r="I206" s="92"/>
      <c r="J206" s="20"/>
      <c r="K206" s="93">
        <f t="shared" si="41"/>
        <v>0</v>
      </c>
      <c r="L206" s="92"/>
      <c r="M206" s="20"/>
      <c r="N206" s="93">
        <f t="shared" si="42"/>
        <v>0</v>
      </c>
      <c r="O206" s="92"/>
      <c r="P206" s="20"/>
      <c r="Q206" s="93">
        <f t="shared" si="43"/>
        <v>0</v>
      </c>
      <c r="R206" s="92"/>
      <c r="S206" s="20"/>
      <c r="T206" s="93">
        <f t="shared" si="44"/>
        <v>0</v>
      </c>
      <c r="U206" s="209">
        <f t="shared" si="45"/>
        <v>0</v>
      </c>
      <c r="W206" s="86" t="s">
        <v>17</v>
      </c>
      <c r="X206" s="121">
        <f t="shared" si="46"/>
        <v>0</v>
      </c>
      <c r="Y206" s="122">
        <f t="shared" si="47"/>
        <v>0</v>
      </c>
      <c r="Z206" s="122">
        <f t="shared" si="48"/>
        <v>0</v>
      </c>
      <c r="AA206" s="122">
        <f t="shared" si="49"/>
        <v>0</v>
      </c>
      <c r="AB206" s="122">
        <f t="shared" si="50"/>
        <v>0</v>
      </c>
      <c r="AC206" s="129">
        <f t="shared" si="51"/>
        <v>0</v>
      </c>
    </row>
    <row r="207" spans="1:29" ht="15.75">
      <c r="A207" s="251"/>
      <c r="B207" s="86" t="s">
        <v>18</v>
      </c>
      <c r="C207" s="92"/>
      <c r="D207" s="20"/>
      <c r="E207" s="93">
        <f t="shared" si="39"/>
        <v>0</v>
      </c>
      <c r="F207" s="92"/>
      <c r="G207" s="20"/>
      <c r="H207" s="93">
        <f t="shared" si="40"/>
        <v>0</v>
      </c>
      <c r="I207" s="92"/>
      <c r="J207" s="20"/>
      <c r="K207" s="93">
        <f t="shared" si="41"/>
        <v>0</v>
      </c>
      <c r="L207" s="92"/>
      <c r="M207" s="20"/>
      <c r="N207" s="93">
        <f t="shared" si="42"/>
        <v>0</v>
      </c>
      <c r="O207" s="92"/>
      <c r="P207" s="20"/>
      <c r="Q207" s="93">
        <f t="shared" si="43"/>
        <v>0</v>
      </c>
      <c r="R207" s="92"/>
      <c r="S207" s="20"/>
      <c r="T207" s="93">
        <f t="shared" si="44"/>
        <v>0</v>
      </c>
      <c r="U207" s="209">
        <f t="shared" si="45"/>
        <v>0</v>
      </c>
      <c r="W207" s="86" t="s">
        <v>18</v>
      </c>
      <c r="X207" s="121">
        <f t="shared" si="46"/>
        <v>0</v>
      </c>
      <c r="Y207" s="122">
        <f t="shared" si="47"/>
        <v>0</v>
      </c>
      <c r="Z207" s="122">
        <f t="shared" si="48"/>
        <v>0</v>
      </c>
      <c r="AA207" s="122">
        <f t="shared" si="49"/>
        <v>0</v>
      </c>
      <c r="AB207" s="122">
        <f t="shared" si="50"/>
        <v>0</v>
      </c>
      <c r="AC207" s="129">
        <f t="shared" si="51"/>
        <v>0</v>
      </c>
    </row>
    <row r="208" spans="1:29" ht="15.75">
      <c r="A208" s="252"/>
      <c r="B208" s="88" t="s">
        <v>19</v>
      </c>
      <c r="C208" s="94"/>
      <c r="D208" s="95"/>
      <c r="E208" s="96">
        <f t="shared" si="39"/>
        <v>0</v>
      </c>
      <c r="F208" s="94"/>
      <c r="G208" s="95"/>
      <c r="H208" s="96">
        <f t="shared" si="40"/>
        <v>0</v>
      </c>
      <c r="I208" s="94"/>
      <c r="J208" s="95"/>
      <c r="K208" s="96">
        <f t="shared" si="41"/>
        <v>0</v>
      </c>
      <c r="L208" s="94"/>
      <c r="M208" s="95"/>
      <c r="N208" s="96">
        <f t="shared" si="42"/>
        <v>0</v>
      </c>
      <c r="O208" s="94"/>
      <c r="P208" s="95"/>
      <c r="Q208" s="96">
        <f t="shared" si="43"/>
        <v>0</v>
      </c>
      <c r="R208" s="94"/>
      <c r="S208" s="95"/>
      <c r="T208" s="96">
        <f t="shared" si="44"/>
        <v>0</v>
      </c>
      <c r="U208" s="210">
        <f t="shared" si="45"/>
        <v>0</v>
      </c>
      <c r="W208" s="88" t="s">
        <v>19</v>
      </c>
      <c r="X208" s="125">
        <f t="shared" si="46"/>
        <v>0</v>
      </c>
      <c r="Y208" s="126">
        <f t="shared" si="47"/>
        <v>0</v>
      </c>
      <c r="Z208" s="126">
        <f t="shared" si="48"/>
        <v>0</v>
      </c>
      <c r="AA208" s="126">
        <f t="shared" si="49"/>
        <v>0</v>
      </c>
      <c r="AB208" s="126">
        <f t="shared" si="50"/>
        <v>0</v>
      </c>
      <c r="AC208" s="132">
        <f t="shared" si="51"/>
        <v>0</v>
      </c>
    </row>
    <row r="209" spans="7:29">
      <c r="G209" s="20"/>
      <c r="P209" s="20"/>
    </row>
    <row r="210" spans="7:29">
      <c r="G210" s="20"/>
      <c r="P210" s="20"/>
      <c r="U210" s="199" t="s">
        <v>1573</v>
      </c>
      <c r="X210" s="85" t="s">
        <v>22</v>
      </c>
      <c r="Y210" s="85" t="s">
        <v>23</v>
      </c>
      <c r="Z210" s="111" t="s">
        <v>24</v>
      </c>
      <c r="AA210" s="85" t="s">
        <v>25</v>
      </c>
      <c r="AB210" s="85" t="s">
        <v>26</v>
      </c>
      <c r="AC210" s="85" t="s">
        <v>27</v>
      </c>
    </row>
    <row r="211" spans="7:29">
      <c r="G211" s="20"/>
      <c r="P211" s="20"/>
      <c r="U211" s="211">
        <f>U9+U17+U25+U33+U41+U49+U57+U65+U73+U81+U89+U97+U105+U113+U121+U129+U137+U145+U153</f>
        <v>0</v>
      </c>
      <c r="W211" s="85" t="s">
        <v>12</v>
      </c>
      <c r="X211" s="117">
        <f>X9+X17+X25+X33+X41+X49+X57+X65+X73+X81+X89+X97+X105+X113+X121+X129+X137+X145+X153</f>
        <v>0</v>
      </c>
      <c r="Y211" s="118">
        <f t="shared" ref="Y211:AC211" si="52">Y9+Y17+Y25+Y33+Y41+Y49+Y57+Y65+Y73+Y81+Y89+Y97+Y105+Y113+Y121+Y129+Y137+Y145+Y153</f>
        <v>0</v>
      </c>
      <c r="Z211" s="118">
        <f t="shared" si="52"/>
        <v>0</v>
      </c>
      <c r="AA211" s="119">
        <f t="shared" si="52"/>
        <v>0</v>
      </c>
      <c r="AB211" s="119">
        <f t="shared" si="52"/>
        <v>0</v>
      </c>
      <c r="AC211" s="120">
        <f t="shared" si="52"/>
        <v>0</v>
      </c>
    </row>
    <row r="212" spans="7:29">
      <c r="G212" s="20"/>
      <c r="P212" s="20"/>
      <c r="U212" s="212">
        <f t="shared" ref="U212:U218" si="53">U10+U18+U26+U34+U42+U50+U58+U66+U74+U82+U90+U98+U106+U114+U122+U130+U138+U146+U154</f>
        <v>0</v>
      </c>
      <c r="W212" s="86" t="s">
        <v>13</v>
      </c>
      <c r="X212" s="121">
        <f t="shared" ref="X212:AC218" si="54">X10+X18+X26+X34+X42+X50+X58+X66+X74+X82+X90+X98+X106+X114+X122+X130+X138+X146+X154</f>
        <v>0</v>
      </c>
      <c r="Y212" s="122">
        <f t="shared" si="54"/>
        <v>0</v>
      </c>
      <c r="Z212" s="122">
        <f t="shared" si="54"/>
        <v>0</v>
      </c>
      <c r="AA212" s="123">
        <f t="shared" si="54"/>
        <v>0</v>
      </c>
      <c r="AB212" s="123">
        <f t="shared" si="54"/>
        <v>0</v>
      </c>
      <c r="AC212" s="124">
        <f t="shared" si="54"/>
        <v>0</v>
      </c>
    </row>
    <row r="213" spans="7:29">
      <c r="G213" s="20"/>
      <c r="P213" s="20"/>
      <c r="U213" s="212">
        <f t="shared" si="53"/>
        <v>0</v>
      </c>
      <c r="W213" s="87" t="s">
        <v>14</v>
      </c>
      <c r="X213" s="121">
        <f t="shared" si="54"/>
        <v>0</v>
      </c>
      <c r="Y213" s="122">
        <f t="shared" si="54"/>
        <v>0</v>
      </c>
      <c r="Z213" s="122">
        <f t="shared" si="54"/>
        <v>0</v>
      </c>
      <c r="AA213" s="123">
        <f t="shared" si="54"/>
        <v>0</v>
      </c>
      <c r="AB213" s="123">
        <f t="shared" si="54"/>
        <v>0</v>
      </c>
      <c r="AC213" s="124">
        <f t="shared" si="54"/>
        <v>0</v>
      </c>
    </row>
    <row r="214" spans="7:29">
      <c r="U214" s="212">
        <f t="shared" si="53"/>
        <v>0</v>
      </c>
      <c r="W214" s="86" t="s">
        <v>15</v>
      </c>
      <c r="X214" s="121">
        <f t="shared" si="54"/>
        <v>0</v>
      </c>
      <c r="Y214" s="122">
        <f t="shared" si="54"/>
        <v>0</v>
      </c>
      <c r="Z214" s="122">
        <f t="shared" si="54"/>
        <v>0</v>
      </c>
      <c r="AA214" s="123">
        <f t="shared" si="54"/>
        <v>0</v>
      </c>
      <c r="AB214" s="123">
        <f t="shared" si="54"/>
        <v>0</v>
      </c>
      <c r="AC214" s="124">
        <f t="shared" si="54"/>
        <v>0</v>
      </c>
    </row>
    <row r="215" spans="7:29">
      <c r="U215" s="212">
        <f t="shared" si="53"/>
        <v>0</v>
      </c>
      <c r="W215" s="86" t="s">
        <v>16</v>
      </c>
      <c r="X215" s="121">
        <f t="shared" si="54"/>
        <v>0</v>
      </c>
      <c r="Y215" s="122">
        <f t="shared" si="54"/>
        <v>0</v>
      </c>
      <c r="Z215" s="122">
        <f t="shared" si="54"/>
        <v>0</v>
      </c>
      <c r="AA215" s="123">
        <f t="shared" si="54"/>
        <v>0</v>
      </c>
      <c r="AB215" s="123">
        <f t="shared" si="54"/>
        <v>0</v>
      </c>
      <c r="AC215" s="124">
        <f t="shared" si="54"/>
        <v>0</v>
      </c>
    </row>
    <row r="216" spans="7:29">
      <c r="U216" s="212">
        <f t="shared" si="53"/>
        <v>0</v>
      </c>
      <c r="W216" s="86" t="s">
        <v>17</v>
      </c>
      <c r="X216" s="121">
        <f t="shared" si="54"/>
        <v>0</v>
      </c>
      <c r="Y216" s="122">
        <f t="shared" si="54"/>
        <v>0</v>
      </c>
      <c r="Z216" s="122">
        <f t="shared" si="54"/>
        <v>0</v>
      </c>
      <c r="AA216" s="123">
        <f t="shared" si="54"/>
        <v>0</v>
      </c>
      <c r="AB216" s="123">
        <f t="shared" si="54"/>
        <v>0</v>
      </c>
      <c r="AC216" s="124">
        <f t="shared" si="54"/>
        <v>0</v>
      </c>
    </row>
    <row r="217" spans="7:29">
      <c r="K217"/>
      <c r="N217"/>
      <c r="U217" s="212">
        <f t="shared" si="53"/>
        <v>0</v>
      </c>
      <c r="W217" s="86" t="s">
        <v>18</v>
      </c>
      <c r="X217" s="121">
        <f t="shared" si="54"/>
        <v>0</v>
      </c>
      <c r="Y217" s="122">
        <f t="shared" si="54"/>
        <v>0</v>
      </c>
      <c r="Z217" s="122">
        <f t="shared" si="54"/>
        <v>0</v>
      </c>
      <c r="AA217" s="123">
        <f t="shared" si="54"/>
        <v>0</v>
      </c>
      <c r="AB217" s="123">
        <f t="shared" si="54"/>
        <v>0</v>
      </c>
      <c r="AC217" s="124">
        <f t="shared" si="54"/>
        <v>0</v>
      </c>
    </row>
    <row r="218" spans="7:29">
      <c r="K218"/>
      <c r="N218"/>
      <c r="U218" s="213">
        <f t="shared" si="53"/>
        <v>0</v>
      </c>
      <c r="W218" s="88" t="s">
        <v>19</v>
      </c>
      <c r="X218" s="125">
        <f t="shared" si="54"/>
        <v>0</v>
      </c>
      <c r="Y218" s="126">
        <f t="shared" si="54"/>
        <v>0</v>
      </c>
      <c r="Z218" s="126">
        <f t="shared" si="54"/>
        <v>0</v>
      </c>
      <c r="AA218" s="127">
        <f t="shared" si="54"/>
        <v>0</v>
      </c>
      <c r="AB218" s="127">
        <f t="shared" si="54"/>
        <v>0</v>
      </c>
      <c r="AC218" s="128">
        <f t="shared" si="54"/>
        <v>0</v>
      </c>
    </row>
    <row r="225" customFormat="1"/>
    <row r="226" customFormat="1"/>
  </sheetData>
  <mergeCells count="33">
    <mergeCell ref="A185:A192"/>
    <mergeCell ref="A193:A200"/>
    <mergeCell ref="A201:A208"/>
    <mergeCell ref="A137:A144"/>
    <mergeCell ref="A145:A152"/>
    <mergeCell ref="A153:A160"/>
    <mergeCell ref="A161:A168"/>
    <mergeCell ref="A169:A176"/>
    <mergeCell ref="A177:A184"/>
    <mergeCell ref="A89:A96"/>
    <mergeCell ref="A97:A104"/>
    <mergeCell ref="A105:A112"/>
    <mergeCell ref="A113:A120"/>
    <mergeCell ref="A121:A128"/>
    <mergeCell ref="A129:A136"/>
    <mergeCell ref="A41:A48"/>
    <mergeCell ref="A49:A56"/>
    <mergeCell ref="A57:A64"/>
    <mergeCell ref="A65:A72"/>
    <mergeCell ref="A73:A80"/>
    <mergeCell ref="A81:A88"/>
    <mergeCell ref="R7:T7"/>
    <mergeCell ref="U7:U8"/>
    <mergeCell ref="A9:A16"/>
    <mergeCell ref="A17:A24"/>
    <mergeCell ref="A25:A32"/>
    <mergeCell ref="A33:A40"/>
    <mergeCell ref="B7:B8"/>
    <mergeCell ref="C7:E7"/>
    <mergeCell ref="F7:H7"/>
    <mergeCell ref="I7:K7"/>
    <mergeCell ref="L7:N7"/>
    <mergeCell ref="O7:Q7"/>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6"/>
  <sheetViews>
    <sheetView zoomScale="70" zoomScaleNormal="70" workbookViewId="0">
      <selection sqref="A1:XFD1048576"/>
    </sheetView>
  </sheetViews>
  <sheetFormatPr baseColWidth="10" defaultRowHeight="15"/>
  <cols>
    <col min="1" max="1" width="10.140625" customWidth="1"/>
    <col min="2" max="2" width="19.140625" customWidth="1"/>
    <col min="3" max="3" width="12.42578125" bestFit="1" customWidth="1"/>
    <col min="4" max="4" width="17.85546875" bestFit="1" customWidth="1"/>
    <col min="5" max="5" width="13.42578125" bestFit="1" customWidth="1"/>
    <col min="6" max="6" width="11.7109375" bestFit="1" customWidth="1"/>
    <col min="7" max="7" width="12.85546875" bestFit="1" customWidth="1"/>
    <col min="8" max="8" width="13.42578125" customWidth="1"/>
    <col min="9" max="10" width="12" customWidth="1"/>
    <col min="11" max="11" width="12" style="174" customWidth="1"/>
    <col min="12" max="13" width="12" customWidth="1"/>
    <col min="14" max="14" width="12" style="174" customWidth="1"/>
    <col min="15" max="18" width="12" customWidth="1"/>
    <col min="19" max="20" width="13.42578125" customWidth="1"/>
    <col min="21" max="21" width="10.85546875" customWidth="1"/>
    <col min="22" max="22" width="5" customWidth="1"/>
    <col min="23" max="23" width="15.28515625" customWidth="1"/>
    <col min="24" max="29" width="8.85546875" style="82" customWidth="1"/>
  </cols>
  <sheetData>
    <row r="1" spans="1:29" ht="18.75">
      <c r="B1" s="108" t="s">
        <v>0</v>
      </c>
      <c r="C1" s="108"/>
      <c r="D1" s="108"/>
      <c r="E1" s="39"/>
      <c r="F1" s="39"/>
      <c r="G1" s="39"/>
      <c r="H1" s="39"/>
    </row>
    <row r="2" spans="1:29" ht="18.75">
      <c r="B2" s="108" t="s">
        <v>1</v>
      </c>
      <c r="C2" s="108"/>
      <c r="D2" s="108"/>
      <c r="E2" s="39"/>
      <c r="F2" s="39"/>
      <c r="G2" s="39"/>
      <c r="H2" s="39"/>
    </row>
    <row r="4" spans="1:29" ht="21">
      <c r="B4" s="1" t="s">
        <v>2</v>
      </c>
      <c r="C4" s="109"/>
      <c r="D4" s="109"/>
      <c r="E4" s="109"/>
      <c r="F4" s="109"/>
      <c r="G4" s="109"/>
      <c r="H4" s="109"/>
      <c r="I4" s="109"/>
      <c r="J4" s="109"/>
      <c r="K4" s="168"/>
    </row>
    <row r="5" spans="1:29" ht="21">
      <c r="B5" s="1" t="s">
        <v>3</v>
      </c>
      <c r="C5" s="109"/>
      <c r="D5" s="109"/>
      <c r="E5" s="110"/>
      <c r="F5" s="109"/>
      <c r="G5" s="109"/>
      <c r="H5" s="109"/>
      <c r="I5" s="109"/>
      <c r="J5" s="109"/>
      <c r="K5" s="168"/>
    </row>
    <row r="7" spans="1:29" ht="22.5" customHeight="1" thickBot="1">
      <c r="B7" s="249" t="s">
        <v>4</v>
      </c>
      <c r="C7" s="243" t="s">
        <v>5</v>
      </c>
      <c r="D7" s="238"/>
      <c r="E7" s="244"/>
      <c r="F7" s="237" t="s">
        <v>6</v>
      </c>
      <c r="G7" s="238"/>
      <c r="H7" s="239"/>
      <c r="I7" s="243" t="s">
        <v>7</v>
      </c>
      <c r="J7" s="238"/>
      <c r="K7" s="239"/>
      <c r="L7" s="237" t="s">
        <v>8</v>
      </c>
      <c r="M7" s="238"/>
      <c r="N7" s="239"/>
      <c r="O7" s="245" t="s">
        <v>20</v>
      </c>
      <c r="P7" s="246"/>
      <c r="Q7" s="247"/>
      <c r="R7" s="245" t="s">
        <v>21</v>
      </c>
      <c r="S7" s="246"/>
      <c r="T7" s="248"/>
      <c r="U7" s="235" t="s">
        <v>1572</v>
      </c>
      <c r="V7" s="83"/>
    </row>
    <row r="8" spans="1:29" s="2" customFormat="1" ht="12.75" customHeight="1">
      <c r="B8" s="249"/>
      <c r="C8" s="112" t="s">
        <v>9</v>
      </c>
      <c r="D8" s="113" t="s">
        <v>10</v>
      </c>
      <c r="E8" s="114" t="s">
        <v>11</v>
      </c>
      <c r="F8" s="115" t="s">
        <v>9</v>
      </c>
      <c r="G8" s="116" t="s">
        <v>10</v>
      </c>
      <c r="H8" s="114" t="s">
        <v>11</v>
      </c>
      <c r="I8" s="115" t="s">
        <v>9</v>
      </c>
      <c r="J8" s="116" t="s">
        <v>10</v>
      </c>
      <c r="K8" s="180" t="s">
        <v>11</v>
      </c>
      <c r="L8" s="115" t="s">
        <v>9</v>
      </c>
      <c r="M8" s="116" t="s">
        <v>10</v>
      </c>
      <c r="N8" s="180" t="s">
        <v>11</v>
      </c>
      <c r="O8" s="115" t="s">
        <v>9</v>
      </c>
      <c r="P8" s="113" t="s">
        <v>10</v>
      </c>
      <c r="Q8" s="114" t="s">
        <v>11</v>
      </c>
      <c r="R8" s="164" t="s">
        <v>9</v>
      </c>
      <c r="S8" s="165" t="s">
        <v>10</v>
      </c>
      <c r="T8" s="207" t="s">
        <v>11</v>
      </c>
      <c r="U8" s="236"/>
      <c r="V8" s="83"/>
      <c r="W8"/>
      <c r="X8" s="85" t="s">
        <v>22</v>
      </c>
      <c r="Y8" s="85" t="s">
        <v>23</v>
      </c>
      <c r="Z8" s="111" t="s">
        <v>24</v>
      </c>
      <c r="AA8" s="85" t="s">
        <v>25</v>
      </c>
      <c r="AB8" s="85" t="s">
        <v>26</v>
      </c>
      <c r="AC8" s="85" t="s">
        <v>27</v>
      </c>
    </row>
    <row r="9" spans="1:29" ht="15.75">
      <c r="A9" s="250">
        <v>42736</v>
      </c>
      <c r="B9" s="86" t="s">
        <v>12</v>
      </c>
      <c r="C9" s="92"/>
      <c r="D9" s="20"/>
      <c r="E9" s="93">
        <f t="shared" ref="E9:E72" si="0">C9-D9</f>
        <v>0</v>
      </c>
      <c r="F9" s="92"/>
      <c r="G9" s="20"/>
      <c r="H9" s="93">
        <f t="shared" ref="H9:H72" si="1">F9-G9</f>
        <v>0</v>
      </c>
      <c r="I9" s="92"/>
      <c r="J9" s="20"/>
      <c r="K9" s="93">
        <f t="shared" ref="K9:K72" si="2">I9-J9</f>
        <v>0</v>
      </c>
      <c r="L9" s="92"/>
      <c r="M9" s="20"/>
      <c r="N9" s="93">
        <f t="shared" ref="N9:N72" si="3">L9-M9</f>
        <v>0</v>
      </c>
      <c r="O9" s="92"/>
      <c r="P9" s="20"/>
      <c r="Q9" s="93">
        <f t="shared" ref="Q9:Q72" si="4">O9-P9</f>
        <v>0</v>
      </c>
      <c r="R9" s="89"/>
      <c r="S9" s="90"/>
      <c r="T9" s="91">
        <f t="shared" ref="T9:T72" si="5">R9-S9</f>
        <v>0</v>
      </c>
      <c r="U9" s="208">
        <f>IF(D9=0,0,1)</f>
        <v>0</v>
      </c>
      <c r="W9" s="85" t="s">
        <v>12</v>
      </c>
      <c r="X9" s="117">
        <f>+IF(AND(C9&lt;&gt;0,D9&lt;&gt;0,OR(E9&gt;100,E9&lt;-100)),1,0)</f>
        <v>0</v>
      </c>
      <c r="Y9" s="118">
        <f>+IF(AND(F9&lt;&gt;0,G9&lt;&gt;0,OR(H9&gt;100,H9&lt;-100)),1,0)</f>
        <v>0</v>
      </c>
      <c r="Z9" s="118">
        <f>+IF(AND(I9&lt;&gt;0,J9&lt;&gt;0,OR(K9&gt;100,K9&lt;-100)),1,0)</f>
        <v>0</v>
      </c>
      <c r="AA9" s="119">
        <f>+IF(AND(L9&lt;&gt;0,M9&lt;&gt;0,OR(N9&gt;100,N9&lt;-100)),1,0)</f>
        <v>0</v>
      </c>
      <c r="AB9" s="119">
        <f>+IF(AND(O9&lt;&gt;0,P9&lt;&gt;0,OR(Q9&gt;100,Q9&lt;-100)),1,0)</f>
        <v>0</v>
      </c>
      <c r="AC9" s="120">
        <f>+IF(AND(R9&lt;&gt;0,S9&lt;&gt;0,OR(T9&gt;100,T9&lt;-100)),1,0)</f>
        <v>0</v>
      </c>
    </row>
    <row r="10" spans="1:29" ht="15.75">
      <c r="A10" s="251"/>
      <c r="B10" s="86" t="s">
        <v>13</v>
      </c>
      <c r="C10" s="92"/>
      <c r="D10" s="20"/>
      <c r="E10" s="93">
        <f t="shared" si="0"/>
        <v>0</v>
      </c>
      <c r="F10" s="92"/>
      <c r="G10" s="20"/>
      <c r="H10" s="93">
        <f t="shared" si="1"/>
        <v>0</v>
      </c>
      <c r="I10" s="92"/>
      <c r="J10" s="20"/>
      <c r="K10" s="93">
        <f t="shared" si="2"/>
        <v>0</v>
      </c>
      <c r="L10" s="92"/>
      <c r="M10" s="20"/>
      <c r="N10" s="93">
        <f t="shared" si="3"/>
        <v>0</v>
      </c>
      <c r="O10" s="92"/>
      <c r="P10" s="20"/>
      <c r="Q10" s="93">
        <f t="shared" si="4"/>
        <v>0</v>
      </c>
      <c r="R10" s="92"/>
      <c r="S10" s="20"/>
      <c r="T10" s="93">
        <f t="shared" si="5"/>
        <v>0</v>
      </c>
      <c r="U10" s="209">
        <f t="shared" ref="U10:U73" si="6">IF(D10=0,0,1)</f>
        <v>0</v>
      </c>
      <c r="W10" s="86" t="s">
        <v>13</v>
      </c>
      <c r="X10" s="121">
        <f t="shared" ref="X10:X73" si="7">+IF(AND(C10&lt;&gt;0,D10&lt;&gt;0,OR(E10&gt;100,E10&lt;-100)),1,0)</f>
        <v>0</v>
      </c>
      <c r="Y10" s="122">
        <f t="shared" ref="Y10:Y73" si="8">+IF(AND(F10&lt;&gt;0,G10&lt;&gt;0,OR(H10&gt;100,H10&lt;-100)),1,0)</f>
        <v>0</v>
      </c>
      <c r="Z10" s="122">
        <f t="shared" ref="Z10:Z73" si="9">+IF(AND(I10&lt;&gt;0,J10&lt;&gt;0,OR(K10&gt;100,K10&lt;-100)),1,0)</f>
        <v>0</v>
      </c>
      <c r="AA10" s="123">
        <f t="shared" ref="AA10:AA73" si="10">+IF(AND(L10&lt;&gt;0,M10&lt;&gt;0,OR(N10&gt;100,N10&lt;-100)),1,0)</f>
        <v>0</v>
      </c>
      <c r="AB10" s="123">
        <f t="shared" ref="AB10:AB73" si="11">+IF(AND(O10&lt;&gt;0,P10&lt;&gt;0,OR(Q10&gt;100,Q10&lt;-100)),1,0)</f>
        <v>0</v>
      </c>
      <c r="AC10" s="124">
        <f t="shared" ref="AC10:AC73" si="12">+IF(AND(R10&lt;&gt;0,S10&lt;&gt;0,OR(T10&gt;100,T10&lt;-100)),1,0)</f>
        <v>0</v>
      </c>
    </row>
    <row r="11" spans="1:29" ht="15.75">
      <c r="A11" s="251"/>
      <c r="B11" s="87" t="s">
        <v>14</v>
      </c>
      <c r="C11" s="92"/>
      <c r="D11" s="20"/>
      <c r="E11" s="93">
        <f t="shared" si="0"/>
        <v>0</v>
      </c>
      <c r="F11" s="92"/>
      <c r="G11" s="20"/>
      <c r="H11" s="93">
        <f t="shared" si="1"/>
        <v>0</v>
      </c>
      <c r="I11" s="92"/>
      <c r="J11" s="20"/>
      <c r="K11" s="93">
        <f t="shared" si="2"/>
        <v>0</v>
      </c>
      <c r="L11" s="92"/>
      <c r="M11" s="20"/>
      <c r="N11" s="93">
        <f t="shared" si="3"/>
        <v>0</v>
      </c>
      <c r="O11" s="92"/>
      <c r="P11" s="20"/>
      <c r="Q11" s="93">
        <f t="shared" si="4"/>
        <v>0</v>
      </c>
      <c r="R11" s="92"/>
      <c r="S11" s="20"/>
      <c r="T11" s="93">
        <f t="shared" si="5"/>
        <v>0</v>
      </c>
      <c r="U11" s="209">
        <f t="shared" si="6"/>
        <v>0</v>
      </c>
      <c r="W11" s="87" t="s">
        <v>14</v>
      </c>
      <c r="X11" s="121">
        <f t="shared" si="7"/>
        <v>0</v>
      </c>
      <c r="Y11" s="122">
        <f t="shared" si="8"/>
        <v>0</v>
      </c>
      <c r="Z11" s="122">
        <f t="shared" si="9"/>
        <v>0</v>
      </c>
      <c r="AA11" s="123">
        <f t="shared" si="10"/>
        <v>0</v>
      </c>
      <c r="AB11" s="123">
        <f t="shared" si="11"/>
        <v>0</v>
      </c>
      <c r="AC11" s="124">
        <f t="shared" si="12"/>
        <v>0</v>
      </c>
    </row>
    <row r="12" spans="1:29" ht="15.75">
      <c r="A12" s="251"/>
      <c r="B12" s="86" t="s">
        <v>15</v>
      </c>
      <c r="C12" s="92"/>
      <c r="D12" s="20"/>
      <c r="E12" s="93">
        <f t="shared" si="0"/>
        <v>0</v>
      </c>
      <c r="F12" s="92"/>
      <c r="G12" s="20"/>
      <c r="H12" s="93">
        <f t="shared" si="1"/>
        <v>0</v>
      </c>
      <c r="I12" s="92"/>
      <c r="J12" s="20"/>
      <c r="K12" s="93">
        <f t="shared" si="2"/>
        <v>0</v>
      </c>
      <c r="L12" s="92"/>
      <c r="M12" s="20"/>
      <c r="N12" s="93">
        <f t="shared" si="3"/>
        <v>0</v>
      </c>
      <c r="O12" s="92"/>
      <c r="P12" s="20"/>
      <c r="Q12" s="93">
        <f t="shared" si="4"/>
        <v>0</v>
      </c>
      <c r="R12" s="92"/>
      <c r="S12" s="20"/>
      <c r="T12" s="93">
        <f t="shared" si="5"/>
        <v>0</v>
      </c>
      <c r="U12" s="209">
        <f t="shared" si="6"/>
        <v>0</v>
      </c>
      <c r="W12" s="86" t="s">
        <v>15</v>
      </c>
      <c r="X12" s="121">
        <f t="shared" si="7"/>
        <v>0</v>
      </c>
      <c r="Y12" s="122">
        <f t="shared" si="8"/>
        <v>0</v>
      </c>
      <c r="Z12" s="122">
        <f t="shared" si="9"/>
        <v>0</v>
      </c>
      <c r="AA12" s="123">
        <f t="shared" si="10"/>
        <v>0</v>
      </c>
      <c r="AB12" s="123">
        <f t="shared" si="11"/>
        <v>0</v>
      </c>
      <c r="AC12" s="124">
        <f t="shared" si="12"/>
        <v>0</v>
      </c>
    </row>
    <row r="13" spans="1:29" ht="15.75">
      <c r="A13" s="251"/>
      <c r="B13" s="86" t="s">
        <v>16</v>
      </c>
      <c r="C13" s="92"/>
      <c r="D13" s="20"/>
      <c r="E13" s="93">
        <f t="shared" si="0"/>
        <v>0</v>
      </c>
      <c r="F13" s="92"/>
      <c r="G13" s="20"/>
      <c r="H13" s="93">
        <f t="shared" si="1"/>
        <v>0</v>
      </c>
      <c r="I13" s="92"/>
      <c r="J13" s="20"/>
      <c r="K13" s="93">
        <f t="shared" si="2"/>
        <v>0</v>
      </c>
      <c r="L13" s="92"/>
      <c r="M13" s="20"/>
      <c r="N13" s="93">
        <f t="shared" si="3"/>
        <v>0</v>
      </c>
      <c r="O13" s="92"/>
      <c r="P13" s="20"/>
      <c r="Q13" s="93">
        <f t="shared" si="4"/>
        <v>0</v>
      </c>
      <c r="R13" s="92"/>
      <c r="S13" s="20"/>
      <c r="T13" s="93">
        <f t="shared" si="5"/>
        <v>0</v>
      </c>
      <c r="U13" s="209">
        <f t="shared" si="6"/>
        <v>0</v>
      </c>
      <c r="W13" s="86" t="s">
        <v>16</v>
      </c>
      <c r="X13" s="121">
        <f t="shared" si="7"/>
        <v>0</v>
      </c>
      <c r="Y13" s="122">
        <f t="shared" si="8"/>
        <v>0</v>
      </c>
      <c r="Z13" s="122">
        <f t="shared" si="9"/>
        <v>0</v>
      </c>
      <c r="AA13" s="123">
        <f t="shared" si="10"/>
        <v>0</v>
      </c>
      <c r="AB13" s="123">
        <f t="shared" si="11"/>
        <v>0</v>
      </c>
      <c r="AC13" s="124">
        <f t="shared" si="12"/>
        <v>0</v>
      </c>
    </row>
    <row r="14" spans="1:29" ht="15.75">
      <c r="A14" s="251"/>
      <c r="B14" s="86" t="s">
        <v>17</v>
      </c>
      <c r="C14" s="92"/>
      <c r="D14" s="20"/>
      <c r="E14" s="93">
        <f t="shared" si="0"/>
        <v>0</v>
      </c>
      <c r="F14" s="92"/>
      <c r="G14" s="20"/>
      <c r="H14" s="93">
        <f t="shared" si="1"/>
        <v>0</v>
      </c>
      <c r="I14" s="92"/>
      <c r="J14" s="20"/>
      <c r="K14" s="93">
        <f t="shared" si="2"/>
        <v>0</v>
      </c>
      <c r="L14" s="92"/>
      <c r="M14" s="20"/>
      <c r="N14" s="93">
        <f t="shared" si="3"/>
        <v>0</v>
      </c>
      <c r="O14" s="92"/>
      <c r="P14" s="20"/>
      <c r="Q14" s="93">
        <f t="shared" si="4"/>
        <v>0</v>
      </c>
      <c r="R14" s="92"/>
      <c r="S14" s="20"/>
      <c r="T14" s="93">
        <f t="shared" si="5"/>
        <v>0</v>
      </c>
      <c r="U14" s="209">
        <f t="shared" si="6"/>
        <v>0</v>
      </c>
      <c r="W14" s="86" t="s">
        <v>17</v>
      </c>
      <c r="X14" s="121">
        <f t="shared" si="7"/>
        <v>0</v>
      </c>
      <c r="Y14" s="122">
        <f t="shared" si="8"/>
        <v>0</v>
      </c>
      <c r="Z14" s="122">
        <f t="shared" si="9"/>
        <v>0</v>
      </c>
      <c r="AA14" s="123">
        <f t="shared" si="10"/>
        <v>0</v>
      </c>
      <c r="AB14" s="123">
        <f t="shared" si="11"/>
        <v>0</v>
      </c>
      <c r="AC14" s="124">
        <f t="shared" si="12"/>
        <v>0</v>
      </c>
    </row>
    <row r="15" spans="1:29" ht="15.75">
      <c r="A15" s="251"/>
      <c r="B15" s="86" t="s">
        <v>18</v>
      </c>
      <c r="C15" s="92"/>
      <c r="D15" s="20"/>
      <c r="E15" s="93">
        <f t="shared" si="0"/>
        <v>0</v>
      </c>
      <c r="F15" s="92"/>
      <c r="G15" s="20"/>
      <c r="H15" s="93">
        <f t="shared" si="1"/>
        <v>0</v>
      </c>
      <c r="I15" s="92"/>
      <c r="J15" s="20"/>
      <c r="K15" s="93">
        <f t="shared" si="2"/>
        <v>0</v>
      </c>
      <c r="L15" s="92"/>
      <c r="M15" s="20"/>
      <c r="N15" s="93">
        <f t="shared" si="3"/>
        <v>0</v>
      </c>
      <c r="O15" s="92"/>
      <c r="P15" s="20"/>
      <c r="Q15" s="93">
        <f t="shared" si="4"/>
        <v>0</v>
      </c>
      <c r="R15" s="92"/>
      <c r="S15" s="20"/>
      <c r="T15" s="93">
        <f t="shared" si="5"/>
        <v>0</v>
      </c>
      <c r="U15" s="209">
        <f t="shared" si="6"/>
        <v>0</v>
      </c>
      <c r="W15" s="86" t="s">
        <v>18</v>
      </c>
      <c r="X15" s="121">
        <f t="shared" si="7"/>
        <v>0</v>
      </c>
      <c r="Y15" s="122">
        <f t="shared" si="8"/>
        <v>0</v>
      </c>
      <c r="Z15" s="122">
        <f t="shared" si="9"/>
        <v>0</v>
      </c>
      <c r="AA15" s="123">
        <f t="shared" si="10"/>
        <v>0</v>
      </c>
      <c r="AB15" s="123">
        <f t="shared" si="11"/>
        <v>0</v>
      </c>
      <c r="AC15" s="124">
        <f t="shared" si="12"/>
        <v>0</v>
      </c>
    </row>
    <row r="16" spans="1:29" ht="15.75">
      <c r="A16" s="252"/>
      <c r="B16" s="88" t="s">
        <v>19</v>
      </c>
      <c r="C16" s="94"/>
      <c r="D16" s="95"/>
      <c r="E16" s="96">
        <f t="shared" si="0"/>
        <v>0</v>
      </c>
      <c r="F16" s="94"/>
      <c r="G16" s="95"/>
      <c r="H16" s="96">
        <f t="shared" si="1"/>
        <v>0</v>
      </c>
      <c r="I16" s="94"/>
      <c r="J16" s="95"/>
      <c r="K16" s="96">
        <f t="shared" si="2"/>
        <v>0</v>
      </c>
      <c r="L16" s="94"/>
      <c r="M16" s="95"/>
      <c r="N16" s="96">
        <f t="shared" si="3"/>
        <v>0</v>
      </c>
      <c r="O16" s="94"/>
      <c r="P16" s="95"/>
      <c r="Q16" s="96">
        <f t="shared" si="4"/>
        <v>0</v>
      </c>
      <c r="R16" s="94"/>
      <c r="S16" s="95"/>
      <c r="T16" s="96">
        <f t="shared" si="5"/>
        <v>0</v>
      </c>
      <c r="U16" s="210">
        <f t="shared" si="6"/>
        <v>0</v>
      </c>
      <c r="W16" s="88" t="s">
        <v>19</v>
      </c>
      <c r="X16" s="125">
        <f t="shared" si="7"/>
        <v>0</v>
      </c>
      <c r="Y16" s="126">
        <f t="shared" si="8"/>
        <v>0</v>
      </c>
      <c r="Z16" s="126">
        <f t="shared" si="9"/>
        <v>0</v>
      </c>
      <c r="AA16" s="127">
        <f t="shared" si="10"/>
        <v>0</v>
      </c>
      <c r="AB16" s="127">
        <f t="shared" si="11"/>
        <v>0</v>
      </c>
      <c r="AC16" s="128">
        <f t="shared" si="12"/>
        <v>0</v>
      </c>
    </row>
    <row r="17" spans="1:29" ht="15.75" customHeight="1">
      <c r="A17" s="250">
        <v>42737</v>
      </c>
      <c r="B17" s="85" t="s">
        <v>12</v>
      </c>
      <c r="C17" s="89"/>
      <c r="D17" s="90"/>
      <c r="E17" s="91">
        <f t="shared" si="0"/>
        <v>0</v>
      </c>
      <c r="F17" s="89"/>
      <c r="G17" s="90"/>
      <c r="H17" s="91">
        <f t="shared" si="1"/>
        <v>0</v>
      </c>
      <c r="I17" s="89"/>
      <c r="J17" s="90"/>
      <c r="K17" s="91">
        <f t="shared" si="2"/>
        <v>0</v>
      </c>
      <c r="L17" s="89"/>
      <c r="M17" s="90"/>
      <c r="N17" s="91">
        <f t="shared" si="3"/>
        <v>0</v>
      </c>
      <c r="O17" s="89"/>
      <c r="P17" s="90"/>
      <c r="Q17" s="91">
        <f t="shared" si="4"/>
        <v>0</v>
      </c>
      <c r="R17" s="89"/>
      <c r="S17" s="90"/>
      <c r="T17" s="91">
        <f t="shared" si="5"/>
        <v>0</v>
      </c>
      <c r="U17" s="208">
        <f t="shared" si="6"/>
        <v>0</v>
      </c>
      <c r="W17" s="85" t="s">
        <v>12</v>
      </c>
      <c r="X17" s="122">
        <f t="shared" si="7"/>
        <v>0</v>
      </c>
      <c r="Y17" s="122">
        <f t="shared" si="8"/>
        <v>0</v>
      </c>
      <c r="Z17" s="122">
        <f t="shared" si="9"/>
        <v>0</v>
      </c>
      <c r="AA17" s="122">
        <f t="shared" si="10"/>
        <v>0</v>
      </c>
      <c r="AB17" s="123">
        <f t="shared" si="11"/>
        <v>0</v>
      </c>
      <c r="AC17" s="129">
        <f t="shared" si="12"/>
        <v>0</v>
      </c>
    </row>
    <row r="18" spans="1:29" ht="15.75">
      <c r="A18" s="251"/>
      <c r="B18" s="86" t="s">
        <v>13</v>
      </c>
      <c r="C18" s="92"/>
      <c r="D18" s="20"/>
      <c r="E18" s="93">
        <f t="shared" si="0"/>
        <v>0</v>
      </c>
      <c r="F18" s="92"/>
      <c r="G18" s="20"/>
      <c r="H18" s="93">
        <f t="shared" si="1"/>
        <v>0</v>
      </c>
      <c r="I18" s="92"/>
      <c r="J18" s="20"/>
      <c r="K18" s="93">
        <f t="shared" si="2"/>
        <v>0</v>
      </c>
      <c r="L18" s="92"/>
      <c r="M18" s="20"/>
      <c r="N18" s="93">
        <f t="shared" si="3"/>
        <v>0</v>
      </c>
      <c r="O18" s="92"/>
      <c r="P18" s="20"/>
      <c r="Q18" s="93">
        <f t="shared" si="4"/>
        <v>0</v>
      </c>
      <c r="R18" s="92"/>
      <c r="S18" s="20"/>
      <c r="T18" s="93">
        <f t="shared" si="5"/>
        <v>0</v>
      </c>
      <c r="U18" s="209">
        <f t="shared" si="6"/>
        <v>0</v>
      </c>
      <c r="W18" s="86" t="s">
        <v>13</v>
      </c>
      <c r="X18" s="122">
        <f t="shared" si="7"/>
        <v>0</v>
      </c>
      <c r="Y18" s="122">
        <f t="shared" si="8"/>
        <v>0</v>
      </c>
      <c r="Z18" s="122">
        <f t="shared" si="9"/>
        <v>0</v>
      </c>
      <c r="AA18" s="122">
        <f t="shared" si="10"/>
        <v>0</v>
      </c>
      <c r="AB18" s="123">
        <f t="shared" si="11"/>
        <v>0</v>
      </c>
      <c r="AC18" s="129">
        <f t="shared" si="12"/>
        <v>0</v>
      </c>
    </row>
    <row r="19" spans="1:29" ht="15.75">
      <c r="A19" s="251"/>
      <c r="B19" s="87" t="s">
        <v>14</v>
      </c>
      <c r="C19" s="92"/>
      <c r="D19" s="20"/>
      <c r="E19" s="93">
        <f t="shared" si="0"/>
        <v>0</v>
      </c>
      <c r="F19" s="92"/>
      <c r="G19" s="20"/>
      <c r="H19" s="93">
        <f t="shared" si="1"/>
        <v>0</v>
      </c>
      <c r="I19" s="92"/>
      <c r="J19" s="20"/>
      <c r="K19" s="93">
        <f t="shared" si="2"/>
        <v>0</v>
      </c>
      <c r="L19" s="92"/>
      <c r="M19" s="20"/>
      <c r="N19" s="93">
        <f t="shared" si="3"/>
        <v>0</v>
      </c>
      <c r="O19" s="92"/>
      <c r="P19" s="20"/>
      <c r="Q19" s="93">
        <f t="shared" si="4"/>
        <v>0</v>
      </c>
      <c r="R19" s="92"/>
      <c r="S19" s="20"/>
      <c r="T19" s="93">
        <f t="shared" si="5"/>
        <v>0</v>
      </c>
      <c r="U19" s="209">
        <f t="shared" si="6"/>
        <v>0</v>
      </c>
      <c r="W19" s="87" t="s">
        <v>14</v>
      </c>
      <c r="X19" s="122">
        <f t="shared" si="7"/>
        <v>0</v>
      </c>
      <c r="Y19" s="122">
        <f t="shared" si="8"/>
        <v>0</v>
      </c>
      <c r="Z19" s="122">
        <f t="shared" si="9"/>
        <v>0</v>
      </c>
      <c r="AA19" s="122">
        <f t="shared" si="10"/>
        <v>0</v>
      </c>
      <c r="AB19" s="123">
        <f t="shared" si="11"/>
        <v>0</v>
      </c>
      <c r="AC19" s="129">
        <f t="shared" si="12"/>
        <v>0</v>
      </c>
    </row>
    <row r="20" spans="1:29" ht="15.75">
      <c r="A20" s="251"/>
      <c r="B20" s="86" t="s">
        <v>15</v>
      </c>
      <c r="C20" s="92"/>
      <c r="D20" s="20"/>
      <c r="E20" s="93">
        <f t="shared" si="0"/>
        <v>0</v>
      </c>
      <c r="F20" s="92"/>
      <c r="G20" s="20"/>
      <c r="H20" s="93">
        <f t="shared" si="1"/>
        <v>0</v>
      </c>
      <c r="I20" s="92"/>
      <c r="J20" s="20"/>
      <c r="K20" s="93">
        <f t="shared" si="2"/>
        <v>0</v>
      </c>
      <c r="L20" s="92"/>
      <c r="M20" s="20"/>
      <c r="N20" s="93">
        <f t="shared" si="3"/>
        <v>0</v>
      </c>
      <c r="O20" s="92"/>
      <c r="P20" s="20"/>
      <c r="Q20" s="93">
        <f t="shared" si="4"/>
        <v>0</v>
      </c>
      <c r="R20" s="92"/>
      <c r="S20" s="20"/>
      <c r="T20" s="93">
        <f t="shared" si="5"/>
        <v>0</v>
      </c>
      <c r="U20" s="209">
        <f t="shared" si="6"/>
        <v>0</v>
      </c>
      <c r="W20" s="86" t="s">
        <v>15</v>
      </c>
      <c r="X20" s="122">
        <f t="shared" si="7"/>
        <v>0</v>
      </c>
      <c r="Y20" s="4">
        <f t="shared" si="8"/>
        <v>0</v>
      </c>
      <c r="Z20" s="130">
        <f t="shared" si="9"/>
        <v>0</v>
      </c>
      <c r="AA20" s="4">
        <f t="shared" si="10"/>
        <v>0</v>
      </c>
      <c r="AB20" s="123">
        <f t="shared" si="11"/>
        <v>0</v>
      </c>
      <c r="AC20" s="129">
        <f t="shared" si="12"/>
        <v>0</v>
      </c>
    </row>
    <row r="21" spans="1:29" ht="15.75">
      <c r="A21" s="251"/>
      <c r="B21" s="86" t="s">
        <v>16</v>
      </c>
      <c r="C21" s="92"/>
      <c r="D21" s="20"/>
      <c r="E21" s="93">
        <f t="shared" si="0"/>
        <v>0</v>
      </c>
      <c r="F21" s="92"/>
      <c r="G21" s="20"/>
      <c r="H21" s="93">
        <f t="shared" si="1"/>
        <v>0</v>
      </c>
      <c r="I21" s="92"/>
      <c r="J21" s="20"/>
      <c r="K21" s="93">
        <f t="shared" si="2"/>
        <v>0</v>
      </c>
      <c r="L21" s="92"/>
      <c r="M21" s="20"/>
      <c r="N21" s="93">
        <f t="shared" si="3"/>
        <v>0</v>
      </c>
      <c r="O21" s="92"/>
      <c r="P21" s="20"/>
      <c r="Q21" s="93">
        <f t="shared" si="4"/>
        <v>0</v>
      </c>
      <c r="R21" s="92"/>
      <c r="S21" s="20"/>
      <c r="T21" s="93">
        <f t="shared" si="5"/>
        <v>0</v>
      </c>
      <c r="U21" s="209">
        <f t="shared" si="6"/>
        <v>0</v>
      </c>
      <c r="W21" s="86" t="s">
        <v>16</v>
      </c>
      <c r="X21" s="122">
        <f t="shared" si="7"/>
        <v>0</v>
      </c>
      <c r="Y21" s="4">
        <f t="shared" si="8"/>
        <v>0</v>
      </c>
      <c r="Z21" s="130">
        <f t="shared" si="9"/>
        <v>0</v>
      </c>
      <c r="AA21" s="4">
        <f t="shared" si="10"/>
        <v>0</v>
      </c>
      <c r="AB21" s="4">
        <f t="shared" si="11"/>
        <v>0</v>
      </c>
      <c r="AC21" s="129">
        <f t="shared" si="12"/>
        <v>0</v>
      </c>
    </row>
    <row r="22" spans="1:29" ht="15.75">
      <c r="A22" s="251"/>
      <c r="B22" s="86" t="s">
        <v>17</v>
      </c>
      <c r="C22" s="92"/>
      <c r="D22" s="20"/>
      <c r="E22" s="93">
        <f t="shared" si="0"/>
        <v>0</v>
      </c>
      <c r="F22" s="92"/>
      <c r="G22" s="20"/>
      <c r="H22" s="93">
        <f t="shared" si="1"/>
        <v>0</v>
      </c>
      <c r="I22" s="92"/>
      <c r="J22" s="20"/>
      <c r="K22" s="93">
        <f t="shared" si="2"/>
        <v>0</v>
      </c>
      <c r="L22" s="92"/>
      <c r="M22" s="20"/>
      <c r="N22" s="93">
        <f t="shared" si="3"/>
        <v>0</v>
      </c>
      <c r="O22" s="92"/>
      <c r="P22" s="20"/>
      <c r="Q22" s="93">
        <f t="shared" si="4"/>
        <v>0</v>
      </c>
      <c r="R22" s="92"/>
      <c r="S22" s="20"/>
      <c r="T22" s="93">
        <f t="shared" si="5"/>
        <v>0</v>
      </c>
      <c r="U22" s="209">
        <f t="shared" si="6"/>
        <v>0</v>
      </c>
      <c r="W22" s="86" t="s">
        <v>17</v>
      </c>
      <c r="X22" s="122">
        <f t="shared" si="7"/>
        <v>0</v>
      </c>
      <c r="Y22" s="4">
        <f t="shared" si="8"/>
        <v>0</v>
      </c>
      <c r="Z22" s="130">
        <f t="shared" si="9"/>
        <v>0</v>
      </c>
      <c r="AA22" s="4">
        <f t="shared" si="10"/>
        <v>0</v>
      </c>
      <c r="AB22" s="4">
        <f t="shared" si="11"/>
        <v>0</v>
      </c>
      <c r="AC22" s="129">
        <f t="shared" si="12"/>
        <v>0</v>
      </c>
    </row>
    <row r="23" spans="1:29" ht="15.75">
      <c r="A23" s="251"/>
      <c r="B23" s="86" t="s">
        <v>18</v>
      </c>
      <c r="C23" s="92"/>
      <c r="D23" s="20"/>
      <c r="E23" s="93">
        <f t="shared" si="0"/>
        <v>0</v>
      </c>
      <c r="F23" s="92"/>
      <c r="G23" s="20"/>
      <c r="H23" s="93">
        <f t="shared" si="1"/>
        <v>0</v>
      </c>
      <c r="I23" s="92"/>
      <c r="J23" s="20"/>
      <c r="K23" s="93">
        <f t="shared" si="2"/>
        <v>0</v>
      </c>
      <c r="L23" s="92"/>
      <c r="M23" s="20"/>
      <c r="N23" s="93">
        <f t="shared" si="3"/>
        <v>0</v>
      </c>
      <c r="O23" s="92"/>
      <c r="P23" s="20"/>
      <c r="Q23" s="93">
        <f t="shared" si="4"/>
        <v>0</v>
      </c>
      <c r="R23" s="92"/>
      <c r="S23" s="20"/>
      <c r="T23" s="93">
        <f t="shared" si="5"/>
        <v>0</v>
      </c>
      <c r="U23" s="209">
        <f t="shared" si="6"/>
        <v>0</v>
      </c>
      <c r="W23" s="86" t="s">
        <v>18</v>
      </c>
      <c r="X23" s="122">
        <f t="shared" si="7"/>
        <v>0</v>
      </c>
      <c r="Y23" s="4">
        <f t="shared" si="8"/>
        <v>0</v>
      </c>
      <c r="Z23" s="130">
        <f t="shared" si="9"/>
        <v>0</v>
      </c>
      <c r="AA23" s="4">
        <f t="shared" si="10"/>
        <v>0</v>
      </c>
      <c r="AB23" s="4">
        <f t="shared" si="11"/>
        <v>0</v>
      </c>
      <c r="AC23" s="129">
        <f t="shared" si="12"/>
        <v>0</v>
      </c>
    </row>
    <row r="24" spans="1:29" ht="15.75">
      <c r="A24" s="252"/>
      <c r="B24" s="88" t="s">
        <v>19</v>
      </c>
      <c r="C24" s="94"/>
      <c r="D24" s="95"/>
      <c r="E24" s="96">
        <f t="shared" si="0"/>
        <v>0</v>
      </c>
      <c r="F24" s="94"/>
      <c r="G24" s="95"/>
      <c r="H24" s="96">
        <f t="shared" si="1"/>
        <v>0</v>
      </c>
      <c r="I24" s="94"/>
      <c r="J24" s="95"/>
      <c r="K24" s="96">
        <f t="shared" si="2"/>
        <v>0</v>
      </c>
      <c r="L24" s="94"/>
      <c r="M24" s="95"/>
      <c r="N24" s="96">
        <f t="shared" si="3"/>
        <v>0</v>
      </c>
      <c r="O24" s="94"/>
      <c r="P24" s="95"/>
      <c r="Q24" s="96">
        <f t="shared" si="4"/>
        <v>0</v>
      </c>
      <c r="R24" s="94"/>
      <c r="S24" s="95"/>
      <c r="T24" s="96">
        <f t="shared" si="5"/>
        <v>0</v>
      </c>
      <c r="U24" s="210">
        <f t="shared" si="6"/>
        <v>0</v>
      </c>
      <c r="W24" s="88" t="s">
        <v>19</v>
      </c>
      <c r="X24" s="122">
        <f t="shared" si="7"/>
        <v>0</v>
      </c>
      <c r="Y24" s="4">
        <f t="shared" si="8"/>
        <v>0</v>
      </c>
      <c r="Z24" s="130">
        <f t="shared" si="9"/>
        <v>0</v>
      </c>
      <c r="AA24" s="4">
        <f t="shared" si="10"/>
        <v>0</v>
      </c>
      <c r="AB24" s="4">
        <f t="shared" si="11"/>
        <v>0</v>
      </c>
      <c r="AC24" s="129">
        <f t="shared" si="12"/>
        <v>0</v>
      </c>
    </row>
    <row r="25" spans="1:29" ht="15.75" customHeight="1">
      <c r="A25" s="250">
        <v>42738</v>
      </c>
      <c r="B25" s="85" t="s">
        <v>12</v>
      </c>
      <c r="C25" s="89"/>
      <c r="D25" s="90"/>
      <c r="E25" s="91">
        <f t="shared" si="0"/>
        <v>0</v>
      </c>
      <c r="F25" s="89"/>
      <c r="G25" s="90"/>
      <c r="H25" s="91">
        <f t="shared" si="1"/>
        <v>0</v>
      </c>
      <c r="I25" s="89"/>
      <c r="J25" s="90"/>
      <c r="K25" s="91">
        <f t="shared" si="2"/>
        <v>0</v>
      </c>
      <c r="L25" s="89"/>
      <c r="M25" s="90"/>
      <c r="N25" s="91">
        <f t="shared" si="3"/>
        <v>0</v>
      </c>
      <c r="O25" s="89"/>
      <c r="P25" s="90"/>
      <c r="Q25" s="91">
        <f t="shared" si="4"/>
        <v>0</v>
      </c>
      <c r="R25" s="89"/>
      <c r="S25" s="90"/>
      <c r="T25" s="91">
        <f t="shared" si="5"/>
        <v>0</v>
      </c>
      <c r="U25" s="208">
        <f t="shared" si="6"/>
        <v>0</v>
      </c>
      <c r="W25" s="85" t="s">
        <v>12</v>
      </c>
      <c r="X25" s="117">
        <f t="shared" si="7"/>
        <v>0</v>
      </c>
      <c r="Y25" s="118">
        <f t="shared" si="8"/>
        <v>0</v>
      </c>
      <c r="Z25" s="118">
        <f t="shared" si="9"/>
        <v>0</v>
      </c>
      <c r="AA25" s="118">
        <f t="shared" si="10"/>
        <v>0</v>
      </c>
      <c r="AB25" s="118">
        <f t="shared" si="11"/>
        <v>0</v>
      </c>
      <c r="AC25" s="131">
        <f t="shared" si="12"/>
        <v>0</v>
      </c>
    </row>
    <row r="26" spans="1:29" ht="15.75">
      <c r="A26" s="251"/>
      <c r="B26" s="86" t="s">
        <v>13</v>
      </c>
      <c r="C26" s="92"/>
      <c r="D26" s="20"/>
      <c r="E26" s="93">
        <f t="shared" si="0"/>
        <v>0</v>
      </c>
      <c r="F26" s="92"/>
      <c r="G26" s="20"/>
      <c r="H26" s="93">
        <f t="shared" si="1"/>
        <v>0</v>
      </c>
      <c r="I26" s="92"/>
      <c r="J26" s="20"/>
      <c r="K26" s="93">
        <f t="shared" si="2"/>
        <v>0</v>
      </c>
      <c r="L26" s="92"/>
      <c r="M26" s="20"/>
      <c r="N26" s="93">
        <f t="shared" si="3"/>
        <v>0</v>
      </c>
      <c r="O26" s="92"/>
      <c r="P26" s="20"/>
      <c r="Q26" s="93">
        <f t="shared" si="4"/>
        <v>0</v>
      </c>
      <c r="R26" s="92"/>
      <c r="S26" s="20"/>
      <c r="T26" s="93">
        <f t="shared" si="5"/>
        <v>0</v>
      </c>
      <c r="U26" s="209">
        <f t="shared" si="6"/>
        <v>0</v>
      </c>
      <c r="W26" s="86" t="s">
        <v>13</v>
      </c>
      <c r="X26" s="121">
        <f t="shared" si="7"/>
        <v>0</v>
      </c>
      <c r="Y26" s="122">
        <f t="shared" si="8"/>
        <v>0</v>
      </c>
      <c r="Z26" s="122">
        <f t="shared" si="9"/>
        <v>0</v>
      </c>
      <c r="AA26" s="122">
        <f t="shared" si="10"/>
        <v>0</v>
      </c>
      <c r="AB26" s="122">
        <f t="shared" si="11"/>
        <v>0</v>
      </c>
      <c r="AC26" s="129">
        <f t="shared" si="12"/>
        <v>0</v>
      </c>
    </row>
    <row r="27" spans="1:29" ht="15.75">
      <c r="A27" s="251"/>
      <c r="B27" s="87" t="s">
        <v>14</v>
      </c>
      <c r="C27" s="92"/>
      <c r="D27" s="20"/>
      <c r="E27" s="93">
        <f t="shared" si="0"/>
        <v>0</v>
      </c>
      <c r="F27" s="92"/>
      <c r="G27" s="20"/>
      <c r="H27" s="93">
        <f t="shared" si="1"/>
        <v>0</v>
      </c>
      <c r="I27" s="92"/>
      <c r="J27" s="20"/>
      <c r="K27" s="93">
        <f t="shared" si="2"/>
        <v>0</v>
      </c>
      <c r="L27" s="92"/>
      <c r="M27" s="20"/>
      <c r="N27" s="93">
        <f t="shared" si="3"/>
        <v>0</v>
      </c>
      <c r="O27" s="92"/>
      <c r="P27" s="20"/>
      <c r="Q27" s="93">
        <f t="shared" si="4"/>
        <v>0</v>
      </c>
      <c r="R27" s="92"/>
      <c r="S27" s="20"/>
      <c r="T27" s="93">
        <f t="shared" si="5"/>
        <v>0</v>
      </c>
      <c r="U27" s="209">
        <f t="shared" si="6"/>
        <v>0</v>
      </c>
      <c r="W27" s="87" t="s">
        <v>14</v>
      </c>
      <c r="X27" s="121">
        <f t="shared" si="7"/>
        <v>0</v>
      </c>
      <c r="Y27" s="122">
        <f t="shared" si="8"/>
        <v>0</v>
      </c>
      <c r="Z27" s="122">
        <f t="shared" si="9"/>
        <v>0</v>
      </c>
      <c r="AA27" s="122">
        <f t="shared" si="10"/>
        <v>0</v>
      </c>
      <c r="AB27" s="122">
        <f t="shared" si="11"/>
        <v>0</v>
      </c>
      <c r="AC27" s="129">
        <f t="shared" si="12"/>
        <v>0</v>
      </c>
    </row>
    <row r="28" spans="1:29" ht="15.75">
      <c r="A28" s="251"/>
      <c r="B28" s="86" t="s">
        <v>15</v>
      </c>
      <c r="C28" s="92"/>
      <c r="D28" s="20"/>
      <c r="E28" s="93">
        <f t="shared" si="0"/>
        <v>0</v>
      </c>
      <c r="F28" s="92"/>
      <c r="G28" s="20"/>
      <c r="H28" s="93">
        <f t="shared" si="1"/>
        <v>0</v>
      </c>
      <c r="I28" s="92"/>
      <c r="J28" s="20"/>
      <c r="K28" s="93">
        <f t="shared" si="2"/>
        <v>0</v>
      </c>
      <c r="L28" s="92"/>
      <c r="M28" s="20"/>
      <c r="N28" s="93">
        <f t="shared" si="3"/>
        <v>0</v>
      </c>
      <c r="O28" s="92"/>
      <c r="P28" s="20"/>
      <c r="Q28" s="93">
        <f t="shared" si="4"/>
        <v>0</v>
      </c>
      <c r="R28" s="92"/>
      <c r="S28" s="20"/>
      <c r="T28" s="93">
        <f t="shared" si="5"/>
        <v>0</v>
      </c>
      <c r="U28" s="209">
        <f t="shared" si="6"/>
        <v>0</v>
      </c>
      <c r="W28" s="86" t="s">
        <v>15</v>
      </c>
      <c r="X28" s="121">
        <f t="shared" si="7"/>
        <v>0</v>
      </c>
      <c r="Y28" s="122">
        <f t="shared" si="8"/>
        <v>0</v>
      </c>
      <c r="Z28" s="122">
        <f t="shared" si="9"/>
        <v>0</v>
      </c>
      <c r="AA28" s="122">
        <f t="shared" si="10"/>
        <v>0</v>
      </c>
      <c r="AB28" s="122">
        <f t="shared" si="11"/>
        <v>0</v>
      </c>
      <c r="AC28" s="129">
        <f t="shared" si="12"/>
        <v>0</v>
      </c>
    </row>
    <row r="29" spans="1:29" ht="15.75">
      <c r="A29" s="251"/>
      <c r="B29" s="86" t="s">
        <v>16</v>
      </c>
      <c r="C29" s="92"/>
      <c r="D29" s="20"/>
      <c r="E29" s="93">
        <f t="shared" si="0"/>
        <v>0</v>
      </c>
      <c r="F29" s="92"/>
      <c r="G29" s="20"/>
      <c r="H29" s="93">
        <f t="shared" si="1"/>
        <v>0</v>
      </c>
      <c r="I29" s="92"/>
      <c r="J29" s="20"/>
      <c r="K29" s="93">
        <f t="shared" si="2"/>
        <v>0</v>
      </c>
      <c r="L29" s="92"/>
      <c r="M29" s="20"/>
      <c r="N29" s="93">
        <f t="shared" si="3"/>
        <v>0</v>
      </c>
      <c r="O29" s="92"/>
      <c r="P29" s="20"/>
      <c r="Q29" s="93">
        <f t="shared" si="4"/>
        <v>0</v>
      </c>
      <c r="R29" s="92"/>
      <c r="S29" s="20"/>
      <c r="T29" s="93">
        <f t="shared" si="5"/>
        <v>0</v>
      </c>
      <c r="U29" s="209">
        <f t="shared" si="6"/>
        <v>0</v>
      </c>
      <c r="W29" s="86" t="s">
        <v>16</v>
      </c>
      <c r="X29" s="121">
        <f t="shared" si="7"/>
        <v>0</v>
      </c>
      <c r="Y29" s="122">
        <f t="shared" si="8"/>
        <v>0</v>
      </c>
      <c r="Z29" s="122">
        <f t="shared" si="9"/>
        <v>0</v>
      </c>
      <c r="AA29" s="122">
        <f t="shared" si="10"/>
        <v>0</v>
      </c>
      <c r="AB29" s="122">
        <f t="shared" si="11"/>
        <v>0</v>
      </c>
      <c r="AC29" s="129">
        <f t="shared" si="12"/>
        <v>0</v>
      </c>
    </row>
    <row r="30" spans="1:29" ht="15.75">
      <c r="A30" s="251"/>
      <c r="B30" s="86" t="s">
        <v>17</v>
      </c>
      <c r="C30" s="92"/>
      <c r="D30" s="20"/>
      <c r="E30" s="93">
        <f t="shared" si="0"/>
        <v>0</v>
      </c>
      <c r="F30" s="92"/>
      <c r="G30" s="20"/>
      <c r="H30" s="93">
        <f t="shared" si="1"/>
        <v>0</v>
      </c>
      <c r="I30" s="92"/>
      <c r="J30" s="20"/>
      <c r="K30" s="93">
        <f t="shared" si="2"/>
        <v>0</v>
      </c>
      <c r="L30" s="92"/>
      <c r="M30" s="20"/>
      <c r="N30" s="93">
        <f t="shared" si="3"/>
        <v>0</v>
      </c>
      <c r="O30" s="92"/>
      <c r="P30" s="20"/>
      <c r="Q30" s="93">
        <f t="shared" si="4"/>
        <v>0</v>
      </c>
      <c r="R30" s="92"/>
      <c r="S30" s="20"/>
      <c r="T30" s="93">
        <f t="shared" si="5"/>
        <v>0</v>
      </c>
      <c r="U30" s="209">
        <f t="shared" si="6"/>
        <v>0</v>
      </c>
      <c r="W30" s="86" t="s">
        <v>17</v>
      </c>
      <c r="X30" s="121">
        <f t="shared" si="7"/>
        <v>0</v>
      </c>
      <c r="Y30" s="122">
        <f t="shared" si="8"/>
        <v>0</v>
      </c>
      <c r="Z30" s="122">
        <f t="shared" si="9"/>
        <v>0</v>
      </c>
      <c r="AA30" s="122">
        <f t="shared" si="10"/>
        <v>0</v>
      </c>
      <c r="AB30" s="122">
        <f t="shared" si="11"/>
        <v>0</v>
      </c>
      <c r="AC30" s="129">
        <f t="shared" si="12"/>
        <v>0</v>
      </c>
    </row>
    <row r="31" spans="1:29" ht="15.75">
      <c r="A31" s="251"/>
      <c r="B31" s="86" t="s">
        <v>18</v>
      </c>
      <c r="C31" s="92"/>
      <c r="D31" s="20"/>
      <c r="E31" s="93">
        <f t="shared" si="0"/>
        <v>0</v>
      </c>
      <c r="F31" s="92"/>
      <c r="G31" s="20"/>
      <c r="H31" s="93">
        <f t="shared" si="1"/>
        <v>0</v>
      </c>
      <c r="I31" s="92"/>
      <c r="J31" s="20"/>
      <c r="K31" s="93">
        <f t="shared" si="2"/>
        <v>0</v>
      </c>
      <c r="L31" s="92"/>
      <c r="M31" s="20"/>
      <c r="N31" s="93">
        <f t="shared" si="3"/>
        <v>0</v>
      </c>
      <c r="O31" s="92"/>
      <c r="P31" s="20"/>
      <c r="Q31" s="93">
        <f t="shared" si="4"/>
        <v>0</v>
      </c>
      <c r="R31" s="92"/>
      <c r="S31" s="20"/>
      <c r="T31" s="93">
        <f t="shared" si="5"/>
        <v>0</v>
      </c>
      <c r="U31" s="209">
        <f t="shared" si="6"/>
        <v>0</v>
      </c>
      <c r="W31" s="86" t="s">
        <v>18</v>
      </c>
      <c r="X31" s="121">
        <f t="shared" si="7"/>
        <v>0</v>
      </c>
      <c r="Y31" s="122">
        <f t="shared" si="8"/>
        <v>0</v>
      </c>
      <c r="Z31" s="122">
        <f t="shared" si="9"/>
        <v>0</v>
      </c>
      <c r="AA31" s="122">
        <f t="shared" si="10"/>
        <v>0</v>
      </c>
      <c r="AB31" s="122">
        <f t="shared" si="11"/>
        <v>0</v>
      </c>
      <c r="AC31" s="129">
        <f t="shared" si="12"/>
        <v>0</v>
      </c>
    </row>
    <row r="32" spans="1:29" ht="15.75">
      <c r="A32" s="252"/>
      <c r="B32" s="88" t="s">
        <v>19</v>
      </c>
      <c r="C32" s="94"/>
      <c r="D32" s="95"/>
      <c r="E32" s="96">
        <f t="shared" si="0"/>
        <v>0</v>
      </c>
      <c r="F32" s="94"/>
      <c r="G32" s="95"/>
      <c r="H32" s="96">
        <f t="shared" si="1"/>
        <v>0</v>
      </c>
      <c r="I32" s="94"/>
      <c r="J32" s="95"/>
      <c r="K32" s="96">
        <f t="shared" si="2"/>
        <v>0</v>
      </c>
      <c r="L32" s="94"/>
      <c r="M32" s="95"/>
      <c r="N32" s="96">
        <f t="shared" si="3"/>
        <v>0</v>
      </c>
      <c r="O32" s="94"/>
      <c r="P32" s="95"/>
      <c r="Q32" s="96">
        <f t="shared" si="4"/>
        <v>0</v>
      </c>
      <c r="R32" s="94"/>
      <c r="S32" s="95"/>
      <c r="T32" s="96">
        <f t="shared" si="5"/>
        <v>0</v>
      </c>
      <c r="U32" s="210">
        <f t="shared" si="6"/>
        <v>0</v>
      </c>
      <c r="W32" s="88" t="s">
        <v>19</v>
      </c>
      <c r="X32" s="125">
        <f t="shared" si="7"/>
        <v>0</v>
      </c>
      <c r="Y32" s="126">
        <f t="shared" si="8"/>
        <v>0</v>
      </c>
      <c r="Z32" s="126">
        <f t="shared" si="9"/>
        <v>0</v>
      </c>
      <c r="AA32" s="126">
        <f t="shared" si="10"/>
        <v>0</v>
      </c>
      <c r="AB32" s="126">
        <f t="shared" si="11"/>
        <v>0</v>
      </c>
      <c r="AC32" s="132">
        <f t="shared" si="12"/>
        <v>0</v>
      </c>
    </row>
    <row r="33" spans="1:29" ht="15.75" customHeight="1">
      <c r="A33" s="250">
        <v>42739</v>
      </c>
      <c r="B33" s="85" t="s">
        <v>12</v>
      </c>
      <c r="C33" s="89"/>
      <c r="D33" s="90"/>
      <c r="E33" s="91">
        <f t="shared" si="0"/>
        <v>0</v>
      </c>
      <c r="F33" s="89"/>
      <c r="G33" s="90"/>
      <c r="H33" s="91">
        <f t="shared" si="1"/>
        <v>0</v>
      </c>
      <c r="I33" s="89"/>
      <c r="J33" s="90"/>
      <c r="K33" s="91">
        <f t="shared" si="2"/>
        <v>0</v>
      </c>
      <c r="L33" s="89"/>
      <c r="M33" s="90"/>
      <c r="N33" s="91">
        <f t="shared" si="3"/>
        <v>0</v>
      </c>
      <c r="O33" s="89"/>
      <c r="P33" s="90"/>
      <c r="Q33" s="91">
        <f t="shared" si="4"/>
        <v>0</v>
      </c>
      <c r="R33" s="89"/>
      <c r="S33" s="90"/>
      <c r="T33" s="91">
        <f t="shared" si="5"/>
        <v>0</v>
      </c>
      <c r="U33" s="208">
        <f t="shared" si="6"/>
        <v>0</v>
      </c>
      <c r="W33" s="85" t="s">
        <v>12</v>
      </c>
      <c r="X33" s="117">
        <f t="shared" si="7"/>
        <v>0</v>
      </c>
      <c r="Y33" s="118">
        <f t="shared" si="8"/>
        <v>0</v>
      </c>
      <c r="Z33" s="118">
        <f t="shared" si="9"/>
        <v>0</v>
      </c>
      <c r="AA33" s="118">
        <f t="shared" si="10"/>
        <v>0</v>
      </c>
      <c r="AB33" s="118">
        <f t="shared" si="11"/>
        <v>0</v>
      </c>
      <c r="AC33" s="131">
        <f t="shared" si="12"/>
        <v>0</v>
      </c>
    </row>
    <row r="34" spans="1:29" ht="15.75">
      <c r="A34" s="251"/>
      <c r="B34" s="86" t="s">
        <v>13</v>
      </c>
      <c r="C34" s="92"/>
      <c r="D34" s="84"/>
      <c r="E34" s="93">
        <f t="shared" si="0"/>
        <v>0</v>
      </c>
      <c r="F34" s="92"/>
      <c r="G34" s="6"/>
      <c r="H34" s="93">
        <f t="shared" si="1"/>
        <v>0</v>
      </c>
      <c r="I34" s="92"/>
      <c r="J34" s="20"/>
      <c r="K34" s="93">
        <f t="shared" si="2"/>
        <v>0</v>
      </c>
      <c r="L34" s="92"/>
      <c r="M34" s="20"/>
      <c r="N34" s="93">
        <f t="shared" si="3"/>
        <v>0</v>
      </c>
      <c r="O34" s="92"/>
      <c r="P34" s="6"/>
      <c r="Q34" s="93">
        <f t="shared" si="4"/>
        <v>0</v>
      </c>
      <c r="R34" s="92"/>
      <c r="S34" s="6"/>
      <c r="T34" s="93">
        <f t="shared" si="5"/>
        <v>0</v>
      </c>
      <c r="U34" s="209">
        <f t="shared" si="6"/>
        <v>0</v>
      </c>
      <c r="W34" s="86" t="s">
        <v>13</v>
      </c>
      <c r="X34" s="121">
        <f t="shared" si="7"/>
        <v>0</v>
      </c>
      <c r="Y34" s="122">
        <f t="shared" si="8"/>
        <v>0</v>
      </c>
      <c r="Z34" s="122">
        <f t="shared" si="9"/>
        <v>0</v>
      </c>
      <c r="AA34" s="122">
        <f t="shared" si="10"/>
        <v>0</v>
      </c>
      <c r="AB34" s="122">
        <f t="shared" si="11"/>
        <v>0</v>
      </c>
      <c r="AC34" s="129">
        <f t="shared" si="12"/>
        <v>0</v>
      </c>
    </row>
    <row r="35" spans="1:29" ht="15.75">
      <c r="A35" s="251"/>
      <c r="B35" s="87" t="s">
        <v>14</v>
      </c>
      <c r="C35" s="92"/>
      <c r="D35" s="6"/>
      <c r="E35" s="93">
        <f t="shared" si="0"/>
        <v>0</v>
      </c>
      <c r="F35" s="92"/>
      <c r="G35" s="6"/>
      <c r="H35" s="93">
        <f t="shared" si="1"/>
        <v>0</v>
      </c>
      <c r="I35" s="92"/>
      <c r="J35" s="20"/>
      <c r="K35" s="93">
        <f t="shared" si="2"/>
        <v>0</v>
      </c>
      <c r="L35" s="92"/>
      <c r="M35" s="20"/>
      <c r="N35" s="93">
        <f t="shared" si="3"/>
        <v>0</v>
      </c>
      <c r="O35" s="92"/>
      <c r="P35" s="6"/>
      <c r="Q35" s="93">
        <f t="shared" si="4"/>
        <v>0</v>
      </c>
      <c r="R35" s="92"/>
      <c r="S35" s="6"/>
      <c r="T35" s="93">
        <f t="shared" si="5"/>
        <v>0</v>
      </c>
      <c r="U35" s="209">
        <f t="shared" si="6"/>
        <v>0</v>
      </c>
      <c r="W35" s="87" t="s">
        <v>14</v>
      </c>
      <c r="X35" s="121">
        <f t="shared" si="7"/>
        <v>0</v>
      </c>
      <c r="Y35" s="122">
        <f t="shared" si="8"/>
        <v>0</v>
      </c>
      <c r="Z35" s="122">
        <f t="shared" si="9"/>
        <v>0</v>
      </c>
      <c r="AA35" s="122">
        <f t="shared" si="10"/>
        <v>0</v>
      </c>
      <c r="AB35" s="122">
        <f t="shared" si="11"/>
        <v>0</v>
      </c>
      <c r="AC35" s="129">
        <f t="shared" si="12"/>
        <v>0</v>
      </c>
    </row>
    <row r="36" spans="1:29" ht="15.75">
      <c r="A36" s="251"/>
      <c r="B36" s="86" t="s">
        <v>15</v>
      </c>
      <c r="C36" s="92"/>
      <c r="D36" s="6"/>
      <c r="E36" s="93">
        <f t="shared" si="0"/>
        <v>0</v>
      </c>
      <c r="F36" s="92"/>
      <c r="G36" s="6"/>
      <c r="H36" s="93">
        <f t="shared" si="1"/>
        <v>0</v>
      </c>
      <c r="I36" s="92"/>
      <c r="J36" s="20"/>
      <c r="K36" s="93">
        <f t="shared" si="2"/>
        <v>0</v>
      </c>
      <c r="L36" s="92"/>
      <c r="M36" s="20"/>
      <c r="N36" s="93">
        <f t="shared" si="3"/>
        <v>0</v>
      </c>
      <c r="O36" s="92"/>
      <c r="P36" s="6"/>
      <c r="Q36" s="93">
        <f t="shared" si="4"/>
        <v>0</v>
      </c>
      <c r="R36" s="92"/>
      <c r="S36" s="6"/>
      <c r="T36" s="93">
        <f t="shared" si="5"/>
        <v>0</v>
      </c>
      <c r="U36" s="209">
        <f t="shared" si="6"/>
        <v>0</v>
      </c>
      <c r="W36" s="86" t="s">
        <v>15</v>
      </c>
      <c r="X36" s="121">
        <f t="shared" si="7"/>
        <v>0</v>
      </c>
      <c r="Y36" s="122">
        <f t="shared" si="8"/>
        <v>0</v>
      </c>
      <c r="Z36" s="122">
        <f t="shared" si="9"/>
        <v>0</v>
      </c>
      <c r="AA36" s="122">
        <f t="shared" si="10"/>
        <v>0</v>
      </c>
      <c r="AB36" s="122">
        <f t="shared" si="11"/>
        <v>0</v>
      </c>
      <c r="AC36" s="129">
        <f t="shared" si="12"/>
        <v>0</v>
      </c>
    </row>
    <row r="37" spans="1:29" ht="15.75">
      <c r="A37" s="251"/>
      <c r="B37" s="86" t="s">
        <v>16</v>
      </c>
      <c r="C37" s="92"/>
      <c r="D37" s="6"/>
      <c r="E37" s="93">
        <f t="shared" si="0"/>
        <v>0</v>
      </c>
      <c r="F37" s="92"/>
      <c r="G37" s="6"/>
      <c r="H37" s="93">
        <f t="shared" si="1"/>
        <v>0</v>
      </c>
      <c r="I37" s="92"/>
      <c r="J37" s="20"/>
      <c r="K37" s="93">
        <f t="shared" si="2"/>
        <v>0</v>
      </c>
      <c r="L37" s="92"/>
      <c r="M37" s="20"/>
      <c r="N37" s="93">
        <f t="shared" si="3"/>
        <v>0</v>
      </c>
      <c r="O37" s="92"/>
      <c r="P37" s="6"/>
      <c r="Q37" s="93">
        <f t="shared" si="4"/>
        <v>0</v>
      </c>
      <c r="R37" s="92"/>
      <c r="S37" s="6"/>
      <c r="T37" s="93">
        <f t="shared" si="5"/>
        <v>0</v>
      </c>
      <c r="U37" s="209">
        <f t="shared" si="6"/>
        <v>0</v>
      </c>
      <c r="W37" s="86" t="s">
        <v>16</v>
      </c>
      <c r="X37" s="121">
        <f t="shared" si="7"/>
        <v>0</v>
      </c>
      <c r="Y37" s="122">
        <f t="shared" si="8"/>
        <v>0</v>
      </c>
      <c r="Z37" s="122">
        <f t="shared" si="9"/>
        <v>0</v>
      </c>
      <c r="AA37" s="122">
        <f t="shared" si="10"/>
        <v>0</v>
      </c>
      <c r="AB37" s="122">
        <f t="shared" si="11"/>
        <v>0</v>
      </c>
      <c r="AC37" s="129">
        <f t="shared" si="12"/>
        <v>0</v>
      </c>
    </row>
    <row r="38" spans="1:29" ht="15.75">
      <c r="A38" s="251"/>
      <c r="B38" s="86" t="s">
        <v>17</v>
      </c>
      <c r="C38" s="92"/>
      <c r="D38" s="6"/>
      <c r="E38" s="93">
        <f t="shared" si="0"/>
        <v>0</v>
      </c>
      <c r="F38" s="92"/>
      <c r="G38" s="6"/>
      <c r="H38" s="93">
        <f t="shared" si="1"/>
        <v>0</v>
      </c>
      <c r="I38" s="92"/>
      <c r="J38" s="20"/>
      <c r="K38" s="93">
        <f t="shared" si="2"/>
        <v>0</v>
      </c>
      <c r="L38" s="92"/>
      <c r="M38" s="20"/>
      <c r="N38" s="93">
        <f t="shared" si="3"/>
        <v>0</v>
      </c>
      <c r="O38" s="92"/>
      <c r="P38" s="6"/>
      <c r="Q38" s="93">
        <f t="shared" si="4"/>
        <v>0</v>
      </c>
      <c r="R38" s="92"/>
      <c r="S38" s="6"/>
      <c r="T38" s="93">
        <f t="shared" si="5"/>
        <v>0</v>
      </c>
      <c r="U38" s="209">
        <f t="shared" si="6"/>
        <v>0</v>
      </c>
      <c r="W38" s="86" t="s">
        <v>17</v>
      </c>
      <c r="X38" s="121">
        <f t="shared" si="7"/>
        <v>0</v>
      </c>
      <c r="Y38" s="122">
        <f t="shared" si="8"/>
        <v>0</v>
      </c>
      <c r="Z38" s="122">
        <f t="shared" si="9"/>
        <v>0</v>
      </c>
      <c r="AA38" s="122">
        <f t="shared" si="10"/>
        <v>0</v>
      </c>
      <c r="AB38" s="122">
        <f t="shared" si="11"/>
        <v>0</v>
      </c>
      <c r="AC38" s="129">
        <f t="shared" si="12"/>
        <v>0</v>
      </c>
    </row>
    <row r="39" spans="1:29" ht="15.75">
      <c r="A39" s="251"/>
      <c r="B39" s="86" t="s">
        <v>18</v>
      </c>
      <c r="C39" s="92"/>
      <c r="D39" s="6"/>
      <c r="E39" s="93">
        <f t="shared" si="0"/>
        <v>0</v>
      </c>
      <c r="F39" s="92"/>
      <c r="G39" s="6"/>
      <c r="H39" s="93">
        <f t="shared" si="1"/>
        <v>0</v>
      </c>
      <c r="I39" s="92"/>
      <c r="J39" s="20"/>
      <c r="K39" s="93">
        <f t="shared" si="2"/>
        <v>0</v>
      </c>
      <c r="L39" s="92"/>
      <c r="M39" s="20"/>
      <c r="N39" s="93">
        <f t="shared" si="3"/>
        <v>0</v>
      </c>
      <c r="O39" s="92"/>
      <c r="P39" s="6"/>
      <c r="Q39" s="93">
        <f t="shared" si="4"/>
        <v>0</v>
      </c>
      <c r="R39" s="92"/>
      <c r="S39" s="6"/>
      <c r="T39" s="93">
        <f t="shared" si="5"/>
        <v>0</v>
      </c>
      <c r="U39" s="209">
        <f t="shared" si="6"/>
        <v>0</v>
      </c>
      <c r="W39" s="86" t="s">
        <v>18</v>
      </c>
      <c r="X39" s="121">
        <f t="shared" si="7"/>
        <v>0</v>
      </c>
      <c r="Y39" s="122">
        <f t="shared" si="8"/>
        <v>0</v>
      </c>
      <c r="Z39" s="122">
        <f t="shared" si="9"/>
        <v>0</v>
      </c>
      <c r="AA39" s="122">
        <f t="shared" si="10"/>
        <v>0</v>
      </c>
      <c r="AB39" s="122">
        <f t="shared" si="11"/>
        <v>0</v>
      </c>
      <c r="AC39" s="129">
        <f t="shared" si="12"/>
        <v>0</v>
      </c>
    </row>
    <row r="40" spans="1:29" ht="15.75">
      <c r="A40" s="252"/>
      <c r="B40" s="88" t="s">
        <v>19</v>
      </c>
      <c r="C40" s="94"/>
      <c r="D40" s="105"/>
      <c r="E40" s="96">
        <f t="shared" si="0"/>
        <v>0</v>
      </c>
      <c r="F40" s="94"/>
      <c r="G40" s="105"/>
      <c r="H40" s="96">
        <f t="shared" si="1"/>
        <v>0</v>
      </c>
      <c r="I40" s="94"/>
      <c r="J40" s="95"/>
      <c r="K40" s="96">
        <f t="shared" si="2"/>
        <v>0</v>
      </c>
      <c r="L40" s="94"/>
      <c r="M40" s="95"/>
      <c r="N40" s="96">
        <f t="shared" si="3"/>
        <v>0</v>
      </c>
      <c r="O40" s="94"/>
      <c r="P40" s="105"/>
      <c r="Q40" s="96">
        <f t="shared" si="4"/>
        <v>0</v>
      </c>
      <c r="R40" s="94"/>
      <c r="S40" s="105"/>
      <c r="T40" s="96">
        <f t="shared" si="5"/>
        <v>0</v>
      </c>
      <c r="U40" s="210">
        <f t="shared" si="6"/>
        <v>0</v>
      </c>
      <c r="W40" s="88" t="s">
        <v>19</v>
      </c>
      <c r="X40" s="125">
        <f t="shared" si="7"/>
        <v>0</v>
      </c>
      <c r="Y40" s="126">
        <f t="shared" si="8"/>
        <v>0</v>
      </c>
      <c r="Z40" s="126">
        <f t="shared" si="9"/>
        <v>0</v>
      </c>
      <c r="AA40" s="126">
        <f t="shared" si="10"/>
        <v>0</v>
      </c>
      <c r="AB40" s="126">
        <f t="shared" si="11"/>
        <v>0</v>
      </c>
      <c r="AC40" s="132">
        <f t="shared" si="12"/>
        <v>0</v>
      </c>
    </row>
    <row r="41" spans="1:29" ht="15.75" customHeight="1">
      <c r="A41" s="250">
        <v>42740</v>
      </c>
      <c r="B41" s="85" t="s">
        <v>12</v>
      </c>
      <c r="C41" s="89"/>
      <c r="D41" s="90"/>
      <c r="E41" s="97">
        <f t="shared" si="0"/>
        <v>0</v>
      </c>
      <c r="F41" s="89"/>
      <c r="G41" s="90"/>
      <c r="H41" s="91">
        <f t="shared" si="1"/>
        <v>0</v>
      </c>
      <c r="I41" s="89"/>
      <c r="J41" s="90"/>
      <c r="K41" s="91">
        <f t="shared" si="2"/>
        <v>0</v>
      </c>
      <c r="L41" s="89"/>
      <c r="M41" s="90"/>
      <c r="N41" s="91">
        <f t="shared" si="3"/>
        <v>0</v>
      </c>
      <c r="O41" s="89"/>
      <c r="P41" s="90"/>
      <c r="Q41" s="91">
        <f t="shared" si="4"/>
        <v>0</v>
      </c>
      <c r="R41" s="89"/>
      <c r="S41" s="90"/>
      <c r="T41" s="91">
        <f t="shared" si="5"/>
        <v>0</v>
      </c>
      <c r="U41" s="208">
        <f t="shared" si="6"/>
        <v>0</v>
      </c>
      <c r="W41" s="85" t="s">
        <v>12</v>
      </c>
      <c r="X41" s="122">
        <f t="shared" si="7"/>
        <v>0</v>
      </c>
      <c r="Y41" s="122">
        <f t="shared" si="8"/>
        <v>0</v>
      </c>
      <c r="Z41" s="122">
        <f t="shared" si="9"/>
        <v>0</v>
      </c>
      <c r="AA41" s="122">
        <f t="shared" si="10"/>
        <v>0</v>
      </c>
      <c r="AB41" s="122">
        <f t="shared" si="11"/>
        <v>0</v>
      </c>
      <c r="AC41" s="129">
        <f t="shared" si="12"/>
        <v>0</v>
      </c>
    </row>
    <row r="42" spans="1:29" ht="15.75">
      <c r="A42" s="251"/>
      <c r="B42" s="86" t="s">
        <v>13</v>
      </c>
      <c r="C42" s="92"/>
      <c r="D42" s="20"/>
      <c r="E42" s="93">
        <f t="shared" si="0"/>
        <v>0</v>
      </c>
      <c r="F42" s="92"/>
      <c r="G42" s="20"/>
      <c r="H42" s="93">
        <f t="shared" si="1"/>
        <v>0</v>
      </c>
      <c r="I42" s="92"/>
      <c r="J42" s="20"/>
      <c r="K42" s="93">
        <f t="shared" si="2"/>
        <v>0</v>
      </c>
      <c r="L42" s="92"/>
      <c r="M42" s="20"/>
      <c r="N42" s="93">
        <f t="shared" si="3"/>
        <v>0</v>
      </c>
      <c r="O42" s="92"/>
      <c r="P42" s="20"/>
      <c r="Q42" s="93">
        <f t="shared" si="4"/>
        <v>0</v>
      </c>
      <c r="R42" s="92"/>
      <c r="S42" s="20"/>
      <c r="T42" s="93">
        <f t="shared" si="5"/>
        <v>0</v>
      </c>
      <c r="U42" s="209">
        <f t="shared" si="6"/>
        <v>0</v>
      </c>
      <c r="W42" s="86" t="s">
        <v>13</v>
      </c>
      <c r="X42" s="122">
        <f t="shared" si="7"/>
        <v>0</v>
      </c>
      <c r="Y42" s="122">
        <f t="shared" si="8"/>
        <v>0</v>
      </c>
      <c r="Z42" s="122">
        <f t="shared" si="9"/>
        <v>0</v>
      </c>
      <c r="AA42" s="122">
        <f t="shared" si="10"/>
        <v>0</v>
      </c>
      <c r="AB42" s="122">
        <f t="shared" si="11"/>
        <v>0</v>
      </c>
      <c r="AC42" s="129">
        <f t="shared" si="12"/>
        <v>0</v>
      </c>
    </row>
    <row r="43" spans="1:29" ht="15.75">
      <c r="A43" s="251"/>
      <c r="B43" s="87" t="s">
        <v>14</v>
      </c>
      <c r="C43" s="92"/>
      <c r="D43" s="20"/>
      <c r="E43" s="93">
        <f t="shared" si="0"/>
        <v>0</v>
      </c>
      <c r="F43" s="92"/>
      <c r="G43" s="20"/>
      <c r="H43" s="93">
        <f t="shared" si="1"/>
        <v>0</v>
      </c>
      <c r="I43" s="92"/>
      <c r="J43" s="20"/>
      <c r="K43" s="93">
        <f t="shared" si="2"/>
        <v>0</v>
      </c>
      <c r="L43" s="92"/>
      <c r="M43" s="20"/>
      <c r="N43" s="93">
        <f t="shared" si="3"/>
        <v>0</v>
      </c>
      <c r="O43" s="92"/>
      <c r="P43" s="20"/>
      <c r="Q43" s="93">
        <f t="shared" si="4"/>
        <v>0</v>
      </c>
      <c r="R43" s="92"/>
      <c r="S43" s="20"/>
      <c r="T43" s="93">
        <f t="shared" si="5"/>
        <v>0</v>
      </c>
      <c r="U43" s="209">
        <f t="shared" si="6"/>
        <v>0</v>
      </c>
      <c r="W43" s="87" t="s">
        <v>14</v>
      </c>
      <c r="X43" s="122">
        <f t="shared" si="7"/>
        <v>0</v>
      </c>
      <c r="Y43" s="122">
        <f t="shared" si="8"/>
        <v>0</v>
      </c>
      <c r="Z43" s="122">
        <f t="shared" si="9"/>
        <v>0</v>
      </c>
      <c r="AA43" s="122">
        <f t="shared" si="10"/>
        <v>0</v>
      </c>
      <c r="AB43" s="122">
        <f t="shared" si="11"/>
        <v>0</v>
      </c>
      <c r="AC43" s="129">
        <f t="shared" si="12"/>
        <v>0</v>
      </c>
    </row>
    <row r="44" spans="1:29" ht="15.75">
      <c r="A44" s="251"/>
      <c r="B44" s="86" t="s">
        <v>15</v>
      </c>
      <c r="C44" s="92"/>
      <c r="D44" s="20"/>
      <c r="E44" s="93">
        <f t="shared" si="0"/>
        <v>0</v>
      </c>
      <c r="F44" s="92"/>
      <c r="G44" s="20"/>
      <c r="H44" s="93">
        <f t="shared" si="1"/>
        <v>0</v>
      </c>
      <c r="I44" s="92"/>
      <c r="J44" s="20"/>
      <c r="K44" s="93">
        <f t="shared" si="2"/>
        <v>0</v>
      </c>
      <c r="L44" s="92"/>
      <c r="M44" s="20"/>
      <c r="N44" s="93">
        <f t="shared" si="3"/>
        <v>0</v>
      </c>
      <c r="O44" s="92"/>
      <c r="P44" s="20"/>
      <c r="Q44" s="93">
        <f t="shared" si="4"/>
        <v>0</v>
      </c>
      <c r="R44" s="92"/>
      <c r="S44" s="20"/>
      <c r="T44" s="93">
        <f t="shared" si="5"/>
        <v>0</v>
      </c>
      <c r="U44" s="209">
        <f t="shared" si="6"/>
        <v>0</v>
      </c>
      <c r="W44" s="86" t="s">
        <v>15</v>
      </c>
      <c r="X44" s="122">
        <f t="shared" si="7"/>
        <v>0</v>
      </c>
      <c r="Y44" s="122">
        <f t="shared" si="8"/>
        <v>0</v>
      </c>
      <c r="Z44" s="122">
        <f t="shared" si="9"/>
        <v>0</v>
      </c>
      <c r="AA44" s="122">
        <f t="shared" si="10"/>
        <v>0</v>
      </c>
      <c r="AB44" s="122">
        <f t="shared" si="11"/>
        <v>0</v>
      </c>
      <c r="AC44" s="129">
        <f t="shared" si="12"/>
        <v>0</v>
      </c>
    </row>
    <row r="45" spans="1:29" ht="15.75">
      <c r="A45" s="251"/>
      <c r="B45" s="86" t="s">
        <v>16</v>
      </c>
      <c r="C45" s="92"/>
      <c r="D45" s="20"/>
      <c r="E45" s="93">
        <f t="shared" si="0"/>
        <v>0</v>
      </c>
      <c r="F45" s="92"/>
      <c r="G45" s="20"/>
      <c r="H45" s="93">
        <f t="shared" si="1"/>
        <v>0</v>
      </c>
      <c r="I45" s="92"/>
      <c r="J45" s="20"/>
      <c r="K45" s="93">
        <f t="shared" si="2"/>
        <v>0</v>
      </c>
      <c r="L45" s="92"/>
      <c r="M45" s="20"/>
      <c r="N45" s="93">
        <f t="shared" si="3"/>
        <v>0</v>
      </c>
      <c r="O45" s="92"/>
      <c r="P45" s="20"/>
      <c r="Q45" s="93">
        <f t="shared" si="4"/>
        <v>0</v>
      </c>
      <c r="R45" s="92"/>
      <c r="S45" s="20"/>
      <c r="T45" s="93">
        <f t="shared" si="5"/>
        <v>0</v>
      </c>
      <c r="U45" s="209">
        <f t="shared" si="6"/>
        <v>0</v>
      </c>
      <c r="W45" s="86" t="s">
        <v>16</v>
      </c>
      <c r="X45" s="122">
        <f t="shared" si="7"/>
        <v>0</v>
      </c>
      <c r="Y45" s="122">
        <f t="shared" si="8"/>
        <v>0</v>
      </c>
      <c r="Z45" s="122">
        <f t="shared" si="9"/>
        <v>0</v>
      </c>
      <c r="AA45" s="122">
        <f t="shared" si="10"/>
        <v>0</v>
      </c>
      <c r="AB45" s="122">
        <f t="shared" si="11"/>
        <v>0</v>
      </c>
      <c r="AC45" s="129">
        <f t="shared" si="12"/>
        <v>0</v>
      </c>
    </row>
    <row r="46" spans="1:29" ht="15.75">
      <c r="A46" s="251"/>
      <c r="B46" s="86" t="s">
        <v>17</v>
      </c>
      <c r="C46" s="92"/>
      <c r="D46" s="20"/>
      <c r="E46" s="93">
        <f t="shared" si="0"/>
        <v>0</v>
      </c>
      <c r="F46" s="92"/>
      <c r="G46" s="20"/>
      <c r="H46" s="93">
        <f t="shared" si="1"/>
        <v>0</v>
      </c>
      <c r="I46" s="92"/>
      <c r="J46" s="20"/>
      <c r="K46" s="93">
        <f t="shared" si="2"/>
        <v>0</v>
      </c>
      <c r="L46" s="92"/>
      <c r="M46" s="20"/>
      <c r="N46" s="93">
        <f t="shared" si="3"/>
        <v>0</v>
      </c>
      <c r="O46" s="92"/>
      <c r="P46" s="20"/>
      <c r="Q46" s="93">
        <f t="shared" si="4"/>
        <v>0</v>
      </c>
      <c r="R46" s="92"/>
      <c r="S46" s="20"/>
      <c r="T46" s="93">
        <f t="shared" si="5"/>
        <v>0</v>
      </c>
      <c r="U46" s="209">
        <f t="shared" si="6"/>
        <v>0</v>
      </c>
      <c r="W46" s="86" t="s">
        <v>17</v>
      </c>
      <c r="X46" s="122">
        <f t="shared" si="7"/>
        <v>0</v>
      </c>
      <c r="Y46" s="122">
        <f t="shared" si="8"/>
        <v>0</v>
      </c>
      <c r="Z46" s="122">
        <f t="shared" si="9"/>
        <v>0</v>
      </c>
      <c r="AA46" s="122">
        <f t="shared" si="10"/>
        <v>0</v>
      </c>
      <c r="AB46" s="122">
        <f t="shared" si="11"/>
        <v>0</v>
      </c>
      <c r="AC46" s="129">
        <f t="shared" si="12"/>
        <v>0</v>
      </c>
    </row>
    <row r="47" spans="1:29" ht="15.75">
      <c r="A47" s="251"/>
      <c r="B47" s="86" t="s">
        <v>18</v>
      </c>
      <c r="C47" s="92"/>
      <c r="D47" s="20"/>
      <c r="E47" s="93">
        <f t="shared" si="0"/>
        <v>0</v>
      </c>
      <c r="F47" s="92"/>
      <c r="G47" s="20"/>
      <c r="H47" s="93">
        <f t="shared" si="1"/>
        <v>0</v>
      </c>
      <c r="I47" s="92"/>
      <c r="J47" s="20"/>
      <c r="K47" s="93">
        <f t="shared" si="2"/>
        <v>0</v>
      </c>
      <c r="L47" s="92"/>
      <c r="M47" s="20"/>
      <c r="N47" s="93">
        <f t="shared" si="3"/>
        <v>0</v>
      </c>
      <c r="O47" s="92"/>
      <c r="P47" s="20"/>
      <c r="Q47" s="93">
        <f t="shared" si="4"/>
        <v>0</v>
      </c>
      <c r="R47" s="92"/>
      <c r="S47" s="20"/>
      <c r="T47" s="93">
        <f t="shared" si="5"/>
        <v>0</v>
      </c>
      <c r="U47" s="209">
        <f t="shared" si="6"/>
        <v>0</v>
      </c>
      <c r="W47" s="86" t="s">
        <v>18</v>
      </c>
      <c r="X47" s="122">
        <f t="shared" si="7"/>
        <v>0</v>
      </c>
      <c r="Y47" s="122">
        <f t="shared" si="8"/>
        <v>0</v>
      </c>
      <c r="Z47" s="122">
        <f t="shared" si="9"/>
        <v>0</v>
      </c>
      <c r="AA47" s="122">
        <f t="shared" si="10"/>
        <v>0</v>
      </c>
      <c r="AB47" s="122">
        <f t="shared" si="11"/>
        <v>0</v>
      </c>
      <c r="AC47" s="129">
        <f t="shared" si="12"/>
        <v>0</v>
      </c>
    </row>
    <row r="48" spans="1:29" ht="15.75">
      <c r="A48" s="252"/>
      <c r="B48" s="88" t="s">
        <v>19</v>
      </c>
      <c r="C48" s="94"/>
      <c r="D48" s="95"/>
      <c r="E48" s="96">
        <f t="shared" si="0"/>
        <v>0</v>
      </c>
      <c r="F48" s="94"/>
      <c r="G48" s="95"/>
      <c r="H48" s="96">
        <f t="shared" si="1"/>
        <v>0</v>
      </c>
      <c r="I48" s="94"/>
      <c r="J48" s="95"/>
      <c r="K48" s="96">
        <f t="shared" si="2"/>
        <v>0</v>
      </c>
      <c r="L48" s="94"/>
      <c r="M48" s="95"/>
      <c r="N48" s="96">
        <f t="shared" si="3"/>
        <v>0</v>
      </c>
      <c r="O48" s="94"/>
      <c r="P48" s="95"/>
      <c r="Q48" s="96">
        <f t="shared" si="4"/>
        <v>0</v>
      </c>
      <c r="R48" s="94"/>
      <c r="S48" s="95"/>
      <c r="T48" s="96">
        <f t="shared" si="5"/>
        <v>0</v>
      </c>
      <c r="U48" s="210">
        <f t="shared" si="6"/>
        <v>0</v>
      </c>
      <c r="W48" s="88" t="s">
        <v>19</v>
      </c>
      <c r="X48" s="122">
        <f t="shared" si="7"/>
        <v>0</v>
      </c>
      <c r="Y48" s="122">
        <f t="shared" si="8"/>
        <v>0</v>
      </c>
      <c r="Z48" s="122">
        <f t="shared" si="9"/>
        <v>0</v>
      </c>
      <c r="AA48" s="122">
        <f t="shared" si="10"/>
        <v>0</v>
      </c>
      <c r="AB48" s="122">
        <f t="shared" si="11"/>
        <v>0</v>
      </c>
      <c r="AC48" s="129">
        <f t="shared" si="12"/>
        <v>0</v>
      </c>
    </row>
    <row r="49" spans="1:29" ht="15.75" customHeight="1">
      <c r="A49" s="250">
        <v>42741</v>
      </c>
      <c r="B49" s="85" t="s">
        <v>12</v>
      </c>
      <c r="C49" s="89"/>
      <c r="D49" s="90"/>
      <c r="E49" s="91">
        <f t="shared" si="0"/>
        <v>0</v>
      </c>
      <c r="F49" s="89"/>
      <c r="G49" s="90"/>
      <c r="H49" s="91">
        <f t="shared" si="1"/>
        <v>0</v>
      </c>
      <c r="I49" s="89"/>
      <c r="J49" s="90"/>
      <c r="K49" s="91">
        <f t="shared" si="2"/>
        <v>0</v>
      </c>
      <c r="L49" s="89"/>
      <c r="M49" s="90"/>
      <c r="N49" s="91">
        <f t="shared" si="3"/>
        <v>0</v>
      </c>
      <c r="O49" s="89"/>
      <c r="P49" s="90"/>
      <c r="Q49" s="91">
        <f t="shared" si="4"/>
        <v>0</v>
      </c>
      <c r="R49" s="89"/>
      <c r="S49" s="90"/>
      <c r="T49" s="91">
        <f t="shared" si="5"/>
        <v>0</v>
      </c>
      <c r="U49" s="208">
        <f t="shared" si="6"/>
        <v>0</v>
      </c>
      <c r="W49" s="85" t="s">
        <v>12</v>
      </c>
      <c r="X49" s="117">
        <f t="shared" si="7"/>
        <v>0</v>
      </c>
      <c r="Y49" s="118">
        <f t="shared" si="8"/>
        <v>0</v>
      </c>
      <c r="Z49" s="118">
        <f t="shared" si="9"/>
        <v>0</v>
      </c>
      <c r="AA49" s="118">
        <f t="shared" si="10"/>
        <v>0</v>
      </c>
      <c r="AB49" s="118">
        <f t="shared" si="11"/>
        <v>0</v>
      </c>
      <c r="AC49" s="131">
        <f t="shared" si="12"/>
        <v>0</v>
      </c>
    </row>
    <row r="50" spans="1:29" ht="15.75">
      <c r="A50" s="251"/>
      <c r="B50" s="86" t="s">
        <v>13</v>
      </c>
      <c r="C50" s="92"/>
      <c r="D50" s="20"/>
      <c r="E50" s="93">
        <f t="shared" si="0"/>
        <v>0</v>
      </c>
      <c r="F50" s="92"/>
      <c r="G50" s="20"/>
      <c r="H50" s="93">
        <f t="shared" si="1"/>
        <v>0</v>
      </c>
      <c r="I50" s="92"/>
      <c r="J50" s="20"/>
      <c r="K50" s="93">
        <f t="shared" si="2"/>
        <v>0</v>
      </c>
      <c r="L50" s="92"/>
      <c r="M50" s="20"/>
      <c r="N50" s="93">
        <f t="shared" si="3"/>
        <v>0</v>
      </c>
      <c r="O50" s="92"/>
      <c r="P50" s="20"/>
      <c r="Q50" s="93">
        <f t="shared" si="4"/>
        <v>0</v>
      </c>
      <c r="R50" s="92"/>
      <c r="S50" s="20"/>
      <c r="T50" s="93">
        <f t="shared" si="5"/>
        <v>0</v>
      </c>
      <c r="U50" s="209">
        <f t="shared" si="6"/>
        <v>0</v>
      </c>
      <c r="W50" s="86" t="s">
        <v>13</v>
      </c>
      <c r="X50" s="121">
        <f t="shared" si="7"/>
        <v>0</v>
      </c>
      <c r="Y50" s="122">
        <f t="shared" si="8"/>
        <v>0</v>
      </c>
      <c r="Z50" s="122">
        <f t="shared" si="9"/>
        <v>0</v>
      </c>
      <c r="AA50" s="122">
        <f t="shared" si="10"/>
        <v>0</v>
      </c>
      <c r="AB50" s="122">
        <f t="shared" si="11"/>
        <v>0</v>
      </c>
      <c r="AC50" s="129">
        <f t="shared" si="12"/>
        <v>0</v>
      </c>
    </row>
    <row r="51" spans="1:29" ht="15.75">
      <c r="A51" s="251"/>
      <c r="B51" s="87" t="s">
        <v>14</v>
      </c>
      <c r="C51" s="92"/>
      <c r="D51" s="20"/>
      <c r="E51" s="93">
        <f t="shared" si="0"/>
        <v>0</v>
      </c>
      <c r="F51" s="92"/>
      <c r="G51" s="20"/>
      <c r="H51" s="93">
        <f t="shared" si="1"/>
        <v>0</v>
      </c>
      <c r="I51" s="92"/>
      <c r="J51" s="20"/>
      <c r="K51" s="93">
        <f t="shared" si="2"/>
        <v>0</v>
      </c>
      <c r="L51" s="92"/>
      <c r="M51" s="20"/>
      <c r="N51" s="93">
        <f t="shared" si="3"/>
        <v>0</v>
      </c>
      <c r="O51" s="92"/>
      <c r="P51" s="20"/>
      <c r="Q51" s="93">
        <f t="shared" si="4"/>
        <v>0</v>
      </c>
      <c r="R51" s="92"/>
      <c r="S51" s="20"/>
      <c r="T51" s="93">
        <f t="shared" si="5"/>
        <v>0</v>
      </c>
      <c r="U51" s="209">
        <f t="shared" si="6"/>
        <v>0</v>
      </c>
      <c r="W51" s="87" t="s">
        <v>14</v>
      </c>
      <c r="X51" s="121">
        <f t="shared" si="7"/>
        <v>0</v>
      </c>
      <c r="Y51" s="122">
        <f t="shared" si="8"/>
        <v>0</v>
      </c>
      <c r="Z51" s="122">
        <f t="shared" si="9"/>
        <v>0</v>
      </c>
      <c r="AA51" s="122">
        <f t="shared" si="10"/>
        <v>0</v>
      </c>
      <c r="AB51" s="122">
        <f t="shared" si="11"/>
        <v>0</v>
      </c>
      <c r="AC51" s="129">
        <f t="shared" si="12"/>
        <v>0</v>
      </c>
    </row>
    <row r="52" spans="1:29" ht="15.75">
      <c r="A52" s="251"/>
      <c r="B52" s="86" t="s">
        <v>15</v>
      </c>
      <c r="C52" s="92"/>
      <c r="D52" s="20"/>
      <c r="E52" s="93">
        <f t="shared" si="0"/>
        <v>0</v>
      </c>
      <c r="F52" s="92"/>
      <c r="G52" s="20"/>
      <c r="H52" s="93">
        <f t="shared" si="1"/>
        <v>0</v>
      </c>
      <c r="I52" s="92"/>
      <c r="J52" s="20"/>
      <c r="K52" s="93">
        <f t="shared" si="2"/>
        <v>0</v>
      </c>
      <c r="L52" s="92"/>
      <c r="M52" s="20"/>
      <c r="N52" s="93">
        <f t="shared" si="3"/>
        <v>0</v>
      </c>
      <c r="O52" s="92"/>
      <c r="P52" s="20"/>
      <c r="Q52" s="93">
        <f t="shared" si="4"/>
        <v>0</v>
      </c>
      <c r="R52" s="92"/>
      <c r="S52" s="20"/>
      <c r="T52" s="93">
        <f t="shared" si="5"/>
        <v>0</v>
      </c>
      <c r="U52" s="209">
        <f t="shared" si="6"/>
        <v>0</v>
      </c>
      <c r="W52" s="86" t="s">
        <v>15</v>
      </c>
      <c r="X52" s="121">
        <f t="shared" si="7"/>
        <v>0</v>
      </c>
      <c r="Y52" s="122">
        <f t="shared" si="8"/>
        <v>0</v>
      </c>
      <c r="Z52" s="122">
        <f t="shared" si="9"/>
        <v>0</v>
      </c>
      <c r="AA52" s="122">
        <f t="shared" si="10"/>
        <v>0</v>
      </c>
      <c r="AB52" s="122">
        <f t="shared" si="11"/>
        <v>0</v>
      </c>
      <c r="AC52" s="129">
        <f t="shared" si="12"/>
        <v>0</v>
      </c>
    </row>
    <row r="53" spans="1:29" ht="15.75">
      <c r="A53" s="251"/>
      <c r="B53" s="86" t="s">
        <v>16</v>
      </c>
      <c r="C53" s="92"/>
      <c r="D53" s="20"/>
      <c r="E53" s="93">
        <f t="shared" si="0"/>
        <v>0</v>
      </c>
      <c r="F53" s="92"/>
      <c r="G53" s="20"/>
      <c r="H53" s="93">
        <f t="shared" si="1"/>
        <v>0</v>
      </c>
      <c r="I53" s="92"/>
      <c r="J53" s="20"/>
      <c r="K53" s="93">
        <f t="shared" si="2"/>
        <v>0</v>
      </c>
      <c r="L53" s="92"/>
      <c r="M53" s="20"/>
      <c r="N53" s="93">
        <f t="shared" si="3"/>
        <v>0</v>
      </c>
      <c r="O53" s="92"/>
      <c r="P53" s="20"/>
      <c r="Q53" s="93">
        <f t="shared" si="4"/>
        <v>0</v>
      </c>
      <c r="R53" s="92"/>
      <c r="S53" s="20"/>
      <c r="T53" s="93">
        <f t="shared" si="5"/>
        <v>0</v>
      </c>
      <c r="U53" s="209">
        <f t="shared" si="6"/>
        <v>0</v>
      </c>
      <c r="W53" s="86" t="s">
        <v>16</v>
      </c>
      <c r="X53" s="121">
        <f t="shared" si="7"/>
        <v>0</v>
      </c>
      <c r="Y53" s="122">
        <f t="shared" si="8"/>
        <v>0</v>
      </c>
      <c r="Z53" s="122">
        <f t="shared" si="9"/>
        <v>0</v>
      </c>
      <c r="AA53" s="122">
        <f t="shared" si="10"/>
        <v>0</v>
      </c>
      <c r="AB53" s="122">
        <f t="shared" si="11"/>
        <v>0</v>
      </c>
      <c r="AC53" s="129">
        <f t="shared" si="12"/>
        <v>0</v>
      </c>
    </row>
    <row r="54" spans="1:29" ht="15.75">
      <c r="A54" s="251"/>
      <c r="B54" s="86" t="s">
        <v>17</v>
      </c>
      <c r="C54" s="92"/>
      <c r="D54" s="20"/>
      <c r="E54" s="93">
        <f t="shared" si="0"/>
        <v>0</v>
      </c>
      <c r="F54" s="92"/>
      <c r="G54" s="20"/>
      <c r="H54" s="93">
        <f t="shared" si="1"/>
        <v>0</v>
      </c>
      <c r="I54" s="92"/>
      <c r="J54" s="20"/>
      <c r="K54" s="93">
        <f t="shared" si="2"/>
        <v>0</v>
      </c>
      <c r="L54" s="92"/>
      <c r="M54" s="20"/>
      <c r="N54" s="93">
        <f t="shared" si="3"/>
        <v>0</v>
      </c>
      <c r="O54" s="92"/>
      <c r="P54" s="20"/>
      <c r="Q54" s="93">
        <f t="shared" si="4"/>
        <v>0</v>
      </c>
      <c r="R54" s="92"/>
      <c r="S54" s="20"/>
      <c r="T54" s="93">
        <f t="shared" si="5"/>
        <v>0</v>
      </c>
      <c r="U54" s="209">
        <f t="shared" si="6"/>
        <v>0</v>
      </c>
      <c r="W54" s="86" t="s">
        <v>17</v>
      </c>
      <c r="X54" s="121">
        <f t="shared" si="7"/>
        <v>0</v>
      </c>
      <c r="Y54" s="122">
        <f t="shared" si="8"/>
        <v>0</v>
      </c>
      <c r="Z54" s="122">
        <f t="shared" si="9"/>
        <v>0</v>
      </c>
      <c r="AA54" s="122">
        <f t="shared" si="10"/>
        <v>0</v>
      </c>
      <c r="AB54" s="122">
        <f t="shared" si="11"/>
        <v>0</v>
      </c>
      <c r="AC54" s="129">
        <f t="shared" si="12"/>
        <v>0</v>
      </c>
    </row>
    <row r="55" spans="1:29" ht="15.75">
      <c r="A55" s="251"/>
      <c r="B55" s="86" t="s">
        <v>18</v>
      </c>
      <c r="C55" s="92"/>
      <c r="D55" s="20"/>
      <c r="E55" s="93">
        <f t="shared" si="0"/>
        <v>0</v>
      </c>
      <c r="F55" s="92"/>
      <c r="G55" s="20"/>
      <c r="H55" s="93">
        <f t="shared" si="1"/>
        <v>0</v>
      </c>
      <c r="I55" s="92"/>
      <c r="J55" s="20"/>
      <c r="K55" s="93">
        <f t="shared" si="2"/>
        <v>0</v>
      </c>
      <c r="L55" s="92"/>
      <c r="M55" s="20"/>
      <c r="N55" s="93">
        <f t="shared" si="3"/>
        <v>0</v>
      </c>
      <c r="O55" s="92"/>
      <c r="P55" s="20"/>
      <c r="Q55" s="93">
        <f t="shared" si="4"/>
        <v>0</v>
      </c>
      <c r="R55" s="92"/>
      <c r="S55" s="20"/>
      <c r="T55" s="93">
        <f t="shared" si="5"/>
        <v>0</v>
      </c>
      <c r="U55" s="209">
        <f t="shared" si="6"/>
        <v>0</v>
      </c>
      <c r="W55" s="86" t="s">
        <v>18</v>
      </c>
      <c r="X55" s="121">
        <f t="shared" si="7"/>
        <v>0</v>
      </c>
      <c r="Y55" s="122">
        <f t="shared" si="8"/>
        <v>0</v>
      </c>
      <c r="Z55" s="122">
        <f t="shared" si="9"/>
        <v>0</v>
      </c>
      <c r="AA55" s="122">
        <f t="shared" si="10"/>
        <v>0</v>
      </c>
      <c r="AB55" s="122">
        <f t="shared" si="11"/>
        <v>0</v>
      </c>
      <c r="AC55" s="129">
        <f t="shared" si="12"/>
        <v>0</v>
      </c>
    </row>
    <row r="56" spans="1:29" ht="15.75">
      <c r="A56" s="252"/>
      <c r="B56" s="88" t="s">
        <v>19</v>
      </c>
      <c r="C56" s="94"/>
      <c r="D56" s="95"/>
      <c r="E56" s="96">
        <f t="shared" si="0"/>
        <v>0</v>
      </c>
      <c r="F56" s="94"/>
      <c r="G56" s="95"/>
      <c r="H56" s="96">
        <f t="shared" si="1"/>
        <v>0</v>
      </c>
      <c r="I56" s="94"/>
      <c r="J56" s="95"/>
      <c r="K56" s="96">
        <f t="shared" si="2"/>
        <v>0</v>
      </c>
      <c r="L56" s="94"/>
      <c r="M56" s="95"/>
      <c r="N56" s="96">
        <f t="shared" si="3"/>
        <v>0</v>
      </c>
      <c r="O56" s="92"/>
      <c r="P56" s="20"/>
      <c r="Q56" s="93">
        <f t="shared" si="4"/>
        <v>0</v>
      </c>
      <c r="R56" s="94"/>
      <c r="S56" s="95"/>
      <c r="T56" s="96">
        <f t="shared" si="5"/>
        <v>0</v>
      </c>
      <c r="U56" s="210">
        <f t="shared" si="6"/>
        <v>0</v>
      </c>
      <c r="W56" s="88" t="s">
        <v>19</v>
      </c>
      <c r="X56" s="125">
        <f t="shared" si="7"/>
        <v>0</v>
      </c>
      <c r="Y56" s="126">
        <f t="shared" si="8"/>
        <v>0</v>
      </c>
      <c r="Z56" s="126">
        <f t="shared" si="9"/>
        <v>0</v>
      </c>
      <c r="AA56" s="126">
        <f t="shared" si="10"/>
        <v>0</v>
      </c>
      <c r="AB56" s="126">
        <f t="shared" si="11"/>
        <v>0</v>
      </c>
      <c r="AC56" s="132">
        <f t="shared" si="12"/>
        <v>0</v>
      </c>
    </row>
    <row r="57" spans="1:29" ht="15.75" customHeight="1">
      <c r="A57" s="250">
        <v>42742</v>
      </c>
      <c r="B57" s="85" t="s">
        <v>12</v>
      </c>
      <c r="C57" s="89"/>
      <c r="D57" s="90"/>
      <c r="E57" s="91">
        <f t="shared" si="0"/>
        <v>0</v>
      </c>
      <c r="F57" s="89"/>
      <c r="G57" s="90"/>
      <c r="H57" s="91">
        <f t="shared" si="1"/>
        <v>0</v>
      </c>
      <c r="I57" s="89"/>
      <c r="J57" s="90"/>
      <c r="K57" s="91">
        <f t="shared" si="2"/>
        <v>0</v>
      </c>
      <c r="L57" s="89"/>
      <c r="M57" s="90"/>
      <c r="N57" s="91">
        <f t="shared" si="3"/>
        <v>0</v>
      </c>
      <c r="O57" s="89"/>
      <c r="P57" s="90"/>
      <c r="Q57" s="91">
        <f t="shared" si="4"/>
        <v>0</v>
      </c>
      <c r="R57" s="89"/>
      <c r="S57" s="90"/>
      <c r="T57" s="91">
        <f t="shared" si="5"/>
        <v>0</v>
      </c>
      <c r="U57" s="208">
        <f t="shared" si="6"/>
        <v>0</v>
      </c>
      <c r="W57" s="85" t="s">
        <v>12</v>
      </c>
      <c r="X57" s="122">
        <f t="shared" si="7"/>
        <v>0</v>
      </c>
      <c r="Y57" s="122">
        <f t="shared" si="8"/>
        <v>0</v>
      </c>
      <c r="Z57" s="122">
        <f t="shared" si="9"/>
        <v>0</v>
      </c>
      <c r="AA57" s="122">
        <f t="shared" si="10"/>
        <v>0</v>
      </c>
      <c r="AB57" s="122">
        <f t="shared" si="11"/>
        <v>0</v>
      </c>
      <c r="AC57" s="129">
        <f t="shared" si="12"/>
        <v>0</v>
      </c>
    </row>
    <row r="58" spans="1:29" ht="15.75">
      <c r="A58" s="251"/>
      <c r="B58" s="86" t="s">
        <v>13</v>
      </c>
      <c r="C58" s="92"/>
      <c r="D58" s="20"/>
      <c r="E58" s="93">
        <f t="shared" si="0"/>
        <v>0</v>
      </c>
      <c r="F58" s="92"/>
      <c r="G58" s="20"/>
      <c r="H58" s="93">
        <f t="shared" si="1"/>
        <v>0</v>
      </c>
      <c r="I58" s="92"/>
      <c r="J58" s="20"/>
      <c r="K58" s="93">
        <f t="shared" si="2"/>
        <v>0</v>
      </c>
      <c r="L58" s="92"/>
      <c r="M58" s="20"/>
      <c r="N58" s="93">
        <f t="shared" si="3"/>
        <v>0</v>
      </c>
      <c r="O58" s="92"/>
      <c r="P58" s="20"/>
      <c r="Q58" s="93">
        <f t="shared" si="4"/>
        <v>0</v>
      </c>
      <c r="R58" s="92"/>
      <c r="S58" s="20"/>
      <c r="T58" s="93">
        <f t="shared" si="5"/>
        <v>0</v>
      </c>
      <c r="U58" s="209">
        <f t="shared" si="6"/>
        <v>0</v>
      </c>
      <c r="W58" s="86" t="s">
        <v>13</v>
      </c>
      <c r="X58" s="122">
        <f t="shared" si="7"/>
        <v>0</v>
      </c>
      <c r="Y58" s="122">
        <f t="shared" si="8"/>
        <v>0</v>
      </c>
      <c r="Z58" s="122">
        <f t="shared" si="9"/>
        <v>0</v>
      </c>
      <c r="AA58" s="122">
        <f t="shared" si="10"/>
        <v>0</v>
      </c>
      <c r="AB58" s="122">
        <f t="shared" si="11"/>
        <v>0</v>
      </c>
      <c r="AC58" s="129">
        <f t="shared" si="12"/>
        <v>0</v>
      </c>
    </row>
    <row r="59" spans="1:29" ht="15.75">
      <c r="A59" s="251"/>
      <c r="B59" s="87" t="s">
        <v>14</v>
      </c>
      <c r="C59" s="92"/>
      <c r="D59" s="20"/>
      <c r="E59" s="93">
        <f t="shared" si="0"/>
        <v>0</v>
      </c>
      <c r="F59" s="92"/>
      <c r="G59" s="20"/>
      <c r="H59" s="93">
        <f t="shared" si="1"/>
        <v>0</v>
      </c>
      <c r="I59" s="92"/>
      <c r="J59" s="20"/>
      <c r="K59" s="93">
        <f t="shared" si="2"/>
        <v>0</v>
      </c>
      <c r="L59" s="92"/>
      <c r="M59" s="20"/>
      <c r="N59" s="93">
        <f t="shared" si="3"/>
        <v>0</v>
      </c>
      <c r="O59" s="92"/>
      <c r="P59" s="20"/>
      <c r="Q59" s="93">
        <f t="shared" si="4"/>
        <v>0</v>
      </c>
      <c r="R59" s="92"/>
      <c r="S59" s="20"/>
      <c r="T59" s="93">
        <f t="shared" si="5"/>
        <v>0</v>
      </c>
      <c r="U59" s="209">
        <f t="shared" si="6"/>
        <v>0</v>
      </c>
      <c r="W59" s="87" t="s">
        <v>14</v>
      </c>
      <c r="X59" s="122">
        <f t="shared" si="7"/>
        <v>0</v>
      </c>
      <c r="Y59" s="122">
        <f t="shared" si="8"/>
        <v>0</v>
      </c>
      <c r="Z59" s="122">
        <f t="shared" si="9"/>
        <v>0</v>
      </c>
      <c r="AA59" s="122">
        <f t="shared" si="10"/>
        <v>0</v>
      </c>
      <c r="AB59" s="122">
        <f t="shared" si="11"/>
        <v>0</v>
      </c>
      <c r="AC59" s="129">
        <f t="shared" si="12"/>
        <v>0</v>
      </c>
    </row>
    <row r="60" spans="1:29" ht="15.75">
      <c r="A60" s="251"/>
      <c r="B60" s="86" t="s">
        <v>15</v>
      </c>
      <c r="C60" s="92"/>
      <c r="D60" s="20"/>
      <c r="E60" s="93">
        <f t="shared" si="0"/>
        <v>0</v>
      </c>
      <c r="F60" s="92"/>
      <c r="G60" s="20"/>
      <c r="H60" s="93">
        <f t="shared" si="1"/>
        <v>0</v>
      </c>
      <c r="I60" s="92"/>
      <c r="J60" s="20"/>
      <c r="K60" s="93">
        <f t="shared" si="2"/>
        <v>0</v>
      </c>
      <c r="L60" s="92"/>
      <c r="M60" s="20"/>
      <c r="N60" s="93">
        <f t="shared" si="3"/>
        <v>0</v>
      </c>
      <c r="O60" s="92"/>
      <c r="P60" s="20"/>
      <c r="Q60" s="93">
        <f t="shared" si="4"/>
        <v>0</v>
      </c>
      <c r="R60" s="92"/>
      <c r="S60" s="20"/>
      <c r="T60" s="93">
        <f t="shared" si="5"/>
        <v>0</v>
      </c>
      <c r="U60" s="209">
        <f t="shared" si="6"/>
        <v>0</v>
      </c>
      <c r="W60" s="86" t="s">
        <v>15</v>
      </c>
      <c r="X60" s="122">
        <f t="shared" si="7"/>
        <v>0</v>
      </c>
      <c r="Y60" s="122">
        <f t="shared" si="8"/>
        <v>0</v>
      </c>
      <c r="Z60" s="122">
        <f t="shared" si="9"/>
        <v>0</v>
      </c>
      <c r="AA60" s="122">
        <f t="shared" si="10"/>
        <v>0</v>
      </c>
      <c r="AB60" s="122">
        <f t="shared" si="11"/>
        <v>0</v>
      </c>
      <c r="AC60" s="129">
        <f t="shared" si="12"/>
        <v>0</v>
      </c>
    </row>
    <row r="61" spans="1:29" ht="15.75">
      <c r="A61" s="251"/>
      <c r="B61" s="86" t="s">
        <v>16</v>
      </c>
      <c r="C61" s="92"/>
      <c r="D61" s="20"/>
      <c r="E61" s="93">
        <f t="shared" si="0"/>
        <v>0</v>
      </c>
      <c r="F61" s="92"/>
      <c r="G61" s="20"/>
      <c r="H61" s="93">
        <f t="shared" si="1"/>
        <v>0</v>
      </c>
      <c r="I61" s="92"/>
      <c r="J61" s="20"/>
      <c r="K61" s="93">
        <f t="shared" si="2"/>
        <v>0</v>
      </c>
      <c r="L61" s="92"/>
      <c r="M61" s="20"/>
      <c r="N61" s="93">
        <f t="shared" si="3"/>
        <v>0</v>
      </c>
      <c r="O61" s="92"/>
      <c r="P61" s="20"/>
      <c r="Q61" s="93">
        <f t="shared" si="4"/>
        <v>0</v>
      </c>
      <c r="R61" s="92"/>
      <c r="S61" s="20"/>
      <c r="T61" s="93">
        <f t="shared" si="5"/>
        <v>0</v>
      </c>
      <c r="U61" s="209">
        <f t="shared" si="6"/>
        <v>0</v>
      </c>
      <c r="W61" s="86" t="s">
        <v>16</v>
      </c>
      <c r="X61" s="122">
        <f t="shared" si="7"/>
        <v>0</v>
      </c>
      <c r="Y61" s="122">
        <f t="shared" si="8"/>
        <v>0</v>
      </c>
      <c r="Z61" s="122">
        <f t="shared" si="9"/>
        <v>0</v>
      </c>
      <c r="AA61" s="122">
        <f t="shared" si="10"/>
        <v>0</v>
      </c>
      <c r="AB61" s="122">
        <f t="shared" si="11"/>
        <v>0</v>
      </c>
      <c r="AC61" s="129">
        <f t="shared" si="12"/>
        <v>0</v>
      </c>
    </row>
    <row r="62" spans="1:29" ht="15.75">
      <c r="A62" s="251"/>
      <c r="B62" s="86" t="s">
        <v>17</v>
      </c>
      <c r="C62" s="92"/>
      <c r="D62" s="20"/>
      <c r="E62" s="93">
        <f t="shared" si="0"/>
        <v>0</v>
      </c>
      <c r="F62" s="92"/>
      <c r="G62" s="20"/>
      <c r="H62" s="93">
        <f t="shared" si="1"/>
        <v>0</v>
      </c>
      <c r="I62" s="92"/>
      <c r="J62" s="20"/>
      <c r="K62" s="93">
        <f t="shared" si="2"/>
        <v>0</v>
      </c>
      <c r="L62" s="92"/>
      <c r="M62" s="20"/>
      <c r="N62" s="93">
        <f t="shared" si="3"/>
        <v>0</v>
      </c>
      <c r="O62" s="92"/>
      <c r="P62" s="20"/>
      <c r="Q62" s="93">
        <f t="shared" si="4"/>
        <v>0</v>
      </c>
      <c r="R62" s="92"/>
      <c r="S62" s="20"/>
      <c r="T62" s="93">
        <f t="shared" si="5"/>
        <v>0</v>
      </c>
      <c r="U62" s="209">
        <f t="shared" si="6"/>
        <v>0</v>
      </c>
      <c r="W62" s="86" t="s">
        <v>17</v>
      </c>
      <c r="X62" s="122">
        <f t="shared" si="7"/>
        <v>0</v>
      </c>
      <c r="Y62" s="122">
        <f t="shared" si="8"/>
        <v>0</v>
      </c>
      <c r="Z62" s="122">
        <f t="shared" si="9"/>
        <v>0</v>
      </c>
      <c r="AA62" s="122">
        <f t="shared" si="10"/>
        <v>0</v>
      </c>
      <c r="AB62" s="122">
        <f t="shared" si="11"/>
        <v>0</v>
      </c>
      <c r="AC62" s="129">
        <f t="shared" si="12"/>
        <v>0</v>
      </c>
    </row>
    <row r="63" spans="1:29" ht="15.75">
      <c r="A63" s="251"/>
      <c r="B63" s="86" t="s">
        <v>18</v>
      </c>
      <c r="C63" s="92"/>
      <c r="D63" s="20"/>
      <c r="E63" s="93">
        <f t="shared" si="0"/>
        <v>0</v>
      </c>
      <c r="F63" s="92"/>
      <c r="G63" s="20"/>
      <c r="H63" s="93">
        <f t="shared" si="1"/>
        <v>0</v>
      </c>
      <c r="I63" s="92"/>
      <c r="J63" s="20"/>
      <c r="K63" s="93">
        <f t="shared" si="2"/>
        <v>0</v>
      </c>
      <c r="L63" s="92"/>
      <c r="M63" s="20"/>
      <c r="N63" s="93">
        <f t="shared" si="3"/>
        <v>0</v>
      </c>
      <c r="O63" s="92"/>
      <c r="P63" s="20"/>
      <c r="Q63" s="93">
        <f t="shared" si="4"/>
        <v>0</v>
      </c>
      <c r="R63" s="92"/>
      <c r="S63" s="20"/>
      <c r="T63" s="93">
        <f t="shared" si="5"/>
        <v>0</v>
      </c>
      <c r="U63" s="209">
        <f t="shared" si="6"/>
        <v>0</v>
      </c>
      <c r="W63" s="86" t="s">
        <v>18</v>
      </c>
      <c r="X63" s="122">
        <f t="shared" si="7"/>
        <v>0</v>
      </c>
      <c r="Y63" s="122">
        <f t="shared" si="8"/>
        <v>0</v>
      </c>
      <c r="Z63" s="122">
        <f t="shared" si="9"/>
        <v>0</v>
      </c>
      <c r="AA63" s="122">
        <f t="shared" si="10"/>
        <v>0</v>
      </c>
      <c r="AB63" s="122">
        <f t="shared" si="11"/>
        <v>0</v>
      </c>
      <c r="AC63" s="129">
        <f t="shared" si="12"/>
        <v>0</v>
      </c>
    </row>
    <row r="64" spans="1:29" ht="15.75">
      <c r="A64" s="252"/>
      <c r="B64" s="88" t="s">
        <v>19</v>
      </c>
      <c r="C64" s="94"/>
      <c r="D64" s="95"/>
      <c r="E64" s="96">
        <f t="shared" si="0"/>
        <v>0</v>
      </c>
      <c r="F64" s="94"/>
      <c r="G64" s="95"/>
      <c r="H64" s="96">
        <f t="shared" si="1"/>
        <v>0</v>
      </c>
      <c r="I64" s="94"/>
      <c r="J64" s="95"/>
      <c r="K64" s="96">
        <f t="shared" si="2"/>
        <v>0</v>
      </c>
      <c r="L64" s="94"/>
      <c r="M64" s="95"/>
      <c r="N64" s="96">
        <f t="shared" si="3"/>
        <v>0</v>
      </c>
      <c r="O64" s="94"/>
      <c r="P64" s="95"/>
      <c r="Q64" s="96">
        <f t="shared" si="4"/>
        <v>0</v>
      </c>
      <c r="R64" s="94"/>
      <c r="S64" s="95"/>
      <c r="T64" s="96">
        <f t="shared" si="5"/>
        <v>0</v>
      </c>
      <c r="U64" s="210">
        <f t="shared" si="6"/>
        <v>0</v>
      </c>
      <c r="W64" s="88" t="s">
        <v>19</v>
      </c>
      <c r="X64" s="122">
        <f t="shared" si="7"/>
        <v>0</v>
      </c>
      <c r="Y64" s="122">
        <f t="shared" si="8"/>
        <v>0</v>
      </c>
      <c r="Z64" s="122">
        <f t="shared" si="9"/>
        <v>0</v>
      </c>
      <c r="AA64" s="122">
        <f t="shared" si="10"/>
        <v>0</v>
      </c>
      <c r="AB64" s="122">
        <f t="shared" si="11"/>
        <v>0</v>
      </c>
      <c r="AC64" s="129">
        <f t="shared" si="12"/>
        <v>0</v>
      </c>
    </row>
    <row r="65" spans="1:29" ht="15.75" customHeight="1">
      <c r="A65" s="250">
        <v>42743</v>
      </c>
      <c r="B65" s="85" t="s">
        <v>12</v>
      </c>
      <c r="C65" s="89"/>
      <c r="D65" s="90"/>
      <c r="E65" s="91">
        <f t="shared" si="0"/>
        <v>0</v>
      </c>
      <c r="F65" s="89"/>
      <c r="G65" s="90"/>
      <c r="H65" s="91">
        <f t="shared" si="1"/>
        <v>0</v>
      </c>
      <c r="I65" s="89"/>
      <c r="J65" s="90"/>
      <c r="K65" s="91">
        <f t="shared" si="2"/>
        <v>0</v>
      </c>
      <c r="L65" s="89"/>
      <c r="M65" s="90"/>
      <c r="N65" s="91">
        <f t="shared" si="3"/>
        <v>0</v>
      </c>
      <c r="O65" s="92"/>
      <c r="P65" s="20"/>
      <c r="Q65" s="93">
        <f t="shared" si="4"/>
        <v>0</v>
      </c>
      <c r="R65" s="89"/>
      <c r="S65" s="90"/>
      <c r="T65" s="91">
        <f t="shared" si="5"/>
        <v>0</v>
      </c>
      <c r="U65" s="208">
        <f t="shared" si="6"/>
        <v>0</v>
      </c>
      <c r="W65" s="85" t="s">
        <v>12</v>
      </c>
      <c r="X65" s="117">
        <f t="shared" si="7"/>
        <v>0</v>
      </c>
      <c r="Y65" s="118">
        <f t="shared" si="8"/>
        <v>0</v>
      </c>
      <c r="Z65" s="118">
        <f t="shared" si="9"/>
        <v>0</v>
      </c>
      <c r="AA65" s="118">
        <f t="shared" si="10"/>
        <v>0</v>
      </c>
      <c r="AB65" s="118">
        <f t="shared" si="11"/>
        <v>0</v>
      </c>
      <c r="AC65" s="131">
        <f t="shared" si="12"/>
        <v>0</v>
      </c>
    </row>
    <row r="66" spans="1:29" ht="15.75">
      <c r="A66" s="251"/>
      <c r="B66" s="86" t="s">
        <v>13</v>
      </c>
      <c r="C66" s="92"/>
      <c r="D66" s="20"/>
      <c r="E66" s="93">
        <f t="shared" si="0"/>
        <v>0</v>
      </c>
      <c r="F66" s="92"/>
      <c r="G66" s="20"/>
      <c r="H66" s="93">
        <f t="shared" si="1"/>
        <v>0</v>
      </c>
      <c r="I66" s="92"/>
      <c r="J66" s="20"/>
      <c r="K66" s="93">
        <f t="shared" si="2"/>
        <v>0</v>
      </c>
      <c r="L66" s="92"/>
      <c r="M66" s="20"/>
      <c r="N66" s="93">
        <f t="shared" si="3"/>
        <v>0</v>
      </c>
      <c r="O66" s="92"/>
      <c r="P66" s="20"/>
      <c r="Q66" s="93">
        <f t="shared" si="4"/>
        <v>0</v>
      </c>
      <c r="R66" s="92"/>
      <c r="S66" s="20"/>
      <c r="T66" s="93">
        <f t="shared" si="5"/>
        <v>0</v>
      </c>
      <c r="U66" s="209">
        <f t="shared" si="6"/>
        <v>0</v>
      </c>
      <c r="W66" s="86" t="s">
        <v>13</v>
      </c>
      <c r="X66" s="121">
        <f t="shared" si="7"/>
        <v>0</v>
      </c>
      <c r="Y66" s="122">
        <f t="shared" si="8"/>
        <v>0</v>
      </c>
      <c r="Z66" s="122">
        <f t="shared" si="9"/>
        <v>0</v>
      </c>
      <c r="AA66" s="122">
        <f t="shared" si="10"/>
        <v>0</v>
      </c>
      <c r="AB66" s="122">
        <f t="shared" si="11"/>
        <v>0</v>
      </c>
      <c r="AC66" s="129">
        <f t="shared" si="12"/>
        <v>0</v>
      </c>
    </row>
    <row r="67" spans="1:29" ht="15.75">
      <c r="A67" s="251"/>
      <c r="B67" s="87" t="s">
        <v>14</v>
      </c>
      <c r="C67" s="92"/>
      <c r="D67" s="20"/>
      <c r="E67" s="93">
        <f t="shared" si="0"/>
        <v>0</v>
      </c>
      <c r="F67" s="92"/>
      <c r="G67" s="20"/>
      <c r="H67" s="93">
        <f t="shared" si="1"/>
        <v>0</v>
      </c>
      <c r="I67" s="92"/>
      <c r="J67" s="20"/>
      <c r="K67" s="93">
        <f t="shared" si="2"/>
        <v>0</v>
      </c>
      <c r="L67" s="92"/>
      <c r="M67" s="20"/>
      <c r="N67" s="93">
        <f t="shared" si="3"/>
        <v>0</v>
      </c>
      <c r="O67" s="92"/>
      <c r="P67" s="20"/>
      <c r="Q67" s="93">
        <f t="shared" si="4"/>
        <v>0</v>
      </c>
      <c r="R67" s="92"/>
      <c r="S67" s="20"/>
      <c r="T67" s="93">
        <f t="shared" si="5"/>
        <v>0</v>
      </c>
      <c r="U67" s="209">
        <f t="shared" si="6"/>
        <v>0</v>
      </c>
      <c r="W67" s="87" t="s">
        <v>14</v>
      </c>
      <c r="X67" s="121">
        <f t="shared" si="7"/>
        <v>0</v>
      </c>
      <c r="Y67" s="122">
        <f t="shared" si="8"/>
        <v>0</v>
      </c>
      <c r="Z67" s="122">
        <f t="shared" si="9"/>
        <v>0</v>
      </c>
      <c r="AA67" s="122">
        <f t="shared" si="10"/>
        <v>0</v>
      </c>
      <c r="AB67" s="122">
        <f t="shared" si="11"/>
        <v>0</v>
      </c>
      <c r="AC67" s="129">
        <f t="shared" si="12"/>
        <v>0</v>
      </c>
    </row>
    <row r="68" spans="1:29" ht="15.75">
      <c r="A68" s="251"/>
      <c r="B68" s="86" t="s">
        <v>15</v>
      </c>
      <c r="C68" s="92"/>
      <c r="D68" s="20"/>
      <c r="E68" s="93">
        <f t="shared" si="0"/>
        <v>0</v>
      </c>
      <c r="F68" s="92"/>
      <c r="G68" s="20"/>
      <c r="H68" s="93">
        <f t="shared" si="1"/>
        <v>0</v>
      </c>
      <c r="I68" s="92"/>
      <c r="J68" s="20"/>
      <c r="K68" s="93">
        <f t="shared" si="2"/>
        <v>0</v>
      </c>
      <c r="L68" s="92"/>
      <c r="M68" s="20"/>
      <c r="N68" s="93">
        <f t="shared" si="3"/>
        <v>0</v>
      </c>
      <c r="O68" s="92"/>
      <c r="P68" s="20"/>
      <c r="Q68" s="93">
        <f t="shared" si="4"/>
        <v>0</v>
      </c>
      <c r="R68" s="92"/>
      <c r="S68" s="20"/>
      <c r="T68" s="93">
        <f t="shared" si="5"/>
        <v>0</v>
      </c>
      <c r="U68" s="209">
        <f t="shared" si="6"/>
        <v>0</v>
      </c>
      <c r="W68" s="86" t="s">
        <v>15</v>
      </c>
      <c r="X68" s="121">
        <f t="shared" si="7"/>
        <v>0</v>
      </c>
      <c r="Y68" s="122">
        <f t="shared" si="8"/>
        <v>0</v>
      </c>
      <c r="Z68" s="122">
        <f t="shared" si="9"/>
        <v>0</v>
      </c>
      <c r="AA68" s="122">
        <f t="shared" si="10"/>
        <v>0</v>
      </c>
      <c r="AB68" s="122">
        <f t="shared" si="11"/>
        <v>0</v>
      </c>
      <c r="AC68" s="129">
        <f t="shared" si="12"/>
        <v>0</v>
      </c>
    </row>
    <row r="69" spans="1:29" ht="15.75">
      <c r="A69" s="251"/>
      <c r="B69" s="86" t="s">
        <v>16</v>
      </c>
      <c r="C69" s="92"/>
      <c r="D69" s="20"/>
      <c r="E69" s="93">
        <f t="shared" si="0"/>
        <v>0</v>
      </c>
      <c r="F69" s="92"/>
      <c r="G69" s="20"/>
      <c r="H69" s="93">
        <f t="shared" si="1"/>
        <v>0</v>
      </c>
      <c r="I69" s="92"/>
      <c r="J69" s="20"/>
      <c r="K69" s="93">
        <f t="shared" si="2"/>
        <v>0</v>
      </c>
      <c r="L69" s="92"/>
      <c r="M69" s="20"/>
      <c r="N69" s="93">
        <f t="shared" si="3"/>
        <v>0</v>
      </c>
      <c r="O69" s="92"/>
      <c r="P69" s="20"/>
      <c r="Q69" s="93">
        <f t="shared" si="4"/>
        <v>0</v>
      </c>
      <c r="R69" s="92"/>
      <c r="S69" s="20"/>
      <c r="T69" s="93">
        <f t="shared" si="5"/>
        <v>0</v>
      </c>
      <c r="U69" s="209">
        <f t="shared" si="6"/>
        <v>0</v>
      </c>
      <c r="W69" s="86" t="s">
        <v>16</v>
      </c>
      <c r="X69" s="121">
        <f t="shared" si="7"/>
        <v>0</v>
      </c>
      <c r="Y69" s="122">
        <f t="shared" si="8"/>
        <v>0</v>
      </c>
      <c r="Z69" s="122">
        <f t="shared" si="9"/>
        <v>0</v>
      </c>
      <c r="AA69" s="122">
        <f t="shared" si="10"/>
        <v>0</v>
      </c>
      <c r="AB69" s="122">
        <f t="shared" si="11"/>
        <v>0</v>
      </c>
      <c r="AC69" s="129">
        <f t="shared" si="12"/>
        <v>0</v>
      </c>
    </row>
    <row r="70" spans="1:29" ht="15.75">
      <c r="A70" s="251"/>
      <c r="B70" s="86" t="s">
        <v>17</v>
      </c>
      <c r="C70" s="92"/>
      <c r="D70" s="20"/>
      <c r="E70" s="93">
        <f t="shared" si="0"/>
        <v>0</v>
      </c>
      <c r="F70" s="92"/>
      <c r="G70" s="20"/>
      <c r="H70" s="93">
        <f t="shared" si="1"/>
        <v>0</v>
      </c>
      <c r="I70" s="92"/>
      <c r="J70" s="20"/>
      <c r="K70" s="93">
        <f t="shared" si="2"/>
        <v>0</v>
      </c>
      <c r="L70" s="92"/>
      <c r="M70" s="20"/>
      <c r="N70" s="93">
        <f t="shared" si="3"/>
        <v>0</v>
      </c>
      <c r="O70" s="92"/>
      <c r="P70" s="20"/>
      <c r="Q70" s="93">
        <f t="shared" si="4"/>
        <v>0</v>
      </c>
      <c r="R70" s="92"/>
      <c r="S70" s="20"/>
      <c r="T70" s="93">
        <f t="shared" si="5"/>
        <v>0</v>
      </c>
      <c r="U70" s="209">
        <f t="shared" si="6"/>
        <v>0</v>
      </c>
      <c r="W70" s="86" t="s">
        <v>17</v>
      </c>
      <c r="X70" s="121">
        <f t="shared" si="7"/>
        <v>0</v>
      </c>
      <c r="Y70" s="122">
        <f t="shared" si="8"/>
        <v>0</v>
      </c>
      <c r="Z70" s="122">
        <f t="shared" si="9"/>
        <v>0</v>
      </c>
      <c r="AA70" s="122">
        <f t="shared" si="10"/>
        <v>0</v>
      </c>
      <c r="AB70" s="122">
        <f t="shared" si="11"/>
        <v>0</v>
      </c>
      <c r="AC70" s="129">
        <f t="shared" si="12"/>
        <v>0</v>
      </c>
    </row>
    <row r="71" spans="1:29" ht="15.75">
      <c r="A71" s="251"/>
      <c r="B71" s="86" t="s">
        <v>18</v>
      </c>
      <c r="C71" s="92"/>
      <c r="D71" s="20"/>
      <c r="E71" s="93">
        <f t="shared" si="0"/>
        <v>0</v>
      </c>
      <c r="F71" s="92"/>
      <c r="G71" s="20"/>
      <c r="H71" s="93">
        <f t="shared" si="1"/>
        <v>0</v>
      </c>
      <c r="I71" s="92"/>
      <c r="J71" s="20"/>
      <c r="K71" s="93">
        <f t="shared" si="2"/>
        <v>0</v>
      </c>
      <c r="L71" s="92"/>
      <c r="M71" s="20"/>
      <c r="N71" s="93">
        <f t="shared" si="3"/>
        <v>0</v>
      </c>
      <c r="O71" s="92"/>
      <c r="P71" s="20"/>
      <c r="Q71" s="93">
        <f t="shared" si="4"/>
        <v>0</v>
      </c>
      <c r="R71" s="92"/>
      <c r="S71" s="20"/>
      <c r="T71" s="93">
        <f t="shared" si="5"/>
        <v>0</v>
      </c>
      <c r="U71" s="209">
        <f t="shared" si="6"/>
        <v>0</v>
      </c>
      <c r="W71" s="86" t="s">
        <v>18</v>
      </c>
      <c r="X71" s="121">
        <f t="shared" si="7"/>
        <v>0</v>
      </c>
      <c r="Y71" s="122">
        <f t="shared" si="8"/>
        <v>0</v>
      </c>
      <c r="Z71" s="122">
        <f t="shared" si="9"/>
        <v>0</v>
      </c>
      <c r="AA71" s="122">
        <f t="shared" si="10"/>
        <v>0</v>
      </c>
      <c r="AB71" s="122">
        <f t="shared" si="11"/>
        <v>0</v>
      </c>
      <c r="AC71" s="129">
        <f t="shared" si="12"/>
        <v>0</v>
      </c>
    </row>
    <row r="72" spans="1:29" ht="15.75">
      <c r="A72" s="252"/>
      <c r="B72" s="88" t="s">
        <v>19</v>
      </c>
      <c r="C72" s="94"/>
      <c r="D72" s="95"/>
      <c r="E72" s="96">
        <f t="shared" si="0"/>
        <v>0</v>
      </c>
      <c r="F72" s="94"/>
      <c r="G72" s="95"/>
      <c r="H72" s="96">
        <f t="shared" si="1"/>
        <v>0</v>
      </c>
      <c r="I72" s="94"/>
      <c r="J72" s="95"/>
      <c r="K72" s="96">
        <f t="shared" si="2"/>
        <v>0</v>
      </c>
      <c r="L72" s="94"/>
      <c r="M72" s="95"/>
      <c r="N72" s="96">
        <f t="shared" si="3"/>
        <v>0</v>
      </c>
      <c r="O72" s="94"/>
      <c r="P72" s="95"/>
      <c r="Q72" s="96">
        <f t="shared" si="4"/>
        <v>0</v>
      </c>
      <c r="R72" s="94"/>
      <c r="S72" s="95"/>
      <c r="T72" s="96">
        <f t="shared" si="5"/>
        <v>0</v>
      </c>
      <c r="U72" s="210">
        <f t="shared" si="6"/>
        <v>0</v>
      </c>
      <c r="W72" s="88" t="s">
        <v>19</v>
      </c>
      <c r="X72" s="125">
        <f t="shared" si="7"/>
        <v>0</v>
      </c>
      <c r="Y72" s="126">
        <f t="shared" si="8"/>
        <v>0</v>
      </c>
      <c r="Z72" s="126">
        <f t="shared" si="9"/>
        <v>0</v>
      </c>
      <c r="AA72" s="126">
        <f t="shared" si="10"/>
        <v>0</v>
      </c>
      <c r="AB72" s="126">
        <f t="shared" si="11"/>
        <v>0</v>
      </c>
      <c r="AC72" s="132">
        <f t="shared" si="12"/>
        <v>0</v>
      </c>
    </row>
    <row r="73" spans="1:29" ht="15.75" customHeight="1">
      <c r="A73" s="250">
        <v>42744</v>
      </c>
      <c r="B73" s="85" t="s">
        <v>12</v>
      </c>
      <c r="C73" s="89"/>
      <c r="D73" s="133"/>
      <c r="E73" s="91">
        <f t="shared" ref="E73:E136" si="13">C73-D73</f>
        <v>0</v>
      </c>
      <c r="F73" s="89"/>
      <c r="G73" s="90"/>
      <c r="H73" s="91">
        <f t="shared" ref="H73:H136" si="14">F73-G73</f>
        <v>0</v>
      </c>
      <c r="I73" s="89"/>
      <c r="J73" s="90"/>
      <c r="K73" s="91">
        <f t="shared" ref="K73:K136" si="15">I73-J73</f>
        <v>0</v>
      </c>
      <c r="L73" s="89"/>
      <c r="M73" s="90"/>
      <c r="N73" s="91">
        <f t="shared" ref="N73:N136" si="16">L73-M73</f>
        <v>0</v>
      </c>
      <c r="O73" s="89"/>
      <c r="P73" s="102"/>
      <c r="Q73" s="91">
        <f t="shared" ref="Q73:Q136" si="17">O73-P73</f>
        <v>0</v>
      </c>
      <c r="R73" s="89"/>
      <c r="S73" s="90"/>
      <c r="T73" s="91">
        <f t="shared" ref="T73:T136" si="18">R73-S73</f>
        <v>0</v>
      </c>
      <c r="U73" s="208">
        <f t="shared" si="6"/>
        <v>0</v>
      </c>
      <c r="W73" s="85" t="s">
        <v>12</v>
      </c>
      <c r="X73" s="117">
        <f t="shared" si="7"/>
        <v>0</v>
      </c>
      <c r="Y73" s="118">
        <f t="shared" si="8"/>
        <v>0</v>
      </c>
      <c r="Z73" s="118">
        <f t="shared" si="9"/>
        <v>0</v>
      </c>
      <c r="AA73" s="118">
        <f t="shared" si="10"/>
        <v>0</v>
      </c>
      <c r="AB73" s="118">
        <f t="shared" si="11"/>
        <v>0</v>
      </c>
      <c r="AC73" s="131">
        <f t="shared" si="12"/>
        <v>0</v>
      </c>
    </row>
    <row r="74" spans="1:29" ht="15.75">
      <c r="A74" s="251"/>
      <c r="B74" s="86" t="s">
        <v>13</v>
      </c>
      <c r="C74" s="92"/>
      <c r="D74" s="134"/>
      <c r="E74" s="93">
        <f t="shared" si="13"/>
        <v>0</v>
      </c>
      <c r="F74" s="92"/>
      <c r="G74" s="20"/>
      <c r="H74" s="93">
        <f t="shared" si="14"/>
        <v>0</v>
      </c>
      <c r="I74" s="92"/>
      <c r="J74" s="20"/>
      <c r="K74" s="93">
        <f t="shared" si="15"/>
        <v>0</v>
      </c>
      <c r="L74" s="92"/>
      <c r="M74" s="20"/>
      <c r="N74" s="93">
        <f t="shared" si="16"/>
        <v>0</v>
      </c>
      <c r="O74" s="92"/>
      <c r="P74" s="6"/>
      <c r="Q74" s="93">
        <f t="shared" si="17"/>
        <v>0</v>
      </c>
      <c r="R74" s="92"/>
      <c r="S74" s="20"/>
      <c r="T74" s="93">
        <f t="shared" si="18"/>
        <v>0</v>
      </c>
      <c r="U74" s="209">
        <f t="shared" ref="U74:U137" si="19">IF(D74=0,0,1)</f>
        <v>0</v>
      </c>
      <c r="W74" s="86" t="s">
        <v>13</v>
      </c>
      <c r="X74" s="121">
        <f t="shared" ref="X74:X137" si="20">+IF(AND(C74&lt;&gt;0,D74&lt;&gt;0,OR(E74&gt;100,E74&lt;-100)),1,0)</f>
        <v>0</v>
      </c>
      <c r="Y74" s="122">
        <f t="shared" ref="Y74:Y137" si="21">+IF(AND(F74&lt;&gt;0,G74&lt;&gt;0,OR(H74&gt;100,H74&lt;-100)),1,0)</f>
        <v>0</v>
      </c>
      <c r="Z74" s="122">
        <f t="shared" ref="Z74:Z137" si="22">+IF(AND(I74&lt;&gt;0,J74&lt;&gt;0,OR(K74&gt;100,K74&lt;-100)),1,0)</f>
        <v>0</v>
      </c>
      <c r="AA74" s="122">
        <f t="shared" ref="AA74:AA137" si="23">+IF(AND(L74&lt;&gt;0,M74&lt;&gt;0,OR(N74&gt;100,N74&lt;-100)),1,0)</f>
        <v>0</v>
      </c>
      <c r="AB74" s="122">
        <f t="shared" ref="AB74:AB137" si="24">+IF(AND(O74&lt;&gt;0,P74&lt;&gt;0,OR(Q74&gt;100,Q74&lt;-100)),1,0)</f>
        <v>0</v>
      </c>
      <c r="AC74" s="129">
        <f t="shared" ref="AC74:AC137" si="25">+IF(AND(R74&lt;&gt;0,S74&lt;&gt;0,OR(T74&gt;100,T74&lt;-100)),1,0)</f>
        <v>0</v>
      </c>
    </row>
    <row r="75" spans="1:29" ht="15.75">
      <c r="A75" s="251"/>
      <c r="B75" s="87" t="s">
        <v>14</v>
      </c>
      <c r="C75" s="92"/>
      <c r="D75" s="134"/>
      <c r="E75" s="93">
        <f t="shared" si="13"/>
        <v>0</v>
      </c>
      <c r="F75" s="92"/>
      <c r="G75" s="20"/>
      <c r="H75" s="93">
        <f t="shared" si="14"/>
        <v>0</v>
      </c>
      <c r="I75" s="92"/>
      <c r="J75" s="20"/>
      <c r="K75" s="93">
        <f t="shared" si="15"/>
        <v>0</v>
      </c>
      <c r="L75" s="92"/>
      <c r="M75" s="20"/>
      <c r="N75" s="93">
        <f t="shared" si="16"/>
        <v>0</v>
      </c>
      <c r="O75" s="92"/>
      <c r="P75" s="6"/>
      <c r="Q75" s="93">
        <f t="shared" si="17"/>
        <v>0</v>
      </c>
      <c r="R75" s="92"/>
      <c r="S75" s="20"/>
      <c r="T75" s="93">
        <f t="shared" si="18"/>
        <v>0</v>
      </c>
      <c r="U75" s="209">
        <f t="shared" si="19"/>
        <v>0</v>
      </c>
      <c r="W75" s="87" t="s">
        <v>14</v>
      </c>
      <c r="X75" s="121">
        <f t="shared" si="20"/>
        <v>0</v>
      </c>
      <c r="Y75" s="122">
        <f t="shared" si="21"/>
        <v>0</v>
      </c>
      <c r="Z75" s="122">
        <f t="shared" si="22"/>
        <v>0</v>
      </c>
      <c r="AA75" s="122">
        <f t="shared" si="23"/>
        <v>0</v>
      </c>
      <c r="AB75" s="122">
        <f t="shared" si="24"/>
        <v>0</v>
      </c>
      <c r="AC75" s="129">
        <f t="shared" si="25"/>
        <v>0</v>
      </c>
    </row>
    <row r="76" spans="1:29" ht="15.75">
      <c r="A76" s="251"/>
      <c r="B76" s="86" t="s">
        <v>15</v>
      </c>
      <c r="C76" s="92"/>
      <c r="D76" s="134"/>
      <c r="E76" s="93">
        <f t="shared" si="13"/>
        <v>0</v>
      </c>
      <c r="F76" s="92"/>
      <c r="G76" s="20"/>
      <c r="H76" s="93">
        <f t="shared" si="14"/>
        <v>0</v>
      </c>
      <c r="I76" s="92"/>
      <c r="J76" s="20"/>
      <c r="K76" s="93">
        <f t="shared" si="15"/>
        <v>0</v>
      </c>
      <c r="L76" s="92"/>
      <c r="M76" s="20"/>
      <c r="N76" s="93">
        <f t="shared" si="16"/>
        <v>0</v>
      </c>
      <c r="O76" s="92"/>
      <c r="P76" s="6"/>
      <c r="Q76" s="93">
        <f t="shared" si="17"/>
        <v>0</v>
      </c>
      <c r="R76" s="92"/>
      <c r="S76" s="20"/>
      <c r="T76" s="93">
        <f t="shared" si="18"/>
        <v>0</v>
      </c>
      <c r="U76" s="209">
        <f t="shared" si="19"/>
        <v>0</v>
      </c>
      <c r="W76" s="86" t="s">
        <v>15</v>
      </c>
      <c r="X76" s="121">
        <f t="shared" si="20"/>
        <v>0</v>
      </c>
      <c r="Y76" s="122">
        <f t="shared" si="21"/>
        <v>0</v>
      </c>
      <c r="Z76" s="122">
        <f t="shared" si="22"/>
        <v>0</v>
      </c>
      <c r="AA76" s="122">
        <f t="shared" si="23"/>
        <v>0</v>
      </c>
      <c r="AB76" s="122">
        <f t="shared" si="24"/>
        <v>0</v>
      </c>
      <c r="AC76" s="129">
        <f t="shared" si="25"/>
        <v>0</v>
      </c>
    </row>
    <row r="77" spans="1:29" ht="15.75">
      <c r="A77" s="251"/>
      <c r="B77" s="86" t="s">
        <v>16</v>
      </c>
      <c r="C77" s="92"/>
      <c r="D77" s="134"/>
      <c r="E77" s="93">
        <f t="shared" si="13"/>
        <v>0</v>
      </c>
      <c r="F77" s="92"/>
      <c r="G77" s="20"/>
      <c r="H77" s="93">
        <f t="shared" si="14"/>
        <v>0</v>
      </c>
      <c r="I77" s="92"/>
      <c r="J77" s="20"/>
      <c r="K77" s="93">
        <f t="shared" si="15"/>
        <v>0</v>
      </c>
      <c r="L77" s="92"/>
      <c r="M77" s="20"/>
      <c r="N77" s="93">
        <f t="shared" si="16"/>
        <v>0</v>
      </c>
      <c r="O77" s="92"/>
      <c r="P77" s="6"/>
      <c r="Q77" s="93">
        <f t="shared" si="17"/>
        <v>0</v>
      </c>
      <c r="R77" s="92"/>
      <c r="S77" s="20"/>
      <c r="T77" s="93">
        <f t="shared" si="18"/>
        <v>0</v>
      </c>
      <c r="U77" s="209">
        <f t="shared" si="19"/>
        <v>0</v>
      </c>
      <c r="W77" s="86" t="s">
        <v>16</v>
      </c>
      <c r="X77" s="121">
        <f t="shared" si="20"/>
        <v>0</v>
      </c>
      <c r="Y77" s="122">
        <f t="shared" si="21"/>
        <v>0</v>
      </c>
      <c r="Z77" s="122">
        <f t="shared" si="22"/>
        <v>0</v>
      </c>
      <c r="AA77" s="122">
        <f t="shared" si="23"/>
        <v>0</v>
      </c>
      <c r="AB77" s="122">
        <f t="shared" si="24"/>
        <v>0</v>
      </c>
      <c r="AC77" s="129">
        <f t="shared" si="25"/>
        <v>0</v>
      </c>
    </row>
    <row r="78" spans="1:29" ht="15.75">
      <c r="A78" s="251"/>
      <c r="B78" s="86" t="s">
        <v>17</v>
      </c>
      <c r="C78" s="92"/>
      <c r="D78" s="134"/>
      <c r="E78" s="93">
        <f t="shared" si="13"/>
        <v>0</v>
      </c>
      <c r="F78" s="92"/>
      <c r="G78" s="20"/>
      <c r="H78" s="93">
        <f t="shared" si="14"/>
        <v>0</v>
      </c>
      <c r="I78" s="92"/>
      <c r="J78" s="20"/>
      <c r="K78" s="93">
        <f t="shared" si="15"/>
        <v>0</v>
      </c>
      <c r="L78" s="92"/>
      <c r="M78" s="20"/>
      <c r="N78" s="93">
        <f t="shared" si="16"/>
        <v>0</v>
      </c>
      <c r="O78" s="92"/>
      <c r="P78" s="6"/>
      <c r="Q78" s="93">
        <f t="shared" si="17"/>
        <v>0</v>
      </c>
      <c r="R78" s="92"/>
      <c r="S78" s="20"/>
      <c r="T78" s="93">
        <f t="shared" si="18"/>
        <v>0</v>
      </c>
      <c r="U78" s="209">
        <f t="shared" si="19"/>
        <v>0</v>
      </c>
      <c r="W78" s="86" t="s">
        <v>17</v>
      </c>
      <c r="X78" s="121">
        <f t="shared" si="20"/>
        <v>0</v>
      </c>
      <c r="Y78" s="122">
        <f t="shared" si="21"/>
        <v>0</v>
      </c>
      <c r="Z78" s="122">
        <f t="shared" si="22"/>
        <v>0</v>
      </c>
      <c r="AA78" s="122">
        <f t="shared" si="23"/>
        <v>0</v>
      </c>
      <c r="AB78" s="122">
        <f t="shared" si="24"/>
        <v>0</v>
      </c>
      <c r="AC78" s="129">
        <f t="shared" si="25"/>
        <v>0</v>
      </c>
    </row>
    <row r="79" spans="1:29" ht="15.75">
      <c r="A79" s="251"/>
      <c r="B79" s="86" t="s">
        <v>18</v>
      </c>
      <c r="C79" s="92"/>
      <c r="D79" s="134"/>
      <c r="E79" s="93">
        <f t="shared" si="13"/>
        <v>0</v>
      </c>
      <c r="F79" s="92"/>
      <c r="G79" s="20"/>
      <c r="H79" s="93">
        <f t="shared" si="14"/>
        <v>0</v>
      </c>
      <c r="I79" s="92"/>
      <c r="J79" s="20"/>
      <c r="K79" s="93">
        <f t="shared" si="15"/>
        <v>0</v>
      </c>
      <c r="L79" s="92"/>
      <c r="M79" s="20"/>
      <c r="N79" s="93">
        <f t="shared" si="16"/>
        <v>0</v>
      </c>
      <c r="O79" s="92"/>
      <c r="P79" s="6"/>
      <c r="Q79" s="93">
        <f t="shared" si="17"/>
        <v>0</v>
      </c>
      <c r="R79" s="92"/>
      <c r="S79" s="20"/>
      <c r="T79" s="93">
        <f t="shared" si="18"/>
        <v>0</v>
      </c>
      <c r="U79" s="209">
        <f t="shared" si="19"/>
        <v>0</v>
      </c>
      <c r="W79" s="86" t="s">
        <v>18</v>
      </c>
      <c r="X79" s="121">
        <f t="shared" si="20"/>
        <v>0</v>
      </c>
      <c r="Y79" s="122">
        <f t="shared" si="21"/>
        <v>0</v>
      </c>
      <c r="Z79" s="122">
        <f t="shared" si="22"/>
        <v>0</v>
      </c>
      <c r="AA79" s="122">
        <f t="shared" si="23"/>
        <v>0</v>
      </c>
      <c r="AB79" s="122">
        <f t="shared" si="24"/>
        <v>0</v>
      </c>
      <c r="AC79" s="129">
        <f t="shared" si="25"/>
        <v>0</v>
      </c>
    </row>
    <row r="80" spans="1:29" ht="15.75">
      <c r="A80" s="252"/>
      <c r="B80" s="88" t="s">
        <v>19</v>
      </c>
      <c r="C80" s="94"/>
      <c r="D80" s="135"/>
      <c r="E80" s="96">
        <f t="shared" si="13"/>
        <v>0</v>
      </c>
      <c r="F80" s="94"/>
      <c r="G80" s="95"/>
      <c r="H80" s="96">
        <f t="shared" si="14"/>
        <v>0</v>
      </c>
      <c r="I80" s="94"/>
      <c r="J80" s="95"/>
      <c r="K80" s="96">
        <f t="shared" si="15"/>
        <v>0</v>
      </c>
      <c r="L80" s="94"/>
      <c r="M80" s="95"/>
      <c r="N80" s="96">
        <f t="shared" si="16"/>
        <v>0</v>
      </c>
      <c r="O80" s="94"/>
      <c r="P80" s="105"/>
      <c r="Q80" s="96">
        <f t="shared" si="17"/>
        <v>0</v>
      </c>
      <c r="R80" s="94"/>
      <c r="S80" s="95"/>
      <c r="T80" s="96">
        <f t="shared" si="18"/>
        <v>0</v>
      </c>
      <c r="U80" s="210">
        <f t="shared" si="19"/>
        <v>0</v>
      </c>
      <c r="W80" s="88" t="s">
        <v>19</v>
      </c>
      <c r="X80" s="125">
        <f t="shared" si="20"/>
        <v>0</v>
      </c>
      <c r="Y80" s="126">
        <f t="shared" si="21"/>
        <v>0</v>
      </c>
      <c r="Z80" s="126">
        <f t="shared" si="22"/>
        <v>0</v>
      </c>
      <c r="AA80" s="126">
        <f t="shared" si="23"/>
        <v>0</v>
      </c>
      <c r="AB80" s="126">
        <f t="shared" si="24"/>
        <v>0</v>
      </c>
      <c r="AC80" s="132">
        <f t="shared" si="25"/>
        <v>0</v>
      </c>
    </row>
    <row r="81" spans="1:29" ht="15.75" customHeight="1">
      <c r="A81" s="250">
        <v>42745</v>
      </c>
      <c r="B81" s="85" t="s">
        <v>12</v>
      </c>
      <c r="C81" s="89"/>
      <c r="D81" s="90"/>
      <c r="E81" s="91">
        <f t="shared" si="13"/>
        <v>0</v>
      </c>
      <c r="F81" s="89"/>
      <c r="G81" s="102"/>
      <c r="H81" s="91">
        <f t="shared" si="14"/>
        <v>0</v>
      </c>
      <c r="I81" s="89"/>
      <c r="J81" s="90"/>
      <c r="K81" s="91">
        <f t="shared" si="15"/>
        <v>0</v>
      </c>
      <c r="L81" s="89"/>
      <c r="M81" s="90"/>
      <c r="N81" s="91">
        <f t="shared" si="16"/>
        <v>0</v>
      </c>
      <c r="O81" s="89"/>
      <c r="P81" s="90"/>
      <c r="Q81" s="91">
        <f t="shared" si="17"/>
        <v>0</v>
      </c>
      <c r="R81" s="89"/>
      <c r="S81" s="102"/>
      <c r="T81" s="91">
        <f t="shared" si="18"/>
        <v>0</v>
      </c>
      <c r="U81" s="208">
        <f t="shared" si="19"/>
        <v>0</v>
      </c>
      <c r="W81" s="85" t="s">
        <v>12</v>
      </c>
      <c r="X81" s="121">
        <f t="shared" si="20"/>
        <v>0</v>
      </c>
      <c r="Y81" s="122">
        <f t="shared" si="21"/>
        <v>0</v>
      </c>
      <c r="Z81" s="122">
        <f t="shared" si="22"/>
        <v>0</v>
      </c>
      <c r="AA81" s="122">
        <f t="shared" si="23"/>
        <v>0</v>
      </c>
      <c r="AB81" s="122">
        <f t="shared" si="24"/>
        <v>0</v>
      </c>
      <c r="AC81" s="129">
        <f t="shared" si="25"/>
        <v>0</v>
      </c>
    </row>
    <row r="82" spans="1:29" ht="15.75">
      <c r="A82" s="251"/>
      <c r="B82" s="86" t="s">
        <v>13</v>
      </c>
      <c r="C82" s="92"/>
      <c r="D82" s="20"/>
      <c r="E82" s="93">
        <f t="shared" si="13"/>
        <v>0</v>
      </c>
      <c r="F82" s="92"/>
      <c r="G82" s="6"/>
      <c r="H82" s="93">
        <f t="shared" si="14"/>
        <v>0</v>
      </c>
      <c r="I82" s="92"/>
      <c r="J82" s="20"/>
      <c r="K82" s="93">
        <f t="shared" si="15"/>
        <v>0</v>
      </c>
      <c r="L82" s="92"/>
      <c r="M82" s="20"/>
      <c r="N82" s="93">
        <f t="shared" si="16"/>
        <v>0</v>
      </c>
      <c r="O82" s="92"/>
      <c r="P82" s="20"/>
      <c r="Q82" s="93">
        <f t="shared" si="17"/>
        <v>0</v>
      </c>
      <c r="R82" s="92"/>
      <c r="S82" s="6"/>
      <c r="T82" s="93">
        <f t="shared" si="18"/>
        <v>0</v>
      </c>
      <c r="U82" s="209">
        <f t="shared" si="19"/>
        <v>0</v>
      </c>
      <c r="W82" s="86" t="s">
        <v>13</v>
      </c>
      <c r="X82" s="121">
        <f t="shared" si="20"/>
        <v>0</v>
      </c>
      <c r="Y82" s="122">
        <f t="shared" si="21"/>
        <v>0</v>
      </c>
      <c r="Z82" s="122">
        <f t="shared" si="22"/>
        <v>0</v>
      </c>
      <c r="AA82" s="122">
        <f t="shared" si="23"/>
        <v>0</v>
      </c>
      <c r="AB82" s="122">
        <f t="shared" si="24"/>
        <v>0</v>
      </c>
      <c r="AC82" s="129">
        <f t="shared" si="25"/>
        <v>0</v>
      </c>
    </row>
    <row r="83" spans="1:29" ht="15.75">
      <c r="A83" s="251"/>
      <c r="B83" s="87" t="s">
        <v>14</v>
      </c>
      <c r="C83" s="92"/>
      <c r="D83" s="20"/>
      <c r="E83" s="93">
        <f t="shared" si="13"/>
        <v>0</v>
      </c>
      <c r="F83" s="92"/>
      <c r="G83" s="6"/>
      <c r="H83" s="93">
        <f t="shared" si="14"/>
        <v>0</v>
      </c>
      <c r="I83" s="92"/>
      <c r="J83" s="20"/>
      <c r="K83" s="93">
        <f t="shared" si="15"/>
        <v>0</v>
      </c>
      <c r="L83" s="92"/>
      <c r="M83" s="20"/>
      <c r="N83" s="93">
        <f t="shared" si="16"/>
        <v>0</v>
      </c>
      <c r="O83" s="92"/>
      <c r="P83" s="20"/>
      <c r="Q83" s="93">
        <f t="shared" si="17"/>
        <v>0</v>
      </c>
      <c r="R83" s="92"/>
      <c r="S83" s="6"/>
      <c r="T83" s="93">
        <f t="shared" si="18"/>
        <v>0</v>
      </c>
      <c r="U83" s="209">
        <f t="shared" si="19"/>
        <v>0</v>
      </c>
      <c r="W83" s="87" t="s">
        <v>14</v>
      </c>
      <c r="X83" s="121">
        <f t="shared" si="20"/>
        <v>0</v>
      </c>
      <c r="Y83" s="122">
        <f t="shared" si="21"/>
        <v>0</v>
      </c>
      <c r="Z83" s="122">
        <f t="shared" si="22"/>
        <v>0</v>
      </c>
      <c r="AA83" s="122">
        <f t="shared" si="23"/>
        <v>0</v>
      </c>
      <c r="AB83" s="122">
        <f t="shared" si="24"/>
        <v>0</v>
      </c>
      <c r="AC83" s="129">
        <f t="shared" si="25"/>
        <v>0</v>
      </c>
    </row>
    <row r="84" spans="1:29" ht="15.75">
      <c r="A84" s="251"/>
      <c r="B84" s="86" t="s">
        <v>15</v>
      </c>
      <c r="C84" s="92"/>
      <c r="D84" s="20"/>
      <c r="E84" s="93">
        <f t="shared" si="13"/>
        <v>0</v>
      </c>
      <c r="F84" s="92"/>
      <c r="G84" s="6"/>
      <c r="H84" s="93">
        <f t="shared" si="14"/>
        <v>0</v>
      </c>
      <c r="I84" s="92"/>
      <c r="J84" s="20"/>
      <c r="K84" s="93">
        <f t="shared" si="15"/>
        <v>0</v>
      </c>
      <c r="L84" s="92"/>
      <c r="M84" s="20"/>
      <c r="N84" s="93">
        <f t="shared" si="16"/>
        <v>0</v>
      </c>
      <c r="O84" s="92"/>
      <c r="P84" s="20"/>
      <c r="Q84" s="93">
        <f t="shared" si="17"/>
        <v>0</v>
      </c>
      <c r="R84" s="92"/>
      <c r="S84" s="6"/>
      <c r="T84" s="93">
        <f t="shared" si="18"/>
        <v>0</v>
      </c>
      <c r="U84" s="209">
        <f t="shared" si="19"/>
        <v>0</v>
      </c>
      <c r="W84" s="86" t="s">
        <v>15</v>
      </c>
      <c r="X84" s="121">
        <f t="shared" si="20"/>
        <v>0</v>
      </c>
      <c r="Y84" s="122">
        <f t="shared" si="21"/>
        <v>0</v>
      </c>
      <c r="Z84" s="122">
        <f t="shared" si="22"/>
        <v>0</v>
      </c>
      <c r="AA84" s="122">
        <f t="shared" si="23"/>
        <v>0</v>
      </c>
      <c r="AB84" s="122">
        <f t="shared" si="24"/>
        <v>0</v>
      </c>
      <c r="AC84" s="129">
        <f t="shared" si="25"/>
        <v>0</v>
      </c>
    </row>
    <row r="85" spans="1:29" ht="15.75">
      <c r="A85" s="251"/>
      <c r="B85" s="86" t="s">
        <v>16</v>
      </c>
      <c r="C85" s="92"/>
      <c r="D85" s="20"/>
      <c r="E85" s="93">
        <f t="shared" si="13"/>
        <v>0</v>
      </c>
      <c r="F85" s="92"/>
      <c r="G85" s="6"/>
      <c r="H85" s="93">
        <f t="shared" si="14"/>
        <v>0</v>
      </c>
      <c r="I85" s="92"/>
      <c r="J85" s="20"/>
      <c r="K85" s="93">
        <f t="shared" si="15"/>
        <v>0</v>
      </c>
      <c r="L85" s="92"/>
      <c r="M85" s="20"/>
      <c r="N85" s="93">
        <f t="shared" si="16"/>
        <v>0</v>
      </c>
      <c r="O85" s="92"/>
      <c r="P85" s="20"/>
      <c r="Q85" s="93">
        <f t="shared" si="17"/>
        <v>0</v>
      </c>
      <c r="R85" s="92"/>
      <c r="S85" s="6"/>
      <c r="T85" s="93">
        <f t="shared" si="18"/>
        <v>0</v>
      </c>
      <c r="U85" s="209">
        <f t="shared" si="19"/>
        <v>0</v>
      </c>
      <c r="W85" s="86" t="s">
        <v>16</v>
      </c>
      <c r="X85" s="121">
        <f t="shared" si="20"/>
        <v>0</v>
      </c>
      <c r="Y85" s="122">
        <f t="shared" si="21"/>
        <v>0</v>
      </c>
      <c r="Z85" s="122">
        <f t="shared" si="22"/>
        <v>0</v>
      </c>
      <c r="AA85" s="122">
        <f t="shared" si="23"/>
        <v>0</v>
      </c>
      <c r="AB85" s="122">
        <f t="shared" si="24"/>
        <v>0</v>
      </c>
      <c r="AC85" s="129">
        <f t="shared" si="25"/>
        <v>0</v>
      </c>
    </row>
    <row r="86" spans="1:29" ht="15.75">
      <c r="A86" s="251"/>
      <c r="B86" s="86" t="s">
        <v>17</v>
      </c>
      <c r="C86" s="92"/>
      <c r="D86" s="20"/>
      <c r="E86" s="93">
        <f t="shared" si="13"/>
        <v>0</v>
      </c>
      <c r="F86" s="92"/>
      <c r="G86" s="6"/>
      <c r="H86" s="93">
        <f t="shared" si="14"/>
        <v>0</v>
      </c>
      <c r="I86" s="92"/>
      <c r="J86" s="20"/>
      <c r="K86" s="93">
        <f t="shared" si="15"/>
        <v>0</v>
      </c>
      <c r="L86" s="92"/>
      <c r="M86" s="20"/>
      <c r="N86" s="93">
        <f t="shared" si="16"/>
        <v>0</v>
      </c>
      <c r="O86" s="92"/>
      <c r="P86" s="20"/>
      <c r="Q86" s="93">
        <f t="shared" si="17"/>
        <v>0</v>
      </c>
      <c r="R86" s="92"/>
      <c r="S86" s="6"/>
      <c r="T86" s="93">
        <f t="shared" si="18"/>
        <v>0</v>
      </c>
      <c r="U86" s="209">
        <f t="shared" si="19"/>
        <v>0</v>
      </c>
      <c r="W86" s="86" t="s">
        <v>17</v>
      </c>
      <c r="X86" s="121">
        <f t="shared" si="20"/>
        <v>0</v>
      </c>
      <c r="Y86" s="122">
        <f t="shared" si="21"/>
        <v>0</v>
      </c>
      <c r="Z86" s="122">
        <f t="shared" si="22"/>
        <v>0</v>
      </c>
      <c r="AA86" s="122">
        <f t="shared" si="23"/>
        <v>0</v>
      </c>
      <c r="AB86" s="122">
        <f t="shared" si="24"/>
        <v>0</v>
      </c>
      <c r="AC86" s="129">
        <f t="shared" si="25"/>
        <v>0</v>
      </c>
    </row>
    <row r="87" spans="1:29" ht="15.75">
      <c r="A87" s="251"/>
      <c r="B87" s="86" t="s">
        <v>18</v>
      </c>
      <c r="C87" s="92"/>
      <c r="D87" s="20"/>
      <c r="E87" s="93">
        <f t="shared" si="13"/>
        <v>0</v>
      </c>
      <c r="F87" s="92"/>
      <c r="G87" s="6"/>
      <c r="H87" s="93">
        <f t="shared" si="14"/>
        <v>0</v>
      </c>
      <c r="I87" s="92"/>
      <c r="J87" s="20"/>
      <c r="K87" s="93">
        <f t="shared" si="15"/>
        <v>0</v>
      </c>
      <c r="L87" s="92"/>
      <c r="M87" s="20"/>
      <c r="N87" s="93">
        <f t="shared" si="16"/>
        <v>0</v>
      </c>
      <c r="O87" s="92"/>
      <c r="P87" s="20"/>
      <c r="Q87" s="93">
        <f t="shared" si="17"/>
        <v>0</v>
      </c>
      <c r="R87" s="92"/>
      <c r="S87" s="6"/>
      <c r="T87" s="93">
        <f t="shared" si="18"/>
        <v>0</v>
      </c>
      <c r="U87" s="209">
        <f t="shared" si="19"/>
        <v>0</v>
      </c>
      <c r="W87" s="86" t="s">
        <v>18</v>
      </c>
      <c r="X87" s="121">
        <f t="shared" si="20"/>
        <v>0</v>
      </c>
      <c r="Y87" s="122">
        <f t="shared" si="21"/>
        <v>0</v>
      </c>
      <c r="Z87" s="122">
        <f t="shared" si="22"/>
        <v>0</v>
      </c>
      <c r="AA87" s="122">
        <f t="shared" si="23"/>
        <v>0</v>
      </c>
      <c r="AB87" s="122">
        <f t="shared" si="24"/>
        <v>0</v>
      </c>
      <c r="AC87" s="129">
        <f t="shared" si="25"/>
        <v>0</v>
      </c>
    </row>
    <row r="88" spans="1:29" ht="15.75">
      <c r="A88" s="252"/>
      <c r="B88" s="88" t="s">
        <v>19</v>
      </c>
      <c r="C88" s="94"/>
      <c r="D88" s="95"/>
      <c r="E88" s="96">
        <f t="shared" si="13"/>
        <v>0</v>
      </c>
      <c r="F88" s="94"/>
      <c r="G88" s="105"/>
      <c r="H88" s="96">
        <f t="shared" si="14"/>
        <v>0</v>
      </c>
      <c r="I88" s="94"/>
      <c r="J88" s="95"/>
      <c r="K88" s="96">
        <f t="shared" si="15"/>
        <v>0</v>
      </c>
      <c r="L88" s="94"/>
      <c r="M88" s="95"/>
      <c r="N88" s="96">
        <f t="shared" si="16"/>
        <v>0</v>
      </c>
      <c r="O88" s="94"/>
      <c r="P88" s="95"/>
      <c r="Q88" s="96">
        <f t="shared" si="17"/>
        <v>0</v>
      </c>
      <c r="R88" s="94"/>
      <c r="S88" s="105"/>
      <c r="T88" s="96">
        <f t="shared" si="18"/>
        <v>0</v>
      </c>
      <c r="U88" s="210">
        <f t="shared" si="19"/>
        <v>0</v>
      </c>
      <c r="W88" s="88" t="s">
        <v>19</v>
      </c>
      <c r="X88" s="125">
        <f t="shared" si="20"/>
        <v>0</v>
      </c>
      <c r="Y88" s="126">
        <f t="shared" si="21"/>
        <v>0</v>
      </c>
      <c r="Z88" s="126">
        <f t="shared" si="22"/>
        <v>0</v>
      </c>
      <c r="AA88" s="126">
        <f t="shared" si="23"/>
        <v>0</v>
      </c>
      <c r="AB88" s="126">
        <f t="shared" si="24"/>
        <v>0</v>
      </c>
      <c r="AC88" s="132">
        <f t="shared" si="25"/>
        <v>0</v>
      </c>
    </row>
    <row r="89" spans="1:29" ht="15.75" customHeight="1">
      <c r="A89" s="250">
        <v>42746</v>
      </c>
      <c r="B89" s="85" t="s">
        <v>12</v>
      </c>
      <c r="C89" s="89"/>
      <c r="D89" s="90"/>
      <c r="E89" s="91">
        <f t="shared" si="13"/>
        <v>0</v>
      </c>
      <c r="F89" s="89"/>
      <c r="G89" s="90"/>
      <c r="H89" s="91">
        <f t="shared" si="14"/>
        <v>0</v>
      </c>
      <c r="I89" s="89"/>
      <c r="J89" s="90"/>
      <c r="K89" s="91">
        <f t="shared" si="15"/>
        <v>0</v>
      </c>
      <c r="L89" s="89"/>
      <c r="M89" s="90"/>
      <c r="N89" s="91">
        <f t="shared" si="16"/>
        <v>0</v>
      </c>
      <c r="O89" s="89"/>
      <c r="P89" s="90"/>
      <c r="Q89" s="91">
        <f t="shared" si="17"/>
        <v>0</v>
      </c>
      <c r="R89" s="89"/>
      <c r="S89" s="90"/>
      <c r="T89" s="91">
        <f t="shared" si="18"/>
        <v>0</v>
      </c>
      <c r="U89" s="208">
        <f t="shared" si="19"/>
        <v>0</v>
      </c>
      <c r="W89" s="85" t="s">
        <v>12</v>
      </c>
      <c r="X89" s="122">
        <f t="shared" si="20"/>
        <v>0</v>
      </c>
      <c r="Y89" s="122">
        <f t="shared" si="21"/>
        <v>0</v>
      </c>
      <c r="Z89" s="122">
        <f t="shared" si="22"/>
        <v>0</v>
      </c>
      <c r="AA89" s="122">
        <f t="shared" si="23"/>
        <v>0</v>
      </c>
      <c r="AB89" s="122">
        <f t="shared" si="24"/>
        <v>0</v>
      </c>
      <c r="AC89" s="129">
        <f t="shared" si="25"/>
        <v>0</v>
      </c>
    </row>
    <row r="90" spans="1:29" ht="15.75">
      <c r="A90" s="251"/>
      <c r="B90" s="86" t="s">
        <v>13</v>
      </c>
      <c r="C90" s="92"/>
      <c r="D90" s="20"/>
      <c r="E90" s="93">
        <f t="shared" si="13"/>
        <v>0</v>
      </c>
      <c r="F90" s="92"/>
      <c r="G90" s="6"/>
      <c r="H90" s="93">
        <f t="shared" si="14"/>
        <v>0</v>
      </c>
      <c r="I90" s="92"/>
      <c r="J90" s="20"/>
      <c r="K90" s="93">
        <f t="shared" si="15"/>
        <v>0</v>
      </c>
      <c r="L90" s="92"/>
      <c r="M90" s="20"/>
      <c r="N90" s="93">
        <f t="shared" si="16"/>
        <v>0</v>
      </c>
      <c r="O90" s="92"/>
      <c r="P90" s="20"/>
      <c r="Q90" s="93">
        <f t="shared" si="17"/>
        <v>0</v>
      </c>
      <c r="R90" s="92"/>
      <c r="S90" s="20"/>
      <c r="T90" s="93">
        <f t="shared" si="18"/>
        <v>0</v>
      </c>
      <c r="U90" s="209">
        <f t="shared" si="19"/>
        <v>0</v>
      </c>
      <c r="W90" s="86" t="s">
        <v>13</v>
      </c>
      <c r="X90" s="122">
        <f t="shared" si="20"/>
        <v>0</v>
      </c>
      <c r="Y90" s="122">
        <f t="shared" si="21"/>
        <v>0</v>
      </c>
      <c r="Z90" s="122">
        <f t="shared" si="22"/>
        <v>0</v>
      </c>
      <c r="AA90" s="122">
        <f t="shared" si="23"/>
        <v>0</v>
      </c>
      <c r="AB90" s="122">
        <f t="shared" si="24"/>
        <v>0</v>
      </c>
      <c r="AC90" s="129">
        <f t="shared" si="25"/>
        <v>0</v>
      </c>
    </row>
    <row r="91" spans="1:29" ht="15.75">
      <c r="A91" s="251"/>
      <c r="B91" s="87" t="s">
        <v>14</v>
      </c>
      <c r="C91" s="92"/>
      <c r="D91" s="20"/>
      <c r="E91" s="93">
        <f t="shared" si="13"/>
        <v>0</v>
      </c>
      <c r="F91" s="92"/>
      <c r="G91" s="6"/>
      <c r="H91" s="93">
        <f t="shared" si="14"/>
        <v>0</v>
      </c>
      <c r="I91" s="92"/>
      <c r="J91" s="20"/>
      <c r="K91" s="93">
        <f t="shared" si="15"/>
        <v>0</v>
      </c>
      <c r="L91" s="92"/>
      <c r="M91" s="20"/>
      <c r="N91" s="93">
        <f t="shared" si="16"/>
        <v>0</v>
      </c>
      <c r="O91" s="92"/>
      <c r="P91" s="20"/>
      <c r="Q91" s="93">
        <f t="shared" si="17"/>
        <v>0</v>
      </c>
      <c r="R91" s="92"/>
      <c r="S91" s="20"/>
      <c r="T91" s="93">
        <f t="shared" si="18"/>
        <v>0</v>
      </c>
      <c r="U91" s="209">
        <f t="shared" si="19"/>
        <v>0</v>
      </c>
      <c r="W91" s="87" t="s">
        <v>14</v>
      </c>
      <c r="X91" s="122">
        <f t="shared" si="20"/>
        <v>0</v>
      </c>
      <c r="Y91" s="122">
        <f t="shared" si="21"/>
        <v>0</v>
      </c>
      <c r="Z91" s="122">
        <f t="shared" si="22"/>
        <v>0</v>
      </c>
      <c r="AA91" s="122">
        <f t="shared" si="23"/>
        <v>0</v>
      </c>
      <c r="AB91" s="122">
        <f t="shared" si="24"/>
        <v>0</v>
      </c>
      <c r="AC91" s="129">
        <f t="shared" si="25"/>
        <v>0</v>
      </c>
    </row>
    <row r="92" spans="1:29" ht="15.75">
      <c r="A92" s="251"/>
      <c r="B92" s="86" t="s">
        <v>15</v>
      </c>
      <c r="C92" s="92"/>
      <c r="D92" s="20"/>
      <c r="E92" s="93">
        <f t="shared" si="13"/>
        <v>0</v>
      </c>
      <c r="F92" s="92"/>
      <c r="G92" s="6"/>
      <c r="H92" s="93">
        <f t="shared" si="14"/>
        <v>0</v>
      </c>
      <c r="I92" s="92"/>
      <c r="J92" s="20"/>
      <c r="K92" s="93">
        <f t="shared" si="15"/>
        <v>0</v>
      </c>
      <c r="L92" s="92"/>
      <c r="M92" s="20"/>
      <c r="N92" s="93">
        <f t="shared" si="16"/>
        <v>0</v>
      </c>
      <c r="O92" s="92"/>
      <c r="P92" s="20"/>
      <c r="Q92" s="93">
        <f t="shared" si="17"/>
        <v>0</v>
      </c>
      <c r="R92" s="92"/>
      <c r="S92" s="20"/>
      <c r="T92" s="93">
        <f t="shared" si="18"/>
        <v>0</v>
      </c>
      <c r="U92" s="209">
        <f t="shared" si="19"/>
        <v>0</v>
      </c>
      <c r="W92" s="86" t="s">
        <v>15</v>
      </c>
      <c r="X92" s="122">
        <f t="shared" si="20"/>
        <v>0</v>
      </c>
      <c r="Y92" s="122">
        <f t="shared" si="21"/>
        <v>0</v>
      </c>
      <c r="Z92" s="122">
        <f t="shared" si="22"/>
        <v>0</v>
      </c>
      <c r="AA92" s="122">
        <f t="shared" si="23"/>
        <v>0</v>
      </c>
      <c r="AB92" s="122">
        <f t="shared" si="24"/>
        <v>0</v>
      </c>
      <c r="AC92" s="129">
        <f t="shared" si="25"/>
        <v>0</v>
      </c>
    </row>
    <row r="93" spans="1:29" ht="15.75">
      <c r="A93" s="251"/>
      <c r="B93" s="86" t="s">
        <v>16</v>
      </c>
      <c r="C93" s="92"/>
      <c r="D93" s="20"/>
      <c r="E93" s="93">
        <f t="shared" si="13"/>
        <v>0</v>
      </c>
      <c r="F93" s="92"/>
      <c r="G93" s="6"/>
      <c r="H93" s="93">
        <f t="shared" si="14"/>
        <v>0</v>
      </c>
      <c r="I93" s="92"/>
      <c r="J93" s="20"/>
      <c r="K93" s="93">
        <f t="shared" si="15"/>
        <v>0</v>
      </c>
      <c r="L93" s="92"/>
      <c r="M93" s="20"/>
      <c r="N93" s="93">
        <f t="shared" si="16"/>
        <v>0</v>
      </c>
      <c r="O93" s="92"/>
      <c r="P93" s="20"/>
      <c r="Q93" s="93">
        <f t="shared" si="17"/>
        <v>0</v>
      </c>
      <c r="R93" s="92"/>
      <c r="S93" s="20"/>
      <c r="T93" s="93">
        <f t="shared" si="18"/>
        <v>0</v>
      </c>
      <c r="U93" s="209">
        <f t="shared" si="19"/>
        <v>0</v>
      </c>
      <c r="W93" s="86" t="s">
        <v>16</v>
      </c>
      <c r="X93" s="122">
        <f t="shared" si="20"/>
        <v>0</v>
      </c>
      <c r="Y93" s="122">
        <f t="shared" si="21"/>
        <v>0</v>
      </c>
      <c r="Z93" s="122">
        <f t="shared" si="22"/>
        <v>0</v>
      </c>
      <c r="AA93" s="122">
        <f t="shared" si="23"/>
        <v>0</v>
      </c>
      <c r="AB93" s="122">
        <f t="shared" si="24"/>
        <v>0</v>
      </c>
      <c r="AC93" s="129">
        <f t="shared" si="25"/>
        <v>0</v>
      </c>
    </row>
    <row r="94" spans="1:29" ht="15.75">
      <c r="A94" s="251"/>
      <c r="B94" s="86" t="s">
        <v>17</v>
      </c>
      <c r="C94" s="92"/>
      <c r="D94" s="20"/>
      <c r="E94" s="93">
        <f t="shared" si="13"/>
        <v>0</v>
      </c>
      <c r="F94" s="92"/>
      <c r="G94" s="6"/>
      <c r="H94" s="93">
        <f t="shared" si="14"/>
        <v>0</v>
      </c>
      <c r="I94" s="92"/>
      <c r="J94" s="20"/>
      <c r="K94" s="93">
        <f t="shared" si="15"/>
        <v>0</v>
      </c>
      <c r="L94" s="92"/>
      <c r="M94" s="20"/>
      <c r="N94" s="93">
        <f t="shared" si="16"/>
        <v>0</v>
      </c>
      <c r="O94" s="92"/>
      <c r="P94" s="20"/>
      <c r="Q94" s="93">
        <f t="shared" si="17"/>
        <v>0</v>
      </c>
      <c r="R94" s="92"/>
      <c r="S94" s="20"/>
      <c r="T94" s="93">
        <f t="shared" si="18"/>
        <v>0</v>
      </c>
      <c r="U94" s="209">
        <f t="shared" si="19"/>
        <v>0</v>
      </c>
      <c r="W94" s="86" t="s">
        <v>17</v>
      </c>
      <c r="X94" s="122">
        <f t="shared" si="20"/>
        <v>0</v>
      </c>
      <c r="Y94" s="122">
        <f t="shared" si="21"/>
        <v>0</v>
      </c>
      <c r="Z94" s="122">
        <f t="shared" si="22"/>
        <v>0</v>
      </c>
      <c r="AA94" s="122">
        <f t="shared" si="23"/>
        <v>0</v>
      </c>
      <c r="AB94" s="122">
        <f t="shared" si="24"/>
        <v>0</v>
      </c>
      <c r="AC94" s="129">
        <f t="shared" si="25"/>
        <v>0</v>
      </c>
    </row>
    <row r="95" spans="1:29" ht="15.75">
      <c r="A95" s="251"/>
      <c r="B95" s="86" t="s">
        <v>18</v>
      </c>
      <c r="C95" s="92"/>
      <c r="D95" s="20"/>
      <c r="E95" s="93">
        <f t="shared" si="13"/>
        <v>0</v>
      </c>
      <c r="F95" s="92"/>
      <c r="G95" s="6"/>
      <c r="H95" s="93">
        <f t="shared" si="14"/>
        <v>0</v>
      </c>
      <c r="I95" s="92"/>
      <c r="J95" s="20"/>
      <c r="K95" s="93">
        <f t="shared" si="15"/>
        <v>0</v>
      </c>
      <c r="L95" s="92"/>
      <c r="M95" s="20"/>
      <c r="N95" s="93">
        <f t="shared" si="16"/>
        <v>0</v>
      </c>
      <c r="O95" s="92"/>
      <c r="P95" s="20"/>
      <c r="Q95" s="93">
        <f t="shared" si="17"/>
        <v>0</v>
      </c>
      <c r="R95" s="92"/>
      <c r="S95" s="20"/>
      <c r="T95" s="93">
        <f t="shared" si="18"/>
        <v>0</v>
      </c>
      <c r="U95" s="209">
        <f t="shared" si="19"/>
        <v>0</v>
      </c>
      <c r="W95" s="86" t="s">
        <v>18</v>
      </c>
      <c r="X95" s="122">
        <f t="shared" si="20"/>
        <v>0</v>
      </c>
      <c r="Y95" s="122">
        <f t="shared" si="21"/>
        <v>0</v>
      </c>
      <c r="Z95" s="122">
        <f t="shared" si="22"/>
        <v>0</v>
      </c>
      <c r="AA95" s="122">
        <f t="shared" si="23"/>
        <v>0</v>
      </c>
      <c r="AB95" s="122">
        <f t="shared" si="24"/>
        <v>0</v>
      </c>
      <c r="AC95" s="129">
        <f t="shared" si="25"/>
        <v>0</v>
      </c>
    </row>
    <row r="96" spans="1:29" ht="15.75">
      <c r="A96" s="252"/>
      <c r="B96" s="88" t="s">
        <v>19</v>
      </c>
      <c r="C96" s="94"/>
      <c r="D96" s="95"/>
      <c r="E96" s="96">
        <f t="shared" si="13"/>
        <v>0</v>
      </c>
      <c r="F96" s="94"/>
      <c r="G96" s="105"/>
      <c r="H96" s="96">
        <f t="shared" si="14"/>
        <v>0</v>
      </c>
      <c r="I96" s="94"/>
      <c r="J96" s="95"/>
      <c r="K96" s="96">
        <f t="shared" si="15"/>
        <v>0</v>
      </c>
      <c r="L96" s="94"/>
      <c r="M96" s="95"/>
      <c r="N96" s="96">
        <f t="shared" si="16"/>
        <v>0</v>
      </c>
      <c r="O96" s="94"/>
      <c r="P96" s="95"/>
      <c r="Q96" s="96">
        <f t="shared" si="17"/>
        <v>0</v>
      </c>
      <c r="R96" s="94"/>
      <c r="S96" s="95"/>
      <c r="T96" s="96">
        <f t="shared" si="18"/>
        <v>0</v>
      </c>
      <c r="U96" s="210">
        <f t="shared" si="19"/>
        <v>0</v>
      </c>
      <c r="W96" s="88" t="s">
        <v>19</v>
      </c>
      <c r="X96" s="122">
        <f t="shared" si="20"/>
        <v>0</v>
      </c>
      <c r="Y96" s="122">
        <f t="shared" si="21"/>
        <v>0</v>
      </c>
      <c r="Z96" s="122">
        <f t="shared" si="22"/>
        <v>0</v>
      </c>
      <c r="AA96" s="122">
        <f t="shared" si="23"/>
        <v>0</v>
      </c>
      <c r="AB96" s="122">
        <f t="shared" si="24"/>
        <v>0</v>
      </c>
      <c r="AC96" s="129">
        <f t="shared" si="25"/>
        <v>0</v>
      </c>
    </row>
    <row r="97" spans="1:29" ht="15.75" customHeight="1">
      <c r="A97" s="250">
        <v>42747</v>
      </c>
      <c r="B97" s="85" t="s">
        <v>12</v>
      </c>
      <c r="C97" s="98"/>
      <c r="D97" s="90"/>
      <c r="E97" s="91">
        <f t="shared" si="13"/>
        <v>0</v>
      </c>
      <c r="F97" s="98"/>
      <c r="G97" s="90"/>
      <c r="H97" s="91">
        <f t="shared" si="14"/>
        <v>0</v>
      </c>
      <c r="I97" s="98"/>
      <c r="J97" s="99"/>
      <c r="K97" s="91">
        <f t="shared" si="15"/>
        <v>0</v>
      </c>
      <c r="L97" s="98"/>
      <c r="M97" s="99"/>
      <c r="N97" s="91">
        <f t="shared" si="16"/>
        <v>0</v>
      </c>
      <c r="O97" s="98"/>
      <c r="P97" s="90"/>
      <c r="Q97" s="91">
        <f t="shared" si="17"/>
        <v>0</v>
      </c>
      <c r="R97" s="98"/>
      <c r="S97" s="90"/>
      <c r="T97" s="91">
        <f t="shared" si="18"/>
        <v>0</v>
      </c>
      <c r="U97" s="208">
        <f t="shared" si="19"/>
        <v>0</v>
      </c>
      <c r="W97" s="85" t="s">
        <v>12</v>
      </c>
      <c r="X97" s="117">
        <f t="shared" si="20"/>
        <v>0</v>
      </c>
      <c r="Y97" s="118">
        <f t="shared" si="21"/>
        <v>0</v>
      </c>
      <c r="Z97" s="118">
        <f t="shared" si="22"/>
        <v>0</v>
      </c>
      <c r="AA97" s="118">
        <f t="shared" si="23"/>
        <v>0</v>
      </c>
      <c r="AB97" s="118">
        <f t="shared" si="24"/>
        <v>0</v>
      </c>
      <c r="AC97" s="131">
        <f t="shared" si="25"/>
        <v>0</v>
      </c>
    </row>
    <row r="98" spans="1:29" ht="15.75">
      <c r="A98" s="251"/>
      <c r="B98" s="86" t="s">
        <v>13</v>
      </c>
      <c r="C98" s="92"/>
      <c r="D98" s="20"/>
      <c r="E98" s="93">
        <f t="shared" si="13"/>
        <v>0</v>
      </c>
      <c r="F98" s="92"/>
      <c r="G98" s="20"/>
      <c r="H98" s="93">
        <f t="shared" si="14"/>
        <v>0</v>
      </c>
      <c r="I98" s="92"/>
      <c r="J98" s="20"/>
      <c r="K98" s="93">
        <f t="shared" si="15"/>
        <v>0</v>
      </c>
      <c r="L98" s="92"/>
      <c r="M98" s="20"/>
      <c r="N98" s="93">
        <f t="shared" si="16"/>
        <v>0</v>
      </c>
      <c r="O98" s="92"/>
      <c r="P98" s="20"/>
      <c r="Q98" s="93">
        <f t="shared" si="17"/>
        <v>0</v>
      </c>
      <c r="R98" s="92"/>
      <c r="S98" s="20"/>
      <c r="T98" s="93">
        <f t="shared" si="18"/>
        <v>0</v>
      </c>
      <c r="U98" s="209">
        <f t="shared" si="19"/>
        <v>0</v>
      </c>
      <c r="W98" s="86" t="s">
        <v>13</v>
      </c>
      <c r="X98" s="121">
        <f t="shared" si="20"/>
        <v>0</v>
      </c>
      <c r="Y98" s="122">
        <f t="shared" si="21"/>
        <v>0</v>
      </c>
      <c r="Z98" s="122">
        <f t="shared" si="22"/>
        <v>0</v>
      </c>
      <c r="AA98" s="122">
        <f t="shared" si="23"/>
        <v>0</v>
      </c>
      <c r="AB98" s="122">
        <f t="shared" si="24"/>
        <v>0</v>
      </c>
      <c r="AC98" s="129">
        <f t="shared" si="25"/>
        <v>0</v>
      </c>
    </row>
    <row r="99" spans="1:29" ht="15.75">
      <c r="A99" s="251"/>
      <c r="B99" s="87" t="s">
        <v>14</v>
      </c>
      <c r="C99" s="92"/>
      <c r="D99" s="20"/>
      <c r="E99" s="93">
        <f t="shared" si="13"/>
        <v>0</v>
      </c>
      <c r="F99" s="92"/>
      <c r="G99" s="20"/>
      <c r="H99" s="93">
        <f t="shared" si="14"/>
        <v>0</v>
      </c>
      <c r="I99" s="92"/>
      <c r="J99" s="20"/>
      <c r="K99" s="93">
        <f t="shared" si="15"/>
        <v>0</v>
      </c>
      <c r="L99" s="92"/>
      <c r="M99" s="20"/>
      <c r="N99" s="93">
        <f t="shared" si="16"/>
        <v>0</v>
      </c>
      <c r="O99" s="92"/>
      <c r="P99" s="20"/>
      <c r="Q99" s="93">
        <f t="shared" si="17"/>
        <v>0</v>
      </c>
      <c r="R99" s="92"/>
      <c r="S99" s="20"/>
      <c r="T99" s="93">
        <f t="shared" si="18"/>
        <v>0</v>
      </c>
      <c r="U99" s="209">
        <f t="shared" si="19"/>
        <v>0</v>
      </c>
      <c r="W99" s="87" t="s">
        <v>14</v>
      </c>
      <c r="X99" s="121">
        <f t="shared" si="20"/>
        <v>0</v>
      </c>
      <c r="Y99" s="122">
        <f t="shared" si="21"/>
        <v>0</v>
      </c>
      <c r="Z99" s="122">
        <f t="shared" si="22"/>
        <v>0</v>
      </c>
      <c r="AA99" s="122">
        <f t="shared" si="23"/>
        <v>0</v>
      </c>
      <c r="AB99" s="122">
        <f t="shared" si="24"/>
        <v>0</v>
      </c>
      <c r="AC99" s="129">
        <f t="shared" si="25"/>
        <v>0</v>
      </c>
    </row>
    <row r="100" spans="1:29" ht="15.75">
      <c r="A100" s="251"/>
      <c r="B100" s="86" t="s">
        <v>15</v>
      </c>
      <c r="C100" s="92"/>
      <c r="D100" s="20"/>
      <c r="E100" s="93">
        <f t="shared" si="13"/>
        <v>0</v>
      </c>
      <c r="F100" s="92"/>
      <c r="G100" s="20"/>
      <c r="H100" s="93">
        <f t="shared" si="14"/>
        <v>0</v>
      </c>
      <c r="I100" s="92"/>
      <c r="J100" s="20"/>
      <c r="K100" s="93">
        <f t="shared" si="15"/>
        <v>0</v>
      </c>
      <c r="L100" s="92"/>
      <c r="M100" s="20"/>
      <c r="N100" s="93">
        <f t="shared" si="16"/>
        <v>0</v>
      </c>
      <c r="O100" s="92"/>
      <c r="P100" s="20"/>
      <c r="Q100" s="93">
        <f t="shared" si="17"/>
        <v>0</v>
      </c>
      <c r="R100" s="92"/>
      <c r="S100" s="20"/>
      <c r="T100" s="93">
        <f t="shared" si="18"/>
        <v>0</v>
      </c>
      <c r="U100" s="209">
        <f t="shared" si="19"/>
        <v>0</v>
      </c>
      <c r="W100" s="86" t="s">
        <v>15</v>
      </c>
      <c r="X100" s="121">
        <f t="shared" si="20"/>
        <v>0</v>
      </c>
      <c r="Y100" s="122">
        <f t="shared" si="21"/>
        <v>0</v>
      </c>
      <c r="Z100" s="122">
        <f t="shared" si="22"/>
        <v>0</v>
      </c>
      <c r="AA100" s="122">
        <f t="shared" si="23"/>
        <v>0</v>
      </c>
      <c r="AB100" s="122">
        <f t="shared" si="24"/>
        <v>0</v>
      </c>
      <c r="AC100" s="129">
        <f t="shared" si="25"/>
        <v>0</v>
      </c>
    </row>
    <row r="101" spans="1:29" ht="15.75">
      <c r="A101" s="251"/>
      <c r="B101" s="86" t="s">
        <v>16</v>
      </c>
      <c r="C101" s="92"/>
      <c r="D101" s="20"/>
      <c r="E101" s="93">
        <f t="shared" si="13"/>
        <v>0</v>
      </c>
      <c r="F101" s="92"/>
      <c r="G101" s="20"/>
      <c r="H101" s="93">
        <f t="shared" si="14"/>
        <v>0</v>
      </c>
      <c r="I101" s="92"/>
      <c r="J101" s="20"/>
      <c r="K101" s="93">
        <f t="shared" si="15"/>
        <v>0</v>
      </c>
      <c r="L101" s="92"/>
      <c r="M101" s="20"/>
      <c r="N101" s="93">
        <f t="shared" si="16"/>
        <v>0</v>
      </c>
      <c r="O101" s="92"/>
      <c r="P101" s="20"/>
      <c r="Q101" s="93">
        <f t="shared" si="17"/>
        <v>0</v>
      </c>
      <c r="R101" s="92"/>
      <c r="S101" s="20"/>
      <c r="T101" s="93">
        <f t="shared" si="18"/>
        <v>0</v>
      </c>
      <c r="U101" s="209">
        <f t="shared" si="19"/>
        <v>0</v>
      </c>
      <c r="W101" s="86" t="s">
        <v>16</v>
      </c>
      <c r="X101" s="121">
        <f t="shared" si="20"/>
        <v>0</v>
      </c>
      <c r="Y101" s="122">
        <f t="shared" si="21"/>
        <v>0</v>
      </c>
      <c r="Z101" s="122">
        <f t="shared" si="22"/>
        <v>0</v>
      </c>
      <c r="AA101" s="122">
        <f t="shared" si="23"/>
        <v>0</v>
      </c>
      <c r="AB101" s="122">
        <f t="shared" si="24"/>
        <v>0</v>
      </c>
      <c r="AC101" s="129">
        <f t="shared" si="25"/>
        <v>0</v>
      </c>
    </row>
    <row r="102" spans="1:29" ht="15.75">
      <c r="A102" s="251"/>
      <c r="B102" s="86" t="s">
        <v>17</v>
      </c>
      <c r="C102" s="92"/>
      <c r="D102" s="20"/>
      <c r="E102" s="93">
        <f t="shared" si="13"/>
        <v>0</v>
      </c>
      <c r="F102" s="92"/>
      <c r="G102" s="20"/>
      <c r="H102" s="93">
        <f t="shared" si="14"/>
        <v>0</v>
      </c>
      <c r="I102" s="92"/>
      <c r="J102" s="20"/>
      <c r="K102" s="93">
        <f t="shared" si="15"/>
        <v>0</v>
      </c>
      <c r="L102" s="92"/>
      <c r="M102" s="20"/>
      <c r="N102" s="93">
        <f t="shared" si="16"/>
        <v>0</v>
      </c>
      <c r="O102" s="92"/>
      <c r="P102" s="20"/>
      <c r="Q102" s="93">
        <f t="shared" si="17"/>
        <v>0</v>
      </c>
      <c r="R102" s="92"/>
      <c r="S102" s="20"/>
      <c r="T102" s="93">
        <f t="shared" si="18"/>
        <v>0</v>
      </c>
      <c r="U102" s="209">
        <f t="shared" si="19"/>
        <v>0</v>
      </c>
      <c r="W102" s="86" t="s">
        <v>17</v>
      </c>
      <c r="X102" s="121">
        <f t="shared" si="20"/>
        <v>0</v>
      </c>
      <c r="Y102" s="122">
        <f t="shared" si="21"/>
        <v>0</v>
      </c>
      <c r="Z102" s="122">
        <f t="shared" si="22"/>
        <v>0</v>
      </c>
      <c r="AA102" s="122">
        <f t="shared" si="23"/>
        <v>0</v>
      </c>
      <c r="AB102" s="122">
        <f t="shared" si="24"/>
        <v>0</v>
      </c>
      <c r="AC102" s="129">
        <f t="shared" si="25"/>
        <v>0</v>
      </c>
    </row>
    <row r="103" spans="1:29" ht="15.75">
      <c r="A103" s="251"/>
      <c r="B103" s="86" t="s">
        <v>18</v>
      </c>
      <c r="C103" s="92"/>
      <c r="D103" s="20"/>
      <c r="E103" s="93">
        <f t="shared" si="13"/>
        <v>0</v>
      </c>
      <c r="F103" s="92"/>
      <c r="G103" s="20"/>
      <c r="H103" s="93">
        <f t="shared" si="14"/>
        <v>0</v>
      </c>
      <c r="I103" s="92"/>
      <c r="J103" s="20"/>
      <c r="K103" s="93">
        <f t="shared" si="15"/>
        <v>0</v>
      </c>
      <c r="L103" s="92"/>
      <c r="M103" s="20"/>
      <c r="N103" s="93">
        <f t="shared" si="16"/>
        <v>0</v>
      </c>
      <c r="O103" s="92"/>
      <c r="P103" s="20"/>
      <c r="Q103" s="93">
        <f t="shared" si="17"/>
        <v>0</v>
      </c>
      <c r="R103" s="92"/>
      <c r="S103" s="20"/>
      <c r="T103" s="93">
        <f t="shared" si="18"/>
        <v>0</v>
      </c>
      <c r="U103" s="209">
        <f t="shared" si="19"/>
        <v>0</v>
      </c>
      <c r="W103" s="86" t="s">
        <v>18</v>
      </c>
      <c r="X103" s="121">
        <f t="shared" si="20"/>
        <v>0</v>
      </c>
      <c r="Y103" s="122">
        <f t="shared" si="21"/>
        <v>0</v>
      </c>
      <c r="Z103" s="122">
        <f t="shared" si="22"/>
        <v>0</v>
      </c>
      <c r="AA103" s="122">
        <f t="shared" si="23"/>
        <v>0</v>
      </c>
      <c r="AB103" s="122">
        <f t="shared" si="24"/>
        <v>0</v>
      </c>
      <c r="AC103" s="129">
        <f t="shared" si="25"/>
        <v>0</v>
      </c>
    </row>
    <row r="104" spans="1:29" ht="15.75">
      <c r="A104" s="252"/>
      <c r="B104" s="88" t="s">
        <v>19</v>
      </c>
      <c r="C104" s="94"/>
      <c r="D104" s="95"/>
      <c r="E104" s="96">
        <f t="shared" si="13"/>
        <v>0</v>
      </c>
      <c r="F104" s="94"/>
      <c r="G104" s="95"/>
      <c r="H104" s="96">
        <f t="shared" si="14"/>
        <v>0</v>
      </c>
      <c r="I104" s="94"/>
      <c r="J104" s="95"/>
      <c r="K104" s="96">
        <f t="shared" si="15"/>
        <v>0</v>
      </c>
      <c r="L104" s="94"/>
      <c r="M104" s="95"/>
      <c r="N104" s="96">
        <f t="shared" si="16"/>
        <v>0</v>
      </c>
      <c r="O104" s="94"/>
      <c r="P104" s="95"/>
      <c r="Q104" s="96">
        <f t="shared" si="17"/>
        <v>0</v>
      </c>
      <c r="R104" s="94"/>
      <c r="S104" s="95"/>
      <c r="T104" s="96">
        <f t="shared" si="18"/>
        <v>0</v>
      </c>
      <c r="U104" s="210">
        <f t="shared" si="19"/>
        <v>0</v>
      </c>
      <c r="W104" s="88" t="s">
        <v>19</v>
      </c>
      <c r="X104" s="125">
        <f t="shared" si="20"/>
        <v>0</v>
      </c>
      <c r="Y104" s="126">
        <f t="shared" si="21"/>
        <v>0</v>
      </c>
      <c r="Z104" s="126">
        <f t="shared" si="22"/>
        <v>0</v>
      </c>
      <c r="AA104" s="126">
        <f t="shared" si="23"/>
        <v>0</v>
      </c>
      <c r="AB104" s="126">
        <f t="shared" si="24"/>
        <v>0</v>
      </c>
      <c r="AC104" s="132">
        <f t="shared" si="25"/>
        <v>0</v>
      </c>
    </row>
    <row r="105" spans="1:29" ht="15.75" customHeight="1">
      <c r="A105" s="250">
        <v>42748</v>
      </c>
      <c r="B105" s="85" t="s">
        <v>12</v>
      </c>
      <c r="C105" s="89"/>
      <c r="D105" s="99"/>
      <c r="E105" s="91">
        <f t="shared" si="13"/>
        <v>0</v>
      </c>
      <c r="F105" s="89"/>
      <c r="G105" s="90"/>
      <c r="H105" s="91">
        <f t="shared" si="14"/>
        <v>0</v>
      </c>
      <c r="I105" s="89"/>
      <c r="J105" s="90"/>
      <c r="K105" s="91">
        <f t="shared" si="15"/>
        <v>0</v>
      </c>
      <c r="L105" s="89"/>
      <c r="M105" s="90"/>
      <c r="N105" s="91">
        <f t="shared" si="16"/>
        <v>0</v>
      </c>
      <c r="O105" s="89"/>
      <c r="P105" s="99"/>
      <c r="Q105" s="91">
        <f t="shared" si="17"/>
        <v>0</v>
      </c>
      <c r="R105" s="89"/>
      <c r="S105" s="90"/>
      <c r="T105" s="91">
        <f t="shared" si="18"/>
        <v>0</v>
      </c>
      <c r="U105" s="208">
        <f t="shared" si="19"/>
        <v>0</v>
      </c>
      <c r="W105" s="85" t="s">
        <v>12</v>
      </c>
      <c r="X105" s="117">
        <f t="shared" si="20"/>
        <v>0</v>
      </c>
      <c r="Y105" s="118">
        <f t="shared" si="21"/>
        <v>0</v>
      </c>
      <c r="Z105" s="118">
        <f t="shared" si="22"/>
        <v>0</v>
      </c>
      <c r="AA105" s="118">
        <f t="shared" si="23"/>
        <v>0</v>
      </c>
      <c r="AB105" s="118">
        <f t="shared" si="24"/>
        <v>0</v>
      </c>
      <c r="AC105" s="131">
        <f t="shared" si="25"/>
        <v>0</v>
      </c>
    </row>
    <row r="106" spans="1:29" ht="15.75">
      <c r="A106" s="251"/>
      <c r="B106" s="86" t="s">
        <v>13</v>
      </c>
      <c r="C106" s="92"/>
      <c r="D106" s="20"/>
      <c r="E106" s="93">
        <f t="shared" si="13"/>
        <v>0</v>
      </c>
      <c r="F106" s="92"/>
      <c r="G106" s="20"/>
      <c r="H106" s="93">
        <f t="shared" si="14"/>
        <v>0</v>
      </c>
      <c r="I106" s="92"/>
      <c r="J106" s="20"/>
      <c r="K106" s="93">
        <f t="shared" si="15"/>
        <v>0</v>
      </c>
      <c r="L106" s="92"/>
      <c r="M106" s="20"/>
      <c r="N106" s="93">
        <f t="shared" si="16"/>
        <v>0</v>
      </c>
      <c r="O106" s="92"/>
      <c r="P106" s="20"/>
      <c r="Q106" s="93">
        <f t="shared" si="17"/>
        <v>0</v>
      </c>
      <c r="R106" s="92"/>
      <c r="S106" s="20"/>
      <c r="T106" s="93">
        <f t="shared" si="18"/>
        <v>0</v>
      </c>
      <c r="U106" s="209">
        <f t="shared" si="19"/>
        <v>0</v>
      </c>
      <c r="W106" s="86" t="s">
        <v>13</v>
      </c>
      <c r="X106" s="121">
        <f t="shared" si="20"/>
        <v>0</v>
      </c>
      <c r="Y106" s="122">
        <f t="shared" si="21"/>
        <v>0</v>
      </c>
      <c r="Z106" s="122">
        <f t="shared" si="22"/>
        <v>0</v>
      </c>
      <c r="AA106" s="122">
        <f t="shared" si="23"/>
        <v>0</v>
      </c>
      <c r="AB106" s="122">
        <f t="shared" si="24"/>
        <v>0</v>
      </c>
      <c r="AC106" s="129">
        <f t="shared" si="25"/>
        <v>0</v>
      </c>
    </row>
    <row r="107" spans="1:29" ht="15.75">
      <c r="A107" s="251"/>
      <c r="B107" s="87" t="s">
        <v>14</v>
      </c>
      <c r="C107" s="92"/>
      <c r="D107" s="20"/>
      <c r="E107" s="93">
        <f t="shared" si="13"/>
        <v>0</v>
      </c>
      <c r="F107" s="92"/>
      <c r="G107" s="20"/>
      <c r="H107" s="93">
        <f t="shared" si="14"/>
        <v>0</v>
      </c>
      <c r="I107" s="92"/>
      <c r="J107" s="20"/>
      <c r="K107" s="93">
        <f t="shared" si="15"/>
        <v>0</v>
      </c>
      <c r="L107" s="92"/>
      <c r="M107" s="20"/>
      <c r="N107" s="93">
        <f t="shared" si="16"/>
        <v>0</v>
      </c>
      <c r="O107" s="92"/>
      <c r="P107" s="20"/>
      <c r="Q107" s="93">
        <f t="shared" si="17"/>
        <v>0</v>
      </c>
      <c r="R107" s="92"/>
      <c r="S107" s="20"/>
      <c r="T107" s="93">
        <f t="shared" si="18"/>
        <v>0</v>
      </c>
      <c r="U107" s="209">
        <f t="shared" si="19"/>
        <v>0</v>
      </c>
      <c r="W107" s="87" t="s">
        <v>14</v>
      </c>
      <c r="X107" s="121">
        <f t="shared" si="20"/>
        <v>0</v>
      </c>
      <c r="Y107" s="122">
        <f t="shared" si="21"/>
        <v>0</v>
      </c>
      <c r="Z107" s="122">
        <f t="shared" si="22"/>
        <v>0</v>
      </c>
      <c r="AA107" s="122">
        <f t="shared" si="23"/>
        <v>0</v>
      </c>
      <c r="AB107" s="122">
        <f t="shared" si="24"/>
        <v>0</v>
      </c>
      <c r="AC107" s="129">
        <f t="shared" si="25"/>
        <v>0</v>
      </c>
    </row>
    <row r="108" spans="1:29" ht="15.75">
      <c r="A108" s="251"/>
      <c r="B108" s="86" t="s">
        <v>15</v>
      </c>
      <c r="C108" s="92"/>
      <c r="D108" s="20"/>
      <c r="E108" s="93">
        <f t="shared" si="13"/>
        <v>0</v>
      </c>
      <c r="F108" s="92"/>
      <c r="G108" s="20"/>
      <c r="H108" s="93">
        <f t="shared" si="14"/>
        <v>0</v>
      </c>
      <c r="I108" s="92"/>
      <c r="J108" s="20"/>
      <c r="K108" s="93">
        <f t="shared" si="15"/>
        <v>0</v>
      </c>
      <c r="L108" s="92"/>
      <c r="M108" s="20"/>
      <c r="N108" s="93">
        <f t="shared" si="16"/>
        <v>0</v>
      </c>
      <c r="O108" s="92"/>
      <c r="P108" s="20"/>
      <c r="Q108" s="93">
        <f t="shared" si="17"/>
        <v>0</v>
      </c>
      <c r="R108" s="92"/>
      <c r="S108" s="20"/>
      <c r="T108" s="93">
        <f t="shared" si="18"/>
        <v>0</v>
      </c>
      <c r="U108" s="209">
        <f t="shared" si="19"/>
        <v>0</v>
      </c>
      <c r="W108" s="86" t="s">
        <v>15</v>
      </c>
      <c r="X108" s="121">
        <f t="shared" si="20"/>
        <v>0</v>
      </c>
      <c r="Y108" s="122">
        <f t="shared" si="21"/>
        <v>0</v>
      </c>
      <c r="Z108" s="122">
        <f t="shared" si="22"/>
        <v>0</v>
      </c>
      <c r="AA108" s="122">
        <f t="shared" si="23"/>
        <v>0</v>
      </c>
      <c r="AB108" s="122">
        <f t="shared" si="24"/>
        <v>0</v>
      </c>
      <c r="AC108" s="129">
        <f t="shared" si="25"/>
        <v>0</v>
      </c>
    </row>
    <row r="109" spans="1:29" ht="15.75">
      <c r="A109" s="251"/>
      <c r="B109" s="86" t="s">
        <v>16</v>
      </c>
      <c r="C109" s="92"/>
      <c r="D109" s="20"/>
      <c r="E109" s="93">
        <f t="shared" si="13"/>
        <v>0</v>
      </c>
      <c r="F109" s="92"/>
      <c r="G109" s="20"/>
      <c r="H109" s="93">
        <f t="shared" si="14"/>
        <v>0</v>
      </c>
      <c r="I109" s="92"/>
      <c r="J109" s="20"/>
      <c r="K109" s="93">
        <f t="shared" si="15"/>
        <v>0</v>
      </c>
      <c r="L109" s="92"/>
      <c r="M109" s="20"/>
      <c r="N109" s="93">
        <f t="shared" si="16"/>
        <v>0</v>
      </c>
      <c r="O109" s="92"/>
      <c r="P109" s="20"/>
      <c r="Q109" s="93">
        <f t="shared" si="17"/>
        <v>0</v>
      </c>
      <c r="R109" s="92"/>
      <c r="S109" s="20"/>
      <c r="T109" s="93">
        <f t="shared" si="18"/>
        <v>0</v>
      </c>
      <c r="U109" s="209">
        <f t="shared" si="19"/>
        <v>0</v>
      </c>
      <c r="W109" s="86" t="s">
        <v>16</v>
      </c>
      <c r="X109" s="121">
        <f t="shared" si="20"/>
        <v>0</v>
      </c>
      <c r="Y109" s="122">
        <f t="shared" si="21"/>
        <v>0</v>
      </c>
      <c r="Z109" s="122">
        <f t="shared" si="22"/>
        <v>0</v>
      </c>
      <c r="AA109" s="122">
        <f t="shared" si="23"/>
        <v>0</v>
      </c>
      <c r="AB109" s="122">
        <f t="shared" si="24"/>
        <v>0</v>
      </c>
      <c r="AC109" s="129">
        <f t="shared" si="25"/>
        <v>0</v>
      </c>
    </row>
    <row r="110" spans="1:29" ht="15.75">
      <c r="A110" s="251"/>
      <c r="B110" s="86" t="s">
        <v>17</v>
      </c>
      <c r="C110" s="92"/>
      <c r="D110" s="20"/>
      <c r="E110" s="93">
        <f t="shared" si="13"/>
        <v>0</v>
      </c>
      <c r="F110" s="92"/>
      <c r="G110" s="20"/>
      <c r="H110" s="93">
        <f t="shared" si="14"/>
        <v>0</v>
      </c>
      <c r="I110" s="92"/>
      <c r="J110" s="20"/>
      <c r="K110" s="93">
        <f t="shared" si="15"/>
        <v>0</v>
      </c>
      <c r="L110" s="92"/>
      <c r="M110" s="20"/>
      <c r="N110" s="93">
        <f t="shared" si="16"/>
        <v>0</v>
      </c>
      <c r="O110" s="92"/>
      <c r="P110" s="20"/>
      <c r="Q110" s="93">
        <f t="shared" si="17"/>
        <v>0</v>
      </c>
      <c r="R110" s="92"/>
      <c r="S110" s="20"/>
      <c r="T110" s="93">
        <f t="shared" si="18"/>
        <v>0</v>
      </c>
      <c r="U110" s="209">
        <f t="shared" si="19"/>
        <v>0</v>
      </c>
      <c r="W110" s="86" t="s">
        <v>17</v>
      </c>
      <c r="X110" s="121">
        <f t="shared" si="20"/>
        <v>0</v>
      </c>
      <c r="Y110" s="122">
        <f t="shared" si="21"/>
        <v>0</v>
      </c>
      <c r="Z110" s="122">
        <f t="shared" si="22"/>
        <v>0</v>
      </c>
      <c r="AA110" s="122">
        <f t="shared" si="23"/>
        <v>0</v>
      </c>
      <c r="AB110" s="122">
        <f t="shared" si="24"/>
        <v>0</v>
      </c>
      <c r="AC110" s="129">
        <f t="shared" si="25"/>
        <v>0</v>
      </c>
    </row>
    <row r="111" spans="1:29" ht="15.75">
      <c r="A111" s="251"/>
      <c r="B111" s="86" t="s">
        <v>18</v>
      </c>
      <c r="C111" s="92"/>
      <c r="D111" s="20"/>
      <c r="E111" s="93">
        <f t="shared" si="13"/>
        <v>0</v>
      </c>
      <c r="F111" s="92"/>
      <c r="G111" s="20"/>
      <c r="H111" s="93">
        <f t="shared" si="14"/>
        <v>0</v>
      </c>
      <c r="I111" s="92"/>
      <c r="J111" s="20"/>
      <c r="K111" s="93">
        <f t="shared" si="15"/>
        <v>0</v>
      </c>
      <c r="L111" s="92"/>
      <c r="M111" s="20"/>
      <c r="N111" s="93">
        <f t="shared" si="16"/>
        <v>0</v>
      </c>
      <c r="O111" s="92"/>
      <c r="P111" s="20"/>
      <c r="Q111" s="93">
        <f t="shared" si="17"/>
        <v>0</v>
      </c>
      <c r="R111" s="92"/>
      <c r="S111" s="20"/>
      <c r="T111" s="93">
        <f t="shared" si="18"/>
        <v>0</v>
      </c>
      <c r="U111" s="209">
        <f t="shared" si="19"/>
        <v>0</v>
      </c>
      <c r="W111" s="86" t="s">
        <v>18</v>
      </c>
      <c r="X111" s="121">
        <f t="shared" si="20"/>
        <v>0</v>
      </c>
      <c r="Y111" s="122">
        <f t="shared" si="21"/>
        <v>0</v>
      </c>
      <c r="Z111" s="122">
        <f t="shared" si="22"/>
        <v>0</v>
      </c>
      <c r="AA111" s="122">
        <f t="shared" si="23"/>
        <v>0</v>
      </c>
      <c r="AB111" s="122">
        <f t="shared" si="24"/>
        <v>0</v>
      </c>
      <c r="AC111" s="129">
        <f t="shared" si="25"/>
        <v>0</v>
      </c>
    </row>
    <row r="112" spans="1:29" ht="15.75">
      <c r="A112" s="252"/>
      <c r="B112" s="88" t="s">
        <v>19</v>
      </c>
      <c r="C112" s="94"/>
      <c r="D112" s="95"/>
      <c r="E112" s="96">
        <f t="shared" si="13"/>
        <v>0</v>
      </c>
      <c r="F112" s="94"/>
      <c r="G112" s="95"/>
      <c r="H112" s="96">
        <f t="shared" si="14"/>
        <v>0</v>
      </c>
      <c r="I112" s="94"/>
      <c r="J112" s="95"/>
      <c r="K112" s="96">
        <f t="shared" si="15"/>
        <v>0</v>
      </c>
      <c r="L112" s="94"/>
      <c r="M112" s="95"/>
      <c r="N112" s="96">
        <f t="shared" si="16"/>
        <v>0</v>
      </c>
      <c r="O112" s="94"/>
      <c r="P112" s="95"/>
      <c r="Q112" s="96">
        <f t="shared" si="17"/>
        <v>0</v>
      </c>
      <c r="R112" s="94"/>
      <c r="S112" s="95"/>
      <c r="T112" s="96">
        <f t="shared" si="18"/>
        <v>0</v>
      </c>
      <c r="U112" s="210">
        <f t="shared" si="19"/>
        <v>0</v>
      </c>
      <c r="W112" s="88" t="s">
        <v>19</v>
      </c>
      <c r="X112" s="125">
        <f t="shared" si="20"/>
        <v>0</v>
      </c>
      <c r="Y112" s="126">
        <f t="shared" si="21"/>
        <v>0</v>
      </c>
      <c r="Z112" s="126">
        <f t="shared" si="22"/>
        <v>0</v>
      </c>
      <c r="AA112" s="126">
        <f t="shared" si="23"/>
        <v>0</v>
      </c>
      <c r="AB112" s="126">
        <f t="shared" si="24"/>
        <v>0</v>
      </c>
      <c r="AC112" s="132">
        <f t="shared" si="25"/>
        <v>0</v>
      </c>
    </row>
    <row r="113" spans="1:29" ht="15.75" customHeight="1">
      <c r="A113" s="250">
        <v>42749</v>
      </c>
      <c r="B113" s="85" t="s">
        <v>12</v>
      </c>
      <c r="C113" s="89"/>
      <c r="D113" s="90"/>
      <c r="E113" s="91">
        <f t="shared" si="13"/>
        <v>0</v>
      </c>
      <c r="F113" s="89"/>
      <c r="G113" s="90"/>
      <c r="H113" s="91">
        <f t="shared" si="14"/>
        <v>0</v>
      </c>
      <c r="I113" s="89"/>
      <c r="J113" s="90"/>
      <c r="K113" s="91">
        <f t="shared" si="15"/>
        <v>0</v>
      </c>
      <c r="L113" s="89"/>
      <c r="M113" s="90"/>
      <c r="N113" s="91">
        <f t="shared" si="16"/>
        <v>0</v>
      </c>
      <c r="O113" s="89"/>
      <c r="P113" s="90"/>
      <c r="Q113" s="91">
        <f t="shared" si="17"/>
        <v>0</v>
      </c>
      <c r="R113" s="89"/>
      <c r="S113" s="99"/>
      <c r="T113" s="91">
        <f t="shared" si="18"/>
        <v>0</v>
      </c>
      <c r="U113" s="208">
        <f t="shared" si="19"/>
        <v>0</v>
      </c>
      <c r="W113" s="85" t="s">
        <v>12</v>
      </c>
      <c r="X113" s="117">
        <f t="shared" si="20"/>
        <v>0</v>
      </c>
      <c r="Y113" s="118">
        <f t="shared" si="21"/>
        <v>0</v>
      </c>
      <c r="Z113" s="118">
        <f t="shared" si="22"/>
        <v>0</v>
      </c>
      <c r="AA113" s="118">
        <f t="shared" si="23"/>
        <v>0</v>
      </c>
      <c r="AB113" s="118">
        <f t="shared" si="24"/>
        <v>0</v>
      </c>
      <c r="AC113" s="131">
        <f t="shared" si="25"/>
        <v>0</v>
      </c>
    </row>
    <row r="114" spans="1:29" ht="15.75">
      <c r="A114" s="251"/>
      <c r="B114" s="86" t="s">
        <v>13</v>
      </c>
      <c r="C114" s="92"/>
      <c r="D114" s="20"/>
      <c r="E114" s="93">
        <f t="shared" si="13"/>
        <v>0</v>
      </c>
      <c r="F114" s="92"/>
      <c r="G114" s="20"/>
      <c r="H114" s="93">
        <f t="shared" si="14"/>
        <v>0</v>
      </c>
      <c r="I114" s="92"/>
      <c r="J114" s="20"/>
      <c r="K114" s="93">
        <f t="shared" si="15"/>
        <v>0</v>
      </c>
      <c r="L114" s="92"/>
      <c r="M114" s="20"/>
      <c r="N114" s="93">
        <f t="shared" si="16"/>
        <v>0</v>
      </c>
      <c r="O114" s="92"/>
      <c r="P114" s="20"/>
      <c r="Q114" s="93">
        <f t="shared" si="17"/>
        <v>0</v>
      </c>
      <c r="R114" s="92"/>
      <c r="S114" s="20"/>
      <c r="T114" s="93">
        <f t="shared" si="18"/>
        <v>0</v>
      </c>
      <c r="U114" s="209">
        <f t="shared" si="19"/>
        <v>0</v>
      </c>
      <c r="W114" s="86" t="s">
        <v>13</v>
      </c>
      <c r="X114" s="121">
        <f t="shared" si="20"/>
        <v>0</v>
      </c>
      <c r="Y114" s="122">
        <f t="shared" si="21"/>
        <v>0</v>
      </c>
      <c r="Z114" s="122">
        <f t="shared" si="22"/>
        <v>0</v>
      </c>
      <c r="AA114" s="122">
        <f t="shared" si="23"/>
        <v>0</v>
      </c>
      <c r="AB114" s="122">
        <f t="shared" si="24"/>
        <v>0</v>
      </c>
      <c r="AC114" s="129">
        <f t="shared" si="25"/>
        <v>0</v>
      </c>
    </row>
    <row r="115" spans="1:29" ht="15.75">
      <c r="A115" s="251"/>
      <c r="B115" s="87" t="s">
        <v>14</v>
      </c>
      <c r="C115" s="92"/>
      <c r="D115" s="20"/>
      <c r="E115" s="93">
        <f t="shared" si="13"/>
        <v>0</v>
      </c>
      <c r="F115" s="92"/>
      <c r="G115" s="20"/>
      <c r="H115" s="93">
        <f t="shared" si="14"/>
        <v>0</v>
      </c>
      <c r="I115" s="92"/>
      <c r="J115" s="20"/>
      <c r="K115" s="93">
        <f t="shared" si="15"/>
        <v>0</v>
      </c>
      <c r="L115" s="92"/>
      <c r="M115" s="20"/>
      <c r="N115" s="93">
        <f t="shared" si="16"/>
        <v>0</v>
      </c>
      <c r="O115" s="92"/>
      <c r="P115" s="20"/>
      <c r="Q115" s="93">
        <f t="shared" si="17"/>
        <v>0</v>
      </c>
      <c r="R115" s="92"/>
      <c r="S115" s="20"/>
      <c r="T115" s="93">
        <f t="shared" si="18"/>
        <v>0</v>
      </c>
      <c r="U115" s="209">
        <f t="shared" si="19"/>
        <v>0</v>
      </c>
      <c r="W115" s="87" t="s">
        <v>14</v>
      </c>
      <c r="X115" s="121">
        <f t="shared" si="20"/>
        <v>0</v>
      </c>
      <c r="Y115" s="122">
        <f t="shared" si="21"/>
        <v>0</v>
      </c>
      <c r="Z115" s="122">
        <f t="shared" si="22"/>
        <v>0</v>
      </c>
      <c r="AA115" s="122">
        <f t="shared" si="23"/>
        <v>0</v>
      </c>
      <c r="AB115" s="122">
        <f t="shared" si="24"/>
        <v>0</v>
      </c>
      <c r="AC115" s="129">
        <f t="shared" si="25"/>
        <v>0</v>
      </c>
    </row>
    <row r="116" spans="1:29" ht="15.75">
      <c r="A116" s="251"/>
      <c r="B116" s="86" t="s">
        <v>15</v>
      </c>
      <c r="C116" s="92"/>
      <c r="D116" s="20"/>
      <c r="E116" s="93">
        <f t="shared" si="13"/>
        <v>0</v>
      </c>
      <c r="F116" s="92"/>
      <c r="G116" s="20"/>
      <c r="H116" s="93">
        <f t="shared" si="14"/>
        <v>0</v>
      </c>
      <c r="I116" s="92"/>
      <c r="J116" s="20"/>
      <c r="K116" s="93">
        <f t="shared" si="15"/>
        <v>0</v>
      </c>
      <c r="L116" s="92"/>
      <c r="M116" s="20"/>
      <c r="N116" s="93">
        <f t="shared" si="16"/>
        <v>0</v>
      </c>
      <c r="O116" s="92"/>
      <c r="P116" s="20"/>
      <c r="Q116" s="93">
        <f t="shared" si="17"/>
        <v>0</v>
      </c>
      <c r="R116" s="92"/>
      <c r="S116" s="20"/>
      <c r="T116" s="93">
        <f t="shared" si="18"/>
        <v>0</v>
      </c>
      <c r="U116" s="209">
        <f t="shared" si="19"/>
        <v>0</v>
      </c>
      <c r="W116" s="86" t="s">
        <v>15</v>
      </c>
      <c r="X116" s="121">
        <f t="shared" si="20"/>
        <v>0</v>
      </c>
      <c r="Y116" s="122">
        <f t="shared" si="21"/>
        <v>0</v>
      </c>
      <c r="Z116" s="122">
        <f t="shared" si="22"/>
        <v>0</v>
      </c>
      <c r="AA116" s="122">
        <f t="shared" si="23"/>
        <v>0</v>
      </c>
      <c r="AB116" s="122">
        <f t="shared" si="24"/>
        <v>0</v>
      </c>
      <c r="AC116" s="129">
        <f t="shared" si="25"/>
        <v>0</v>
      </c>
    </row>
    <row r="117" spans="1:29" ht="15.75">
      <c r="A117" s="251"/>
      <c r="B117" s="86" t="s">
        <v>16</v>
      </c>
      <c r="C117" s="92"/>
      <c r="D117" s="20"/>
      <c r="E117" s="93">
        <f t="shared" si="13"/>
        <v>0</v>
      </c>
      <c r="F117" s="92"/>
      <c r="G117" s="20"/>
      <c r="H117" s="93">
        <f t="shared" si="14"/>
        <v>0</v>
      </c>
      <c r="I117" s="92"/>
      <c r="J117" s="20"/>
      <c r="K117" s="93">
        <f t="shared" si="15"/>
        <v>0</v>
      </c>
      <c r="L117" s="92"/>
      <c r="M117" s="20"/>
      <c r="N117" s="93">
        <f t="shared" si="16"/>
        <v>0</v>
      </c>
      <c r="O117" s="92"/>
      <c r="P117" s="20"/>
      <c r="Q117" s="93">
        <f t="shared" si="17"/>
        <v>0</v>
      </c>
      <c r="R117" s="92"/>
      <c r="S117" s="20"/>
      <c r="T117" s="93">
        <f t="shared" si="18"/>
        <v>0</v>
      </c>
      <c r="U117" s="209">
        <f t="shared" si="19"/>
        <v>0</v>
      </c>
      <c r="W117" s="86" t="s">
        <v>16</v>
      </c>
      <c r="X117" s="121">
        <f t="shared" si="20"/>
        <v>0</v>
      </c>
      <c r="Y117" s="122">
        <f t="shared" si="21"/>
        <v>0</v>
      </c>
      <c r="Z117" s="122">
        <f t="shared" si="22"/>
        <v>0</v>
      </c>
      <c r="AA117" s="122">
        <f t="shared" si="23"/>
        <v>0</v>
      </c>
      <c r="AB117" s="122">
        <f t="shared" si="24"/>
        <v>0</v>
      </c>
      <c r="AC117" s="129">
        <f t="shared" si="25"/>
        <v>0</v>
      </c>
    </row>
    <row r="118" spans="1:29" ht="15.75">
      <c r="A118" s="251"/>
      <c r="B118" s="86" t="s">
        <v>17</v>
      </c>
      <c r="C118" s="92"/>
      <c r="D118" s="20"/>
      <c r="E118" s="93">
        <f t="shared" si="13"/>
        <v>0</v>
      </c>
      <c r="F118" s="92"/>
      <c r="G118" s="20"/>
      <c r="H118" s="93">
        <f t="shared" si="14"/>
        <v>0</v>
      </c>
      <c r="I118" s="92"/>
      <c r="J118" s="20"/>
      <c r="K118" s="93">
        <f t="shared" si="15"/>
        <v>0</v>
      </c>
      <c r="L118" s="92"/>
      <c r="M118" s="20"/>
      <c r="N118" s="93">
        <f t="shared" si="16"/>
        <v>0</v>
      </c>
      <c r="O118" s="92"/>
      <c r="P118" s="20"/>
      <c r="Q118" s="93">
        <f t="shared" si="17"/>
        <v>0</v>
      </c>
      <c r="R118" s="92"/>
      <c r="S118" s="20"/>
      <c r="T118" s="93">
        <f t="shared" si="18"/>
        <v>0</v>
      </c>
      <c r="U118" s="209">
        <f t="shared" si="19"/>
        <v>0</v>
      </c>
      <c r="W118" s="86" t="s">
        <v>17</v>
      </c>
      <c r="X118" s="121">
        <f t="shared" si="20"/>
        <v>0</v>
      </c>
      <c r="Y118" s="122">
        <f t="shared" si="21"/>
        <v>0</v>
      </c>
      <c r="Z118" s="122">
        <f t="shared" si="22"/>
        <v>0</v>
      </c>
      <c r="AA118" s="122">
        <f t="shared" si="23"/>
        <v>0</v>
      </c>
      <c r="AB118" s="122">
        <f t="shared" si="24"/>
        <v>0</v>
      </c>
      <c r="AC118" s="129">
        <f t="shared" si="25"/>
        <v>0</v>
      </c>
    </row>
    <row r="119" spans="1:29" ht="15.75">
      <c r="A119" s="251"/>
      <c r="B119" s="86" t="s">
        <v>18</v>
      </c>
      <c r="C119" s="92"/>
      <c r="D119" s="20"/>
      <c r="E119" s="93">
        <f t="shared" si="13"/>
        <v>0</v>
      </c>
      <c r="F119" s="92"/>
      <c r="G119" s="20"/>
      <c r="H119" s="93">
        <f t="shared" si="14"/>
        <v>0</v>
      </c>
      <c r="I119" s="92"/>
      <c r="J119" s="20"/>
      <c r="K119" s="93">
        <f t="shared" si="15"/>
        <v>0</v>
      </c>
      <c r="L119" s="92"/>
      <c r="M119" s="20"/>
      <c r="N119" s="93">
        <f t="shared" si="16"/>
        <v>0</v>
      </c>
      <c r="O119" s="92"/>
      <c r="P119" s="20"/>
      <c r="Q119" s="93">
        <f t="shared" si="17"/>
        <v>0</v>
      </c>
      <c r="R119" s="92"/>
      <c r="S119" s="20"/>
      <c r="T119" s="93">
        <f t="shared" si="18"/>
        <v>0</v>
      </c>
      <c r="U119" s="209">
        <f t="shared" si="19"/>
        <v>0</v>
      </c>
      <c r="W119" s="86" t="s">
        <v>18</v>
      </c>
      <c r="X119" s="121">
        <f t="shared" si="20"/>
        <v>0</v>
      </c>
      <c r="Y119" s="122">
        <f t="shared" si="21"/>
        <v>0</v>
      </c>
      <c r="Z119" s="122">
        <f t="shared" si="22"/>
        <v>0</v>
      </c>
      <c r="AA119" s="122">
        <f t="shared" si="23"/>
        <v>0</v>
      </c>
      <c r="AB119" s="122">
        <f t="shared" si="24"/>
        <v>0</v>
      </c>
      <c r="AC119" s="129">
        <f t="shared" si="25"/>
        <v>0</v>
      </c>
    </row>
    <row r="120" spans="1:29" ht="15.75">
      <c r="A120" s="252"/>
      <c r="B120" s="88" t="s">
        <v>19</v>
      </c>
      <c r="C120" s="94"/>
      <c r="D120" s="95"/>
      <c r="E120" s="96">
        <f t="shared" si="13"/>
        <v>0</v>
      </c>
      <c r="F120" s="94"/>
      <c r="G120" s="95"/>
      <c r="H120" s="96">
        <f t="shared" si="14"/>
        <v>0</v>
      </c>
      <c r="I120" s="94"/>
      <c r="J120" s="95"/>
      <c r="K120" s="96">
        <f t="shared" si="15"/>
        <v>0</v>
      </c>
      <c r="L120" s="94"/>
      <c r="M120" s="95"/>
      <c r="N120" s="96">
        <f t="shared" si="16"/>
        <v>0</v>
      </c>
      <c r="O120" s="94"/>
      <c r="P120" s="95"/>
      <c r="Q120" s="96">
        <f t="shared" si="17"/>
        <v>0</v>
      </c>
      <c r="R120" s="94"/>
      <c r="S120" s="95"/>
      <c r="T120" s="96">
        <f t="shared" si="18"/>
        <v>0</v>
      </c>
      <c r="U120" s="210">
        <f t="shared" si="19"/>
        <v>0</v>
      </c>
      <c r="W120" s="88" t="s">
        <v>19</v>
      </c>
      <c r="X120" s="125">
        <f t="shared" si="20"/>
        <v>0</v>
      </c>
      <c r="Y120" s="126">
        <f t="shared" si="21"/>
        <v>0</v>
      </c>
      <c r="Z120" s="126">
        <f t="shared" si="22"/>
        <v>0</v>
      </c>
      <c r="AA120" s="126">
        <f t="shared" si="23"/>
        <v>0</v>
      </c>
      <c r="AB120" s="126">
        <f t="shared" si="24"/>
        <v>0</v>
      </c>
      <c r="AC120" s="132">
        <f t="shared" si="25"/>
        <v>0</v>
      </c>
    </row>
    <row r="121" spans="1:29" ht="15.75" customHeight="1">
      <c r="A121" s="250">
        <v>42750</v>
      </c>
      <c r="B121" s="85" t="s">
        <v>12</v>
      </c>
      <c r="C121" s="89"/>
      <c r="D121" s="90"/>
      <c r="E121" s="91">
        <f t="shared" si="13"/>
        <v>0</v>
      </c>
      <c r="F121" s="89"/>
      <c r="G121" s="90"/>
      <c r="H121" s="91">
        <f t="shared" si="14"/>
        <v>0</v>
      </c>
      <c r="I121" s="89"/>
      <c r="J121" s="90"/>
      <c r="K121" s="91">
        <f t="shared" si="15"/>
        <v>0</v>
      </c>
      <c r="L121" s="89"/>
      <c r="M121" s="90"/>
      <c r="N121" s="91">
        <f t="shared" si="16"/>
        <v>0</v>
      </c>
      <c r="O121" s="89"/>
      <c r="P121" s="90"/>
      <c r="Q121" s="91">
        <f t="shared" si="17"/>
        <v>0</v>
      </c>
      <c r="R121" s="89"/>
      <c r="S121" s="90"/>
      <c r="T121" s="91">
        <f t="shared" si="18"/>
        <v>0</v>
      </c>
      <c r="U121" s="208">
        <f t="shared" si="19"/>
        <v>0</v>
      </c>
      <c r="W121" s="85" t="s">
        <v>12</v>
      </c>
      <c r="X121" s="117">
        <f t="shared" si="20"/>
        <v>0</v>
      </c>
      <c r="Y121" s="118">
        <f t="shared" si="21"/>
        <v>0</v>
      </c>
      <c r="Z121" s="118">
        <f t="shared" si="22"/>
        <v>0</v>
      </c>
      <c r="AA121" s="118">
        <f t="shared" si="23"/>
        <v>0</v>
      </c>
      <c r="AB121" s="118">
        <f t="shared" si="24"/>
        <v>0</v>
      </c>
      <c r="AC121" s="131">
        <f t="shared" si="25"/>
        <v>0</v>
      </c>
    </row>
    <row r="122" spans="1:29" ht="15.75">
      <c r="A122" s="251"/>
      <c r="B122" s="86" t="s">
        <v>13</v>
      </c>
      <c r="C122" s="92"/>
      <c r="D122" s="20"/>
      <c r="E122" s="93">
        <f t="shared" si="13"/>
        <v>0</v>
      </c>
      <c r="F122" s="92"/>
      <c r="G122" s="20"/>
      <c r="H122" s="93">
        <f t="shared" si="14"/>
        <v>0</v>
      </c>
      <c r="I122" s="92"/>
      <c r="J122" s="20"/>
      <c r="K122" s="93">
        <f t="shared" si="15"/>
        <v>0</v>
      </c>
      <c r="L122" s="92"/>
      <c r="M122" s="20"/>
      <c r="N122" s="93">
        <f t="shared" si="16"/>
        <v>0</v>
      </c>
      <c r="O122" s="92"/>
      <c r="P122" s="20"/>
      <c r="Q122" s="93">
        <f t="shared" si="17"/>
        <v>0</v>
      </c>
      <c r="R122" s="92"/>
      <c r="S122" s="20"/>
      <c r="T122" s="93">
        <f t="shared" si="18"/>
        <v>0</v>
      </c>
      <c r="U122" s="209">
        <f t="shared" si="19"/>
        <v>0</v>
      </c>
      <c r="W122" s="86" t="s">
        <v>13</v>
      </c>
      <c r="X122" s="121">
        <f t="shared" si="20"/>
        <v>0</v>
      </c>
      <c r="Y122" s="122">
        <f t="shared" si="21"/>
        <v>0</v>
      </c>
      <c r="Z122" s="122">
        <f t="shared" si="22"/>
        <v>0</v>
      </c>
      <c r="AA122" s="122">
        <f t="shared" si="23"/>
        <v>0</v>
      </c>
      <c r="AB122" s="122">
        <f t="shared" si="24"/>
        <v>0</v>
      </c>
      <c r="AC122" s="129">
        <f t="shared" si="25"/>
        <v>0</v>
      </c>
    </row>
    <row r="123" spans="1:29" ht="15.75">
      <c r="A123" s="251"/>
      <c r="B123" s="87" t="s">
        <v>14</v>
      </c>
      <c r="C123" s="92"/>
      <c r="D123" s="20"/>
      <c r="E123" s="93">
        <f t="shared" si="13"/>
        <v>0</v>
      </c>
      <c r="F123" s="92"/>
      <c r="G123" s="20"/>
      <c r="H123" s="93">
        <f t="shared" si="14"/>
        <v>0</v>
      </c>
      <c r="I123" s="92"/>
      <c r="J123" s="20"/>
      <c r="K123" s="93">
        <f t="shared" si="15"/>
        <v>0</v>
      </c>
      <c r="L123" s="92"/>
      <c r="M123" s="20"/>
      <c r="N123" s="93">
        <f t="shared" si="16"/>
        <v>0</v>
      </c>
      <c r="O123" s="92"/>
      <c r="P123" s="20"/>
      <c r="Q123" s="93">
        <f t="shared" si="17"/>
        <v>0</v>
      </c>
      <c r="R123" s="92"/>
      <c r="S123" s="20"/>
      <c r="T123" s="93">
        <f t="shared" si="18"/>
        <v>0</v>
      </c>
      <c r="U123" s="209">
        <f t="shared" si="19"/>
        <v>0</v>
      </c>
      <c r="W123" s="87" t="s">
        <v>14</v>
      </c>
      <c r="X123" s="121">
        <f t="shared" si="20"/>
        <v>0</v>
      </c>
      <c r="Y123" s="122">
        <f t="shared" si="21"/>
        <v>0</v>
      </c>
      <c r="Z123" s="122">
        <f t="shared" si="22"/>
        <v>0</v>
      </c>
      <c r="AA123" s="122">
        <f t="shared" si="23"/>
        <v>0</v>
      </c>
      <c r="AB123" s="122">
        <f t="shared" si="24"/>
        <v>0</v>
      </c>
      <c r="AC123" s="129">
        <f t="shared" si="25"/>
        <v>0</v>
      </c>
    </row>
    <row r="124" spans="1:29" ht="15.75">
      <c r="A124" s="251"/>
      <c r="B124" s="86" t="s">
        <v>15</v>
      </c>
      <c r="C124" s="92"/>
      <c r="D124" s="20"/>
      <c r="E124" s="93">
        <f t="shared" si="13"/>
        <v>0</v>
      </c>
      <c r="F124" s="92"/>
      <c r="G124" s="20"/>
      <c r="H124" s="93">
        <f t="shared" si="14"/>
        <v>0</v>
      </c>
      <c r="I124" s="92"/>
      <c r="J124" s="20"/>
      <c r="K124" s="93">
        <f t="shared" si="15"/>
        <v>0</v>
      </c>
      <c r="L124" s="92"/>
      <c r="M124" s="20"/>
      <c r="N124" s="93">
        <f t="shared" si="16"/>
        <v>0</v>
      </c>
      <c r="O124" s="92"/>
      <c r="P124" s="20"/>
      <c r="Q124" s="93">
        <f t="shared" si="17"/>
        <v>0</v>
      </c>
      <c r="R124" s="92"/>
      <c r="S124" s="20"/>
      <c r="T124" s="93">
        <f t="shared" si="18"/>
        <v>0</v>
      </c>
      <c r="U124" s="209">
        <f t="shared" si="19"/>
        <v>0</v>
      </c>
      <c r="W124" s="86" t="s">
        <v>15</v>
      </c>
      <c r="X124" s="121">
        <f t="shared" si="20"/>
        <v>0</v>
      </c>
      <c r="Y124" s="122">
        <f t="shared" si="21"/>
        <v>0</v>
      </c>
      <c r="Z124" s="122">
        <f t="shared" si="22"/>
        <v>0</v>
      </c>
      <c r="AA124" s="122">
        <f t="shared" si="23"/>
        <v>0</v>
      </c>
      <c r="AB124" s="122">
        <f t="shared" si="24"/>
        <v>0</v>
      </c>
      <c r="AC124" s="129">
        <f t="shared" si="25"/>
        <v>0</v>
      </c>
    </row>
    <row r="125" spans="1:29" ht="15.75">
      <c r="A125" s="251"/>
      <c r="B125" s="86" t="s">
        <v>16</v>
      </c>
      <c r="C125" s="92"/>
      <c r="D125" s="20"/>
      <c r="E125" s="93">
        <f t="shared" si="13"/>
        <v>0</v>
      </c>
      <c r="F125" s="92"/>
      <c r="G125" s="20"/>
      <c r="H125" s="93">
        <f t="shared" si="14"/>
        <v>0</v>
      </c>
      <c r="I125" s="92"/>
      <c r="J125" s="20"/>
      <c r="K125" s="93">
        <f t="shared" si="15"/>
        <v>0</v>
      </c>
      <c r="L125" s="92"/>
      <c r="M125" s="20"/>
      <c r="N125" s="93">
        <f t="shared" si="16"/>
        <v>0</v>
      </c>
      <c r="O125" s="92"/>
      <c r="P125" s="20"/>
      <c r="Q125" s="93">
        <f t="shared" si="17"/>
        <v>0</v>
      </c>
      <c r="R125" s="92"/>
      <c r="S125" s="20"/>
      <c r="T125" s="93">
        <f t="shared" si="18"/>
        <v>0</v>
      </c>
      <c r="U125" s="209">
        <f t="shared" si="19"/>
        <v>0</v>
      </c>
      <c r="W125" s="86" t="s">
        <v>16</v>
      </c>
      <c r="X125" s="121">
        <f t="shared" si="20"/>
        <v>0</v>
      </c>
      <c r="Y125" s="122">
        <f t="shared" si="21"/>
        <v>0</v>
      </c>
      <c r="Z125" s="122">
        <f t="shared" si="22"/>
        <v>0</v>
      </c>
      <c r="AA125" s="122">
        <f t="shared" si="23"/>
        <v>0</v>
      </c>
      <c r="AB125" s="122">
        <f t="shared" si="24"/>
        <v>0</v>
      </c>
      <c r="AC125" s="129">
        <f t="shared" si="25"/>
        <v>0</v>
      </c>
    </row>
    <row r="126" spans="1:29" ht="15.75">
      <c r="A126" s="251"/>
      <c r="B126" s="86" t="s">
        <v>17</v>
      </c>
      <c r="C126" s="92"/>
      <c r="D126" s="20"/>
      <c r="E126" s="93">
        <f t="shared" si="13"/>
        <v>0</v>
      </c>
      <c r="F126" s="92"/>
      <c r="G126" s="20"/>
      <c r="H126" s="93">
        <f t="shared" si="14"/>
        <v>0</v>
      </c>
      <c r="I126" s="92"/>
      <c r="J126" s="20"/>
      <c r="K126" s="93">
        <f t="shared" si="15"/>
        <v>0</v>
      </c>
      <c r="L126" s="92"/>
      <c r="M126" s="20"/>
      <c r="N126" s="93">
        <f t="shared" si="16"/>
        <v>0</v>
      </c>
      <c r="O126" s="92"/>
      <c r="P126" s="20"/>
      <c r="Q126" s="93">
        <f t="shared" si="17"/>
        <v>0</v>
      </c>
      <c r="R126" s="92"/>
      <c r="S126" s="20"/>
      <c r="T126" s="93">
        <f t="shared" si="18"/>
        <v>0</v>
      </c>
      <c r="U126" s="209">
        <f t="shared" si="19"/>
        <v>0</v>
      </c>
      <c r="W126" s="86" t="s">
        <v>17</v>
      </c>
      <c r="X126" s="121">
        <f t="shared" si="20"/>
        <v>0</v>
      </c>
      <c r="Y126" s="122">
        <f t="shared" si="21"/>
        <v>0</v>
      </c>
      <c r="Z126" s="122">
        <f t="shared" si="22"/>
        <v>0</v>
      </c>
      <c r="AA126" s="122">
        <f t="shared" si="23"/>
        <v>0</v>
      </c>
      <c r="AB126" s="122">
        <f t="shared" si="24"/>
        <v>0</v>
      </c>
      <c r="AC126" s="129">
        <f t="shared" si="25"/>
        <v>0</v>
      </c>
    </row>
    <row r="127" spans="1:29" ht="15.75">
      <c r="A127" s="251"/>
      <c r="B127" s="86" t="s">
        <v>18</v>
      </c>
      <c r="C127" s="92"/>
      <c r="D127" s="20"/>
      <c r="E127" s="93">
        <f t="shared" si="13"/>
        <v>0</v>
      </c>
      <c r="F127" s="92"/>
      <c r="G127" s="20"/>
      <c r="H127" s="93">
        <f t="shared" si="14"/>
        <v>0</v>
      </c>
      <c r="I127" s="92"/>
      <c r="J127" s="20"/>
      <c r="K127" s="93">
        <f t="shared" si="15"/>
        <v>0</v>
      </c>
      <c r="L127" s="92"/>
      <c r="M127" s="20"/>
      <c r="N127" s="93">
        <f t="shared" si="16"/>
        <v>0</v>
      </c>
      <c r="O127" s="92"/>
      <c r="P127" s="20"/>
      <c r="Q127" s="93">
        <f t="shared" si="17"/>
        <v>0</v>
      </c>
      <c r="R127" s="92"/>
      <c r="S127" s="20"/>
      <c r="T127" s="93">
        <f t="shared" si="18"/>
        <v>0</v>
      </c>
      <c r="U127" s="209">
        <f t="shared" si="19"/>
        <v>0</v>
      </c>
      <c r="W127" s="86" t="s">
        <v>18</v>
      </c>
      <c r="X127" s="121">
        <f t="shared" si="20"/>
        <v>0</v>
      </c>
      <c r="Y127" s="122">
        <f t="shared" si="21"/>
        <v>0</v>
      </c>
      <c r="Z127" s="122">
        <f t="shared" si="22"/>
        <v>0</v>
      </c>
      <c r="AA127" s="122">
        <f t="shared" si="23"/>
        <v>0</v>
      </c>
      <c r="AB127" s="122">
        <f t="shared" si="24"/>
        <v>0</v>
      </c>
      <c r="AC127" s="129">
        <f t="shared" si="25"/>
        <v>0</v>
      </c>
    </row>
    <row r="128" spans="1:29" ht="15.75">
      <c r="A128" s="252"/>
      <c r="B128" s="88" t="s">
        <v>19</v>
      </c>
      <c r="C128" s="94"/>
      <c r="D128" s="95"/>
      <c r="E128" s="96">
        <f t="shared" si="13"/>
        <v>0</v>
      </c>
      <c r="F128" s="94"/>
      <c r="G128" s="95"/>
      <c r="H128" s="96">
        <f t="shared" si="14"/>
        <v>0</v>
      </c>
      <c r="I128" s="94"/>
      <c r="J128" s="95"/>
      <c r="K128" s="96">
        <f t="shared" si="15"/>
        <v>0</v>
      </c>
      <c r="L128" s="94"/>
      <c r="M128" s="95"/>
      <c r="N128" s="96">
        <f t="shared" si="16"/>
        <v>0</v>
      </c>
      <c r="O128" s="94"/>
      <c r="P128" s="95"/>
      <c r="Q128" s="96">
        <f t="shared" si="17"/>
        <v>0</v>
      </c>
      <c r="R128" s="94"/>
      <c r="S128" s="95"/>
      <c r="T128" s="96">
        <f t="shared" si="18"/>
        <v>0</v>
      </c>
      <c r="U128" s="210">
        <f t="shared" si="19"/>
        <v>0</v>
      </c>
      <c r="W128" s="88" t="s">
        <v>19</v>
      </c>
      <c r="X128" s="125">
        <f t="shared" si="20"/>
        <v>0</v>
      </c>
      <c r="Y128" s="126">
        <f t="shared" si="21"/>
        <v>0</v>
      </c>
      <c r="Z128" s="126">
        <f t="shared" si="22"/>
        <v>0</v>
      </c>
      <c r="AA128" s="126">
        <f t="shared" si="23"/>
        <v>0</v>
      </c>
      <c r="AB128" s="126">
        <f t="shared" si="24"/>
        <v>0</v>
      </c>
      <c r="AC128" s="132">
        <f t="shared" si="25"/>
        <v>0</v>
      </c>
    </row>
    <row r="129" spans="1:29" ht="15.75" customHeight="1">
      <c r="A129" s="250">
        <v>42751</v>
      </c>
      <c r="B129" s="85" t="s">
        <v>12</v>
      </c>
      <c r="C129" s="89"/>
      <c r="D129" s="90"/>
      <c r="E129" s="91">
        <f t="shared" si="13"/>
        <v>0</v>
      </c>
      <c r="F129" s="89"/>
      <c r="G129" s="90"/>
      <c r="H129" s="91">
        <f t="shared" si="14"/>
        <v>0</v>
      </c>
      <c r="I129" s="89"/>
      <c r="J129" s="90"/>
      <c r="K129" s="91">
        <f t="shared" si="15"/>
        <v>0</v>
      </c>
      <c r="L129" s="89"/>
      <c r="M129" s="90"/>
      <c r="N129" s="91">
        <f t="shared" si="16"/>
        <v>0</v>
      </c>
      <c r="O129" s="89"/>
      <c r="P129" s="90"/>
      <c r="Q129" s="91">
        <f t="shared" si="17"/>
        <v>0</v>
      </c>
      <c r="R129" s="89"/>
      <c r="S129" s="90"/>
      <c r="T129" s="91">
        <f t="shared" si="18"/>
        <v>0</v>
      </c>
      <c r="U129" s="208">
        <f t="shared" si="19"/>
        <v>0</v>
      </c>
      <c r="W129" s="85" t="s">
        <v>12</v>
      </c>
      <c r="X129" s="117">
        <f t="shared" si="20"/>
        <v>0</v>
      </c>
      <c r="Y129" s="118">
        <f t="shared" si="21"/>
        <v>0</v>
      </c>
      <c r="Z129" s="118">
        <f t="shared" si="22"/>
        <v>0</v>
      </c>
      <c r="AA129" s="118">
        <f t="shared" si="23"/>
        <v>0</v>
      </c>
      <c r="AB129" s="118">
        <f t="shared" si="24"/>
        <v>0</v>
      </c>
      <c r="AC129" s="131">
        <f t="shared" si="25"/>
        <v>0</v>
      </c>
    </row>
    <row r="130" spans="1:29" ht="15.75">
      <c r="A130" s="251"/>
      <c r="B130" s="86" t="s">
        <v>13</v>
      </c>
      <c r="C130" s="92"/>
      <c r="D130" s="20"/>
      <c r="E130" s="93">
        <f t="shared" si="13"/>
        <v>0</v>
      </c>
      <c r="F130" s="92"/>
      <c r="G130" s="20"/>
      <c r="H130" s="93">
        <f t="shared" si="14"/>
        <v>0</v>
      </c>
      <c r="I130" s="92"/>
      <c r="J130" s="20"/>
      <c r="K130" s="93">
        <f t="shared" si="15"/>
        <v>0</v>
      </c>
      <c r="L130" s="92"/>
      <c r="M130" s="20"/>
      <c r="N130" s="93">
        <f t="shared" si="16"/>
        <v>0</v>
      </c>
      <c r="O130" s="92"/>
      <c r="P130" s="20"/>
      <c r="Q130" s="93">
        <f t="shared" si="17"/>
        <v>0</v>
      </c>
      <c r="R130" s="92"/>
      <c r="S130" s="20"/>
      <c r="T130" s="93">
        <f t="shared" si="18"/>
        <v>0</v>
      </c>
      <c r="U130" s="209">
        <f t="shared" si="19"/>
        <v>0</v>
      </c>
      <c r="W130" s="86" t="s">
        <v>13</v>
      </c>
      <c r="X130" s="121">
        <f t="shared" si="20"/>
        <v>0</v>
      </c>
      <c r="Y130" s="122">
        <f t="shared" si="21"/>
        <v>0</v>
      </c>
      <c r="Z130" s="122">
        <f t="shared" si="22"/>
        <v>0</v>
      </c>
      <c r="AA130" s="122">
        <f t="shared" si="23"/>
        <v>0</v>
      </c>
      <c r="AB130" s="122">
        <f t="shared" si="24"/>
        <v>0</v>
      </c>
      <c r="AC130" s="129">
        <f t="shared" si="25"/>
        <v>0</v>
      </c>
    </row>
    <row r="131" spans="1:29" ht="15.75">
      <c r="A131" s="251"/>
      <c r="B131" s="87" t="s">
        <v>14</v>
      </c>
      <c r="C131" s="92"/>
      <c r="D131" s="20"/>
      <c r="E131" s="93">
        <f t="shared" si="13"/>
        <v>0</v>
      </c>
      <c r="F131" s="92"/>
      <c r="G131" s="20"/>
      <c r="H131" s="93">
        <f t="shared" si="14"/>
        <v>0</v>
      </c>
      <c r="I131" s="92"/>
      <c r="J131" s="20"/>
      <c r="K131" s="93">
        <f t="shared" si="15"/>
        <v>0</v>
      </c>
      <c r="L131" s="92"/>
      <c r="M131" s="20"/>
      <c r="N131" s="93">
        <f t="shared" si="16"/>
        <v>0</v>
      </c>
      <c r="O131" s="92"/>
      <c r="P131" s="20"/>
      <c r="Q131" s="93">
        <f t="shared" si="17"/>
        <v>0</v>
      </c>
      <c r="R131" s="92"/>
      <c r="S131" s="20"/>
      <c r="T131" s="93">
        <f t="shared" si="18"/>
        <v>0</v>
      </c>
      <c r="U131" s="209">
        <f t="shared" si="19"/>
        <v>0</v>
      </c>
      <c r="W131" s="87" t="s">
        <v>14</v>
      </c>
      <c r="X131" s="121">
        <f t="shared" si="20"/>
        <v>0</v>
      </c>
      <c r="Y131" s="122">
        <f t="shared" si="21"/>
        <v>0</v>
      </c>
      <c r="Z131" s="122">
        <f t="shared" si="22"/>
        <v>0</v>
      </c>
      <c r="AA131" s="122">
        <f t="shared" si="23"/>
        <v>0</v>
      </c>
      <c r="AB131" s="122">
        <f t="shared" si="24"/>
        <v>0</v>
      </c>
      <c r="AC131" s="129">
        <f t="shared" si="25"/>
        <v>0</v>
      </c>
    </row>
    <row r="132" spans="1:29" ht="15.75">
      <c r="A132" s="251"/>
      <c r="B132" s="86" t="s">
        <v>15</v>
      </c>
      <c r="C132" s="92"/>
      <c r="D132" s="20"/>
      <c r="E132" s="93">
        <f t="shared" si="13"/>
        <v>0</v>
      </c>
      <c r="F132" s="92"/>
      <c r="G132" s="20"/>
      <c r="H132" s="93">
        <f t="shared" si="14"/>
        <v>0</v>
      </c>
      <c r="I132" s="92"/>
      <c r="J132" s="20"/>
      <c r="K132" s="93">
        <f t="shared" si="15"/>
        <v>0</v>
      </c>
      <c r="L132" s="92"/>
      <c r="M132" s="20"/>
      <c r="N132" s="93">
        <f t="shared" si="16"/>
        <v>0</v>
      </c>
      <c r="O132" s="92"/>
      <c r="P132" s="20"/>
      <c r="Q132" s="93">
        <f t="shared" si="17"/>
        <v>0</v>
      </c>
      <c r="R132" s="92"/>
      <c r="S132" s="20"/>
      <c r="T132" s="93">
        <f t="shared" si="18"/>
        <v>0</v>
      </c>
      <c r="U132" s="209">
        <f t="shared" si="19"/>
        <v>0</v>
      </c>
      <c r="W132" s="86" t="s">
        <v>15</v>
      </c>
      <c r="X132" s="121">
        <f t="shared" si="20"/>
        <v>0</v>
      </c>
      <c r="Y132" s="122">
        <f t="shared" si="21"/>
        <v>0</v>
      </c>
      <c r="Z132" s="122">
        <f t="shared" si="22"/>
        <v>0</v>
      </c>
      <c r="AA132" s="122">
        <f t="shared" si="23"/>
        <v>0</v>
      </c>
      <c r="AB132" s="122">
        <f t="shared" si="24"/>
        <v>0</v>
      </c>
      <c r="AC132" s="129">
        <f t="shared" si="25"/>
        <v>0</v>
      </c>
    </row>
    <row r="133" spans="1:29" ht="15.75">
      <c r="A133" s="251"/>
      <c r="B133" s="86" t="s">
        <v>16</v>
      </c>
      <c r="C133" s="92"/>
      <c r="D133" s="20"/>
      <c r="E133" s="93">
        <f t="shared" si="13"/>
        <v>0</v>
      </c>
      <c r="F133" s="92"/>
      <c r="G133" s="20"/>
      <c r="H133" s="93">
        <f t="shared" si="14"/>
        <v>0</v>
      </c>
      <c r="I133" s="92"/>
      <c r="J133" s="20"/>
      <c r="K133" s="93">
        <f t="shared" si="15"/>
        <v>0</v>
      </c>
      <c r="L133" s="92"/>
      <c r="M133" s="20"/>
      <c r="N133" s="93">
        <f t="shared" si="16"/>
        <v>0</v>
      </c>
      <c r="O133" s="92"/>
      <c r="P133" s="20"/>
      <c r="Q133" s="93">
        <f t="shared" si="17"/>
        <v>0</v>
      </c>
      <c r="R133" s="92"/>
      <c r="S133" s="20"/>
      <c r="T133" s="93">
        <f t="shared" si="18"/>
        <v>0</v>
      </c>
      <c r="U133" s="209">
        <f t="shared" si="19"/>
        <v>0</v>
      </c>
      <c r="W133" s="86" t="s">
        <v>16</v>
      </c>
      <c r="X133" s="121">
        <f t="shared" si="20"/>
        <v>0</v>
      </c>
      <c r="Y133" s="122">
        <f t="shared" si="21"/>
        <v>0</v>
      </c>
      <c r="Z133" s="122">
        <f t="shared" si="22"/>
        <v>0</v>
      </c>
      <c r="AA133" s="122">
        <f t="shared" si="23"/>
        <v>0</v>
      </c>
      <c r="AB133" s="122">
        <f t="shared" si="24"/>
        <v>0</v>
      </c>
      <c r="AC133" s="129">
        <f t="shared" si="25"/>
        <v>0</v>
      </c>
    </row>
    <row r="134" spans="1:29" ht="15.75">
      <c r="A134" s="251"/>
      <c r="B134" s="86" t="s">
        <v>17</v>
      </c>
      <c r="C134" s="92"/>
      <c r="D134" s="20"/>
      <c r="E134" s="93">
        <f t="shared" si="13"/>
        <v>0</v>
      </c>
      <c r="F134" s="92"/>
      <c r="G134" s="20"/>
      <c r="H134" s="93">
        <f t="shared" si="14"/>
        <v>0</v>
      </c>
      <c r="I134" s="92"/>
      <c r="J134" s="20"/>
      <c r="K134" s="93">
        <f t="shared" si="15"/>
        <v>0</v>
      </c>
      <c r="L134" s="92"/>
      <c r="M134" s="20"/>
      <c r="N134" s="93">
        <f t="shared" si="16"/>
        <v>0</v>
      </c>
      <c r="O134" s="92"/>
      <c r="P134" s="20"/>
      <c r="Q134" s="93">
        <f t="shared" si="17"/>
        <v>0</v>
      </c>
      <c r="R134" s="92"/>
      <c r="S134" s="20"/>
      <c r="T134" s="93">
        <f t="shared" si="18"/>
        <v>0</v>
      </c>
      <c r="U134" s="209">
        <f t="shared" si="19"/>
        <v>0</v>
      </c>
      <c r="W134" s="86" t="s">
        <v>17</v>
      </c>
      <c r="X134" s="121">
        <f t="shared" si="20"/>
        <v>0</v>
      </c>
      <c r="Y134" s="122">
        <f t="shared" si="21"/>
        <v>0</v>
      </c>
      <c r="Z134" s="122">
        <f t="shared" si="22"/>
        <v>0</v>
      </c>
      <c r="AA134" s="122">
        <f t="shared" si="23"/>
        <v>0</v>
      </c>
      <c r="AB134" s="122">
        <f t="shared" si="24"/>
        <v>0</v>
      </c>
      <c r="AC134" s="129">
        <f t="shared" si="25"/>
        <v>0</v>
      </c>
    </row>
    <row r="135" spans="1:29" ht="15.75">
      <c r="A135" s="251"/>
      <c r="B135" s="86" t="s">
        <v>18</v>
      </c>
      <c r="C135" s="92"/>
      <c r="D135" s="20"/>
      <c r="E135" s="93">
        <f t="shared" si="13"/>
        <v>0</v>
      </c>
      <c r="F135" s="92"/>
      <c r="G135" s="20"/>
      <c r="H135" s="93">
        <f t="shared" si="14"/>
        <v>0</v>
      </c>
      <c r="I135" s="92"/>
      <c r="J135" s="20"/>
      <c r="K135" s="93">
        <f t="shared" si="15"/>
        <v>0</v>
      </c>
      <c r="L135" s="92"/>
      <c r="M135" s="20"/>
      <c r="N135" s="93">
        <f t="shared" si="16"/>
        <v>0</v>
      </c>
      <c r="O135" s="92"/>
      <c r="P135" s="20"/>
      <c r="Q135" s="93">
        <f t="shared" si="17"/>
        <v>0</v>
      </c>
      <c r="R135" s="92"/>
      <c r="S135" s="20"/>
      <c r="T135" s="93">
        <f t="shared" si="18"/>
        <v>0</v>
      </c>
      <c r="U135" s="209">
        <f t="shared" si="19"/>
        <v>0</v>
      </c>
      <c r="W135" s="86" t="s">
        <v>18</v>
      </c>
      <c r="X135" s="121">
        <f t="shared" si="20"/>
        <v>0</v>
      </c>
      <c r="Y135" s="122">
        <f t="shared" si="21"/>
        <v>0</v>
      </c>
      <c r="Z135" s="122">
        <f t="shared" si="22"/>
        <v>0</v>
      </c>
      <c r="AA135" s="122">
        <f t="shared" si="23"/>
        <v>0</v>
      </c>
      <c r="AB135" s="122">
        <f t="shared" si="24"/>
        <v>0</v>
      </c>
      <c r="AC135" s="129">
        <f t="shared" si="25"/>
        <v>0</v>
      </c>
    </row>
    <row r="136" spans="1:29" ht="15.75">
      <c r="A136" s="252"/>
      <c r="B136" s="88" t="s">
        <v>19</v>
      </c>
      <c r="C136" s="94"/>
      <c r="D136" s="95"/>
      <c r="E136" s="96">
        <f t="shared" si="13"/>
        <v>0</v>
      </c>
      <c r="F136" s="94"/>
      <c r="G136" s="95"/>
      <c r="H136" s="96">
        <f t="shared" si="14"/>
        <v>0</v>
      </c>
      <c r="I136" s="94"/>
      <c r="J136" s="95"/>
      <c r="K136" s="96">
        <f t="shared" si="15"/>
        <v>0</v>
      </c>
      <c r="L136" s="94"/>
      <c r="M136" s="95"/>
      <c r="N136" s="96">
        <f t="shared" si="16"/>
        <v>0</v>
      </c>
      <c r="O136" s="94"/>
      <c r="P136" s="95"/>
      <c r="Q136" s="96">
        <f t="shared" si="17"/>
        <v>0</v>
      </c>
      <c r="R136" s="94"/>
      <c r="S136" s="95"/>
      <c r="T136" s="96">
        <f t="shared" si="18"/>
        <v>0</v>
      </c>
      <c r="U136" s="210">
        <f t="shared" si="19"/>
        <v>0</v>
      </c>
      <c r="W136" s="88" t="s">
        <v>19</v>
      </c>
      <c r="X136" s="125">
        <f t="shared" si="20"/>
        <v>0</v>
      </c>
      <c r="Y136" s="126">
        <f t="shared" si="21"/>
        <v>0</v>
      </c>
      <c r="Z136" s="126">
        <f t="shared" si="22"/>
        <v>0</v>
      </c>
      <c r="AA136" s="126">
        <f t="shared" si="23"/>
        <v>0</v>
      </c>
      <c r="AB136" s="126">
        <f t="shared" si="24"/>
        <v>0</v>
      </c>
      <c r="AC136" s="132">
        <f t="shared" si="25"/>
        <v>0</v>
      </c>
    </row>
    <row r="137" spans="1:29" ht="15.75" customHeight="1">
      <c r="A137" s="250">
        <v>42752</v>
      </c>
      <c r="B137" s="85" t="s">
        <v>12</v>
      </c>
      <c r="C137" s="89"/>
      <c r="D137" s="90"/>
      <c r="E137" s="91">
        <f t="shared" ref="E137:E200" si="26">C137-D137</f>
        <v>0</v>
      </c>
      <c r="F137" s="89"/>
      <c r="G137" s="102"/>
      <c r="H137" s="91">
        <f t="shared" ref="H137:H200" si="27">F137-G137</f>
        <v>0</v>
      </c>
      <c r="I137" s="89"/>
      <c r="J137" s="90"/>
      <c r="K137" s="91">
        <f t="shared" ref="K137:K200" si="28">I137-J137</f>
        <v>0</v>
      </c>
      <c r="L137" s="89"/>
      <c r="M137" s="90"/>
      <c r="N137" s="91">
        <f t="shared" ref="N137:N200" si="29">L137-M137</f>
        <v>0</v>
      </c>
      <c r="O137" s="89"/>
      <c r="P137" s="90"/>
      <c r="Q137" s="91">
        <f t="shared" ref="Q137:Q200" si="30">O137-P137</f>
        <v>0</v>
      </c>
      <c r="R137" s="89"/>
      <c r="S137" s="90"/>
      <c r="T137" s="91">
        <f t="shared" ref="T137:T200" si="31">R137-S137</f>
        <v>0</v>
      </c>
      <c r="U137" s="208">
        <f t="shared" si="19"/>
        <v>0</v>
      </c>
      <c r="W137" s="85" t="s">
        <v>12</v>
      </c>
      <c r="X137" s="121">
        <f t="shared" si="20"/>
        <v>0</v>
      </c>
      <c r="Y137" s="122">
        <f t="shared" si="21"/>
        <v>0</v>
      </c>
      <c r="Z137" s="122">
        <f t="shared" si="22"/>
        <v>0</v>
      </c>
      <c r="AA137" s="122">
        <f t="shared" si="23"/>
        <v>0</v>
      </c>
      <c r="AB137" s="122">
        <f t="shared" si="24"/>
        <v>0</v>
      </c>
      <c r="AC137" s="129">
        <f t="shared" si="25"/>
        <v>0</v>
      </c>
    </row>
    <row r="138" spans="1:29" ht="15.75">
      <c r="A138" s="251"/>
      <c r="B138" s="86" t="s">
        <v>13</v>
      </c>
      <c r="C138" s="92"/>
      <c r="D138" s="20"/>
      <c r="E138" s="93">
        <f t="shared" si="26"/>
        <v>0</v>
      </c>
      <c r="F138" s="92"/>
      <c r="G138" s="6"/>
      <c r="H138" s="93">
        <f t="shared" si="27"/>
        <v>0</v>
      </c>
      <c r="I138" s="92"/>
      <c r="J138" s="20"/>
      <c r="K138" s="93">
        <f t="shared" si="28"/>
        <v>0</v>
      </c>
      <c r="L138" s="92"/>
      <c r="M138" s="20"/>
      <c r="N138" s="93">
        <f t="shared" si="29"/>
        <v>0</v>
      </c>
      <c r="O138" s="92"/>
      <c r="P138" s="20"/>
      <c r="Q138" s="93">
        <f t="shared" si="30"/>
        <v>0</v>
      </c>
      <c r="R138" s="92"/>
      <c r="S138" s="20"/>
      <c r="T138" s="93">
        <f t="shared" si="31"/>
        <v>0</v>
      </c>
      <c r="U138" s="209">
        <f t="shared" ref="U138:U201" si="32">IF(D138=0,0,1)</f>
        <v>0</v>
      </c>
      <c r="W138" s="86" t="s">
        <v>13</v>
      </c>
      <c r="X138" s="121">
        <f t="shared" ref="X138:X201" si="33">+IF(AND(C138&lt;&gt;0,D138&lt;&gt;0,OR(E138&gt;100,E138&lt;-100)),1,0)</f>
        <v>0</v>
      </c>
      <c r="Y138" s="122">
        <f t="shared" ref="Y138:Y201" si="34">+IF(AND(F138&lt;&gt;0,G138&lt;&gt;0,OR(H138&gt;100,H138&lt;-100)),1,0)</f>
        <v>0</v>
      </c>
      <c r="Z138" s="122">
        <f t="shared" ref="Z138:Z201" si="35">+IF(AND(I138&lt;&gt;0,J138&lt;&gt;0,OR(K138&gt;100,K138&lt;-100)),1,0)</f>
        <v>0</v>
      </c>
      <c r="AA138" s="122">
        <f t="shared" ref="AA138:AA201" si="36">+IF(AND(L138&lt;&gt;0,M138&lt;&gt;0,OR(N138&gt;100,N138&lt;-100)),1,0)</f>
        <v>0</v>
      </c>
      <c r="AB138" s="122">
        <f t="shared" ref="AB138:AB201" si="37">+IF(AND(O138&lt;&gt;0,P138&lt;&gt;0,OR(Q138&gt;100,Q138&lt;-100)),1,0)</f>
        <v>0</v>
      </c>
      <c r="AC138" s="129">
        <f t="shared" ref="AC138:AC201" si="38">+IF(AND(R138&lt;&gt;0,S138&lt;&gt;0,OR(T138&gt;100,T138&lt;-100)),1,0)</f>
        <v>0</v>
      </c>
    </row>
    <row r="139" spans="1:29" ht="15.75">
      <c r="A139" s="251"/>
      <c r="B139" s="87" t="s">
        <v>14</v>
      </c>
      <c r="C139" s="92"/>
      <c r="D139" s="20"/>
      <c r="E139" s="93">
        <f t="shared" si="26"/>
        <v>0</v>
      </c>
      <c r="F139" s="92"/>
      <c r="G139" s="6"/>
      <c r="H139" s="93">
        <f t="shared" si="27"/>
        <v>0</v>
      </c>
      <c r="I139" s="92"/>
      <c r="J139" s="20"/>
      <c r="K139" s="93">
        <f t="shared" si="28"/>
        <v>0</v>
      </c>
      <c r="L139" s="92"/>
      <c r="M139" s="20"/>
      <c r="N139" s="93">
        <f t="shared" si="29"/>
        <v>0</v>
      </c>
      <c r="O139" s="92"/>
      <c r="P139" s="20"/>
      <c r="Q139" s="93">
        <f t="shared" si="30"/>
        <v>0</v>
      </c>
      <c r="R139" s="92"/>
      <c r="S139" s="20"/>
      <c r="T139" s="93">
        <f t="shared" si="31"/>
        <v>0</v>
      </c>
      <c r="U139" s="209">
        <f t="shared" si="32"/>
        <v>0</v>
      </c>
      <c r="W139" s="87" t="s">
        <v>14</v>
      </c>
      <c r="X139" s="121">
        <f t="shared" si="33"/>
        <v>0</v>
      </c>
      <c r="Y139" s="122">
        <f t="shared" si="34"/>
        <v>0</v>
      </c>
      <c r="Z139" s="122">
        <f t="shared" si="35"/>
        <v>0</v>
      </c>
      <c r="AA139" s="122">
        <f t="shared" si="36"/>
        <v>0</v>
      </c>
      <c r="AB139" s="122">
        <f t="shared" si="37"/>
        <v>0</v>
      </c>
      <c r="AC139" s="129">
        <f t="shared" si="38"/>
        <v>0</v>
      </c>
    </row>
    <row r="140" spans="1:29" ht="15.75">
      <c r="A140" s="251"/>
      <c r="B140" s="86" t="s">
        <v>15</v>
      </c>
      <c r="C140" s="92"/>
      <c r="D140" s="20"/>
      <c r="E140" s="93">
        <f t="shared" si="26"/>
        <v>0</v>
      </c>
      <c r="F140" s="92"/>
      <c r="G140" s="6"/>
      <c r="H140" s="93">
        <f t="shared" si="27"/>
        <v>0</v>
      </c>
      <c r="I140" s="92"/>
      <c r="J140" s="20"/>
      <c r="K140" s="93">
        <f t="shared" si="28"/>
        <v>0</v>
      </c>
      <c r="L140" s="92"/>
      <c r="M140" s="20"/>
      <c r="N140" s="93">
        <f t="shared" si="29"/>
        <v>0</v>
      </c>
      <c r="O140" s="92"/>
      <c r="P140" s="20"/>
      <c r="Q140" s="93">
        <f t="shared" si="30"/>
        <v>0</v>
      </c>
      <c r="R140" s="92"/>
      <c r="S140" s="20"/>
      <c r="T140" s="93">
        <f t="shared" si="31"/>
        <v>0</v>
      </c>
      <c r="U140" s="209">
        <f t="shared" si="32"/>
        <v>0</v>
      </c>
      <c r="W140" s="86" t="s">
        <v>15</v>
      </c>
      <c r="X140" s="121">
        <f t="shared" si="33"/>
        <v>0</v>
      </c>
      <c r="Y140" s="122">
        <f t="shared" si="34"/>
        <v>0</v>
      </c>
      <c r="Z140" s="122">
        <f t="shared" si="35"/>
        <v>0</v>
      </c>
      <c r="AA140" s="122">
        <f t="shared" si="36"/>
        <v>0</v>
      </c>
      <c r="AB140" s="122">
        <f t="shared" si="37"/>
        <v>0</v>
      </c>
      <c r="AC140" s="129">
        <f t="shared" si="38"/>
        <v>0</v>
      </c>
    </row>
    <row r="141" spans="1:29" ht="15.75">
      <c r="A141" s="251"/>
      <c r="B141" s="86" t="s">
        <v>16</v>
      </c>
      <c r="C141" s="92"/>
      <c r="D141" s="20"/>
      <c r="E141" s="93">
        <f t="shared" si="26"/>
        <v>0</v>
      </c>
      <c r="F141" s="92"/>
      <c r="G141" s="6"/>
      <c r="H141" s="93">
        <f t="shared" si="27"/>
        <v>0</v>
      </c>
      <c r="I141" s="92"/>
      <c r="J141" s="20"/>
      <c r="K141" s="93">
        <f t="shared" si="28"/>
        <v>0</v>
      </c>
      <c r="L141" s="92"/>
      <c r="M141" s="20"/>
      <c r="N141" s="93">
        <f t="shared" si="29"/>
        <v>0</v>
      </c>
      <c r="O141" s="92"/>
      <c r="P141" s="20"/>
      <c r="Q141" s="93">
        <f t="shared" si="30"/>
        <v>0</v>
      </c>
      <c r="R141" s="92"/>
      <c r="S141" s="20"/>
      <c r="T141" s="93">
        <f t="shared" si="31"/>
        <v>0</v>
      </c>
      <c r="U141" s="209">
        <f t="shared" si="32"/>
        <v>0</v>
      </c>
      <c r="W141" s="86" t="s">
        <v>16</v>
      </c>
      <c r="X141" s="121">
        <f t="shared" si="33"/>
        <v>0</v>
      </c>
      <c r="Y141" s="122">
        <f t="shared" si="34"/>
        <v>0</v>
      </c>
      <c r="Z141" s="122">
        <f t="shared" si="35"/>
        <v>0</v>
      </c>
      <c r="AA141" s="122">
        <f t="shared" si="36"/>
        <v>0</v>
      </c>
      <c r="AB141" s="122">
        <f t="shared" si="37"/>
        <v>0</v>
      </c>
      <c r="AC141" s="129">
        <f t="shared" si="38"/>
        <v>0</v>
      </c>
    </row>
    <row r="142" spans="1:29" ht="15.75">
      <c r="A142" s="251"/>
      <c r="B142" s="86" t="s">
        <v>17</v>
      </c>
      <c r="C142" s="92"/>
      <c r="D142" s="20"/>
      <c r="E142" s="93">
        <f t="shared" si="26"/>
        <v>0</v>
      </c>
      <c r="F142" s="92"/>
      <c r="G142" s="6"/>
      <c r="H142" s="93">
        <f t="shared" si="27"/>
        <v>0</v>
      </c>
      <c r="I142" s="92"/>
      <c r="J142" s="20"/>
      <c r="K142" s="93">
        <f t="shared" si="28"/>
        <v>0</v>
      </c>
      <c r="L142" s="92"/>
      <c r="M142" s="20"/>
      <c r="N142" s="93">
        <f t="shared" si="29"/>
        <v>0</v>
      </c>
      <c r="O142" s="92"/>
      <c r="P142" s="20"/>
      <c r="Q142" s="93">
        <f t="shared" si="30"/>
        <v>0</v>
      </c>
      <c r="R142" s="92"/>
      <c r="S142" s="20"/>
      <c r="T142" s="93">
        <f t="shared" si="31"/>
        <v>0</v>
      </c>
      <c r="U142" s="209">
        <f t="shared" si="32"/>
        <v>0</v>
      </c>
      <c r="W142" s="86" t="s">
        <v>17</v>
      </c>
      <c r="X142" s="121">
        <f t="shared" si="33"/>
        <v>0</v>
      </c>
      <c r="Y142" s="122">
        <f t="shared" si="34"/>
        <v>0</v>
      </c>
      <c r="Z142" s="122">
        <f t="shared" si="35"/>
        <v>0</v>
      </c>
      <c r="AA142" s="122">
        <f t="shared" si="36"/>
        <v>0</v>
      </c>
      <c r="AB142" s="122">
        <f t="shared" si="37"/>
        <v>0</v>
      </c>
      <c r="AC142" s="129">
        <f t="shared" si="38"/>
        <v>0</v>
      </c>
    </row>
    <row r="143" spans="1:29" ht="15.75">
      <c r="A143" s="251"/>
      <c r="B143" s="86" t="s">
        <v>18</v>
      </c>
      <c r="C143" s="92"/>
      <c r="D143" s="20"/>
      <c r="E143" s="93">
        <f t="shared" si="26"/>
        <v>0</v>
      </c>
      <c r="F143" s="92"/>
      <c r="G143" s="6"/>
      <c r="H143" s="93">
        <f t="shared" si="27"/>
        <v>0</v>
      </c>
      <c r="I143" s="92"/>
      <c r="J143" s="20"/>
      <c r="K143" s="93">
        <f t="shared" si="28"/>
        <v>0</v>
      </c>
      <c r="L143" s="92"/>
      <c r="M143" s="20"/>
      <c r="N143" s="93">
        <f t="shared" si="29"/>
        <v>0</v>
      </c>
      <c r="O143" s="92"/>
      <c r="P143" s="20"/>
      <c r="Q143" s="93">
        <f t="shared" si="30"/>
        <v>0</v>
      </c>
      <c r="R143" s="92"/>
      <c r="S143" s="20"/>
      <c r="T143" s="93">
        <f t="shared" si="31"/>
        <v>0</v>
      </c>
      <c r="U143" s="209">
        <f t="shared" si="32"/>
        <v>0</v>
      </c>
      <c r="W143" s="86" t="s">
        <v>18</v>
      </c>
      <c r="X143" s="121">
        <f t="shared" si="33"/>
        <v>0</v>
      </c>
      <c r="Y143" s="122">
        <f t="shared" si="34"/>
        <v>0</v>
      </c>
      <c r="Z143" s="122">
        <f t="shared" si="35"/>
        <v>0</v>
      </c>
      <c r="AA143" s="122">
        <f t="shared" si="36"/>
        <v>0</v>
      </c>
      <c r="AB143" s="122">
        <f t="shared" si="37"/>
        <v>0</v>
      </c>
      <c r="AC143" s="129">
        <f t="shared" si="38"/>
        <v>0</v>
      </c>
    </row>
    <row r="144" spans="1:29" ht="15.75">
      <c r="A144" s="252"/>
      <c r="B144" s="88" t="s">
        <v>19</v>
      </c>
      <c r="C144" s="94"/>
      <c r="D144" s="95"/>
      <c r="E144" s="96">
        <f t="shared" si="26"/>
        <v>0</v>
      </c>
      <c r="F144" s="94"/>
      <c r="G144" s="105"/>
      <c r="H144" s="96">
        <f t="shared" si="27"/>
        <v>0</v>
      </c>
      <c r="I144" s="94"/>
      <c r="J144" s="95"/>
      <c r="K144" s="96">
        <f t="shared" si="28"/>
        <v>0</v>
      </c>
      <c r="L144" s="94"/>
      <c r="M144" s="95"/>
      <c r="N144" s="96">
        <f t="shared" si="29"/>
        <v>0</v>
      </c>
      <c r="O144" s="94"/>
      <c r="P144" s="95"/>
      <c r="Q144" s="96">
        <f t="shared" si="30"/>
        <v>0</v>
      </c>
      <c r="R144" s="94"/>
      <c r="S144" s="95"/>
      <c r="T144" s="96">
        <f t="shared" si="31"/>
        <v>0</v>
      </c>
      <c r="U144" s="210">
        <f t="shared" si="32"/>
        <v>0</v>
      </c>
      <c r="W144" s="88" t="s">
        <v>19</v>
      </c>
      <c r="X144" s="125">
        <f t="shared" si="33"/>
        <v>0</v>
      </c>
      <c r="Y144" s="126">
        <f t="shared" si="34"/>
        <v>0</v>
      </c>
      <c r="Z144" s="126">
        <f t="shared" si="35"/>
        <v>0</v>
      </c>
      <c r="AA144" s="126">
        <f t="shared" si="36"/>
        <v>0</v>
      </c>
      <c r="AB144" s="126">
        <f t="shared" si="37"/>
        <v>0</v>
      </c>
      <c r="AC144" s="132">
        <f t="shared" si="38"/>
        <v>0</v>
      </c>
    </row>
    <row r="145" spans="1:29" ht="15.75" customHeight="1">
      <c r="A145" s="250">
        <v>42753</v>
      </c>
      <c r="B145" s="85" t="s">
        <v>12</v>
      </c>
      <c r="C145" s="89"/>
      <c r="D145" s="90"/>
      <c r="E145" s="91">
        <f t="shared" si="26"/>
        <v>0</v>
      </c>
      <c r="F145" s="89"/>
      <c r="G145" s="90"/>
      <c r="H145" s="91">
        <f t="shared" si="27"/>
        <v>0</v>
      </c>
      <c r="I145" s="89"/>
      <c r="J145" s="90"/>
      <c r="K145" s="91">
        <f t="shared" si="28"/>
        <v>0</v>
      </c>
      <c r="L145" s="89"/>
      <c r="M145" s="90"/>
      <c r="N145" s="91">
        <f t="shared" si="29"/>
        <v>0</v>
      </c>
      <c r="O145" s="89"/>
      <c r="P145" s="90"/>
      <c r="Q145" s="91">
        <f t="shared" si="30"/>
        <v>0</v>
      </c>
      <c r="R145" s="89"/>
      <c r="S145" s="90"/>
      <c r="T145" s="91">
        <f t="shared" si="31"/>
        <v>0</v>
      </c>
      <c r="U145" s="208">
        <f t="shared" si="32"/>
        <v>0</v>
      </c>
      <c r="W145" s="85" t="s">
        <v>12</v>
      </c>
      <c r="X145" s="117">
        <f t="shared" si="33"/>
        <v>0</v>
      </c>
      <c r="Y145" s="118">
        <f t="shared" si="34"/>
        <v>0</v>
      </c>
      <c r="Z145" s="118">
        <f t="shared" si="35"/>
        <v>0</v>
      </c>
      <c r="AA145" s="118">
        <f t="shared" si="36"/>
        <v>0</v>
      </c>
      <c r="AB145" s="118">
        <f t="shared" si="37"/>
        <v>0</v>
      </c>
      <c r="AC145" s="131">
        <f t="shared" si="38"/>
        <v>0</v>
      </c>
    </row>
    <row r="146" spans="1:29" ht="15.75">
      <c r="A146" s="251"/>
      <c r="B146" s="86" t="s">
        <v>13</v>
      </c>
      <c r="C146" s="92"/>
      <c r="D146" s="20"/>
      <c r="E146" s="93">
        <f t="shared" si="26"/>
        <v>0</v>
      </c>
      <c r="F146" s="92"/>
      <c r="G146" s="20"/>
      <c r="H146" s="93">
        <f t="shared" si="27"/>
        <v>0</v>
      </c>
      <c r="I146" s="92"/>
      <c r="J146" s="20"/>
      <c r="K146" s="93">
        <f t="shared" si="28"/>
        <v>0</v>
      </c>
      <c r="L146" s="92"/>
      <c r="M146" s="20"/>
      <c r="N146" s="93">
        <f t="shared" si="29"/>
        <v>0</v>
      </c>
      <c r="O146" s="92"/>
      <c r="P146" s="20"/>
      <c r="Q146" s="93">
        <f t="shared" si="30"/>
        <v>0</v>
      </c>
      <c r="R146" s="92"/>
      <c r="S146" s="20"/>
      <c r="T146" s="93">
        <f t="shared" si="31"/>
        <v>0</v>
      </c>
      <c r="U146" s="209">
        <f t="shared" si="32"/>
        <v>0</v>
      </c>
      <c r="W146" s="86" t="s">
        <v>13</v>
      </c>
      <c r="X146" s="121">
        <f t="shared" si="33"/>
        <v>0</v>
      </c>
      <c r="Y146" s="122">
        <f t="shared" si="34"/>
        <v>0</v>
      </c>
      <c r="Z146" s="122">
        <f t="shared" si="35"/>
        <v>0</v>
      </c>
      <c r="AA146" s="122">
        <f t="shared" si="36"/>
        <v>0</v>
      </c>
      <c r="AB146" s="122">
        <f t="shared" si="37"/>
        <v>0</v>
      </c>
      <c r="AC146" s="129">
        <f t="shared" si="38"/>
        <v>0</v>
      </c>
    </row>
    <row r="147" spans="1:29" ht="15.75">
      <c r="A147" s="251"/>
      <c r="B147" s="87" t="s">
        <v>14</v>
      </c>
      <c r="C147" s="92"/>
      <c r="D147" s="20"/>
      <c r="E147" s="93">
        <f t="shared" si="26"/>
        <v>0</v>
      </c>
      <c r="F147" s="92"/>
      <c r="G147" s="20"/>
      <c r="H147" s="93">
        <f t="shared" si="27"/>
        <v>0</v>
      </c>
      <c r="I147" s="92"/>
      <c r="J147" s="20"/>
      <c r="K147" s="93">
        <f t="shared" si="28"/>
        <v>0</v>
      </c>
      <c r="L147" s="92"/>
      <c r="M147" s="20"/>
      <c r="N147" s="93">
        <f t="shared" si="29"/>
        <v>0</v>
      </c>
      <c r="O147" s="92"/>
      <c r="P147" s="20"/>
      <c r="Q147" s="93">
        <f t="shared" si="30"/>
        <v>0</v>
      </c>
      <c r="R147" s="92"/>
      <c r="S147" s="20"/>
      <c r="T147" s="93">
        <f t="shared" si="31"/>
        <v>0</v>
      </c>
      <c r="U147" s="209">
        <f t="shared" si="32"/>
        <v>0</v>
      </c>
      <c r="W147" s="87" t="s">
        <v>14</v>
      </c>
      <c r="X147" s="121">
        <f t="shared" si="33"/>
        <v>0</v>
      </c>
      <c r="Y147" s="122">
        <f t="shared" si="34"/>
        <v>0</v>
      </c>
      <c r="Z147" s="122">
        <f t="shared" si="35"/>
        <v>0</v>
      </c>
      <c r="AA147" s="122">
        <f t="shared" si="36"/>
        <v>0</v>
      </c>
      <c r="AB147" s="122">
        <f t="shared" si="37"/>
        <v>0</v>
      </c>
      <c r="AC147" s="129">
        <f t="shared" si="38"/>
        <v>0</v>
      </c>
    </row>
    <row r="148" spans="1:29" ht="15.75">
      <c r="A148" s="251"/>
      <c r="B148" s="86" t="s">
        <v>15</v>
      </c>
      <c r="C148" s="92"/>
      <c r="D148" s="20"/>
      <c r="E148" s="93">
        <f t="shared" si="26"/>
        <v>0</v>
      </c>
      <c r="F148" s="92"/>
      <c r="G148" s="20"/>
      <c r="H148" s="93">
        <f t="shared" si="27"/>
        <v>0</v>
      </c>
      <c r="I148" s="92"/>
      <c r="J148" s="20"/>
      <c r="K148" s="93">
        <f t="shared" si="28"/>
        <v>0</v>
      </c>
      <c r="L148" s="92"/>
      <c r="M148" s="20"/>
      <c r="N148" s="93">
        <f t="shared" si="29"/>
        <v>0</v>
      </c>
      <c r="O148" s="92"/>
      <c r="P148" s="20"/>
      <c r="Q148" s="93">
        <f t="shared" si="30"/>
        <v>0</v>
      </c>
      <c r="R148" s="92"/>
      <c r="S148" s="20"/>
      <c r="T148" s="93">
        <f t="shared" si="31"/>
        <v>0</v>
      </c>
      <c r="U148" s="209">
        <f t="shared" si="32"/>
        <v>0</v>
      </c>
      <c r="W148" s="86" t="s">
        <v>15</v>
      </c>
      <c r="X148" s="121">
        <f t="shared" si="33"/>
        <v>0</v>
      </c>
      <c r="Y148" s="122">
        <f t="shared" si="34"/>
        <v>0</v>
      </c>
      <c r="Z148" s="122">
        <f t="shared" si="35"/>
        <v>0</v>
      </c>
      <c r="AA148" s="122">
        <f t="shared" si="36"/>
        <v>0</v>
      </c>
      <c r="AB148" s="122">
        <f t="shared" si="37"/>
        <v>0</v>
      </c>
      <c r="AC148" s="129">
        <f t="shared" si="38"/>
        <v>0</v>
      </c>
    </row>
    <row r="149" spans="1:29" ht="15.75">
      <c r="A149" s="251"/>
      <c r="B149" s="86" t="s">
        <v>16</v>
      </c>
      <c r="C149" s="92"/>
      <c r="D149" s="20"/>
      <c r="E149" s="93">
        <f t="shared" si="26"/>
        <v>0</v>
      </c>
      <c r="F149" s="92"/>
      <c r="G149" s="20"/>
      <c r="H149" s="93">
        <f t="shared" si="27"/>
        <v>0</v>
      </c>
      <c r="I149" s="92"/>
      <c r="J149" s="20"/>
      <c r="K149" s="93">
        <f t="shared" si="28"/>
        <v>0</v>
      </c>
      <c r="L149" s="92"/>
      <c r="M149" s="20"/>
      <c r="N149" s="93">
        <f t="shared" si="29"/>
        <v>0</v>
      </c>
      <c r="O149" s="92"/>
      <c r="P149" s="20"/>
      <c r="Q149" s="93">
        <f t="shared" si="30"/>
        <v>0</v>
      </c>
      <c r="R149" s="92"/>
      <c r="S149" s="20"/>
      <c r="T149" s="93">
        <f t="shared" si="31"/>
        <v>0</v>
      </c>
      <c r="U149" s="209">
        <f t="shared" si="32"/>
        <v>0</v>
      </c>
      <c r="W149" s="86" t="s">
        <v>16</v>
      </c>
      <c r="X149" s="121">
        <f t="shared" si="33"/>
        <v>0</v>
      </c>
      <c r="Y149" s="122">
        <f t="shared" si="34"/>
        <v>0</v>
      </c>
      <c r="Z149" s="122">
        <f t="shared" si="35"/>
        <v>0</v>
      </c>
      <c r="AA149" s="122">
        <f t="shared" si="36"/>
        <v>0</v>
      </c>
      <c r="AB149" s="122">
        <f t="shared" si="37"/>
        <v>0</v>
      </c>
      <c r="AC149" s="129">
        <f t="shared" si="38"/>
        <v>0</v>
      </c>
    </row>
    <row r="150" spans="1:29" ht="15.75">
      <c r="A150" s="251"/>
      <c r="B150" s="86" t="s">
        <v>17</v>
      </c>
      <c r="C150" s="92"/>
      <c r="D150" s="20"/>
      <c r="E150" s="93">
        <f t="shared" si="26"/>
        <v>0</v>
      </c>
      <c r="F150" s="92"/>
      <c r="G150" s="20"/>
      <c r="H150" s="93">
        <f t="shared" si="27"/>
        <v>0</v>
      </c>
      <c r="I150" s="92"/>
      <c r="J150" s="20"/>
      <c r="K150" s="93">
        <f t="shared" si="28"/>
        <v>0</v>
      </c>
      <c r="L150" s="92"/>
      <c r="M150" s="20"/>
      <c r="N150" s="93">
        <f t="shared" si="29"/>
        <v>0</v>
      </c>
      <c r="O150" s="92"/>
      <c r="P150" s="20"/>
      <c r="Q150" s="93">
        <f t="shared" si="30"/>
        <v>0</v>
      </c>
      <c r="R150" s="92"/>
      <c r="S150" s="20"/>
      <c r="T150" s="93">
        <f t="shared" si="31"/>
        <v>0</v>
      </c>
      <c r="U150" s="209">
        <f t="shared" si="32"/>
        <v>0</v>
      </c>
      <c r="W150" s="86" t="s">
        <v>17</v>
      </c>
      <c r="X150" s="121">
        <f t="shared" si="33"/>
        <v>0</v>
      </c>
      <c r="Y150" s="122">
        <f t="shared" si="34"/>
        <v>0</v>
      </c>
      <c r="Z150" s="122">
        <f t="shared" si="35"/>
        <v>0</v>
      </c>
      <c r="AA150" s="122">
        <f t="shared" si="36"/>
        <v>0</v>
      </c>
      <c r="AB150" s="122">
        <f t="shared" si="37"/>
        <v>0</v>
      </c>
      <c r="AC150" s="129">
        <f t="shared" si="38"/>
        <v>0</v>
      </c>
    </row>
    <row r="151" spans="1:29" ht="15.75">
      <c r="A151" s="251"/>
      <c r="B151" s="86" t="s">
        <v>18</v>
      </c>
      <c r="C151" s="92"/>
      <c r="D151" s="20"/>
      <c r="E151" s="93">
        <f t="shared" si="26"/>
        <v>0</v>
      </c>
      <c r="F151" s="92"/>
      <c r="G151" s="20"/>
      <c r="H151" s="93">
        <f t="shared" si="27"/>
        <v>0</v>
      </c>
      <c r="I151" s="92"/>
      <c r="J151" s="20"/>
      <c r="K151" s="93">
        <f t="shared" si="28"/>
        <v>0</v>
      </c>
      <c r="L151" s="92"/>
      <c r="M151" s="20"/>
      <c r="N151" s="93">
        <f t="shared" si="29"/>
        <v>0</v>
      </c>
      <c r="O151" s="92"/>
      <c r="P151" s="20"/>
      <c r="Q151" s="93">
        <f t="shared" si="30"/>
        <v>0</v>
      </c>
      <c r="R151" s="92"/>
      <c r="S151" s="20"/>
      <c r="T151" s="93">
        <f t="shared" si="31"/>
        <v>0</v>
      </c>
      <c r="U151" s="209">
        <f t="shared" si="32"/>
        <v>0</v>
      </c>
      <c r="W151" s="86" t="s">
        <v>18</v>
      </c>
      <c r="X151" s="121">
        <f t="shared" si="33"/>
        <v>0</v>
      </c>
      <c r="Y151" s="122">
        <f t="shared" si="34"/>
        <v>0</v>
      </c>
      <c r="Z151" s="122">
        <f t="shared" si="35"/>
        <v>0</v>
      </c>
      <c r="AA151" s="122">
        <f t="shared" si="36"/>
        <v>0</v>
      </c>
      <c r="AB151" s="122">
        <f t="shared" si="37"/>
        <v>0</v>
      </c>
      <c r="AC151" s="129">
        <f t="shared" si="38"/>
        <v>0</v>
      </c>
    </row>
    <row r="152" spans="1:29" ht="15.75">
      <c r="A152" s="252"/>
      <c r="B152" s="88" t="s">
        <v>19</v>
      </c>
      <c r="C152" s="94"/>
      <c r="D152" s="95"/>
      <c r="E152" s="96">
        <f t="shared" si="26"/>
        <v>0</v>
      </c>
      <c r="F152" s="94"/>
      <c r="G152" s="95"/>
      <c r="H152" s="96">
        <f t="shared" si="27"/>
        <v>0</v>
      </c>
      <c r="I152" s="94"/>
      <c r="J152" s="95"/>
      <c r="K152" s="96">
        <f t="shared" si="28"/>
        <v>0</v>
      </c>
      <c r="L152" s="94"/>
      <c r="M152" s="95"/>
      <c r="N152" s="96">
        <f t="shared" si="29"/>
        <v>0</v>
      </c>
      <c r="O152" s="94"/>
      <c r="P152" s="95"/>
      <c r="Q152" s="96">
        <f t="shared" si="30"/>
        <v>0</v>
      </c>
      <c r="R152" s="94"/>
      <c r="S152" s="95"/>
      <c r="T152" s="96">
        <f t="shared" si="31"/>
        <v>0</v>
      </c>
      <c r="U152" s="210">
        <f t="shared" si="32"/>
        <v>0</v>
      </c>
      <c r="W152" s="88" t="s">
        <v>19</v>
      </c>
      <c r="X152" s="125">
        <f t="shared" si="33"/>
        <v>0</v>
      </c>
      <c r="Y152" s="126">
        <f t="shared" si="34"/>
        <v>0</v>
      </c>
      <c r="Z152" s="126">
        <f t="shared" si="35"/>
        <v>0</v>
      </c>
      <c r="AA152" s="126">
        <f t="shared" si="36"/>
        <v>0</v>
      </c>
      <c r="AB152" s="126">
        <f t="shared" si="37"/>
        <v>0</v>
      </c>
      <c r="AC152" s="132">
        <f t="shared" si="38"/>
        <v>0</v>
      </c>
    </row>
    <row r="153" spans="1:29" ht="15.75" customHeight="1">
      <c r="A153" s="250">
        <v>42754</v>
      </c>
      <c r="B153" s="85" t="s">
        <v>12</v>
      </c>
      <c r="C153" s="89"/>
      <c r="D153" s="90"/>
      <c r="E153" s="91">
        <f t="shared" si="26"/>
        <v>0</v>
      </c>
      <c r="F153" s="89"/>
      <c r="G153" s="90"/>
      <c r="H153" s="91">
        <f t="shared" si="27"/>
        <v>0</v>
      </c>
      <c r="I153" s="89"/>
      <c r="J153" s="90"/>
      <c r="K153" s="91">
        <f t="shared" si="28"/>
        <v>0</v>
      </c>
      <c r="L153" s="89"/>
      <c r="M153" s="90"/>
      <c r="N153" s="91">
        <f t="shared" si="29"/>
        <v>0</v>
      </c>
      <c r="O153" s="89"/>
      <c r="P153" s="90"/>
      <c r="Q153" s="91">
        <f t="shared" si="30"/>
        <v>0</v>
      </c>
      <c r="R153" s="89"/>
      <c r="S153" s="90"/>
      <c r="T153" s="91">
        <f t="shared" si="31"/>
        <v>0</v>
      </c>
      <c r="U153" s="208">
        <f t="shared" si="32"/>
        <v>0</v>
      </c>
      <c r="W153" s="85" t="s">
        <v>12</v>
      </c>
      <c r="X153" s="117">
        <f t="shared" si="33"/>
        <v>0</v>
      </c>
      <c r="Y153" s="118">
        <f t="shared" si="34"/>
        <v>0</v>
      </c>
      <c r="Z153" s="118">
        <f t="shared" si="35"/>
        <v>0</v>
      </c>
      <c r="AA153" s="118">
        <f t="shared" si="36"/>
        <v>0</v>
      </c>
      <c r="AB153" s="118">
        <f t="shared" si="37"/>
        <v>0</v>
      </c>
      <c r="AC153" s="131">
        <f t="shared" si="38"/>
        <v>0</v>
      </c>
    </row>
    <row r="154" spans="1:29" ht="15.75">
      <c r="A154" s="251"/>
      <c r="B154" s="86" t="s">
        <v>13</v>
      </c>
      <c r="C154" s="92"/>
      <c r="D154" s="20"/>
      <c r="E154" s="93">
        <f t="shared" si="26"/>
        <v>0</v>
      </c>
      <c r="F154" s="92"/>
      <c r="G154" s="20"/>
      <c r="H154" s="93">
        <f t="shared" si="27"/>
        <v>0</v>
      </c>
      <c r="I154" s="92"/>
      <c r="J154" s="20"/>
      <c r="K154" s="93">
        <f t="shared" si="28"/>
        <v>0</v>
      </c>
      <c r="L154" s="92"/>
      <c r="M154" s="20"/>
      <c r="N154" s="93">
        <f t="shared" si="29"/>
        <v>0</v>
      </c>
      <c r="O154" s="92"/>
      <c r="P154" s="20"/>
      <c r="Q154" s="93">
        <f t="shared" si="30"/>
        <v>0</v>
      </c>
      <c r="R154" s="92"/>
      <c r="S154" s="20"/>
      <c r="T154" s="93">
        <f t="shared" si="31"/>
        <v>0</v>
      </c>
      <c r="U154" s="209">
        <f t="shared" si="32"/>
        <v>0</v>
      </c>
      <c r="W154" s="86" t="s">
        <v>13</v>
      </c>
      <c r="X154" s="121">
        <f t="shared" si="33"/>
        <v>0</v>
      </c>
      <c r="Y154" s="122">
        <f t="shared" si="34"/>
        <v>0</v>
      </c>
      <c r="Z154" s="122">
        <f t="shared" si="35"/>
        <v>0</v>
      </c>
      <c r="AA154" s="122">
        <f t="shared" si="36"/>
        <v>0</v>
      </c>
      <c r="AB154" s="122">
        <f t="shared" si="37"/>
        <v>0</v>
      </c>
      <c r="AC154" s="129">
        <f t="shared" si="38"/>
        <v>0</v>
      </c>
    </row>
    <row r="155" spans="1:29" ht="15.75">
      <c r="A155" s="251"/>
      <c r="B155" s="87" t="s">
        <v>14</v>
      </c>
      <c r="C155" s="92"/>
      <c r="D155" s="20"/>
      <c r="E155" s="93">
        <f t="shared" si="26"/>
        <v>0</v>
      </c>
      <c r="F155" s="92"/>
      <c r="G155" s="20"/>
      <c r="H155" s="93">
        <f t="shared" si="27"/>
        <v>0</v>
      </c>
      <c r="I155" s="92"/>
      <c r="J155" s="20"/>
      <c r="K155" s="93">
        <f t="shared" si="28"/>
        <v>0</v>
      </c>
      <c r="L155" s="92"/>
      <c r="M155" s="20"/>
      <c r="N155" s="93">
        <f t="shared" si="29"/>
        <v>0</v>
      </c>
      <c r="O155" s="92"/>
      <c r="P155" s="20"/>
      <c r="Q155" s="93">
        <f t="shared" si="30"/>
        <v>0</v>
      </c>
      <c r="R155" s="92"/>
      <c r="S155" s="20"/>
      <c r="T155" s="93">
        <f t="shared" si="31"/>
        <v>0</v>
      </c>
      <c r="U155" s="209">
        <f t="shared" si="32"/>
        <v>0</v>
      </c>
      <c r="W155" s="87" t="s">
        <v>14</v>
      </c>
      <c r="X155" s="121">
        <f t="shared" si="33"/>
        <v>0</v>
      </c>
      <c r="Y155" s="122">
        <f t="shared" si="34"/>
        <v>0</v>
      </c>
      <c r="Z155" s="122">
        <f t="shared" si="35"/>
        <v>0</v>
      </c>
      <c r="AA155" s="122">
        <f t="shared" si="36"/>
        <v>0</v>
      </c>
      <c r="AB155" s="122">
        <f t="shared" si="37"/>
        <v>0</v>
      </c>
      <c r="AC155" s="129">
        <f t="shared" si="38"/>
        <v>0</v>
      </c>
    </row>
    <row r="156" spans="1:29" ht="15.75">
      <c r="A156" s="251"/>
      <c r="B156" s="86" t="s">
        <v>15</v>
      </c>
      <c r="C156" s="92"/>
      <c r="D156" s="20"/>
      <c r="E156" s="93">
        <f t="shared" si="26"/>
        <v>0</v>
      </c>
      <c r="F156" s="92"/>
      <c r="G156" s="20"/>
      <c r="H156" s="93">
        <f t="shared" si="27"/>
        <v>0</v>
      </c>
      <c r="I156" s="92"/>
      <c r="J156" s="20"/>
      <c r="K156" s="93">
        <f t="shared" si="28"/>
        <v>0</v>
      </c>
      <c r="L156" s="92"/>
      <c r="M156" s="20"/>
      <c r="N156" s="93">
        <f t="shared" si="29"/>
        <v>0</v>
      </c>
      <c r="O156" s="92"/>
      <c r="P156" s="20"/>
      <c r="Q156" s="93">
        <f t="shared" si="30"/>
        <v>0</v>
      </c>
      <c r="R156" s="92"/>
      <c r="S156" s="20"/>
      <c r="T156" s="93">
        <f t="shared" si="31"/>
        <v>0</v>
      </c>
      <c r="U156" s="209">
        <f t="shared" si="32"/>
        <v>0</v>
      </c>
      <c r="W156" s="86" t="s">
        <v>15</v>
      </c>
      <c r="X156" s="121">
        <f t="shared" si="33"/>
        <v>0</v>
      </c>
      <c r="Y156" s="122">
        <f t="shared" si="34"/>
        <v>0</v>
      </c>
      <c r="Z156" s="122">
        <f t="shared" si="35"/>
        <v>0</v>
      </c>
      <c r="AA156" s="122">
        <f t="shared" si="36"/>
        <v>0</v>
      </c>
      <c r="AB156" s="122">
        <f t="shared" si="37"/>
        <v>0</v>
      </c>
      <c r="AC156" s="129">
        <f t="shared" si="38"/>
        <v>0</v>
      </c>
    </row>
    <row r="157" spans="1:29" ht="15.75">
      <c r="A157" s="251"/>
      <c r="B157" s="86" t="s">
        <v>16</v>
      </c>
      <c r="C157" s="92"/>
      <c r="D157" s="20"/>
      <c r="E157" s="93">
        <f t="shared" si="26"/>
        <v>0</v>
      </c>
      <c r="F157" s="92"/>
      <c r="G157" s="20"/>
      <c r="H157" s="93">
        <f t="shared" si="27"/>
        <v>0</v>
      </c>
      <c r="I157" s="92"/>
      <c r="J157" s="20"/>
      <c r="K157" s="93">
        <f t="shared" si="28"/>
        <v>0</v>
      </c>
      <c r="L157" s="92"/>
      <c r="M157" s="20"/>
      <c r="N157" s="93">
        <f t="shared" si="29"/>
        <v>0</v>
      </c>
      <c r="O157" s="92"/>
      <c r="P157" s="20"/>
      <c r="Q157" s="93">
        <f t="shared" si="30"/>
        <v>0</v>
      </c>
      <c r="R157" s="92"/>
      <c r="S157" s="20"/>
      <c r="T157" s="93">
        <f t="shared" si="31"/>
        <v>0</v>
      </c>
      <c r="U157" s="209">
        <f t="shared" si="32"/>
        <v>0</v>
      </c>
      <c r="W157" s="86" t="s">
        <v>16</v>
      </c>
      <c r="X157" s="121">
        <f t="shared" si="33"/>
        <v>0</v>
      </c>
      <c r="Y157" s="122">
        <f t="shared" si="34"/>
        <v>0</v>
      </c>
      <c r="Z157" s="122">
        <f t="shared" si="35"/>
        <v>0</v>
      </c>
      <c r="AA157" s="122">
        <f t="shared" si="36"/>
        <v>0</v>
      </c>
      <c r="AB157" s="122">
        <f t="shared" si="37"/>
        <v>0</v>
      </c>
      <c r="AC157" s="129">
        <f t="shared" si="38"/>
        <v>0</v>
      </c>
    </row>
    <row r="158" spans="1:29" ht="15.75">
      <c r="A158" s="251"/>
      <c r="B158" s="86" t="s">
        <v>17</v>
      </c>
      <c r="C158" s="92"/>
      <c r="D158" s="20"/>
      <c r="E158" s="93">
        <f t="shared" si="26"/>
        <v>0</v>
      </c>
      <c r="F158" s="92"/>
      <c r="G158" s="20"/>
      <c r="H158" s="93">
        <f t="shared" si="27"/>
        <v>0</v>
      </c>
      <c r="I158" s="92"/>
      <c r="J158" s="20"/>
      <c r="K158" s="93">
        <f t="shared" si="28"/>
        <v>0</v>
      </c>
      <c r="L158" s="92"/>
      <c r="M158" s="20"/>
      <c r="N158" s="93">
        <f t="shared" si="29"/>
        <v>0</v>
      </c>
      <c r="O158" s="92"/>
      <c r="P158" s="20"/>
      <c r="Q158" s="93">
        <f t="shared" si="30"/>
        <v>0</v>
      </c>
      <c r="R158" s="92"/>
      <c r="S158" s="20"/>
      <c r="T158" s="93">
        <f t="shared" si="31"/>
        <v>0</v>
      </c>
      <c r="U158" s="209">
        <f t="shared" si="32"/>
        <v>0</v>
      </c>
      <c r="W158" s="86" t="s">
        <v>17</v>
      </c>
      <c r="X158" s="121">
        <f t="shared" si="33"/>
        <v>0</v>
      </c>
      <c r="Y158" s="122">
        <f t="shared" si="34"/>
        <v>0</v>
      </c>
      <c r="Z158" s="122">
        <f t="shared" si="35"/>
        <v>0</v>
      </c>
      <c r="AA158" s="122">
        <f t="shared" si="36"/>
        <v>0</v>
      </c>
      <c r="AB158" s="122">
        <f t="shared" si="37"/>
        <v>0</v>
      </c>
      <c r="AC158" s="129">
        <f t="shared" si="38"/>
        <v>0</v>
      </c>
    </row>
    <row r="159" spans="1:29" ht="15.75">
      <c r="A159" s="251"/>
      <c r="B159" s="86" t="s">
        <v>18</v>
      </c>
      <c r="C159" s="92"/>
      <c r="D159" s="20"/>
      <c r="E159" s="93">
        <f t="shared" si="26"/>
        <v>0</v>
      </c>
      <c r="F159" s="92"/>
      <c r="G159" s="20"/>
      <c r="H159" s="93">
        <f t="shared" si="27"/>
        <v>0</v>
      </c>
      <c r="I159" s="92"/>
      <c r="J159" s="20"/>
      <c r="K159" s="93">
        <f t="shared" si="28"/>
        <v>0</v>
      </c>
      <c r="L159" s="92"/>
      <c r="M159" s="20"/>
      <c r="N159" s="93">
        <f t="shared" si="29"/>
        <v>0</v>
      </c>
      <c r="O159" s="92"/>
      <c r="P159" s="20"/>
      <c r="Q159" s="93">
        <f t="shared" si="30"/>
        <v>0</v>
      </c>
      <c r="R159" s="92"/>
      <c r="S159" s="20"/>
      <c r="T159" s="93">
        <f t="shared" si="31"/>
        <v>0</v>
      </c>
      <c r="U159" s="209">
        <f t="shared" si="32"/>
        <v>0</v>
      </c>
      <c r="W159" s="86" t="s">
        <v>18</v>
      </c>
      <c r="X159" s="121">
        <f t="shared" si="33"/>
        <v>0</v>
      </c>
      <c r="Y159" s="122">
        <f t="shared" si="34"/>
        <v>0</v>
      </c>
      <c r="Z159" s="122">
        <f t="shared" si="35"/>
        <v>0</v>
      </c>
      <c r="AA159" s="122">
        <f t="shared" si="36"/>
        <v>0</v>
      </c>
      <c r="AB159" s="122">
        <f t="shared" si="37"/>
        <v>0</v>
      </c>
      <c r="AC159" s="129">
        <f t="shared" si="38"/>
        <v>0</v>
      </c>
    </row>
    <row r="160" spans="1:29" ht="15.75">
      <c r="A160" s="252"/>
      <c r="B160" s="88" t="s">
        <v>19</v>
      </c>
      <c r="C160" s="94"/>
      <c r="D160" s="95"/>
      <c r="E160" s="96">
        <f t="shared" si="26"/>
        <v>0</v>
      </c>
      <c r="F160" s="94"/>
      <c r="G160" s="95"/>
      <c r="H160" s="96">
        <f t="shared" si="27"/>
        <v>0</v>
      </c>
      <c r="I160" s="94"/>
      <c r="J160" s="95"/>
      <c r="K160" s="96">
        <f t="shared" si="28"/>
        <v>0</v>
      </c>
      <c r="L160" s="94"/>
      <c r="M160" s="95"/>
      <c r="N160" s="96">
        <f t="shared" si="29"/>
        <v>0</v>
      </c>
      <c r="O160" s="94"/>
      <c r="P160" s="95"/>
      <c r="Q160" s="96">
        <f t="shared" si="30"/>
        <v>0</v>
      </c>
      <c r="R160" s="94"/>
      <c r="S160" s="95"/>
      <c r="T160" s="96">
        <f t="shared" si="31"/>
        <v>0</v>
      </c>
      <c r="U160" s="210">
        <f t="shared" si="32"/>
        <v>0</v>
      </c>
      <c r="W160" s="88" t="s">
        <v>19</v>
      </c>
      <c r="X160" s="125">
        <f t="shared" si="33"/>
        <v>0</v>
      </c>
      <c r="Y160" s="126">
        <f t="shared" si="34"/>
        <v>0</v>
      </c>
      <c r="Z160" s="126">
        <f t="shared" si="35"/>
        <v>0</v>
      </c>
      <c r="AA160" s="126">
        <f t="shared" si="36"/>
        <v>0</v>
      </c>
      <c r="AB160" s="126">
        <f t="shared" si="37"/>
        <v>0</v>
      </c>
      <c r="AC160" s="132">
        <f t="shared" si="38"/>
        <v>0</v>
      </c>
    </row>
    <row r="161" spans="1:29" ht="15.75" customHeight="1">
      <c r="A161" s="250">
        <v>42755</v>
      </c>
      <c r="B161" s="85" t="s">
        <v>12</v>
      </c>
      <c r="C161" s="89"/>
      <c r="D161" s="90"/>
      <c r="E161" s="91">
        <f t="shared" si="26"/>
        <v>0</v>
      </c>
      <c r="F161" s="89"/>
      <c r="G161" s="102"/>
      <c r="H161" s="91">
        <f t="shared" si="27"/>
        <v>0</v>
      </c>
      <c r="I161" s="89"/>
      <c r="J161" s="90"/>
      <c r="K161" s="91">
        <f t="shared" si="28"/>
        <v>0</v>
      </c>
      <c r="L161" s="89"/>
      <c r="M161" s="90"/>
      <c r="N161" s="91">
        <f t="shared" si="29"/>
        <v>0</v>
      </c>
      <c r="O161" s="89"/>
      <c r="P161" s="90"/>
      <c r="Q161" s="91">
        <f t="shared" si="30"/>
        <v>0</v>
      </c>
      <c r="R161" s="89"/>
      <c r="S161" s="90"/>
      <c r="T161" s="91">
        <f t="shared" si="31"/>
        <v>0</v>
      </c>
      <c r="U161" s="208">
        <f t="shared" si="32"/>
        <v>0</v>
      </c>
      <c r="W161" s="85" t="s">
        <v>12</v>
      </c>
      <c r="X161" s="121">
        <f t="shared" si="33"/>
        <v>0</v>
      </c>
      <c r="Y161" s="122">
        <f t="shared" si="34"/>
        <v>0</v>
      </c>
      <c r="Z161" s="122">
        <f t="shared" si="35"/>
        <v>0</v>
      </c>
      <c r="AA161" s="122">
        <f t="shared" si="36"/>
        <v>0</v>
      </c>
      <c r="AB161" s="122">
        <f t="shared" si="37"/>
        <v>0</v>
      </c>
      <c r="AC161" s="129">
        <f t="shared" si="38"/>
        <v>0</v>
      </c>
    </row>
    <row r="162" spans="1:29" ht="15.75">
      <c r="A162" s="251"/>
      <c r="B162" s="86" t="s">
        <v>13</v>
      </c>
      <c r="C162" s="92"/>
      <c r="D162" s="20"/>
      <c r="E162" s="93">
        <f t="shared" si="26"/>
        <v>0</v>
      </c>
      <c r="F162" s="92"/>
      <c r="G162" s="6"/>
      <c r="H162" s="93">
        <f t="shared" si="27"/>
        <v>0</v>
      </c>
      <c r="I162" s="92"/>
      <c r="J162" s="20"/>
      <c r="K162" s="93">
        <f t="shared" si="28"/>
        <v>0</v>
      </c>
      <c r="L162" s="92"/>
      <c r="M162" s="20"/>
      <c r="N162" s="93">
        <f t="shared" si="29"/>
        <v>0</v>
      </c>
      <c r="O162" s="92"/>
      <c r="P162" s="20"/>
      <c r="Q162" s="93">
        <f t="shared" si="30"/>
        <v>0</v>
      </c>
      <c r="R162" s="92"/>
      <c r="S162" s="20"/>
      <c r="T162" s="93">
        <f t="shared" si="31"/>
        <v>0</v>
      </c>
      <c r="U162" s="209">
        <f t="shared" si="32"/>
        <v>0</v>
      </c>
      <c r="W162" s="86" t="s">
        <v>13</v>
      </c>
      <c r="X162" s="121">
        <f t="shared" si="33"/>
        <v>0</v>
      </c>
      <c r="Y162" s="122">
        <f t="shared" si="34"/>
        <v>0</v>
      </c>
      <c r="Z162" s="122">
        <f t="shared" si="35"/>
        <v>0</v>
      </c>
      <c r="AA162" s="122">
        <f t="shared" si="36"/>
        <v>0</v>
      </c>
      <c r="AB162" s="122">
        <f t="shared" si="37"/>
        <v>0</v>
      </c>
      <c r="AC162" s="129">
        <f t="shared" si="38"/>
        <v>0</v>
      </c>
    </row>
    <row r="163" spans="1:29" ht="15.75">
      <c r="A163" s="251"/>
      <c r="B163" s="87" t="s">
        <v>14</v>
      </c>
      <c r="C163" s="92"/>
      <c r="D163" s="20"/>
      <c r="E163" s="93">
        <f t="shared" si="26"/>
        <v>0</v>
      </c>
      <c r="F163" s="92"/>
      <c r="G163" s="6"/>
      <c r="H163" s="93">
        <f t="shared" si="27"/>
        <v>0</v>
      </c>
      <c r="I163" s="92"/>
      <c r="J163" s="20"/>
      <c r="K163" s="93">
        <f t="shared" si="28"/>
        <v>0</v>
      </c>
      <c r="L163" s="92"/>
      <c r="M163" s="20"/>
      <c r="N163" s="93">
        <f t="shared" si="29"/>
        <v>0</v>
      </c>
      <c r="O163" s="92"/>
      <c r="P163" s="20"/>
      <c r="Q163" s="93">
        <f t="shared" si="30"/>
        <v>0</v>
      </c>
      <c r="R163" s="92"/>
      <c r="S163" s="20"/>
      <c r="T163" s="93">
        <f t="shared" si="31"/>
        <v>0</v>
      </c>
      <c r="U163" s="209">
        <f t="shared" si="32"/>
        <v>0</v>
      </c>
      <c r="W163" s="87" t="s">
        <v>14</v>
      </c>
      <c r="X163" s="121">
        <f t="shared" si="33"/>
        <v>0</v>
      </c>
      <c r="Y163" s="122">
        <f t="shared" si="34"/>
        <v>0</v>
      </c>
      <c r="Z163" s="122">
        <f t="shared" si="35"/>
        <v>0</v>
      </c>
      <c r="AA163" s="122">
        <f t="shared" si="36"/>
        <v>0</v>
      </c>
      <c r="AB163" s="122">
        <f t="shared" si="37"/>
        <v>0</v>
      </c>
      <c r="AC163" s="129">
        <f t="shared" si="38"/>
        <v>0</v>
      </c>
    </row>
    <row r="164" spans="1:29" ht="15.75">
      <c r="A164" s="251"/>
      <c r="B164" s="86" t="s">
        <v>15</v>
      </c>
      <c r="C164" s="92"/>
      <c r="D164" s="20"/>
      <c r="E164" s="93">
        <f t="shared" si="26"/>
        <v>0</v>
      </c>
      <c r="F164" s="92"/>
      <c r="G164" s="6"/>
      <c r="H164" s="93">
        <f t="shared" si="27"/>
        <v>0</v>
      </c>
      <c r="I164" s="92"/>
      <c r="J164" s="20"/>
      <c r="K164" s="93">
        <f t="shared" si="28"/>
        <v>0</v>
      </c>
      <c r="L164" s="92"/>
      <c r="M164" s="20"/>
      <c r="N164" s="93">
        <f t="shared" si="29"/>
        <v>0</v>
      </c>
      <c r="O164" s="92"/>
      <c r="P164" s="20"/>
      <c r="Q164" s="93">
        <f t="shared" si="30"/>
        <v>0</v>
      </c>
      <c r="R164" s="92"/>
      <c r="S164" s="20"/>
      <c r="T164" s="93">
        <f t="shared" si="31"/>
        <v>0</v>
      </c>
      <c r="U164" s="209">
        <f t="shared" si="32"/>
        <v>0</v>
      </c>
      <c r="W164" s="86" t="s">
        <v>15</v>
      </c>
      <c r="X164" s="121">
        <f t="shared" si="33"/>
        <v>0</v>
      </c>
      <c r="Y164" s="122">
        <f t="shared" si="34"/>
        <v>0</v>
      </c>
      <c r="Z164" s="122">
        <f t="shared" si="35"/>
        <v>0</v>
      </c>
      <c r="AA164" s="122">
        <f t="shared" si="36"/>
        <v>0</v>
      </c>
      <c r="AB164" s="122">
        <f t="shared" si="37"/>
        <v>0</v>
      </c>
      <c r="AC164" s="129">
        <f t="shared" si="38"/>
        <v>0</v>
      </c>
    </row>
    <row r="165" spans="1:29" ht="15.75">
      <c r="A165" s="251"/>
      <c r="B165" s="86" t="s">
        <v>16</v>
      </c>
      <c r="C165" s="92"/>
      <c r="D165" s="20"/>
      <c r="E165" s="93">
        <f t="shared" si="26"/>
        <v>0</v>
      </c>
      <c r="F165" s="92"/>
      <c r="G165" s="6"/>
      <c r="H165" s="93">
        <f t="shared" si="27"/>
        <v>0</v>
      </c>
      <c r="I165" s="92"/>
      <c r="J165" s="20"/>
      <c r="K165" s="93">
        <f t="shared" si="28"/>
        <v>0</v>
      </c>
      <c r="L165" s="92"/>
      <c r="M165" s="20"/>
      <c r="N165" s="93">
        <f t="shared" si="29"/>
        <v>0</v>
      </c>
      <c r="O165" s="92"/>
      <c r="P165" s="20"/>
      <c r="Q165" s="93">
        <f t="shared" si="30"/>
        <v>0</v>
      </c>
      <c r="R165" s="92"/>
      <c r="S165" s="20"/>
      <c r="T165" s="93">
        <f t="shared" si="31"/>
        <v>0</v>
      </c>
      <c r="U165" s="209">
        <f t="shared" si="32"/>
        <v>0</v>
      </c>
      <c r="W165" s="86" t="s">
        <v>16</v>
      </c>
      <c r="X165" s="121">
        <f t="shared" si="33"/>
        <v>0</v>
      </c>
      <c r="Y165" s="122">
        <f t="shared" si="34"/>
        <v>0</v>
      </c>
      <c r="Z165" s="122">
        <f t="shared" si="35"/>
        <v>0</v>
      </c>
      <c r="AA165" s="122">
        <f t="shared" si="36"/>
        <v>0</v>
      </c>
      <c r="AB165" s="122">
        <f t="shared" si="37"/>
        <v>0</v>
      </c>
      <c r="AC165" s="129">
        <f t="shared" si="38"/>
        <v>0</v>
      </c>
    </row>
    <row r="166" spans="1:29" ht="15.75">
      <c r="A166" s="251"/>
      <c r="B166" s="86" t="s">
        <v>17</v>
      </c>
      <c r="C166" s="92"/>
      <c r="D166" s="20"/>
      <c r="E166" s="93">
        <f t="shared" si="26"/>
        <v>0</v>
      </c>
      <c r="F166" s="92"/>
      <c r="G166" s="6"/>
      <c r="H166" s="93">
        <f t="shared" si="27"/>
        <v>0</v>
      </c>
      <c r="I166" s="92"/>
      <c r="J166" s="20"/>
      <c r="K166" s="93">
        <f t="shared" si="28"/>
        <v>0</v>
      </c>
      <c r="L166" s="92"/>
      <c r="M166" s="20"/>
      <c r="N166" s="93">
        <f t="shared" si="29"/>
        <v>0</v>
      </c>
      <c r="O166" s="92"/>
      <c r="P166" s="20"/>
      <c r="Q166" s="93">
        <f t="shared" si="30"/>
        <v>0</v>
      </c>
      <c r="R166" s="92"/>
      <c r="S166" s="20"/>
      <c r="T166" s="93">
        <f t="shared" si="31"/>
        <v>0</v>
      </c>
      <c r="U166" s="209">
        <f t="shared" si="32"/>
        <v>0</v>
      </c>
      <c r="W166" s="86" t="s">
        <v>17</v>
      </c>
      <c r="X166" s="121">
        <f t="shared" si="33"/>
        <v>0</v>
      </c>
      <c r="Y166" s="122">
        <f t="shared" si="34"/>
        <v>0</v>
      </c>
      <c r="Z166" s="122">
        <f t="shared" si="35"/>
        <v>0</v>
      </c>
      <c r="AA166" s="122">
        <f t="shared" si="36"/>
        <v>0</v>
      </c>
      <c r="AB166" s="122">
        <f t="shared" si="37"/>
        <v>0</v>
      </c>
      <c r="AC166" s="129">
        <f t="shared" si="38"/>
        <v>0</v>
      </c>
    </row>
    <row r="167" spans="1:29" ht="15.75">
      <c r="A167" s="251"/>
      <c r="B167" s="86" t="s">
        <v>18</v>
      </c>
      <c r="C167" s="92"/>
      <c r="D167" s="20"/>
      <c r="E167" s="93">
        <f t="shared" si="26"/>
        <v>0</v>
      </c>
      <c r="F167" s="92"/>
      <c r="G167" s="6"/>
      <c r="H167" s="93">
        <f t="shared" si="27"/>
        <v>0</v>
      </c>
      <c r="I167" s="92"/>
      <c r="J167" s="20"/>
      <c r="K167" s="93">
        <f t="shared" si="28"/>
        <v>0</v>
      </c>
      <c r="L167" s="92"/>
      <c r="M167" s="20"/>
      <c r="N167" s="93">
        <f t="shared" si="29"/>
        <v>0</v>
      </c>
      <c r="O167" s="92"/>
      <c r="P167" s="20"/>
      <c r="Q167" s="93">
        <f t="shared" si="30"/>
        <v>0</v>
      </c>
      <c r="R167" s="92"/>
      <c r="S167" s="20"/>
      <c r="T167" s="93">
        <f t="shared" si="31"/>
        <v>0</v>
      </c>
      <c r="U167" s="209">
        <f t="shared" si="32"/>
        <v>0</v>
      </c>
      <c r="W167" s="86" t="s">
        <v>18</v>
      </c>
      <c r="X167" s="121">
        <f t="shared" si="33"/>
        <v>0</v>
      </c>
      <c r="Y167" s="122">
        <f t="shared" si="34"/>
        <v>0</v>
      </c>
      <c r="Z167" s="122">
        <f t="shared" si="35"/>
        <v>0</v>
      </c>
      <c r="AA167" s="122">
        <f t="shared" si="36"/>
        <v>0</v>
      </c>
      <c r="AB167" s="122">
        <f t="shared" si="37"/>
        <v>0</v>
      </c>
      <c r="AC167" s="129">
        <f t="shared" si="38"/>
        <v>0</v>
      </c>
    </row>
    <row r="168" spans="1:29" ht="15.75">
      <c r="A168" s="252"/>
      <c r="B168" s="88" t="s">
        <v>19</v>
      </c>
      <c r="C168" s="94"/>
      <c r="D168" s="95"/>
      <c r="E168" s="96">
        <f t="shared" si="26"/>
        <v>0</v>
      </c>
      <c r="F168" s="94"/>
      <c r="G168" s="105"/>
      <c r="H168" s="96">
        <f t="shared" si="27"/>
        <v>0</v>
      </c>
      <c r="I168" s="94"/>
      <c r="J168" s="95"/>
      <c r="K168" s="96">
        <f t="shared" si="28"/>
        <v>0</v>
      </c>
      <c r="L168" s="94"/>
      <c r="M168" s="95"/>
      <c r="N168" s="96">
        <f t="shared" si="29"/>
        <v>0</v>
      </c>
      <c r="O168" s="94"/>
      <c r="P168" s="95"/>
      <c r="Q168" s="96">
        <f t="shared" si="30"/>
        <v>0</v>
      </c>
      <c r="R168" s="94"/>
      <c r="S168" s="95"/>
      <c r="T168" s="96">
        <f t="shared" si="31"/>
        <v>0</v>
      </c>
      <c r="U168" s="210">
        <f t="shared" si="32"/>
        <v>0</v>
      </c>
      <c r="W168" s="88" t="s">
        <v>19</v>
      </c>
      <c r="X168" s="125">
        <f t="shared" si="33"/>
        <v>0</v>
      </c>
      <c r="Y168" s="126">
        <f t="shared" si="34"/>
        <v>0</v>
      </c>
      <c r="Z168" s="126">
        <f t="shared" si="35"/>
        <v>0</v>
      </c>
      <c r="AA168" s="126">
        <f t="shared" si="36"/>
        <v>0</v>
      </c>
      <c r="AB168" s="126">
        <f t="shared" si="37"/>
        <v>0</v>
      </c>
      <c r="AC168" s="132">
        <f t="shared" si="38"/>
        <v>0</v>
      </c>
    </row>
    <row r="169" spans="1:29" ht="15.75" customHeight="1">
      <c r="A169" s="250">
        <v>42756</v>
      </c>
      <c r="B169" s="85" t="s">
        <v>12</v>
      </c>
      <c r="C169" s="89"/>
      <c r="D169" s="90"/>
      <c r="E169" s="91">
        <f t="shared" si="26"/>
        <v>0</v>
      </c>
      <c r="F169" s="89"/>
      <c r="G169" s="90"/>
      <c r="H169" s="91">
        <f t="shared" si="27"/>
        <v>0</v>
      </c>
      <c r="I169" s="89"/>
      <c r="J169" s="90"/>
      <c r="K169" s="91">
        <f t="shared" si="28"/>
        <v>0</v>
      </c>
      <c r="L169" s="89"/>
      <c r="M169" s="90"/>
      <c r="N169" s="91">
        <f t="shared" si="29"/>
        <v>0</v>
      </c>
      <c r="O169" s="89"/>
      <c r="P169" s="90"/>
      <c r="Q169" s="91">
        <f t="shared" si="30"/>
        <v>0</v>
      </c>
      <c r="R169" s="89"/>
      <c r="S169" s="90"/>
      <c r="T169" s="91">
        <f t="shared" si="31"/>
        <v>0</v>
      </c>
      <c r="U169" s="208">
        <f t="shared" si="32"/>
        <v>0</v>
      </c>
      <c r="W169" s="85" t="s">
        <v>12</v>
      </c>
      <c r="X169" s="117">
        <f t="shared" si="33"/>
        <v>0</v>
      </c>
      <c r="Y169" s="118">
        <f t="shared" si="34"/>
        <v>0</v>
      </c>
      <c r="Z169" s="118">
        <f t="shared" si="35"/>
        <v>0</v>
      </c>
      <c r="AA169" s="118">
        <f t="shared" si="36"/>
        <v>0</v>
      </c>
      <c r="AB169" s="118">
        <f t="shared" si="37"/>
        <v>0</v>
      </c>
      <c r="AC169" s="131">
        <f t="shared" si="38"/>
        <v>0</v>
      </c>
    </row>
    <row r="170" spans="1:29" ht="15.75">
      <c r="A170" s="251"/>
      <c r="B170" s="86" t="s">
        <v>13</v>
      </c>
      <c r="C170" s="92"/>
      <c r="D170" s="20"/>
      <c r="E170" s="93">
        <f t="shared" si="26"/>
        <v>0</v>
      </c>
      <c r="F170" s="92"/>
      <c r="G170" s="20"/>
      <c r="H170" s="93">
        <f t="shared" si="27"/>
        <v>0</v>
      </c>
      <c r="I170" s="92"/>
      <c r="J170" s="20"/>
      <c r="K170" s="93">
        <f t="shared" si="28"/>
        <v>0</v>
      </c>
      <c r="L170" s="92"/>
      <c r="M170" s="20"/>
      <c r="N170" s="93">
        <f t="shared" si="29"/>
        <v>0</v>
      </c>
      <c r="O170" s="92"/>
      <c r="P170" s="20"/>
      <c r="Q170" s="93">
        <f t="shared" si="30"/>
        <v>0</v>
      </c>
      <c r="R170" s="92"/>
      <c r="S170" s="20"/>
      <c r="T170" s="93">
        <f t="shared" si="31"/>
        <v>0</v>
      </c>
      <c r="U170" s="209">
        <f t="shared" si="32"/>
        <v>0</v>
      </c>
      <c r="W170" s="86" t="s">
        <v>13</v>
      </c>
      <c r="X170" s="121">
        <f t="shared" si="33"/>
        <v>0</v>
      </c>
      <c r="Y170" s="122">
        <f t="shared" si="34"/>
        <v>0</v>
      </c>
      <c r="Z170" s="122">
        <f t="shared" si="35"/>
        <v>0</v>
      </c>
      <c r="AA170" s="122">
        <f t="shared" si="36"/>
        <v>0</v>
      </c>
      <c r="AB170" s="122">
        <f t="shared" si="37"/>
        <v>0</v>
      </c>
      <c r="AC170" s="129">
        <f t="shared" si="38"/>
        <v>0</v>
      </c>
    </row>
    <row r="171" spans="1:29" ht="15.75">
      <c r="A171" s="251"/>
      <c r="B171" s="87" t="s">
        <v>14</v>
      </c>
      <c r="C171" s="92"/>
      <c r="D171" s="20"/>
      <c r="E171" s="93">
        <f t="shared" si="26"/>
        <v>0</v>
      </c>
      <c r="F171" s="92"/>
      <c r="G171" s="20"/>
      <c r="H171" s="93">
        <f t="shared" si="27"/>
        <v>0</v>
      </c>
      <c r="I171" s="92"/>
      <c r="J171" s="20"/>
      <c r="K171" s="93">
        <f t="shared" si="28"/>
        <v>0</v>
      </c>
      <c r="L171" s="92"/>
      <c r="M171" s="20"/>
      <c r="N171" s="93">
        <f t="shared" si="29"/>
        <v>0</v>
      </c>
      <c r="O171" s="92"/>
      <c r="P171" s="20"/>
      <c r="Q171" s="93">
        <f t="shared" si="30"/>
        <v>0</v>
      </c>
      <c r="R171" s="92"/>
      <c r="S171" s="20"/>
      <c r="T171" s="93">
        <f t="shared" si="31"/>
        <v>0</v>
      </c>
      <c r="U171" s="209">
        <f t="shared" si="32"/>
        <v>0</v>
      </c>
      <c r="W171" s="87" t="s">
        <v>14</v>
      </c>
      <c r="X171" s="121">
        <f t="shared" si="33"/>
        <v>0</v>
      </c>
      <c r="Y171" s="122">
        <f t="shared" si="34"/>
        <v>0</v>
      </c>
      <c r="Z171" s="122">
        <f t="shared" si="35"/>
        <v>0</v>
      </c>
      <c r="AA171" s="122">
        <f t="shared" si="36"/>
        <v>0</v>
      </c>
      <c r="AB171" s="122">
        <f t="shared" si="37"/>
        <v>0</v>
      </c>
      <c r="AC171" s="129">
        <f t="shared" si="38"/>
        <v>0</v>
      </c>
    </row>
    <row r="172" spans="1:29" ht="15.75">
      <c r="A172" s="251"/>
      <c r="B172" s="86" t="s">
        <v>15</v>
      </c>
      <c r="C172" s="92"/>
      <c r="D172" s="20"/>
      <c r="E172" s="93">
        <f t="shared" si="26"/>
        <v>0</v>
      </c>
      <c r="F172" s="92"/>
      <c r="G172" s="20"/>
      <c r="H172" s="93">
        <f t="shared" si="27"/>
        <v>0</v>
      </c>
      <c r="I172" s="92"/>
      <c r="J172" s="20"/>
      <c r="K172" s="93">
        <f t="shared" si="28"/>
        <v>0</v>
      </c>
      <c r="L172" s="92"/>
      <c r="M172" s="20"/>
      <c r="N172" s="93">
        <f t="shared" si="29"/>
        <v>0</v>
      </c>
      <c r="O172" s="92"/>
      <c r="P172" s="20"/>
      <c r="Q172" s="93">
        <f t="shared" si="30"/>
        <v>0</v>
      </c>
      <c r="R172" s="92"/>
      <c r="S172" s="20"/>
      <c r="T172" s="93">
        <f t="shared" si="31"/>
        <v>0</v>
      </c>
      <c r="U172" s="209">
        <f t="shared" si="32"/>
        <v>0</v>
      </c>
      <c r="W172" s="86" t="s">
        <v>15</v>
      </c>
      <c r="X172" s="121">
        <f t="shared" si="33"/>
        <v>0</v>
      </c>
      <c r="Y172" s="122">
        <f t="shared" si="34"/>
        <v>0</v>
      </c>
      <c r="Z172" s="122">
        <f t="shared" si="35"/>
        <v>0</v>
      </c>
      <c r="AA172" s="122">
        <f t="shared" si="36"/>
        <v>0</v>
      </c>
      <c r="AB172" s="122">
        <f t="shared" si="37"/>
        <v>0</v>
      </c>
      <c r="AC172" s="129">
        <f t="shared" si="38"/>
        <v>0</v>
      </c>
    </row>
    <row r="173" spans="1:29" ht="15.75">
      <c r="A173" s="251"/>
      <c r="B173" s="86" t="s">
        <v>16</v>
      </c>
      <c r="C173" s="92"/>
      <c r="D173" s="20"/>
      <c r="E173" s="93">
        <f t="shared" si="26"/>
        <v>0</v>
      </c>
      <c r="F173" s="92"/>
      <c r="G173" s="20"/>
      <c r="H173" s="93">
        <f t="shared" si="27"/>
        <v>0</v>
      </c>
      <c r="I173" s="92"/>
      <c r="J173" s="20"/>
      <c r="K173" s="93">
        <f t="shared" si="28"/>
        <v>0</v>
      </c>
      <c r="L173" s="92"/>
      <c r="M173" s="20"/>
      <c r="N173" s="93">
        <f t="shared" si="29"/>
        <v>0</v>
      </c>
      <c r="O173" s="92"/>
      <c r="P173" s="20"/>
      <c r="Q173" s="93">
        <f t="shared" si="30"/>
        <v>0</v>
      </c>
      <c r="R173" s="92"/>
      <c r="S173" s="20"/>
      <c r="T173" s="93">
        <f t="shared" si="31"/>
        <v>0</v>
      </c>
      <c r="U173" s="209">
        <f t="shared" si="32"/>
        <v>0</v>
      </c>
      <c r="W173" s="86" t="s">
        <v>16</v>
      </c>
      <c r="X173" s="121">
        <f t="shared" si="33"/>
        <v>0</v>
      </c>
      <c r="Y173" s="122">
        <f t="shared" si="34"/>
        <v>0</v>
      </c>
      <c r="Z173" s="122">
        <f t="shared" si="35"/>
        <v>0</v>
      </c>
      <c r="AA173" s="122">
        <f t="shared" si="36"/>
        <v>0</v>
      </c>
      <c r="AB173" s="122">
        <f t="shared" si="37"/>
        <v>0</v>
      </c>
      <c r="AC173" s="129">
        <f t="shared" si="38"/>
        <v>0</v>
      </c>
    </row>
    <row r="174" spans="1:29" ht="15.75">
      <c r="A174" s="251"/>
      <c r="B174" s="86" t="s">
        <v>17</v>
      </c>
      <c r="C174" s="92"/>
      <c r="D174" s="20"/>
      <c r="E174" s="93">
        <f t="shared" si="26"/>
        <v>0</v>
      </c>
      <c r="F174" s="92"/>
      <c r="G174" s="20"/>
      <c r="H174" s="93">
        <f t="shared" si="27"/>
        <v>0</v>
      </c>
      <c r="I174" s="92"/>
      <c r="J174" s="20"/>
      <c r="K174" s="93">
        <f t="shared" si="28"/>
        <v>0</v>
      </c>
      <c r="L174" s="92"/>
      <c r="M174" s="20"/>
      <c r="N174" s="93">
        <f t="shared" si="29"/>
        <v>0</v>
      </c>
      <c r="O174" s="92"/>
      <c r="P174" s="20"/>
      <c r="Q174" s="93">
        <f t="shared" si="30"/>
        <v>0</v>
      </c>
      <c r="R174" s="92"/>
      <c r="S174" s="20"/>
      <c r="T174" s="93">
        <f t="shared" si="31"/>
        <v>0</v>
      </c>
      <c r="U174" s="209">
        <f t="shared" si="32"/>
        <v>0</v>
      </c>
      <c r="W174" s="86" t="s">
        <v>17</v>
      </c>
      <c r="X174" s="121">
        <f t="shared" si="33"/>
        <v>0</v>
      </c>
      <c r="Y174" s="122">
        <f t="shared" si="34"/>
        <v>0</v>
      </c>
      <c r="Z174" s="122">
        <f t="shared" si="35"/>
        <v>0</v>
      </c>
      <c r="AA174" s="122">
        <f t="shared" si="36"/>
        <v>0</v>
      </c>
      <c r="AB174" s="122">
        <f t="shared" si="37"/>
        <v>0</v>
      </c>
      <c r="AC174" s="129">
        <f t="shared" si="38"/>
        <v>0</v>
      </c>
    </row>
    <row r="175" spans="1:29" ht="15.75">
      <c r="A175" s="251"/>
      <c r="B175" s="86" t="s">
        <v>18</v>
      </c>
      <c r="C175" s="92"/>
      <c r="D175" s="20"/>
      <c r="E175" s="93">
        <f t="shared" si="26"/>
        <v>0</v>
      </c>
      <c r="F175" s="92"/>
      <c r="G175" s="20"/>
      <c r="H175" s="93">
        <f t="shared" si="27"/>
        <v>0</v>
      </c>
      <c r="I175" s="92"/>
      <c r="J175" s="20"/>
      <c r="K175" s="93">
        <f t="shared" si="28"/>
        <v>0</v>
      </c>
      <c r="L175" s="92"/>
      <c r="M175" s="20"/>
      <c r="N175" s="93">
        <f t="shared" si="29"/>
        <v>0</v>
      </c>
      <c r="O175" s="92"/>
      <c r="P175" s="20"/>
      <c r="Q175" s="93">
        <f t="shared" si="30"/>
        <v>0</v>
      </c>
      <c r="R175" s="92"/>
      <c r="S175" s="20"/>
      <c r="T175" s="93">
        <f t="shared" si="31"/>
        <v>0</v>
      </c>
      <c r="U175" s="209">
        <f t="shared" si="32"/>
        <v>0</v>
      </c>
      <c r="W175" s="86" t="s">
        <v>18</v>
      </c>
      <c r="X175" s="121">
        <f t="shared" si="33"/>
        <v>0</v>
      </c>
      <c r="Y175" s="122">
        <f t="shared" si="34"/>
        <v>0</v>
      </c>
      <c r="Z175" s="122">
        <f t="shared" si="35"/>
        <v>0</v>
      </c>
      <c r="AA175" s="122">
        <f t="shared" si="36"/>
        <v>0</v>
      </c>
      <c r="AB175" s="122">
        <f t="shared" si="37"/>
        <v>0</v>
      </c>
      <c r="AC175" s="129">
        <f t="shared" si="38"/>
        <v>0</v>
      </c>
    </row>
    <row r="176" spans="1:29" ht="15.75">
      <c r="A176" s="252"/>
      <c r="B176" s="88" t="s">
        <v>19</v>
      </c>
      <c r="C176" s="94"/>
      <c r="D176" s="95"/>
      <c r="E176" s="96">
        <f t="shared" si="26"/>
        <v>0</v>
      </c>
      <c r="F176" s="94"/>
      <c r="G176" s="95"/>
      <c r="H176" s="96">
        <f t="shared" si="27"/>
        <v>0</v>
      </c>
      <c r="I176" s="94"/>
      <c r="J176" s="95"/>
      <c r="K176" s="96">
        <f t="shared" si="28"/>
        <v>0</v>
      </c>
      <c r="L176" s="94"/>
      <c r="M176" s="95"/>
      <c r="N176" s="96">
        <f t="shared" si="29"/>
        <v>0</v>
      </c>
      <c r="O176" s="94"/>
      <c r="P176" s="95"/>
      <c r="Q176" s="96">
        <f t="shared" si="30"/>
        <v>0</v>
      </c>
      <c r="R176" s="94"/>
      <c r="S176" s="95"/>
      <c r="T176" s="96">
        <f t="shared" si="31"/>
        <v>0</v>
      </c>
      <c r="U176" s="210">
        <f t="shared" si="32"/>
        <v>0</v>
      </c>
      <c r="W176" s="88" t="s">
        <v>19</v>
      </c>
      <c r="X176" s="125">
        <f t="shared" si="33"/>
        <v>0</v>
      </c>
      <c r="Y176" s="126">
        <f t="shared" si="34"/>
        <v>0</v>
      </c>
      <c r="Z176" s="126">
        <f t="shared" si="35"/>
        <v>0</v>
      </c>
      <c r="AA176" s="126">
        <f t="shared" si="36"/>
        <v>0</v>
      </c>
      <c r="AB176" s="126">
        <f t="shared" si="37"/>
        <v>0</v>
      </c>
      <c r="AC176" s="132">
        <f t="shared" si="38"/>
        <v>0</v>
      </c>
    </row>
    <row r="177" spans="1:29" ht="15.75" customHeight="1">
      <c r="A177" s="250">
        <v>42757</v>
      </c>
      <c r="B177" s="85" t="s">
        <v>12</v>
      </c>
      <c r="C177" s="89"/>
      <c r="D177" s="90"/>
      <c r="E177" s="91">
        <f t="shared" si="26"/>
        <v>0</v>
      </c>
      <c r="F177" s="89"/>
      <c r="G177" s="90"/>
      <c r="H177" s="91">
        <f t="shared" si="27"/>
        <v>0</v>
      </c>
      <c r="I177" s="89"/>
      <c r="J177" s="90"/>
      <c r="K177" s="91">
        <f t="shared" si="28"/>
        <v>0</v>
      </c>
      <c r="L177" s="89"/>
      <c r="M177" s="90"/>
      <c r="N177" s="91">
        <f t="shared" si="29"/>
        <v>0</v>
      </c>
      <c r="O177" s="89"/>
      <c r="P177" s="90"/>
      <c r="Q177" s="91">
        <f t="shared" si="30"/>
        <v>0</v>
      </c>
      <c r="R177" s="89"/>
      <c r="S177" s="90"/>
      <c r="T177" s="91">
        <f t="shared" si="31"/>
        <v>0</v>
      </c>
      <c r="U177" s="208">
        <f t="shared" si="32"/>
        <v>0</v>
      </c>
      <c r="W177" s="85" t="s">
        <v>12</v>
      </c>
      <c r="X177" s="117">
        <f t="shared" si="33"/>
        <v>0</v>
      </c>
      <c r="Y177" s="118">
        <f t="shared" si="34"/>
        <v>0</v>
      </c>
      <c r="Z177" s="118">
        <f t="shared" si="35"/>
        <v>0</v>
      </c>
      <c r="AA177" s="118">
        <f t="shared" si="36"/>
        <v>0</v>
      </c>
      <c r="AB177" s="118">
        <f t="shared" si="37"/>
        <v>0</v>
      </c>
      <c r="AC177" s="131">
        <f t="shared" si="38"/>
        <v>0</v>
      </c>
    </row>
    <row r="178" spans="1:29" ht="15.75">
      <c r="A178" s="251"/>
      <c r="B178" s="86" t="s">
        <v>13</v>
      </c>
      <c r="C178" s="92"/>
      <c r="D178" s="20"/>
      <c r="E178" s="93">
        <f t="shared" si="26"/>
        <v>0</v>
      </c>
      <c r="F178" s="92"/>
      <c r="G178" s="20"/>
      <c r="H178" s="93">
        <f t="shared" si="27"/>
        <v>0</v>
      </c>
      <c r="I178" s="92"/>
      <c r="J178" s="20"/>
      <c r="K178" s="93">
        <f t="shared" si="28"/>
        <v>0</v>
      </c>
      <c r="L178" s="92"/>
      <c r="M178" s="20"/>
      <c r="N178" s="93">
        <f t="shared" si="29"/>
        <v>0</v>
      </c>
      <c r="O178" s="92"/>
      <c r="P178" s="20"/>
      <c r="Q178" s="93">
        <f t="shared" si="30"/>
        <v>0</v>
      </c>
      <c r="R178" s="92"/>
      <c r="S178" s="20"/>
      <c r="T178" s="93">
        <f t="shared" si="31"/>
        <v>0</v>
      </c>
      <c r="U178" s="209">
        <f t="shared" si="32"/>
        <v>0</v>
      </c>
      <c r="W178" s="86" t="s">
        <v>13</v>
      </c>
      <c r="X178" s="121">
        <f t="shared" si="33"/>
        <v>0</v>
      </c>
      <c r="Y178" s="122">
        <f t="shared" si="34"/>
        <v>0</v>
      </c>
      <c r="Z178" s="122">
        <f t="shared" si="35"/>
        <v>0</v>
      </c>
      <c r="AA178" s="122">
        <f t="shared" si="36"/>
        <v>0</v>
      </c>
      <c r="AB178" s="122">
        <f t="shared" si="37"/>
        <v>0</v>
      </c>
      <c r="AC178" s="129">
        <f t="shared" si="38"/>
        <v>0</v>
      </c>
    </row>
    <row r="179" spans="1:29" ht="15.75">
      <c r="A179" s="251"/>
      <c r="B179" s="87" t="s">
        <v>14</v>
      </c>
      <c r="C179" s="92"/>
      <c r="D179" s="20"/>
      <c r="E179" s="93">
        <f t="shared" si="26"/>
        <v>0</v>
      </c>
      <c r="F179" s="92"/>
      <c r="G179" s="20"/>
      <c r="H179" s="93">
        <f t="shared" si="27"/>
        <v>0</v>
      </c>
      <c r="I179" s="92"/>
      <c r="J179" s="20"/>
      <c r="K179" s="93">
        <f t="shared" si="28"/>
        <v>0</v>
      </c>
      <c r="L179" s="92"/>
      <c r="M179" s="20"/>
      <c r="N179" s="93">
        <f t="shared" si="29"/>
        <v>0</v>
      </c>
      <c r="O179" s="92"/>
      <c r="P179" s="20"/>
      <c r="Q179" s="93">
        <f t="shared" si="30"/>
        <v>0</v>
      </c>
      <c r="R179" s="92"/>
      <c r="S179" s="20"/>
      <c r="T179" s="93">
        <f t="shared" si="31"/>
        <v>0</v>
      </c>
      <c r="U179" s="209">
        <f t="shared" si="32"/>
        <v>0</v>
      </c>
      <c r="W179" s="87" t="s">
        <v>14</v>
      </c>
      <c r="X179" s="121">
        <f t="shared" si="33"/>
        <v>0</v>
      </c>
      <c r="Y179" s="122">
        <f t="shared" si="34"/>
        <v>0</v>
      </c>
      <c r="Z179" s="122">
        <f t="shared" si="35"/>
        <v>0</v>
      </c>
      <c r="AA179" s="122">
        <f t="shared" si="36"/>
        <v>0</v>
      </c>
      <c r="AB179" s="122">
        <f t="shared" si="37"/>
        <v>0</v>
      </c>
      <c r="AC179" s="129">
        <f t="shared" si="38"/>
        <v>0</v>
      </c>
    </row>
    <row r="180" spans="1:29" ht="15.75">
      <c r="A180" s="251"/>
      <c r="B180" s="86" t="s">
        <v>15</v>
      </c>
      <c r="C180" s="92"/>
      <c r="D180" s="20"/>
      <c r="E180" s="93">
        <f t="shared" si="26"/>
        <v>0</v>
      </c>
      <c r="F180" s="92"/>
      <c r="G180" s="20"/>
      <c r="H180" s="93">
        <f t="shared" si="27"/>
        <v>0</v>
      </c>
      <c r="I180" s="92"/>
      <c r="J180" s="20"/>
      <c r="K180" s="93">
        <f t="shared" si="28"/>
        <v>0</v>
      </c>
      <c r="L180" s="92"/>
      <c r="M180" s="20"/>
      <c r="N180" s="93">
        <f t="shared" si="29"/>
        <v>0</v>
      </c>
      <c r="O180" s="92"/>
      <c r="P180" s="20"/>
      <c r="Q180" s="93">
        <f t="shared" si="30"/>
        <v>0</v>
      </c>
      <c r="R180" s="92"/>
      <c r="S180" s="20"/>
      <c r="T180" s="93">
        <f t="shared" si="31"/>
        <v>0</v>
      </c>
      <c r="U180" s="209">
        <f t="shared" si="32"/>
        <v>0</v>
      </c>
      <c r="W180" s="86" t="s">
        <v>15</v>
      </c>
      <c r="X180" s="121">
        <f t="shared" si="33"/>
        <v>0</v>
      </c>
      <c r="Y180" s="122">
        <f t="shared" si="34"/>
        <v>0</v>
      </c>
      <c r="Z180" s="122">
        <f t="shared" si="35"/>
        <v>0</v>
      </c>
      <c r="AA180" s="122">
        <f t="shared" si="36"/>
        <v>0</v>
      </c>
      <c r="AB180" s="122">
        <f t="shared" si="37"/>
        <v>0</v>
      </c>
      <c r="AC180" s="129">
        <f t="shared" si="38"/>
        <v>0</v>
      </c>
    </row>
    <row r="181" spans="1:29" ht="15.75">
      <c r="A181" s="251"/>
      <c r="B181" s="86" t="s">
        <v>16</v>
      </c>
      <c r="C181" s="92"/>
      <c r="D181" s="20"/>
      <c r="E181" s="93">
        <f t="shared" si="26"/>
        <v>0</v>
      </c>
      <c r="F181" s="92"/>
      <c r="G181" s="20"/>
      <c r="H181" s="93">
        <f t="shared" si="27"/>
        <v>0</v>
      </c>
      <c r="I181" s="92"/>
      <c r="J181" s="20"/>
      <c r="K181" s="93">
        <f t="shared" si="28"/>
        <v>0</v>
      </c>
      <c r="L181" s="92"/>
      <c r="M181" s="20"/>
      <c r="N181" s="93">
        <f t="shared" si="29"/>
        <v>0</v>
      </c>
      <c r="O181" s="92"/>
      <c r="P181" s="20"/>
      <c r="Q181" s="93">
        <f t="shared" si="30"/>
        <v>0</v>
      </c>
      <c r="R181" s="92"/>
      <c r="S181" s="20"/>
      <c r="T181" s="93">
        <f t="shared" si="31"/>
        <v>0</v>
      </c>
      <c r="U181" s="209">
        <f t="shared" si="32"/>
        <v>0</v>
      </c>
      <c r="W181" s="86" t="s">
        <v>16</v>
      </c>
      <c r="X181" s="121">
        <f t="shared" si="33"/>
        <v>0</v>
      </c>
      <c r="Y181" s="122">
        <f t="shared" si="34"/>
        <v>0</v>
      </c>
      <c r="Z181" s="122">
        <f t="shared" si="35"/>
        <v>0</v>
      </c>
      <c r="AA181" s="122">
        <f t="shared" si="36"/>
        <v>0</v>
      </c>
      <c r="AB181" s="122">
        <f t="shared" si="37"/>
        <v>0</v>
      </c>
      <c r="AC181" s="129">
        <f t="shared" si="38"/>
        <v>0</v>
      </c>
    </row>
    <row r="182" spans="1:29" ht="15.75">
      <c r="A182" s="251"/>
      <c r="B182" s="86" t="s">
        <v>17</v>
      </c>
      <c r="C182" s="92"/>
      <c r="D182" s="20"/>
      <c r="E182" s="93">
        <f t="shared" si="26"/>
        <v>0</v>
      </c>
      <c r="F182" s="92"/>
      <c r="G182" s="20"/>
      <c r="H182" s="93">
        <f t="shared" si="27"/>
        <v>0</v>
      </c>
      <c r="I182" s="92"/>
      <c r="J182" s="20"/>
      <c r="K182" s="93">
        <f t="shared" si="28"/>
        <v>0</v>
      </c>
      <c r="L182" s="92"/>
      <c r="M182" s="20"/>
      <c r="N182" s="93">
        <f t="shared" si="29"/>
        <v>0</v>
      </c>
      <c r="O182" s="92"/>
      <c r="P182" s="20"/>
      <c r="Q182" s="93">
        <f t="shared" si="30"/>
        <v>0</v>
      </c>
      <c r="R182" s="92"/>
      <c r="S182" s="20"/>
      <c r="T182" s="93">
        <f t="shared" si="31"/>
        <v>0</v>
      </c>
      <c r="U182" s="209">
        <f t="shared" si="32"/>
        <v>0</v>
      </c>
      <c r="W182" s="86" t="s">
        <v>17</v>
      </c>
      <c r="X182" s="121">
        <f t="shared" si="33"/>
        <v>0</v>
      </c>
      <c r="Y182" s="122">
        <f t="shared" si="34"/>
        <v>0</v>
      </c>
      <c r="Z182" s="122">
        <f t="shared" si="35"/>
        <v>0</v>
      </c>
      <c r="AA182" s="122">
        <f t="shared" si="36"/>
        <v>0</v>
      </c>
      <c r="AB182" s="122">
        <f t="shared" si="37"/>
        <v>0</v>
      </c>
      <c r="AC182" s="129">
        <f t="shared" si="38"/>
        <v>0</v>
      </c>
    </row>
    <row r="183" spans="1:29" ht="15.75">
      <c r="A183" s="251"/>
      <c r="B183" s="86" t="s">
        <v>18</v>
      </c>
      <c r="C183" s="92"/>
      <c r="D183" s="20"/>
      <c r="E183" s="93">
        <f t="shared" si="26"/>
        <v>0</v>
      </c>
      <c r="F183" s="92"/>
      <c r="G183" s="20"/>
      <c r="H183" s="93">
        <f t="shared" si="27"/>
        <v>0</v>
      </c>
      <c r="I183" s="92"/>
      <c r="J183" s="20"/>
      <c r="K183" s="93">
        <f t="shared" si="28"/>
        <v>0</v>
      </c>
      <c r="L183" s="92"/>
      <c r="M183" s="20"/>
      <c r="N183" s="93">
        <f t="shared" si="29"/>
        <v>0</v>
      </c>
      <c r="O183" s="92"/>
      <c r="P183" s="20"/>
      <c r="Q183" s="93">
        <f t="shared" si="30"/>
        <v>0</v>
      </c>
      <c r="R183" s="92"/>
      <c r="S183" s="20"/>
      <c r="T183" s="93">
        <f t="shared" si="31"/>
        <v>0</v>
      </c>
      <c r="U183" s="209">
        <f t="shared" si="32"/>
        <v>0</v>
      </c>
      <c r="W183" s="86" t="s">
        <v>18</v>
      </c>
      <c r="X183" s="121">
        <f t="shared" si="33"/>
        <v>0</v>
      </c>
      <c r="Y183" s="122">
        <f t="shared" si="34"/>
        <v>0</v>
      </c>
      <c r="Z183" s="122">
        <f t="shared" si="35"/>
        <v>0</v>
      </c>
      <c r="AA183" s="122">
        <f t="shared" si="36"/>
        <v>0</v>
      </c>
      <c r="AB183" s="122">
        <f t="shared" si="37"/>
        <v>0</v>
      </c>
      <c r="AC183" s="129">
        <f t="shared" si="38"/>
        <v>0</v>
      </c>
    </row>
    <row r="184" spans="1:29" ht="15.75">
      <c r="A184" s="252"/>
      <c r="B184" s="88" t="s">
        <v>19</v>
      </c>
      <c r="C184" s="94"/>
      <c r="D184" s="95"/>
      <c r="E184" s="96">
        <f t="shared" si="26"/>
        <v>0</v>
      </c>
      <c r="F184" s="94"/>
      <c r="G184" s="95"/>
      <c r="H184" s="96">
        <f t="shared" si="27"/>
        <v>0</v>
      </c>
      <c r="I184" s="94"/>
      <c r="J184" s="95"/>
      <c r="K184" s="96">
        <f t="shared" si="28"/>
        <v>0</v>
      </c>
      <c r="L184" s="94"/>
      <c r="M184" s="95"/>
      <c r="N184" s="96">
        <f t="shared" si="29"/>
        <v>0</v>
      </c>
      <c r="O184" s="94"/>
      <c r="P184" s="95"/>
      <c r="Q184" s="96">
        <f t="shared" si="30"/>
        <v>0</v>
      </c>
      <c r="R184" s="94"/>
      <c r="S184" s="95"/>
      <c r="T184" s="96">
        <f t="shared" si="31"/>
        <v>0</v>
      </c>
      <c r="U184" s="210">
        <f t="shared" si="32"/>
        <v>0</v>
      </c>
      <c r="W184" s="88" t="s">
        <v>19</v>
      </c>
      <c r="X184" s="125">
        <f t="shared" si="33"/>
        <v>0</v>
      </c>
      <c r="Y184" s="126">
        <f t="shared" si="34"/>
        <v>0</v>
      </c>
      <c r="Z184" s="126">
        <f t="shared" si="35"/>
        <v>0</v>
      </c>
      <c r="AA184" s="126">
        <f t="shared" si="36"/>
        <v>0</v>
      </c>
      <c r="AB184" s="126">
        <f t="shared" si="37"/>
        <v>0</v>
      </c>
      <c r="AC184" s="132">
        <f t="shared" si="38"/>
        <v>0</v>
      </c>
    </row>
    <row r="185" spans="1:29" ht="15.75" customHeight="1">
      <c r="A185" s="250">
        <v>42758</v>
      </c>
      <c r="B185" s="85" t="s">
        <v>12</v>
      </c>
      <c r="C185" s="89"/>
      <c r="D185" s="90"/>
      <c r="E185" s="91">
        <f t="shared" si="26"/>
        <v>0</v>
      </c>
      <c r="F185" s="89"/>
      <c r="G185" s="102"/>
      <c r="H185" s="91">
        <f t="shared" si="27"/>
        <v>0</v>
      </c>
      <c r="I185" s="89"/>
      <c r="J185" s="90"/>
      <c r="K185" s="91">
        <f t="shared" si="28"/>
        <v>0</v>
      </c>
      <c r="L185" s="89"/>
      <c r="M185" s="90"/>
      <c r="N185" s="91">
        <f t="shared" si="29"/>
        <v>0</v>
      </c>
      <c r="O185" s="89"/>
      <c r="P185" s="90"/>
      <c r="Q185" s="91">
        <f t="shared" si="30"/>
        <v>0</v>
      </c>
      <c r="R185" s="89"/>
      <c r="S185" s="90"/>
      <c r="T185" s="91">
        <f t="shared" si="31"/>
        <v>0</v>
      </c>
      <c r="U185" s="208">
        <f t="shared" si="32"/>
        <v>0</v>
      </c>
      <c r="W185" s="85" t="s">
        <v>12</v>
      </c>
      <c r="X185" s="121">
        <f t="shared" si="33"/>
        <v>0</v>
      </c>
      <c r="Y185" s="122">
        <f t="shared" si="34"/>
        <v>0</v>
      </c>
      <c r="Z185" s="122">
        <f t="shared" si="35"/>
        <v>0</v>
      </c>
      <c r="AA185" s="122">
        <f t="shared" si="36"/>
        <v>0</v>
      </c>
      <c r="AB185" s="122">
        <f t="shared" si="37"/>
        <v>0</v>
      </c>
      <c r="AC185" s="129">
        <f t="shared" si="38"/>
        <v>0</v>
      </c>
    </row>
    <row r="186" spans="1:29" ht="15.75">
      <c r="A186" s="251"/>
      <c r="B186" s="86" t="s">
        <v>13</v>
      </c>
      <c r="C186" s="92"/>
      <c r="D186" s="20"/>
      <c r="E186" s="93">
        <f t="shared" si="26"/>
        <v>0</v>
      </c>
      <c r="F186" s="92"/>
      <c r="G186" s="6"/>
      <c r="H186" s="93">
        <f t="shared" si="27"/>
        <v>0</v>
      </c>
      <c r="I186" s="92"/>
      <c r="J186" s="20"/>
      <c r="K186" s="93">
        <f t="shared" si="28"/>
        <v>0</v>
      </c>
      <c r="L186" s="92"/>
      <c r="M186" s="20"/>
      <c r="N186" s="93">
        <f t="shared" si="29"/>
        <v>0</v>
      </c>
      <c r="O186" s="92"/>
      <c r="P186" s="20"/>
      <c r="Q186" s="93">
        <f t="shared" si="30"/>
        <v>0</v>
      </c>
      <c r="R186" s="92"/>
      <c r="S186" s="20"/>
      <c r="T186" s="93">
        <f t="shared" si="31"/>
        <v>0</v>
      </c>
      <c r="U186" s="209">
        <f t="shared" si="32"/>
        <v>0</v>
      </c>
      <c r="W186" s="86" t="s">
        <v>13</v>
      </c>
      <c r="X186" s="121">
        <f t="shared" si="33"/>
        <v>0</v>
      </c>
      <c r="Y186" s="122">
        <f t="shared" si="34"/>
        <v>0</v>
      </c>
      <c r="Z186" s="122">
        <f t="shared" si="35"/>
        <v>0</v>
      </c>
      <c r="AA186" s="122">
        <f t="shared" si="36"/>
        <v>0</v>
      </c>
      <c r="AB186" s="122">
        <f t="shared" si="37"/>
        <v>0</v>
      </c>
      <c r="AC186" s="129">
        <f t="shared" si="38"/>
        <v>0</v>
      </c>
    </row>
    <row r="187" spans="1:29" ht="15.75">
      <c r="A187" s="251"/>
      <c r="B187" s="87" t="s">
        <v>14</v>
      </c>
      <c r="C187" s="92"/>
      <c r="D187" s="20"/>
      <c r="E187" s="93">
        <f t="shared" si="26"/>
        <v>0</v>
      </c>
      <c r="F187" s="92"/>
      <c r="G187" s="6"/>
      <c r="H187" s="93">
        <f t="shared" si="27"/>
        <v>0</v>
      </c>
      <c r="I187" s="92"/>
      <c r="J187" s="20"/>
      <c r="K187" s="93">
        <f t="shared" si="28"/>
        <v>0</v>
      </c>
      <c r="L187" s="92"/>
      <c r="M187" s="20"/>
      <c r="N187" s="93">
        <f t="shared" si="29"/>
        <v>0</v>
      </c>
      <c r="O187" s="92"/>
      <c r="P187" s="20"/>
      <c r="Q187" s="93">
        <f t="shared" si="30"/>
        <v>0</v>
      </c>
      <c r="R187" s="92"/>
      <c r="S187" s="20"/>
      <c r="T187" s="93">
        <f t="shared" si="31"/>
        <v>0</v>
      </c>
      <c r="U187" s="209">
        <f t="shared" si="32"/>
        <v>0</v>
      </c>
      <c r="W187" s="87" t="s">
        <v>14</v>
      </c>
      <c r="X187" s="121">
        <f t="shared" si="33"/>
        <v>0</v>
      </c>
      <c r="Y187" s="122">
        <f t="shared" si="34"/>
        <v>0</v>
      </c>
      <c r="Z187" s="122">
        <f t="shared" si="35"/>
        <v>0</v>
      </c>
      <c r="AA187" s="122">
        <f t="shared" si="36"/>
        <v>0</v>
      </c>
      <c r="AB187" s="122">
        <f t="shared" si="37"/>
        <v>0</v>
      </c>
      <c r="AC187" s="129">
        <f t="shared" si="38"/>
        <v>0</v>
      </c>
    </row>
    <row r="188" spans="1:29" ht="15.75">
      <c r="A188" s="251"/>
      <c r="B188" s="86" t="s">
        <v>15</v>
      </c>
      <c r="C188" s="92"/>
      <c r="D188" s="20"/>
      <c r="E188" s="93">
        <f t="shared" si="26"/>
        <v>0</v>
      </c>
      <c r="F188" s="92"/>
      <c r="G188" s="6"/>
      <c r="H188" s="93">
        <f t="shared" si="27"/>
        <v>0</v>
      </c>
      <c r="I188" s="92"/>
      <c r="J188" s="20"/>
      <c r="K188" s="93">
        <f t="shared" si="28"/>
        <v>0</v>
      </c>
      <c r="L188" s="92"/>
      <c r="M188" s="20"/>
      <c r="N188" s="93">
        <f t="shared" si="29"/>
        <v>0</v>
      </c>
      <c r="O188" s="92"/>
      <c r="P188" s="20"/>
      <c r="Q188" s="93">
        <f t="shared" si="30"/>
        <v>0</v>
      </c>
      <c r="R188" s="92"/>
      <c r="S188" s="20"/>
      <c r="T188" s="93">
        <f t="shared" si="31"/>
        <v>0</v>
      </c>
      <c r="U188" s="209">
        <f t="shared" si="32"/>
        <v>0</v>
      </c>
      <c r="W188" s="86" t="s">
        <v>15</v>
      </c>
      <c r="X188" s="121">
        <f t="shared" si="33"/>
        <v>0</v>
      </c>
      <c r="Y188" s="122">
        <f t="shared" si="34"/>
        <v>0</v>
      </c>
      <c r="Z188" s="122">
        <f t="shared" si="35"/>
        <v>0</v>
      </c>
      <c r="AA188" s="122">
        <f t="shared" si="36"/>
        <v>0</v>
      </c>
      <c r="AB188" s="122">
        <f t="shared" si="37"/>
        <v>0</v>
      </c>
      <c r="AC188" s="129">
        <f t="shared" si="38"/>
        <v>0</v>
      </c>
    </row>
    <row r="189" spans="1:29" ht="15.75">
      <c r="A189" s="251"/>
      <c r="B189" s="86" t="s">
        <v>16</v>
      </c>
      <c r="C189" s="92"/>
      <c r="D189" s="20"/>
      <c r="E189" s="93">
        <f t="shared" si="26"/>
        <v>0</v>
      </c>
      <c r="F189" s="92"/>
      <c r="G189" s="6"/>
      <c r="H189" s="93">
        <f t="shared" si="27"/>
        <v>0</v>
      </c>
      <c r="I189" s="92"/>
      <c r="J189" s="20"/>
      <c r="K189" s="93">
        <f t="shared" si="28"/>
        <v>0</v>
      </c>
      <c r="L189" s="92"/>
      <c r="M189" s="20"/>
      <c r="N189" s="93">
        <f t="shared" si="29"/>
        <v>0</v>
      </c>
      <c r="O189" s="92"/>
      <c r="P189" s="20"/>
      <c r="Q189" s="93">
        <f t="shared" si="30"/>
        <v>0</v>
      </c>
      <c r="R189" s="92"/>
      <c r="S189" s="20"/>
      <c r="T189" s="93">
        <f t="shared" si="31"/>
        <v>0</v>
      </c>
      <c r="U189" s="209">
        <f t="shared" si="32"/>
        <v>0</v>
      </c>
      <c r="W189" s="86" t="s">
        <v>16</v>
      </c>
      <c r="X189" s="121">
        <f t="shared" si="33"/>
        <v>0</v>
      </c>
      <c r="Y189" s="122">
        <f t="shared" si="34"/>
        <v>0</v>
      </c>
      <c r="Z189" s="122">
        <f t="shared" si="35"/>
        <v>0</v>
      </c>
      <c r="AA189" s="122">
        <f t="shared" si="36"/>
        <v>0</v>
      </c>
      <c r="AB189" s="122">
        <f t="shared" si="37"/>
        <v>0</v>
      </c>
      <c r="AC189" s="129">
        <f t="shared" si="38"/>
        <v>0</v>
      </c>
    </row>
    <row r="190" spans="1:29" ht="15.75">
      <c r="A190" s="251"/>
      <c r="B190" s="86" t="s">
        <v>17</v>
      </c>
      <c r="C190" s="92"/>
      <c r="D190" s="20"/>
      <c r="E190" s="93">
        <f t="shared" si="26"/>
        <v>0</v>
      </c>
      <c r="F190" s="92"/>
      <c r="G190" s="6"/>
      <c r="H190" s="93">
        <f t="shared" si="27"/>
        <v>0</v>
      </c>
      <c r="I190" s="92"/>
      <c r="J190" s="20"/>
      <c r="K190" s="93">
        <f t="shared" si="28"/>
        <v>0</v>
      </c>
      <c r="L190" s="92"/>
      <c r="M190" s="20"/>
      <c r="N190" s="93">
        <f t="shared" si="29"/>
        <v>0</v>
      </c>
      <c r="O190" s="92"/>
      <c r="P190" s="20"/>
      <c r="Q190" s="93">
        <f t="shared" si="30"/>
        <v>0</v>
      </c>
      <c r="R190" s="92"/>
      <c r="S190" s="20"/>
      <c r="T190" s="93">
        <f t="shared" si="31"/>
        <v>0</v>
      </c>
      <c r="U190" s="209">
        <f t="shared" si="32"/>
        <v>0</v>
      </c>
      <c r="W190" s="86" t="s">
        <v>17</v>
      </c>
      <c r="X190" s="121">
        <f t="shared" si="33"/>
        <v>0</v>
      </c>
      <c r="Y190" s="122">
        <f t="shared" si="34"/>
        <v>0</v>
      </c>
      <c r="Z190" s="122">
        <f t="shared" si="35"/>
        <v>0</v>
      </c>
      <c r="AA190" s="122">
        <f t="shared" si="36"/>
        <v>0</v>
      </c>
      <c r="AB190" s="122">
        <f t="shared" si="37"/>
        <v>0</v>
      </c>
      <c r="AC190" s="129">
        <f t="shared" si="38"/>
        <v>0</v>
      </c>
    </row>
    <row r="191" spans="1:29" ht="15.75">
      <c r="A191" s="251"/>
      <c r="B191" s="86" t="s">
        <v>18</v>
      </c>
      <c r="C191" s="92"/>
      <c r="D191" s="20"/>
      <c r="E191" s="93">
        <f t="shared" si="26"/>
        <v>0</v>
      </c>
      <c r="F191" s="92"/>
      <c r="G191" s="6"/>
      <c r="H191" s="93">
        <f t="shared" si="27"/>
        <v>0</v>
      </c>
      <c r="I191" s="92"/>
      <c r="J191" s="20"/>
      <c r="K191" s="93">
        <f t="shared" si="28"/>
        <v>0</v>
      </c>
      <c r="L191" s="92"/>
      <c r="M191" s="20"/>
      <c r="N191" s="93">
        <f t="shared" si="29"/>
        <v>0</v>
      </c>
      <c r="O191" s="92"/>
      <c r="P191" s="20"/>
      <c r="Q191" s="93">
        <f t="shared" si="30"/>
        <v>0</v>
      </c>
      <c r="R191" s="92"/>
      <c r="S191" s="20"/>
      <c r="T191" s="93">
        <f t="shared" si="31"/>
        <v>0</v>
      </c>
      <c r="U191" s="209">
        <f t="shared" si="32"/>
        <v>0</v>
      </c>
      <c r="W191" s="86" t="s">
        <v>18</v>
      </c>
      <c r="X191" s="121">
        <f t="shared" si="33"/>
        <v>0</v>
      </c>
      <c r="Y191" s="122">
        <f t="shared" si="34"/>
        <v>0</v>
      </c>
      <c r="Z191" s="122">
        <f t="shared" si="35"/>
        <v>0</v>
      </c>
      <c r="AA191" s="122">
        <f t="shared" si="36"/>
        <v>0</v>
      </c>
      <c r="AB191" s="122">
        <f t="shared" si="37"/>
        <v>0</v>
      </c>
      <c r="AC191" s="129">
        <f t="shared" si="38"/>
        <v>0</v>
      </c>
    </row>
    <row r="192" spans="1:29" ht="15.75">
      <c r="A192" s="252"/>
      <c r="B192" s="88" t="s">
        <v>19</v>
      </c>
      <c r="C192" s="94"/>
      <c r="D192" s="95"/>
      <c r="E192" s="96">
        <f t="shared" si="26"/>
        <v>0</v>
      </c>
      <c r="F192" s="94"/>
      <c r="G192" s="105"/>
      <c r="H192" s="96">
        <f t="shared" si="27"/>
        <v>0</v>
      </c>
      <c r="I192" s="94"/>
      <c r="J192" s="95"/>
      <c r="K192" s="96">
        <f t="shared" si="28"/>
        <v>0</v>
      </c>
      <c r="L192" s="94"/>
      <c r="M192" s="95"/>
      <c r="N192" s="96">
        <f t="shared" si="29"/>
        <v>0</v>
      </c>
      <c r="O192" s="94"/>
      <c r="P192" s="95"/>
      <c r="Q192" s="96">
        <f t="shared" si="30"/>
        <v>0</v>
      </c>
      <c r="R192" s="94"/>
      <c r="S192" s="95"/>
      <c r="T192" s="96">
        <f t="shared" si="31"/>
        <v>0</v>
      </c>
      <c r="U192" s="210">
        <f t="shared" si="32"/>
        <v>0</v>
      </c>
      <c r="W192" s="88" t="s">
        <v>19</v>
      </c>
      <c r="X192" s="125">
        <f t="shared" si="33"/>
        <v>0</v>
      </c>
      <c r="Y192" s="126">
        <f t="shared" si="34"/>
        <v>0</v>
      </c>
      <c r="Z192" s="126">
        <f t="shared" si="35"/>
        <v>0</v>
      </c>
      <c r="AA192" s="126">
        <f t="shared" si="36"/>
        <v>0</v>
      </c>
      <c r="AB192" s="126">
        <f t="shared" si="37"/>
        <v>0</v>
      </c>
      <c r="AC192" s="132">
        <f t="shared" si="38"/>
        <v>0</v>
      </c>
    </row>
    <row r="193" spans="1:29" ht="15.75" customHeight="1">
      <c r="A193" s="250">
        <v>42759</v>
      </c>
      <c r="B193" s="85" t="s">
        <v>12</v>
      </c>
      <c r="C193" s="89"/>
      <c r="D193" s="90"/>
      <c r="E193" s="91">
        <f t="shared" si="26"/>
        <v>0</v>
      </c>
      <c r="F193" s="89"/>
      <c r="G193" s="90"/>
      <c r="H193" s="91">
        <f t="shared" si="27"/>
        <v>0</v>
      </c>
      <c r="I193" s="89"/>
      <c r="J193" s="90"/>
      <c r="K193" s="91">
        <f t="shared" si="28"/>
        <v>0</v>
      </c>
      <c r="L193" s="89"/>
      <c r="M193" s="90"/>
      <c r="N193" s="91">
        <f t="shared" si="29"/>
        <v>0</v>
      </c>
      <c r="O193" s="89"/>
      <c r="P193" s="90"/>
      <c r="Q193" s="91">
        <f t="shared" si="30"/>
        <v>0</v>
      </c>
      <c r="R193" s="89"/>
      <c r="S193" s="90"/>
      <c r="T193" s="91">
        <f t="shared" si="31"/>
        <v>0</v>
      </c>
      <c r="U193" s="208">
        <f t="shared" si="32"/>
        <v>0</v>
      </c>
      <c r="W193" s="85" t="s">
        <v>12</v>
      </c>
      <c r="X193" s="117">
        <f t="shared" si="33"/>
        <v>0</v>
      </c>
      <c r="Y193" s="118">
        <f t="shared" si="34"/>
        <v>0</v>
      </c>
      <c r="Z193" s="118">
        <f t="shared" si="35"/>
        <v>0</v>
      </c>
      <c r="AA193" s="118">
        <f t="shared" si="36"/>
        <v>0</v>
      </c>
      <c r="AB193" s="118">
        <f t="shared" si="37"/>
        <v>0</v>
      </c>
      <c r="AC193" s="131">
        <f t="shared" si="38"/>
        <v>0</v>
      </c>
    </row>
    <row r="194" spans="1:29" ht="15.75">
      <c r="A194" s="251"/>
      <c r="B194" s="86" t="s">
        <v>13</v>
      </c>
      <c r="C194" s="92"/>
      <c r="D194" s="20"/>
      <c r="E194" s="93">
        <f t="shared" si="26"/>
        <v>0</v>
      </c>
      <c r="F194" s="92"/>
      <c r="G194" s="20"/>
      <c r="H194" s="93">
        <f t="shared" si="27"/>
        <v>0</v>
      </c>
      <c r="I194" s="92"/>
      <c r="J194" s="20"/>
      <c r="K194" s="93">
        <f t="shared" si="28"/>
        <v>0</v>
      </c>
      <c r="L194" s="92"/>
      <c r="M194" s="20"/>
      <c r="N194" s="93">
        <f t="shared" si="29"/>
        <v>0</v>
      </c>
      <c r="O194" s="92"/>
      <c r="P194" s="20"/>
      <c r="Q194" s="93">
        <f t="shared" si="30"/>
        <v>0</v>
      </c>
      <c r="R194" s="92"/>
      <c r="S194" s="20"/>
      <c r="T194" s="93">
        <f t="shared" si="31"/>
        <v>0</v>
      </c>
      <c r="U194" s="209">
        <f t="shared" si="32"/>
        <v>0</v>
      </c>
      <c r="W194" s="86" t="s">
        <v>13</v>
      </c>
      <c r="X194" s="121">
        <f t="shared" si="33"/>
        <v>0</v>
      </c>
      <c r="Y194" s="122">
        <f t="shared" si="34"/>
        <v>0</v>
      </c>
      <c r="Z194" s="122">
        <f t="shared" si="35"/>
        <v>0</v>
      </c>
      <c r="AA194" s="122">
        <f t="shared" si="36"/>
        <v>0</v>
      </c>
      <c r="AB194" s="122">
        <f t="shared" si="37"/>
        <v>0</v>
      </c>
      <c r="AC194" s="129">
        <f t="shared" si="38"/>
        <v>0</v>
      </c>
    </row>
    <row r="195" spans="1:29" ht="15.75">
      <c r="A195" s="251"/>
      <c r="B195" s="87" t="s">
        <v>14</v>
      </c>
      <c r="C195" s="92"/>
      <c r="D195" s="20"/>
      <c r="E195" s="93">
        <f t="shared" si="26"/>
        <v>0</v>
      </c>
      <c r="F195" s="92"/>
      <c r="G195" s="20"/>
      <c r="H195" s="93">
        <f t="shared" si="27"/>
        <v>0</v>
      </c>
      <c r="I195" s="92"/>
      <c r="J195" s="20"/>
      <c r="K195" s="93">
        <f t="shared" si="28"/>
        <v>0</v>
      </c>
      <c r="L195" s="92"/>
      <c r="M195" s="20"/>
      <c r="N195" s="93">
        <f t="shared" si="29"/>
        <v>0</v>
      </c>
      <c r="O195" s="92"/>
      <c r="P195" s="20"/>
      <c r="Q195" s="93">
        <f t="shared" si="30"/>
        <v>0</v>
      </c>
      <c r="R195" s="92"/>
      <c r="S195" s="20"/>
      <c r="T195" s="93">
        <f t="shared" si="31"/>
        <v>0</v>
      </c>
      <c r="U195" s="209">
        <f t="shared" si="32"/>
        <v>0</v>
      </c>
      <c r="W195" s="87" t="s">
        <v>14</v>
      </c>
      <c r="X195" s="121">
        <f t="shared" si="33"/>
        <v>0</v>
      </c>
      <c r="Y195" s="122">
        <f t="shared" si="34"/>
        <v>0</v>
      </c>
      <c r="Z195" s="122">
        <f t="shared" si="35"/>
        <v>0</v>
      </c>
      <c r="AA195" s="122">
        <f t="shared" si="36"/>
        <v>0</v>
      </c>
      <c r="AB195" s="122">
        <f t="shared" si="37"/>
        <v>0</v>
      </c>
      <c r="AC195" s="129">
        <f t="shared" si="38"/>
        <v>0</v>
      </c>
    </row>
    <row r="196" spans="1:29" ht="15.75">
      <c r="A196" s="251"/>
      <c r="B196" s="86" t="s">
        <v>15</v>
      </c>
      <c r="C196" s="92"/>
      <c r="D196" s="20"/>
      <c r="E196" s="93">
        <f t="shared" si="26"/>
        <v>0</v>
      </c>
      <c r="F196" s="92"/>
      <c r="G196" s="20"/>
      <c r="H196" s="93">
        <f t="shared" si="27"/>
        <v>0</v>
      </c>
      <c r="I196" s="92"/>
      <c r="J196" s="20"/>
      <c r="K196" s="93">
        <f t="shared" si="28"/>
        <v>0</v>
      </c>
      <c r="L196" s="92"/>
      <c r="M196" s="20"/>
      <c r="N196" s="93">
        <f t="shared" si="29"/>
        <v>0</v>
      </c>
      <c r="O196" s="92"/>
      <c r="P196" s="20"/>
      <c r="Q196" s="93">
        <f t="shared" si="30"/>
        <v>0</v>
      </c>
      <c r="R196" s="92"/>
      <c r="S196" s="20"/>
      <c r="T196" s="93">
        <f t="shared" si="31"/>
        <v>0</v>
      </c>
      <c r="U196" s="209">
        <f t="shared" si="32"/>
        <v>0</v>
      </c>
      <c r="W196" s="86" t="s">
        <v>15</v>
      </c>
      <c r="X196" s="121">
        <f t="shared" si="33"/>
        <v>0</v>
      </c>
      <c r="Y196" s="122">
        <f t="shared" si="34"/>
        <v>0</v>
      </c>
      <c r="Z196" s="122">
        <f t="shared" si="35"/>
        <v>0</v>
      </c>
      <c r="AA196" s="122">
        <f t="shared" si="36"/>
        <v>0</v>
      </c>
      <c r="AB196" s="122">
        <f t="shared" si="37"/>
        <v>0</v>
      </c>
      <c r="AC196" s="129">
        <f t="shared" si="38"/>
        <v>0</v>
      </c>
    </row>
    <row r="197" spans="1:29" ht="15.75">
      <c r="A197" s="251"/>
      <c r="B197" s="86" t="s">
        <v>16</v>
      </c>
      <c r="C197" s="92"/>
      <c r="D197" s="20"/>
      <c r="E197" s="93">
        <f t="shared" si="26"/>
        <v>0</v>
      </c>
      <c r="F197" s="92"/>
      <c r="G197" s="20"/>
      <c r="H197" s="93">
        <f t="shared" si="27"/>
        <v>0</v>
      </c>
      <c r="I197" s="92"/>
      <c r="J197" s="20"/>
      <c r="K197" s="93">
        <f t="shared" si="28"/>
        <v>0</v>
      </c>
      <c r="L197" s="92"/>
      <c r="M197" s="20"/>
      <c r="N197" s="93">
        <f t="shared" si="29"/>
        <v>0</v>
      </c>
      <c r="O197" s="92"/>
      <c r="P197" s="20"/>
      <c r="Q197" s="93">
        <f t="shared" si="30"/>
        <v>0</v>
      </c>
      <c r="R197" s="92"/>
      <c r="S197" s="20"/>
      <c r="T197" s="93">
        <f t="shared" si="31"/>
        <v>0</v>
      </c>
      <c r="U197" s="209">
        <f t="shared" si="32"/>
        <v>0</v>
      </c>
      <c r="W197" s="86" t="s">
        <v>16</v>
      </c>
      <c r="X197" s="121">
        <f t="shared" si="33"/>
        <v>0</v>
      </c>
      <c r="Y197" s="122">
        <f t="shared" si="34"/>
        <v>0</v>
      </c>
      <c r="Z197" s="122">
        <f t="shared" si="35"/>
        <v>0</v>
      </c>
      <c r="AA197" s="122">
        <f t="shared" si="36"/>
        <v>0</v>
      </c>
      <c r="AB197" s="122">
        <f t="shared" si="37"/>
        <v>0</v>
      </c>
      <c r="AC197" s="129">
        <f t="shared" si="38"/>
        <v>0</v>
      </c>
    </row>
    <row r="198" spans="1:29" ht="15.75">
      <c r="A198" s="251"/>
      <c r="B198" s="86" t="s">
        <v>17</v>
      </c>
      <c r="C198" s="92"/>
      <c r="D198" s="20"/>
      <c r="E198" s="93">
        <f t="shared" si="26"/>
        <v>0</v>
      </c>
      <c r="F198" s="92"/>
      <c r="G198" s="20"/>
      <c r="H198" s="93">
        <f t="shared" si="27"/>
        <v>0</v>
      </c>
      <c r="I198" s="92"/>
      <c r="J198" s="20"/>
      <c r="K198" s="93">
        <f t="shared" si="28"/>
        <v>0</v>
      </c>
      <c r="L198" s="92"/>
      <c r="M198" s="20"/>
      <c r="N198" s="93">
        <f t="shared" si="29"/>
        <v>0</v>
      </c>
      <c r="O198" s="92"/>
      <c r="P198" s="20"/>
      <c r="Q198" s="93">
        <f t="shared" si="30"/>
        <v>0</v>
      </c>
      <c r="R198" s="92"/>
      <c r="S198" s="20"/>
      <c r="T198" s="93">
        <f t="shared" si="31"/>
        <v>0</v>
      </c>
      <c r="U198" s="209">
        <f t="shared" si="32"/>
        <v>0</v>
      </c>
      <c r="W198" s="86" t="s">
        <v>17</v>
      </c>
      <c r="X198" s="121">
        <f t="shared" si="33"/>
        <v>0</v>
      </c>
      <c r="Y198" s="122">
        <f t="shared" si="34"/>
        <v>0</v>
      </c>
      <c r="Z198" s="122">
        <f t="shared" si="35"/>
        <v>0</v>
      </c>
      <c r="AA198" s="122">
        <f t="shared" si="36"/>
        <v>0</v>
      </c>
      <c r="AB198" s="122">
        <f t="shared" si="37"/>
        <v>0</v>
      </c>
      <c r="AC198" s="129">
        <f t="shared" si="38"/>
        <v>0</v>
      </c>
    </row>
    <row r="199" spans="1:29" ht="15.75">
      <c r="A199" s="251"/>
      <c r="B199" s="86" t="s">
        <v>18</v>
      </c>
      <c r="C199" s="92"/>
      <c r="D199" s="20"/>
      <c r="E199" s="93">
        <f t="shared" si="26"/>
        <v>0</v>
      </c>
      <c r="F199" s="92"/>
      <c r="G199" s="20"/>
      <c r="H199" s="93">
        <f t="shared" si="27"/>
        <v>0</v>
      </c>
      <c r="I199" s="92"/>
      <c r="J199" s="20"/>
      <c r="K199" s="93">
        <f t="shared" si="28"/>
        <v>0</v>
      </c>
      <c r="L199" s="92"/>
      <c r="M199" s="20"/>
      <c r="N199" s="93">
        <f t="shared" si="29"/>
        <v>0</v>
      </c>
      <c r="O199" s="92"/>
      <c r="P199" s="20"/>
      <c r="Q199" s="93">
        <f t="shared" si="30"/>
        <v>0</v>
      </c>
      <c r="R199" s="92"/>
      <c r="S199" s="20"/>
      <c r="T199" s="93">
        <f t="shared" si="31"/>
        <v>0</v>
      </c>
      <c r="U199" s="209">
        <f t="shared" si="32"/>
        <v>0</v>
      </c>
      <c r="W199" s="86" t="s">
        <v>18</v>
      </c>
      <c r="X199" s="121">
        <f t="shared" si="33"/>
        <v>0</v>
      </c>
      <c r="Y199" s="122">
        <f t="shared" si="34"/>
        <v>0</v>
      </c>
      <c r="Z199" s="122">
        <f t="shared" si="35"/>
        <v>0</v>
      </c>
      <c r="AA199" s="122">
        <f t="shared" si="36"/>
        <v>0</v>
      </c>
      <c r="AB199" s="122">
        <f t="shared" si="37"/>
        <v>0</v>
      </c>
      <c r="AC199" s="129">
        <f t="shared" si="38"/>
        <v>0</v>
      </c>
    </row>
    <row r="200" spans="1:29" ht="15.75">
      <c r="A200" s="252"/>
      <c r="B200" s="88" t="s">
        <v>19</v>
      </c>
      <c r="C200" s="94"/>
      <c r="D200" s="95"/>
      <c r="E200" s="96">
        <f t="shared" si="26"/>
        <v>0</v>
      </c>
      <c r="F200" s="94"/>
      <c r="G200" s="95"/>
      <c r="H200" s="96">
        <f t="shared" si="27"/>
        <v>0</v>
      </c>
      <c r="I200" s="94"/>
      <c r="J200" s="95"/>
      <c r="K200" s="96">
        <f t="shared" si="28"/>
        <v>0</v>
      </c>
      <c r="L200" s="94"/>
      <c r="M200" s="95"/>
      <c r="N200" s="96">
        <f t="shared" si="29"/>
        <v>0</v>
      </c>
      <c r="O200" s="94"/>
      <c r="P200" s="95"/>
      <c r="Q200" s="96">
        <f t="shared" si="30"/>
        <v>0</v>
      </c>
      <c r="R200" s="94"/>
      <c r="S200" s="95"/>
      <c r="T200" s="96">
        <f t="shared" si="31"/>
        <v>0</v>
      </c>
      <c r="U200" s="210">
        <f t="shared" si="32"/>
        <v>0</v>
      </c>
      <c r="W200" s="88" t="s">
        <v>19</v>
      </c>
      <c r="X200" s="125">
        <f t="shared" si="33"/>
        <v>0</v>
      </c>
      <c r="Y200" s="126">
        <f t="shared" si="34"/>
        <v>0</v>
      </c>
      <c r="Z200" s="126">
        <f t="shared" si="35"/>
        <v>0</v>
      </c>
      <c r="AA200" s="126">
        <f t="shared" si="36"/>
        <v>0</v>
      </c>
      <c r="AB200" s="126">
        <f t="shared" si="37"/>
        <v>0</v>
      </c>
      <c r="AC200" s="132">
        <f t="shared" si="38"/>
        <v>0</v>
      </c>
    </row>
    <row r="201" spans="1:29" ht="15.75" customHeight="1">
      <c r="A201" s="250">
        <v>42760</v>
      </c>
      <c r="B201" s="85" t="s">
        <v>12</v>
      </c>
      <c r="C201" s="89"/>
      <c r="D201" s="90"/>
      <c r="E201" s="91">
        <f t="shared" ref="E201:E208" si="39">C201-D201</f>
        <v>0</v>
      </c>
      <c r="F201" s="89"/>
      <c r="G201" s="90"/>
      <c r="H201" s="91">
        <f t="shared" ref="H201:H208" si="40">F201-G201</f>
        <v>0</v>
      </c>
      <c r="I201" s="89"/>
      <c r="J201" s="90"/>
      <c r="K201" s="91">
        <f t="shared" ref="K201:K208" si="41">I201-J201</f>
        <v>0</v>
      </c>
      <c r="L201" s="89"/>
      <c r="M201" s="90"/>
      <c r="N201" s="91">
        <f t="shared" ref="N201:N208" si="42">L201-M201</f>
        <v>0</v>
      </c>
      <c r="O201" s="89"/>
      <c r="P201" s="90"/>
      <c r="Q201" s="91">
        <f t="shared" ref="Q201:Q208" si="43">O201-P201</f>
        <v>0</v>
      </c>
      <c r="R201" s="89"/>
      <c r="S201" s="90"/>
      <c r="T201" s="91">
        <f t="shared" ref="T201:T208" si="44">R201-S201</f>
        <v>0</v>
      </c>
      <c r="U201" s="208">
        <f t="shared" si="32"/>
        <v>0</v>
      </c>
      <c r="W201" s="85" t="s">
        <v>12</v>
      </c>
      <c r="X201" s="117">
        <f t="shared" si="33"/>
        <v>0</v>
      </c>
      <c r="Y201" s="118">
        <f t="shared" si="34"/>
        <v>0</v>
      </c>
      <c r="Z201" s="118">
        <f t="shared" si="35"/>
        <v>0</v>
      </c>
      <c r="AA201" s="118">
        <f t="shared" si="36"/>
        <v>0</v>
      </c>
      <c r="AB201" s="118">
        <f t="shared" si="37"/>
        <v>0</v>
      </c>
      <c r="AC201" s="131">
        <f t="shared" si="38"/>
        <v>0</v>
      </c>
    </row>
    <row r="202" spans="1:29" ht="15.75">
      <c r="A202" s="251"/>
      <c r="B202" s="86" t="s">
        <v>13</v>
      </c>
      <c r="C202" s="92"/>
      <c r="D202" s="20"/>
      <c r="E202" s="93">
        <f t="shared" si="39"/>
        <v>0</v>
      </c>
      <c r="F202" s="92"/>
      <c r="G202" s="20"/>
      <c r="H202" s="93">
        <f t="shared" si="40"/>
        <v>0</v>
      </c>
      <c r="I202" s="92"/>
      <c r="J202" s="20"/>
      <c r="K202" s="93">
        <f t="shared" si="41"/>
        <v>0</v>
      </c>
      <c r="L202" s="92"/>
      <c r="M202" s="20"/>
      <c r="N202" s="93">
        <f t="shared" si="42"/>
        <v>0</v>
      </c>
      <c r="O202" s="92"/>
      <c r="P202" s="20"/>
      <c r="Q202" s="93">
        <f t="shared" si="43"/>
        <v>0</v>
      </c>
      <c r="R202" s="92"/>
      <c r="S202" s="20"/>
      <c r="T202" s="93">
        <f t="shared" si="44"/>
        <v>0</v>
      </c>
      <c r="U202" s="209">
        <f t="shared" ref="U202:U208" si="45">IF(D202=0,0,1)</f>
        <v>0</v>
      </c>
      <c r="W202" s="86" t="s">
        <v>13</v>
      </c>
      <c r="X202" s="121">
        <f t="shared" ref="X202:X208" si="46">+IF(AND(C202&lt;&gt;0,D202&lt;&gt;0,OR(E202&gt;100,E202&lt;-100)),1,0)</f>
        <v>0</v>
      </c>
      <c r="Y202" s="122">
        <f t="shared" ref="Y202:Y208" si="47">+IF(AND(F202&lt;&gt;0,G202&lt;&gt;0,OR(H202&gt;100,H202&lt;-100)),1,0)</f>
        <v>0</v>
      </c>
      <c r="Z202" s="122">
        <f t="shared" ref="Z202:Z208" si="48">+IF(AND(I202&lt;&gt;0,J202&lt;&gt;0,OR(K202&gt;100,K202&lt;-100)),1,0)</f>
        <v>0</v>
      </c>
      <c r="AA202" s="122">
        <f t="shared" ref="AA202:AA208" si="49">+IF(AND(L202&lt;&gt;0,M202&lt;&gt;0,OR(N202&gt;100,N202&lt;-100)),1,0)</f>
        <v>0</v>
      </c>
      <c r="AB202" s="122">
        <f t="shared" ref="AB202:AB208" si="50">+IF(AND(O202&lt;&gt;0,P202&lt;&gt;0,OR(Q202&gt;100,Q202&lt;-100)),1,0)</f>
        <v>0</v>
      </c>
      <c r="AC202" s="129">
        <f t="shared" ref="AC202:AC208" si="51">+IF(AND(R202&lt;&gt;0,S202&lt;&gt;0,OR(T202&gt;100,T202&lt;-100)),1,0)</f>
        <v>0</v>
      </c>
    </row>
    <row r="203" spans="1:29" ht="15.75">
      <c r="A203" s="251"/>
      <c r="B203" s="87" t="s">
        <v>14</v>
      </c>
      <c r="C203" s="92"/>
      <c r="D203" s="20"/>
      <c r="E203" s="93">
        <f t="shared" si="39"/>
        <v>0</v>
      </c>
      <c r="F203" s="92"/>
      <c r="G203" s="20"/>
      <c r="H203" s="93">
        <f t="shared" si="40"/>
        <v>0</v>
      </c>
      <c r="I203" s="92"/>
      <c r="J203" s="20"/>
      <c r="K203" s="93">
        <f t="shared" si="41"/>
        <v>0</v>
      </c>
      <c r="L203" s="92"/>
      <c r="M203" s="20"/>
      <c r="N203" s="93">
        <f t="shared" si="42"/>
        <v>0</v>
      </c>
      <c r="O203" s="92"/>
      <c r="P203" s="20"/>
      <c r="Q203" s="93">
        <f t="shared" si="43"/>
        <v>0</v>
      </c>
      <c r="R203" s="92"/>
      <c r="S203" s="20"/>
      <c r="T203" s="93">
        <f t="shared" si="44"/>
        <v>0</v>
      </c>
      <c r="U203" s="209">
        <f t="shared" si="45"/>
        <v>0</v>
      </c>
      <c r="W203" s="87" t="s">
        <v>14</v>
      </c>
      <c r="X203" s="121">
        <f t="shared" si="46"/>
        <v>0</v>
      </c>
      <c r="Y203" s="122">
        <f t="shared" si="47"/>
        <v>0</v>
      </c>
      <c r="Z203" s="122">
        <f t="shared" si="48"/>
        <v>0</v>
      </c>
      <c r="AA203" s="122">
        <f t="shared" si="49"/>
        <v>0</v>
      </c>
      <c r="AB203" s="122">
        <f t="shared" si="50"/>
        <v>0</v>
      </c>
      <c r="AC203" s="129">
        <f t="shared" si="51"/>
        <v>0</v>
      </c>
    </row>
    <row r="204" spans="1:29" ht="15.75">
      <c r="A204" s="251"/>
      <c r="B204" s="86" t="s">
        <v>15</v>
      </c>
      <c r="C204" s="92"/>
      <c r="D204" s="20"/>
      <c r="E204" s="93">
        <f t="shared" si="39"/>
        <v>0</v>
      </c>
      <c r="F204" s="92"/>
      <c r="G204" s="20"/>
      <c r="H204" s="93">
        <f t="shared" si="40"/>
        <v>0</v>
      </c>
      <c r="I204" s="92"/>
      <c r="J204" s="20"/>
      <c r="K204" s="93">
        <f t="shared" si="41"/>
        <v>0</v>
      </c>
      <c r="L204" s="92"/>
      <c r="M204" s="20"/>
      <c r="N204" s="93">
        <f t="shared" si="42"/>
        <v>0</v>
      </c>
      <c r="O204" s="92"/>
      <c r="P204" s="20"/>
      <c r="Q204" s="93">
        <f t="shared" si="43"/>
        <v>0</v>
      </c>
      <c r="R204" s="92"/>
      <c r="S204" s="20"/>
      <c r="T204" s="93">
        <f t="shared" si="44"/>
        <v>0</v>
      </c>
      <c r="U204" s="209">
        <f t="shared" si="45"/>
        <v>0</v>
      </c>
      <c r="W204" s="86" t="s">
        <v>15</v>
      </c>
      <c r="X204" s="121">
        <f t="shared" si="46"/>
        <v>0</v>
      </c>
      <c r="Y204" s="122">
        <f t="shared" si="47"/>
        <v>0</v>
      </c>
      <c r="Z204" s="122">
        <f t="shared" si="48"/>
        <v>0</v>
      </c>
      <c r="AA204" s="122">
        <f t="shared" si="49"/>
        <v>0</v>
      </c>
      <c r="AB204" s="122">
        <f t="shared" si="50"/>
        <v>0</v>
      </c>
      <c r="AC204" s="129">
        <f t="shared" si="51"/>
        <v>0</v>
      </c>
    </row>
    <row r="205" spans="1:29" ht="15.75">
      <c r="A205" s="251"/>
      <c r="B205" s="86" t="s">
        <v>16</v>
      </c>
      <c r="C205" s="92"/>
      <c r="D205" s="20"/>
      <c r="E205" s="93">
        <f t="shared" si="39"/>
        <v>0</v>
      </c>
      <c r="F205" s="92"/>
      <c r="G205" s="20"/>
      <c r="H205" s="93">
        <f t="shared" si="40"/>
        <v>0</v>
      </c>
      <c r="I205" s="92"/>
      <c r="J205" s="20"/>
      <c r="K205" s="93">
        <f t="shared" si="41"/>
        <v>0</v>
      </c>
      <c r="L205" s="92"/>
      <c r="M205" s="20"/>
      <c r="N205" s="93">
        <f t="shared" si="42"/>
        <v>0</v>
      </c>
      <c r="O205" s="92"/>
      <c r="P205" s="20"/>
      <c r="Q205" s="93">
        <f t="shared" si="43"/>
        <v>0</v>
      </c>
      <c r="R205" s="92"/>
      <c r="S205" s="20"/>
      <c r="T205" s="93">
        <f t="shared" si="44"/>
        <v>0</v>
      </c>
      <c r="U205" s="209">
        <f t="shared" si="45"/>
        <v>0</v>
      </c>
      <c r="W205" s="86" t="s">
        <v>16</v>
      </c>
      <c r="X205" s="121">
        <f t="shared" si="46"/>
        <v>0</v>
      </c>
      <c r="Y205" s="122">
        <f t="shared" si="47"/>
        <v>0</v>
      </c>
      <c r="Z205" s="122">
        <f t="shared" si="48"/>
        <v>0</v>
      </c>
      <c r="AA205" s="122">
        <f t="shared" si="49"/>
        <v>0</v>
      </c>
      <c r="AB205" s="122">
        <f t="shared" si="50"/>
        <v>0</v>
      </c>
      <c r="AC205" s="129">
        <f t="shared" si="51"/>
        <v>0</v>
      </c>
    </row>
    <row r="206" spans="1:29" ht="15.75">
      <c r="A206" s="251"/>
      <c r="B206" s="86" t="s">
        <v>17</v>
      </c>
      <c r="C206" s="92"/>
      <c r="D206" s="20"/>
      <c r="E206" s="93">
        <f t="shared" si="39"/>
        <v>0</v>
      </c>
      <c r="F206" s="92"/>
      <c r="G206" s="20"/>
      <c r="H206" s="93">
        <f t="shared" si="40"/>
        <v>0</v>
      </c>
      <c r="I206" s="92"/>
      <c r="J206" s="20"/>
      <c r="K206" s="93">
        <f t="shared" si="41"/>
        <v>0</v>
      </c>
      <c r="L206" s="92"/>
      <c r="M206" s="20"/>
      <c r="N206" s="93">
        <f t="shared" si="42"/>
        <v>0</v>
      </c>
      <c r="O206" s="92"/>
      <c r="P206" s="20"/>
      <c r="Q206" s="93">
        <f t="shared" si="43"/>
        <v>0</v>
      </c>
      <c r="R206" s="92"/>
      <c r="S206" s="20"/>
      <c r="T206" s="93">
        <f t="shared" si="44"/>
        <v>0</v>
      </c>
      <c r="U206" s="209">
        <f t="shared" si="45"/>
        <v>0</v>
      </c>
      <c r="W206" s="86" t="s">
        <v>17</v>
      </c>
      <c r="X206" s="121">
        <f t="shared" si="46"/>
        <v>0</v>
      </c>
      <c r="Y206" s="122">
        <f t="shared" si="47"/>
        <v>0</v>
      </c>
      <c r="Z206" s="122">
        <f t="shared" si="48"/>
        <v>0</v>
      </c>
      <c r="AA206" s="122">
        <f t="shared" si="49"/>
        <v>0</v>
      </c>
      <c r="AB206" s="122">
        <f t="shared" si="50"/>
        <v>0</v>
      </c>
      <c r="AC206" s="129">
        <f t="shared" si="51"/>
        <v>0</v>
      </c>
    </row>
    <row r="207" spans="1:29" ht="15.75">
      <c r="A207" s="251"/>
      <c r="B207" s="86" t="s">
        <v>18</v>
      </c>
      <c r="C207" s="92"/>
      <c r="D207" s="20"/>
      <c r="E207" s="93">
        <f t="shared" si="39"/>
        <v>0</v>
      </c>
      <c r="F207" s="92"/>
      <c r="G207" s="20"/>
      <c r="H207" s="93">
        <f t="shared" si="40"/>
        <v>0</v>
      </c>
      <c r="I207" s="92"/>
      <c r="J207" s="20"/>
      <c r="K207" s="93">
        <f t="shared" si="41"/>
        <v>0</v>
      </c>
      <c r="L207" s="92"/>
      <c r="M207" s="20"/>
      <c r="N207" s="93">
        <f t="shared" si="42"/>
        <v>0</v>
      </c>
      <c r="O207" s="92"/>
      <c r="P207" s="20"/>
      <c r="Q207" s="93">
        <f t="shared" si="43"/>
        <v>0</v>
      </c>
      <c r="R207" s="92"/>
      <c r="S207" s="20"/>
      <c r="T207" s="93">
        <f t="shared" si="44"/>
        <v>0</v>
      </c>
      <c r="U207" s="209">
        <f t="shared" si="45"/>
        <v>0</v>
      </c>
      <c r="W207" s="86" t="s">
        <v>18</v>
      </c>
      <c r="X207" s="121">
        <f t="shared" si="46"/>
        <v>0</v>
      </c>
      <c r="Y207" s="122">
        <f t="shared" si="47"/>
        <v>0</v>
      </c>
      <c r="Z207" s="122">
        <f t="shared" si="48"/>
        <v>0</v>
      </c>
      <c r="AA207" s="122">
        <f t="shared" si="49"/>
        <v>0</v>
      </c>
      <c r="AB207" s="122">
        <f t="shared" si="50"/>
        <v>0</v>
      </c>
      <c r="AC207" s="129">
        <f t="shared" si="51"/>
        <v>0</v>
      </c>
    </row>
    <row r="208" spans="1:29" ht="15.75">
      <c r="A208" s="252"/>
      <c r="B208" s="88" t="s">
        <v>19</v>
      </c>
      <c r="C208" s="94"/>
      <c r="D208" s="95"/>
      <c r="E208" s="96">
        <f t="shared" si="39"/>
        <v>0</v>
      </c>
      <c r="F208" s="94"/>
      <c r="G208" s="95"/>
      <c r="H208" s="96">
        <f t="shared" si="40"/>
        <v>0</v>
      </c>
      <c r="I208" s="94"/>
      <c r="J208" s="95"/>
      <c r="K208" s="96">
        <f t="shared" si="41"/>
        <v>0</v>
      </c>
      <c r="L208" s="94"/>
      <c r="M208" s="95"/>
      <c r="N208" s="96">
        <f t="shared" si="42"/>
        <v>0</v>
      </c>
      <c r="O208" s="94"/>
      <c r="P208" s="95"/>
      <c r="Q208" s="96">
        <f t="shared" si="43"/>
        <v>0</v>
      </c>
      <c r="R208" s="94"/>
      <c r="S208" s="95"/>
      <c r="T208" s="96">
        <f t="shared" si="44"/>
        <v>0</v>
      </c>
      <c r="U208" s="210">
        <f t="shared" si="45"/>
        <v>0</v>
      </c>
      <c r="W208" s="88" t="s">
        <v>19</v>
      </c>
      <c r="X208" s="125">
        <f t="shared" si="46"/>
        <v>0</v>
      </c>
      <c r="Y208" s="126">
        <f t="shared" si="47"/>
        <v>0</v>
      </c>
      <c r="Z208" s="126">
        <f t="shared" si="48"/>
        <v>0</v>
      </c>
      <c r="AA208" s="126">
        <f t="shared" si="49"/>
        <v>0</v>
      </c>
      <c r="AB208" s="126">
        <f t="shared" si="50"/>
        <v>0</v>
      </c>
      <c r="AC208" s="132">
        <f t="shared" si="51"/>
        <v>0</v>
      </c>
    </row>
    <row r="209" spans="7:29">
      <c r="G209" s="20"/>
      <c r="P209" s="20"/>
    </row>
    <row r="210" spans="7:29">
      <c r="G210" s="20"/>
      <c r="P210" s="20"/>
      <c r="U210" s="199" t="s">
        <v>1573</v>
      </c>
      <c r="X210" s="85" t="s">
        <v>22</v>
      </c>
      <c r="Y210" s="85" t="s">
        <v>23</v>
      </c>
      <c r="Z210" s="111" t="s">
        <v>24</v>
      </c>
      <c r="AA210" s="85" t="s">
        <v>25</v>
      </c>
      <c r="AB210" s="85" t="s">
        <v>26</v>
      </c>
      <c r="AC210" s="85" t="s">
        <v>27</v>
      </c>
    </row>
    <row r="211" spans="7:29">
      <c r="G211" s="20"/>
      <c r="P211" s="20"/>
      <c r="U211" s="211">
        <f>U9+U17+U25+U33+U41+U49+U57+U65+U73+U81+U89+U97+U105+U113+U121+U129+U137+U145+U153</f>
        <v>0</v>
      </c>
      <c r="W211" s="85" t="s">
        <v>12</v>
      </c>
      <c r="X211" s="117">
        <f>X9+X17+X25+X33+X41+X49+X57+X65+X73+X81+X89+X97+X105+X113+X121+X129+X137+X145+X153</f>
        <v>0</v>
      </c>
      <c r="Y211" s="118">
        <f t="shared" ref="Y211:AC211" si="52">Y9+Y17+Y25+Y33+Y41+Y49+Y57+Y65+Y73+Y81+Y89+Y97+Y105+Y113+Y121+Y129+Y137+Y145+Y153</f>
        <v>0</v>
      </c>
      <c r="Z211" s="118">
        <f t="shared" si="52"/>
        <v>0</v>
      </c>
      <c r="AA211" s="119">
        <f t="shared" si="52"/>
        <v>0</v>
      </c>
      <c r="AB211" s="119">
        <f t="shared" si="52"/>
        <v>0</v>
      </c>
      <c r="AC211" s="120">
        <f t="shared" si="52"/>
        <v>0</v>
      </c>
    </row>
    <row r="212" spans="7:29">
      <c r="G212" s="20"/>
      <c r="P212" s="20"/>
      <c r="U212" s="212">
        <f t="shared" ref="U212:U218" si="53">U10+U18+U26+U34+U42+U50+U58+U66+U74+U82+U90+U98+U106+U114+U122+U130+U138+U146+U154</f>
        <v>0</v>
      </c>
      <c r="W212" s="86" t="s">
        <v>13</v>
      </c>
      <c r="X212" s="121">
        <f t="shared" ref="X212:AC218" si="54">X10+X18+X26+X34+X42+X50+X58+X66+X74+X82+X90+X98+X106+X114+X122+X130+X138+X146+X154</f>
        <v>0</v>
      </c>
      <c r="Y212" s="122">
        <f t="shared" si="54"/>
        <v>0</v>
      </c>
      <c r="Z212" s="122">
        <f t="shared" si="54"/>
        <v>0</v>
      </c>
      <c r="AA212" s="123">
        <f t="shared" si="54"/>
        <v>0</v>
      </c>
      <c r="AB212" s="123">
        <f t="shared" si="54"/>
        <v>0</v>
      </c>
      <c r="AC212" s="124">
        <f t="shared" si="54"/>
        <v>0</v>
      </c>
    </row>
    <row r="213" spans="7:29">
      <c r="G213" s="20"/>
      <c r="P213" s="20"/>
      <c r="U213" s="212">
        <f t="shared" si="53"/>
        <v>0</v>
      </c>
      <c r="W213" s="87" t="s">
        <v>14</v>
      </c>
      <c r="X213" s="121">
        <f t="shared" si="54"/>
        <v>0</v>
      </c>
      <c r="Y213" s="122">
        <f t="shared" si="54"/>
        <v>0</v>
      </c>
      <c r="Z213" s="122">
        <f t="shared" si="54"/>
        <v>0</v>
      </c>
      <c r="AA213" s="123">
        <f t="shared" si="54"/>
        <v>0</v>
      </c>
      <c r="AB213" s="123">
        <f t="shared" si="54"/>
        <v>0</v>
      </c>
      <c r="AC213" s="124">
        <f t="shared" si="54"/>
        <v>0</v>
      </c>
    </row>
    <row r="214" spans="7:29">
      <c r="U214" s="212">
        <f t="shared" si="53"/>
        <v>0</v>
      </c>
      <c r="W214" s="86" t="s">
        <v>15</v>
      </c>
      <c r="X214" s="121">
        <f t="shared" si="54"/>
        <v>0</v>
      </c>
      <c r="Y214" s="122">
        <f t="shared" si="54"/>
        <v>0</v>
      </c>
      <c r="Z214" s="122">
        <f t="shared" si="54"/>
        <v>0</v>
      </c>
      <c r="AA214" s="123">
        <f t="shared" si="54"/>
        <v>0</v>
      </c>
      <c r="AB214" s="123">
        <f t="shared" si="54"/>
        <v>0</v>
      </c>
      <c r="AC214" s="124">
        <f t="shared" si="54"/>
        <v>0</v>
      </c>
    </row>
    <row r="215" spans="7:29">
      <c r="U215" s="212">
        <f t="shared" si="53"/>
        <v>0</v>
      </c>
      <c r="W215" s="86" t="s">
        <v>16</v>
      </c>
      <c r="X215" s="121">
        <f t="shared" si="54"/>
        <v>0</v>
      </c>
      <c r="Y215" s="122">
        <f t="shared" si="54"/>
        <v>0</v>
      </c>
      <c r="Z215" s="122">
        <f t="shared" si="54"/>
        <v>0</v>
      </c>
      <c r="AA215" s="123">
        <f t="shared" si="54"/>
        <v>0</v>
      </c>
      <c r="AB215" s="123">
        <f t="shared" si="54"/>
        <v>0</v>
      </c>
      <c r="AC215" s="124">
        <f t="shared" si="54"/>
        <v>0</v>
      </c>
    </row>
    <row r="216" spans="7:29">
      <c r="U216" s="212">
        <f t="shared" si="53"/>
        <v>0</v>
      </c>
      <c r="W216" s="86" t="s">
        <v>17</v>
      </c>
      <c r="X216" s="121">
        <f t="shared" si="54"/>
        <v>0</v>
      </c>
      <c r="Y216" s="122">
        <f t="shared" si="54"/>
        <v>0</v>
      </c>
      <c r="Z216" s="122">
        <f t="shared" si="54"/>
        <v>0</v>
      </c>
      <c r="AA216" s="123">
        <f t="shared" si="54"/>
        <v>0</v>
      </c>
      <c r="AB216" s="123">
        <f t="shared" si="54"/>
        <v>0</v>
      </c>
      <c r="AC216" s="124">
        <f t="shared" si="54"/>
        <v>0</v>
      </c>
    </row>
    <row r="217" spans="7:29">
      <c r="K217"/>
      <c r="N217"/>
      <c r="U217" s="212">
        <f t="shared" si="53"/>
        <v>0</v>
      </c>
      <c r="W217" s="86" t="s">
        <v>18</v>
      </c>
      <c r="X217" s="121">
        <f t="shared" si="54"/>
        <v>0</v>
      </c>
      <c r="Y217" s="122">
        <f t="shared" si="54"/>
        <v>0</v>
      </c>
      <c r="Z217" s="122">
        <f t="shared" si="54"/>
        <v>0</v>
      </c>
      <c r="AA217" s="123">
        <f t="shared" si="54"/>
        <v>0</v>
      </c>
      <c r="AB217" s="123">
        <f t="shared" si="54"/>
        <v>0</v>
      </c>
      <c r="AC217" s="124">
        <f t="shared" si="54"/>
        <v>0</v>
      </c>
    </row>
    <row r="218" spans="7:29">
      <c r="K218"/>
      <c r="N218"/>
      <c r="U218" s="213">
        <f t="shared" si="53"/>
        <v>0</v>
      </c>
      <c r="W218" s="88" t="s">
        <v>19</v>
      </c>
      <c r="X218" s="125">
        <f t="shared" si="54"/>
        <v>0</v>
      </c>
      <c r="Y218" s="126">
        <f t="shared" si="54"/>
        <v>0</v>
      </c>
      <c r="Z218" s="126">
        <f t="shared" si="54"/>
        <v>0</v>
      </c>
      <c r="AA218" s="127">
        <f t="shared" si="54"/>
        <v>0</v>
      </c>
      <c r="AB218" s="127">
        <f t="shared" si="54"/>
        <v>0</v>
      </c>
      <c r="AC218" s="128">
        <f t="shared" si="54"/>
        <v>0</v>
      </c>
    </row>
    <row r="225" customFormat="1"/>
    <row r="226" customFormat="1"/>
  </sheetData>
  <mergeCells count="33">
    <mergeCell ref="A185:A192"/>
    <mergeCell ref="A193:A200"/>
    <mergeCell ref="A201:A208"/>
    <mergeCell ref="A137:A144"/>
    <mergeCell ref="A145:A152"/>
    <mergeCell ref="A153:A160"/>
    <mergeCell ref="A161:A168"/>
    <mergeCell ref="A169:A176"/>
    <mergeCell ref="A177:A184"/>
    <mergeCell ref="A89:A96"/>
    <mergeCell ref="A97:A104"/>
    <mergeCell ref="A105:A112"/>
    <mergeCell ref="A113:A120"/>
    <mergeCell ref="A121:A128"/>
    <mergeCell ref="A129:A136"/>
    <mergeCell ref="A41:A48"/>
    <mergeCell ref="A49:A56"/>
    <mergeCell ref="A57:A64"/>
    <mergeCell ref="A65:A72"/>
    <mergeCell ref="A73:A80"/>
    <mergeCell ref="A81:A88"/>
    <mergeCell ref="R7:T7"/>
    <mergeCell ref="U7:U8"/>
    <mergeCell ref="A9:A16"/>
    <mergeCell ref="A17:A24"/>
    <mergeCell ref="A25:A32"/>
    <mergeCell ref="A33:A40"/>
    <mergeCell ref="B7:B8"/>
    <mergeCell ref="C7:E7"/>
    <mergeCell ref="F7:H7"/>
    <mergeCell ref="I7:K7"/>
    <mergeCell ref="L7:N7"/>
    <mergeCell ref="O7:Q7"/>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96"/>
  <sheetViews>
    <sheetView topLeftCell="A55" zoomScale="85" zoomScaleNormal="85" workbookViewId="0">
      <selection activeCell="V110" sqref="V110"/>
    </sheetView>
  </sheetViews>
  <sheetFormatPr baseColWidth="10" defaultRowHeight="15"/>
  <cols>
    <col min="1" max="1" width="2.85546875" customWidth="1"/>
    <col min="2" max="2" width="28" customWidth="1"/>
    <col min="3" max="3" width="0.7109375" style="16" customWidth="1"/>
    <col min="4" max="5" width="17" customWidth="1"/>
    <col min="6" max="6" width="0.7109375" style="17" customWidth="1"/>
    <col min="7" max="7" width="17" customWidth="1"/>
    <col min="8" max="8" width="19.7109375" customWidth="1"/>
    <col min="9" max="10" width="17" customWidth="1"/>
    <col min="11" max="11" width="0.7109375" style="17" customWidth="1"/>
    <col min="12" max="13" width="17" customWidth="1"/>
    <col min="14" max="14" width="0.7109375" style="17" customWidth="1"/>
    <col min="15" max="15" width="18.85546875" customWidth="1"/>
    <col min="64" max="64" width="14.140625" customWidth="1"/>
    <col min="65" max="65" width="15.7109375" customWidth="1"/>
    <col min="66" max="66" width="4.85546875" bestFit="1" customWidth="1"/>
    <col min="68" max="68" width="12.85546875" bestFit="1" customWidth="1"/>
    <col min="69" max="69" width="13.5703125" bestFit="1" customWidth="1"/>
  </cols>
  <sheetData>
    <row r="1" spans="1:57">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row>
    <row r="2" spans="1:57" ht="28.5">
      <c r="B2" s="253" t="s">
        <v>1568</v>
      </c>
      <c r="C2" s="254"/>
      <c r="D2" s="254"/>
      <c r="E2" s="254"/>
      <c r="F2" s="254"/>
      <c r="G2" s="254"/>
      <c r="H2" s="254"/>
      <c r="I2" s="254"/>
      <c r="J2" s="254"/>
      <c r="K2" s="254"/>
      <c r="L2" s="254"/>
      <c r="M2" s="254"/>
      <c r="N2" s="254"/>
      <c r="O2" s="255"/>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row>
    <row r="3" spans="1:57">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row>
    <row r="4" spans="1:57" ht="11.25" customHeight="1">
      <c r="A4" s="7"/>
      <c r="B4" s="7"/>
      <c r="C4" s="8"/>
      <c r="D4" s="7"/>
      <c r="E4" s="7"/>
      <c r="F4" s="9"/>
      <c r="G4" s="256" t="s">
        <v>28</v>
      </c>
      <c r="H4" s="256"/>
      <c r="I4" s="256"/>
      <c r="J4" s="256"/>
      <c r="K4" s="9"/>
      <c r="L4" s="256" t="s">
        <v>29</v>
      </c>
      <c r="M4" s="256"/>
      <c r="N4" s="9"/>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row>
    <row r="5" spans="1:57" ht="27" customHeight="1">
      <c r="A5" s="7"/>
      <c r="B5" s="23" t="s">
        <v>30</v>
      </c>
      <c r="C5" s="30"/>
      <c r="D5" s="58" t="s">
        <v>1571</v>
      </c>
      <c r="E5" s="59" t="s">
        <v>31</v>
      </c>
      <c r="F5" s="31"/>
      <c r="G5" s="58" t="s">
        <v>32</v>
      </c>
      <c r="H5" s="60" t="s">
        <v>33</v>
      </c>
      <c r="I5" s="60" t="s">
        <v>20</v>
      </c>
      <c r="J5" s="59" t="s">
        <v>34</v>
      </c>
      <c r="K5" s="31"/>
      <c r="L5" s="58" t="s">
        <v>35</v>
      </c>
      <c r="M5" s="59" t="s">
        <v>36</v>
      </c>
      <c r="N5" s="31"/>
      <c r="O5" s="61" t="s">
        <v>49</v>
      </c>
      <c r="P5" s="11"/>
      <c r="Q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row>
    <row r="6" spans="1:57">
      <c r="A6" s="12"/>
      <c r="B6" s="21" t="s">
        <v>48</v>
      </c>
      <c r="C6" s="10"/>
      <c r="D6" s="222">
        <v>19</v>
      </c>
      <c r="E6" s="223">
        <v>10</v>
      </c>
      <c r="F6" s="46"/>
      <c r="G6" s="47">
        <v>2</v>
      </c>
      <c r="H6" s="48">
        <v>0</v>
      </c>
      <c r="I6" s="49">
        <v>0</v>
      </c>
      <c r="J6" s="50">
        <v>4</v>
      </c>
      <c r="K6" s="46"/>
      <c r="L6" s="47">
        <v>1</v>
      </c>
      <c r="M6" s="50">
        <v>0</v>
      </c>
      <c r="N6" s="46"/>
      <c r="O6" s="51">
        <f>SUM(G6:M6)</f>
        <v>7</v>
      </c>
      <c r="P6" s="11"/>
      <c r="Q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row>
    <row r="7" spans="1:57" s="11" customFormat="1">
      <c r="A7" s="8"/>
      <c r="B7" s="21" t="s">
        <v>13</v>
      </c>
      <c r="C7" s="10"/>
      <c r="D7" s="224">
        <v>13</v>
      </c>
      <c r="E7" s="219">
        <v>11</v>
      </c>
      <c r="F7" s="52"/>
      <c r="G7" s="53">
        <v>2</v>
      </c>
      <c r="H7" s="24">
        <v>1</v>
      </c>
      <c r="I7" s="54">
        <v>2</v>
      </c>
      <c r="J7" s="55">
        <v>1</v>
      </c>
      <c r="K7" s="52"/>
      <c r="L7" s="53">
        <v>0</v>
      </c>
      <c r="M7" s="55">
        <v>0</v>
      </c>
      <c r="N7" s="52"/>
      <c r="O7" s="56">
        <f t="shared" ref="O7:O12" si="0">SUM(G7:M7)</f>
        <v>6</v>
      </c>
    </row>
    <row r="8" spans="1:57" s="11" customFormat="1">
      <c r="A8" s="8"/>
      <c r="B8" s="22" t="s">
        <v>50</v>
      </c>
      <c r="C8" s="10"/>
      <c r="D8" s="224">
        <v>12</v>
      </c>
      <c r="E8" s="219">
        <v>10</v>
      </c>
      <c r="F8" s="52"/>
      <c r="G8" s="53">
        <v>4</v>
      </c>
      <c r="H8" s="24">
        <v>9</v>
      </c>
      <c r="I8" s="54">
        <v>1</v>
      </c>
      <c r="J8" s="55">
        <v>2</v>
      </c>
      <c r="K8" s="52"/>
      <c r="L8" s="53">
        <v>1</v>
      </c>
      <c r="M8" s="55">
        <v>0</v>
      </c>
      <c r="N8" s="52"/>
      <c r="O8" s="56">
        <f t="shared" si="0"/>
        <v>17</v>
      </c>
    </row>
    <row r="9" spans="1:57" s="11" customFormat="1">
      <c r="A9" s="8"/>
      <c r="B9" s="21" t="s">
        <v>15</v>
      </c>
      <c r="C9" s="10"/>
      <c r="D9" s="224">
        <v>15</v>
      </c>
      <c r="E9" s="219">
        <v>15</v>
      </c>
      <c r="F9" s="52"/>
      <c r="G9" s="53">
        <v>2</v>
      </c>
      <c r="H9" s="24">
        <v>3</v>
      </c>
      <c r="I9" s="54">
        <v>1</v>
      </c>
      <c r="J9" s="55">
        <v>1</v>
      </c>
      <c r="K9" s="52"/>
      <c r="L9" s="53">
        <v>0</v>
      </c>
      <c r="M9" s="55">
        <v>1</v>
      </c>
      <c r="N9" s="52"/>
      <c r="O9" s="56">
        <f t="shared" si="0"/>
        <v>8</v>
      </c>
    </row>
    <row r="10" spans="1:57" s="11" customFormat="1">
      <c r="A10" s="8"/>
      <c r="B10" s="21" t="s">
        <v>16</v>
      </c>
      <c r="C10" s="10"/>
      <c r="D10" s="224">
        <v>19</v>
      </c>
      <c r="E10" s="219">
        <v>18</v>
      </c>
      <c r="F10" s="52"/>
      <c r="G10" s="53">
        <v>2</v>
      </c>
      <c r="H10" s="24">
        <v>1</v>
      </c>
      <c r="I10" s="54">
        <v>1</v>
      </c>
      <c r="J10" s="55">
        <v>2</v>
      </c>
      <c r="K10" s="52"/>
      <c r="L10" s="53">
        <v>2</v>
      </c>
      <c r="M10" s="55">
        <v>0</v>
      </c>
      <c r="N10" s="52"/>
      <c r="O10" s="56">
        <f t="shared" si="0"/>
        <v>8</v>
      </c>
      <c r="R10" s="14"/>
      <c r="S10" s="14"/>
      <c r="T10" s="14"/>
      <c r="U10" s="15"/>
    </row>
    <row r="11" spans="1:57" s="11" customFormat="1">
      <c r="A11" s="8"/>
      <c r="B11" s="21" t="s">
        <v>17</v>
      </c>
      <c r="C11" s="10"/>
      <c r="D11" s="224">
        <v>14</v>
      </c>
      <c r="E11" s="219">
        <v>12</v>
      </c>
      <c r="F11" s="52"/>
      <c r="G11" s="53">
        <v>3</v>
      </c>
      <c r="H11" s="24">
        <v>6</v>
      </c>
      <c r="I11" s="54">
        <v>3</v>
      </c>
      <c r="J11" s="55">
        <v>3</v>
      </c>
      <c r="K11" s="52"/>
      <c r="L11" s="53">
        <v>1</v>
      </c>
      <c r="M11" s="55">
        <v>0</v>
      </c>
      <c r="N11" s="52"/>
      <c r="O11" s="56">
        <f t="shared" si="0"/>
        <v>16</v>
      </c>
    </row>
    <row r="12" spans="1:57" s="11" customFormat="1">
      <c r="A12" s="8"/>
      <c r="B12" s="21" t="s">
        <v>18</v>
      </c>
      <c r="C12" s="10"/>
      <c r="D12" s="224">
        <v>18</v>
      </c>
      <c r="E12" s="219">
        <v>19</v>
      </c>
      <c r="F12" s="52"/>
      <c r="G12" s="53">
        <v>2</v>
      </c>
      <c r="H12" s="24">
        <v>1</v>
      </c>
      <c r="I12" s="54">
        <v>1</v>
      </c>
      <c r="J12" s="55">
        <v>1</v>
      </c>
      <c r="K12" s="52"/>
      <c r="L12" s="53">
        <v>0</v>
      </c>
      <c r="M12" s="55">
        <v>0</v>
      </c>
      <c r="N12" s="52"/>
      <c r="O12" s="56">
        <f t="shared" si="0"/>
        <v>5</v>
      </c>
    </row>
    <row r="13" spans="1:57">
      <c r="A13" s="12"/>
      <c r="B13" s="21" t="s">
        <v>19</v>
      </c>
      <c r="C13" s="10"/>
      <c r="D13" s="224">
        <v>16</v>
      </c>
      <c r="E13" s="219">
        <v>17</v>
      </c>
      <c r="F13" s="46"/>
      <c r="G13" s="53">
        <v>2</v>
      </c>
      <c r="H13" s="24">
        <v>0</v>
      </c>
      <c r="I13" s="54">
        <v>0</v>
      </c>
      <c r="J13" s="55">
        <v>0</v>
      </c>
      <c r="K13" s="46"/>
      <c r="L13" s="53">
        <v>0</v>
      </c>
      <c r="M13" s="55">
        <v>0</v>
      </c>
      <c r="N13" s="52"/>
      <c r="O13" s="56">
        <f>SUM(G13:M13)</f>
        <v>2</v>
      </c>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row>
    <row r="14" spans="1:57" ht="15.75">
      <c r="B14" s="23" t="s">
        <v>47</v>
      </c>
      <c r="C14" s="15"/>
      <c r="D14" s="220">
        <f>+AVERAGE(D6:D13)</f>
        <v>15.75</v>
      </c>
      <c r="E14" s="221">
        <f>+AVERAGE(E6:E13)</f>
        <v>14</v>
      </c>
      <c r="F14" s="13"/>
      <c r="G14" s="25">
        <f>SUM(G6:G13)</f>
        <v>19</v>
      </c>
      <c r="H14" s="26">
        <f>SUM(H6:H13)</f>
        <v>21</v>
      </c>
      <c r="I14" s="26">
        <f>SUM(I6:I13)</f>
        <v>9</v>
      </c>
      <c r="J14" s="27">
        <f>SUM(J6:J13)</f>
        <v>14</v>
      </c>
      <c r="K14" s="28"/>
      <c r="L14" s="25">
        <f>SUM(L6:L13)</f>
        <v>5</v>
      </c>
      <c r="M14" s="27">
        <f>SUM(M6:M13)</f>
        <v>1</v>
      </c>
      <c r="N14" s="28"/>
      <c r="O14" s="29">
        <f>SUM(O6:O13)</f>
        <v>69</v>
      </c>
      <c r="P14" s="11"/>
      <c r="Q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row>
    <row r="15" spans="1:57" ht="15.75">
      <c r="A15" s="42" t="s">
        <v>37</v>
      </c>
      <c r="B15" s="43"/>
      <c r="C15" s="44"/>
      <c r="D15" s="43"/>
      <c r="E15" s="45"/>
      <c r="J15" s="16"/>
      <c r="K15" s="16"/>
      <c r="L15" s="16"/>
      <c r="M15" s="16"/>
      <c r="O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row>
    <row r="16" spans="1:57" ht="15.75">
      <c r="A16" s="43" t="s">
        <v>1574</v>
      </c>
      <c r="B16" s="43"/>
      <c r="C16" s="44"/>
      <c r="D16" s="43"/>
      <c r="E16" s="45"/>
      <c r="J16" s="16"/>
      <c r="K16" s="16"/>
      <c r="L16" s="16"/>
      <c r="M16" s="16"/>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row>
    <row r="17" spans="1:69">
      <c r="E17" s="17"/>
      <c r="J17" s="16"/>
      <c r="K17" s="16"/>
      <c r="L17" s="16"/>
      <c r="M17" s="16"/>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row>
    <row r="18" spans="1:69" s="17" customFormat="1" ht="18.75">
      <c r="A18" s="57" t="s">
        <v>41</v>
      </c>
      <c r="B18" s="40"/>
      <c r="C18" s="36"/>
      <c r="D18" s="35"/>
      <c r="E18" s="37"/>
      <c r="F18" s="38"/>
      <c r="G18" s="39"/>
      <c r="H18"/>
      <c r="I18"/>
      <c r="J18" s="16"/>
      <c r="K18" s="16"/>
      <c r="L18" s="16"/>
      <c r="M18" s="16"/>
      <c r="O18"/>
      <c r="P18"/>
      <c r="Q18"/>
      <c r="R18"/>
      <c r="S18"/>
      <c r="T18"/>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row>
    <row r="19" spans="1:69" s="17" customFormat="1" ht="18.75">
      <c r="A19" s="62" t="s">
        <v>42</v>
      </c>
      <c r="B19" s="63"/>
      <c r="C19" s="68"/>
      <c r="D19" s="68"/>
      <c r="E19" s="68"/>
      <c r="F19" s="68"/>
      <c r="G19" s="68"/>
      <c r="H19" s="77"/>
      <c r="I19" s="64"/>
      <c r="J19" s="16"/>
      <c r="K19" s="16"/>
      <c r="L19" s="16"/>
      <c r="M19" s="16"/>
      <c r="O19"/>
      <c r="P19"/>
      <c r="Q19"/>
      <c r="R19"/>
      <c r="S19"/>
      <c r="T19"/>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row>
    <row r="20" spans="1:69" s="17" customFormat="1" ht="18.75">
      <c r="A20" s="70" t="s">
        <v>38</v>
      </c>
      <c r="B20" s="71"/>
      <c r="C20" s="71"/>
      <c r="D20" s="71"/>
      <c r="E20" s="71"/>
      <c r="F20" s="71"/>
      <c r="G20" s="71"/>
      <c r="H20" s="76"/>
      <c r="I20" s="65"/>
      <c r="J20" s="196"/>
      <c r="K20" s="16"/>
      <c r="L20" s="16"/>
      <c r="M20" s="196"/>
      <c r="O20"/>
      <c r="P20"/>
      <c r="Q20"/>
      <c r="R20"/>
      <c r="S20"/>
      <c r="T20"/>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row>
    <row r="21" spans="1:69" s="17" customFormat="1" ht="18.75">
      <c r="A21" s="70" t="s">
        <v>39</v>
      </c>
      <c r="B21" s="71"/>
      <c r="C21" s="71"/>
      <c r="D21" s="71"/>
      <c r="E21" s="71"/>
      <c r="F21" s="71"/>
      <c r="G21" s="71"/>
      <c r="H21" s="76"/>
      <c r="I21" s="65"/>
      <c r="J21" s="196"/>
      <c r="K21" s="16"/>
      <c r="L21" s="16"/>
      <c r="M21" s="196"/>
      <c r="O21"/>
      <c r="P21"/>
      <c r="Q21"/>
      <c r="R21"/>
      <c r="S21"/>
      <c r="T2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row>
    <row r="22" spans="1:69" s="17" customFormat="1" ht="18.75">
      <c r="A22" s="73" t="s">
        <v>40</v>
      </c>
      <c r="B22" s="74"/>
      <c r="C22" s="74"/>
      <c r="D22" s="74"/>
      <c r="E22" s="74"/>
      <c r="F22" s="74"/>
      <c r="G22" s="74"/>
      <c r="H22" s="78"/>
      <c r="I22" s="66"/>
      <c r="J22" s="196"/>
      <c r="K22" s="16"/>
      <c r="L22" s="16"/>
      <c r="M22" s="196"/>
      <c r="O22"/>
      <c r="P22"/>
      <c r="Q22"/>
      <c r="R22"/>
      <c r="S22"/>
      <c r="T22"/>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row>
    <row r="23" spans="1:69" s="17" customFormat="1">
      <c r="A23" s="41"/>
      <c r="B23" s="32"/>
      <c r="C23" s="33"/>
      <c r="D23" s="32"/>
      <c r="E23" s="34"/>
      <c r="F23" s="34"/>
      <c r="G23" s="32"/>
      <c r="H23"/>
      <c r="I23"/>
      <c r="J23" s="16"/>
      <c r="K23" s="16"/>
      <c r="L23" s="16"/>
      <c r="M23" s="16"/>
      <c r="O23"/>
      <c r="P23"/>
      <c r="Q23"/>
      <c r="R23"/>
      <c r="S23"/>
      <c r="T23"/>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row>
    <row r="24" spans="1:69" s="17" customFormat="1" ht="18.75">
      <c r="A24" s="62" t="s">
        <v>43</v>
      </c>
      <c r="B24" s="68"/>
      <c r="C24" s="68"/>
      <c r="D24" s="68"/>
      <c r="E24" s="68"/>
      <c r="F24" s="68"/>
      <c r="G24" s="68"/>
      <c r="H24" s="69"/>
      <c r="I24"/>
      <c r="J24" s="16"/>
      <c r="K24" s="16"/>
      <c r="L24" s="16"/>
      <c r="M24" s="16"/>
      <c r="O24"/>
      <c r="P24"/>
      <c r="Q24"/>
      <c r="R24"/>
      <c r="S24"/>
      <c r="T24"/>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row>
    <row r="25" spans="1:69" s="17" customFormat="1" ht="18.75">
      <c r="A25" s="70" t="s">
        <v>44</v>
      </c>
      <c r="B25" s="71"/>
      <c r="C25" s="71"/>
      <c r="D25" s="71"/>
      <c r="E25" s="71"/>
      <c r="F25" s="71"/>
      <c r="G25" s="71"/>
      <c r="H25" s="72"/>
      <c r="I25"/>
      <c r="J25" s="16"/>
      <c r="K25" s="16">
        <f>IF(AND(K16&gt;100,J16&lt;&gt;0),1,0)</f>
        <v>0</v>
      </c>
      <c r="L25" s="16"/>
      <c r="M25" s="16"/>
      <c r="N25" s="17">
        <f>IF(AND(N16&gt;100,M16&lt;&gt;0),1,0)</f>
        <v>0</v>
      </c>
      <c r="O25"/>
      <c r="P25"/>
      <c r="Q25"/>
      <c r="R25"/>
      <c r="S25"/>
      <c r="T25"/>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row>
    <row r="26" spans="1:69" s="17" customFormat="1" ht="18.75">
      <c r="A26" s="73" t="s">
        <v>45</v>
      </c>
      <c r="B26" s="74"/>
      <c r="C26" s="74"/>
      <c r="D26" s="74"/>
      <c r="E26" s="74"/>
      <c r="F26" s="74"/>
      <c r="G26" s="74"/>
      <c r="H26" s="75"/>
      <c r="I26"/>
      <c r="J26" s="16"/>
      <c r="K26" s="16" t="e">
        <f>IF(AND(#REF!&gt;100,#REF!&lt;&gt;0),1,0)</f>
        <v>#REF!</v>
      </c>
      <c r="L26" s="16"/>
      <c r="M26" s="16"/>
      <c r="N26" s="17" t="e">
        <f>IF(AND(#REF!&gt;100,#REF!&lt;&gt;0),1,0)</f>
        <v>#REF!</v>
      </c>
      <c r="O26"/>
      <c r="P26"/>
      <c r="Q26"/>
      <c r="R26"/>
      <c r="S26"/>
      <c r="T26"/>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row>
    <row r="27" spans="1:69">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row>
    <row r="28" spans="1:69" s="17" customFormat="1" ht="18.75">
      <c r="A28" s="67" t="s">
        <v>46</v>
      </c>
      <c r="B28" s="69"/>
      <c r="C28" s="79"/>
      <c r="D28" s="80"/>
      <c r="E28" s="80"/>
      <c r="F28" s="81"/>
      <c r="G28" s="80"/>
      <c r="H28" s="80"/>
      <c r="I28" s="80"/>
      <c r="J28" s="80"/>
      <c r="K28" s="81"/>
      <c r="L28" s="80"/>
      <c r="M28" s="80"/>
      <c r="O28"/>
      <c r="P28"/>
      <c r="Q28"/>
      <c r="R28"/>
      <c r="S28"/>
      <c r="T28"/>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row>
    <row r="29" spans="1:69" s="17" customFormat="1" ht="45.75" customHeight="1">
      <c r="A29" s="257" t="s">
        <v>1575</v>
      </c>
      <c r="B29" s="257"/>
      <c r="C29" s="257"/>
      <c r="D29" s="257"/>
      <c r="E29" s="257"/>
      <c r="F29" s="257"/>
      <c r="G29" s="257"/>
      <c r="H29" s="257"/>
      <c r="I29" s="257"/>
      <c r="J29" s="257"/>
      <c r="K29" s="257"/>
      <c r="L29" s="257"/>
      <c r="M29" s="258"/>
      <c r="O29"/>
      <c r="P29"/>
      <c r="Q29" s="18"/>
      <c r="R29"/>
      <c r="S29"/>
      <c r="T29"/>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row>
    <row r="30" spans="1:69" s="17" customFormat="1" ht="38.25" customHeight="1">
      <c r="A30" s="259" t="s">
        <v>1576</v>
      </c>
      <c r="B30" s="259"/>
      <c r="C30" s="259"/>
      <c r="D30" s="259"/>
      <c r="E30" s="259"/>
      <c r="F30" s="259"/>
      <c r="G30" s="259"/>
      <c r="H30" s="259"/>
      <c r="I30" s="259"/>
      <c r="J30" s="259"/>
      <c r="K30" s="259"/>
      <c r="L30" s="259"/>
      <c r="M30" s="260"/>
      <c r="O30"/>
      <c r="P30"/>
      <c r="Q30" s="18"/>
      <c r="R30"/>
      <c r="S30"/>
      <c r="T30"/>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row>
    <row r="31" spans="1:69" s="17" customFormat="1" ht="114.75" customHeight="1">
      <c r="A31" s="261" t="s">
        <v>1577</v>
      </c>
      <c r="B31" s="261"/>
      <c r="C31" s="261"/>
      <c r="D31" s="261"/>
      <c r="E31" s="261"/>
      <c r="F31" s="261"/>
      <c r="G31" s="261"/>
      <c r="H31" s="261"/>
      <c r="I31" s="261"/>
      <c r="J31" s="261"/>
      <c r="K31" s="261"/>
      <c r="L31" s="261"/>
      <c r="M31" s="262"/>
      <c r="O31"/>
      <c r="P31"/>
      <c r="Q31"/>
      <c r="R31"/>
      <c r="S31"/>
      <c r="T3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row>
    <row r="32" spans="1:69" ht="9.75" customHeight="1">
      <c r="C32"/>
      <c r="F32"/>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L32" s="5">
        <v>94</v>
      </c>
      <c r="BM32" s="5">
        <v>73</v>
      </c>
      <c r="BN32" s="5">
        <v>24</v>
      </c>
      <c r="BO32" s="5">
        <v>95</v>
      </c>
      <c r="BP32" s="5">
        <v>15</v>
      </c>
      <c r="BQ32" s="19">
        <v>8</v>
      </c>
    </row>
    <row r="33" spans="1:57" s="197" customFormat="1" ht="21.75" customHeight="1"/>
    <row r="34" spans="1:57">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row>
    <row r="35" spans="1:57" ht="28.5">
      <c r="B35" s="253" t="s">
        <v>1569</v>
      </c>
      <c r="C35" s="254"/>
      <c r="D35" s="254"/>
      <c r="E35" s="254"/>
      <c r="F35" s="254"/>
      <c r="G35" s="254"/>
      <c r="H35" s="254"/>
      <c r="I35" s="254"/>
      <c r="J35" s="254"/>
      <c r="K35" s="254"/>
      <c r="L35" s="254"/>
      <c r="M35" s="254"/>
      <c r="N35" s="254"/>
      <c r="O35" s="255"/>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row>
    <row r="36" spans="1:57">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row>
    <row r="37" spans="1:57">
      <c r="A37" s="7"/>
      <c r="B37" s="7"/>
      <c r="C37" s="8"/>
      <c r="D37" s="7"/>
      <c r="E37" s="7"/>
      <c r="F37" s="9"/>
      <c r="G37" s="256" t="s">
        <v>28</v>
      </c>
      <c r="H37" s="256"/>
      <c r="I37" s="256"/>
      <c r="J37" s="256"/>
      <c r="K37" s="9"/>
      <c r="L37" s="256" t="s">
        <v>29</v>
      </c>
      <c r="M37" s="256"/>
      <c r="N37" s="9"/>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row>
    <row r="38" spans="1:57" ht="30">
      <c r="A38" s="7"/>
      <c r="B38" s="23" t="s">
        <v>30</v>
      </c>
      <c r="C38" s="30"/>
      <c r="D38" s="58" t="s">
        <v>1571</v>
      </c>
      <c r="E38" s="59" t="s">
        <v>31</v>
      </c>
      <c r="F38" s="31"/>
      <c r="G38" s="58" t="s">
        <v>32</v>
      </c>
      <c r="H38" s="60" t="s">
        <v>33</v>
      </c>
      <c r="I38" s="60" t="s">
        <v>20</v>
      </c>
      <c r="J38" s="59" t="s">
        <v>34</v>
      </c>
      <c r="K38" s="31"/>
      <c r="L38" s="58" t="s">
        <v>35</v>
      </c>
      <c r="M38" s="59" t="s">
        <v>36</v>
      </c>
      <c r="N38" s="31"/>
      <c r="O38" s="61" t="s">
        <v>49</v>
      </c>
      <c r="P38" s="11"/>
      <c r="Q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row>
    <row r="39" spans="1:57">
      <c r="A39" s="12"/>
      <c r="B39" s="21" t="s">
        <v>48</v>
      </c>
      <c r="C39" s="10"/>
      <c r="D39" s="222">
        <v>19</v>
      </c>
      <c r="E39" s="223">
        <v>8</v>
      </c>
      <c r="F39" s="46"/>
      <c r="G39" s="47">
        <v>0</v>
      </c>
      <c r="H39" s="48">
        <v>0</v>
      </c>
      <c r="I39" s="49">
        <v>1</v>
      </c>
      <c r="J39" s="50">
        <v>0</v>
      </c>
      <c r="K39" s="46"/>
      <c r="L39" s="47">
        <v>1</v>
      </c>
      <c r="M39" s="50">
        <v>1</v>
      </c>
      <c r="N39" s="46"/>
      <c r="O39" s="51">
        <f>SUM(G39:M39)</f>
        <v>3</v>
      </c>
      <c r="P39" s="11"/>
      <c r="Q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row>
    <row r="40" spans="1:57">
      <c r="A40" s="8"/>
      <c r="B40" s="21" t="s">
        <v>13</v>
      </c>
      <c r="C40" s="10"/>
      <c r="D40" s="224">
        <v>21</v>
      </c>
      <c r="E40" s="219">
        <v>20</v>
      </c>
      <c r="F40" s="52"/>
      <c r="G40" s="53">
        <v>1</v>
      </c>
      <c r="H40" s="24">
        <v>0</v>
      </c>
      <c r="I40" s="54">
        <v>0</v>
      </c>
      <c r="J40" s="55">
        <v>1</v>
      </c>
      <c r="K40" s="52"/>
      <c r="L40" s="53">
        <v>2</v>
      </c>
      <c r="M40" s="55">
        <v>1</v>
      </c>
      <c r="N40" s="52"/>
      <c r="O40" s="56">
        <f t="shared" ref="O40:O45" si="1">SUM(G40:M40)</f>
        <v>5</v>
      </c>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row>
    <row r="41" spans="1:57">
      <c r="A41" s="8"/>
      <c r="B41" s="22" t="s">
        <v>50</v>
      </c>
      <c r="C41" s="10"/>
      <c r="D41" s="224">
        <v>19</v>
      </c>
      <c r="E41" s="219">
        <v>18</v>
      </c>
      <c r="F41" s="52"/>
      <c r="G41" s="53">
        <v>1</v>
      </c>
      <c r="H41" s="24">
        <v>9</v>
      </c>
      <c r="I41" s="54">
        <v>1</v>
      </c>
      <c r="J41" s="55">
        <v>1</v>
      </c>
      <c r="K41" s="52"/>
      <c r="L41" s="53">
        <v>4</v>
      </c>
      <c r="M41" s="55">
        <v>2</v>
      </c>
      <c r="N41" s="52"/>
      <c r="O41" s="56">
        <f t="shared" si="1"/>
        <v>18</v>
      </c>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row>
    <row r="42" spans="1:57">
      <c r="A42" s="8"/>
      <c r="B42" s="21" t="s">
        <v>15</v>
      </c>
      <c r="C42" s="10"/>
      <c r="D42" s="224">
        <v>13</v>
      </c>
      <c r="E42" s="219">
        <v>11</v>
      </c>
      <c r="F42" s="52"/>
      <c r="G42" s="53">
        <v>4</v>
      </c>
      <c r="H42" s="24">
        <v>2</v>
      </c>
      <c r="I42" s="54">
        <v>0</v>
      </c>
      <c r="J42" s="55">
        <v>3</v>
      </c>
      <c r="K42" s="52"/>
      <c r="L42" s="53">
        <v>1</v>
      </c>
      <c r="M42" s="55">
        <v>0</v>
      </c>
      <c r="N42" s="52"/>
      <c r="O42" s="56">
        <f t="shared" si="1"/>
        <v>10</v>
      </c>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row>
    <row r="43" spans="1:57">
      <c r="A43" s="8"/>
      <c r="B43" s="21" t="s">
        <v>16</v>
      </c>
      <c r="C43" s="10"/>
      <c r="D43" s="224">
        <v>20</v>
      </c>
      <c r="E43" s="219">
        <v>18</v>
      </c>
      <c r="F43" s="52"/>
      <c r="G43" s="53">
        <v>0</v>
      </c>
      <c r="H43" s="24">
        <v>1</v>
      </c>
      <c r="I43" s="54">
        <v>1</v>
      </c>
      <c r="J43" s="55">
        <v>2</v>
      </c>
      <c r="K43" s="52"/>
      <c r="L43" s="53">
        <v>2</v>
      </c>
      <c r="M43" s="55">
        <v>0</v>
      </c>
      <c r="N43" s="52"/>
      <c r="O43" s="56">
        <f t="shared" si="1"/>
        <v>6</v>
      </c>
      <c r="P43" s="11"/>
      <c r="Q43" s="11"/>
      <c r="R43" s="14"/>
      <c r="S43" s="14"/>
      <c r="T43" s="14"/>
      <c r="U43" s="15"/>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row>
    <row r="44" spans="1:57">
      <c r="A44" s="8"/>
      <c r="B44" s="21" t="s">
        <v>17</v>
      </c>
      <c r="C44" s="10"/>
      <c r="D44" s="224">
        <v>14</v>
      </c>
      <c r="E44" s="219">
        <v>13</v>
      </c>
      <c r="F44" s="52"/>
      <c r="G44" s="53">
        <v>0</v>
      </c>
      <c r="H44" s="24">
        <v>1</v>
      </c>
      <c r="I44" s="54">
        <v>0</v>
      </c>
      <c r="J44" s="55">
        <v>0</v>
      </c>
      <c r="K44" s="52"/>
      <c r="L44" s="53">
        <v>0</v>
      </c>
      <c r="M44" s="55">
        <v>0</v>
      </c>
      <c r="N44" s="52"/>
      <c r="O44" s="56">
        <f t="shared" si="1"/>
        <v>1</v>
      </c>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row>
    <row r="45" spans="1:57">
      <c r="A45" s="8"/>
      <c r="B45" s="21" t="s">
        <v>18</v>
      </c>
      <c r="C45" s="10"/>
      <c r="D45" s="224">
        <v>20</v>
      </c>
      <c r="E45" s="219">
        <v>20</v>
      </c>
      <c r="F45" s="52"/>
      <c r="G45" s="53">
        <v>1</v>
      </c>
      <c r="H45" s="24">
        <v>1</v>
      </c>
      <c r="I45" s="54">
        <v>1</v>
      </c>
      <c r="J45" s="55">
        <v>0</v>
      </c>
      <c r="K45" s="52"/>
      <c r="L45" s="53">
        <v>0</v>
      </c>
      <c r="M45" s="55">
        <v>0</v>
      </c>
      <c r="N45" s="52"/>
      <c r="O45" s="56">
        <f t="shared" si="1"/>
        <v>3</v>
      </c>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row>
    <row r="46" spans="1:57">
      <c r="A46" s="12"/>
      <c r="B46" s="21" t="s">
        <v>19</v>
      </c>
      <c r="C46" s="10"/>
      <c r="D46" s="224">
        <v>19</v>
      </c>
      <c r="E46" s="219">
        <v>18</v>
      </c>
      <c r="F46" s="46"/>
      <c r="G46" s="53">
        <v>2</v>
      </c>
      <c r="H46" s="24">
        <v>0</v>
      </c>
      <c r="I46" s="54">
        <v>0</v>
      </c>
      <c r="J46" s="55">
        <v>1</v>
      </c>
      <c r="K46" s="46"/>
      <c r="L46" s="53">
        <v>3</v>
      </c>
      <c r="M46" s="55">
        <v>1</v>
      </c>
      <c r="N46" s="52"/>
      <c r="O46" s="56">
        <f>SUM(G46:M46)</f>
        <v>7</v>
      </c>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row>
    <row r="47" spans="1:57" ht="15.75">
      <c r="B47" s="23" t="s">
        <v>47</v>
      </c>
      <c r="C47" s="15"/>
      <c r="D47" s="220">
        <f>+AVERAGE(D39:D46)</f>
        <v>18.125</v>
      </c>
      <c r="E47" s="221">
        <f>+AVERAGE(E39:E46)</f>
        <v>15.75</v>
      </c>
      <c r="F47" s="13"/>
      <c r="G47" s="25">
        <f>SUM(G39:G46)</f>
        <v>9</v>
      </c>
      <c r="H47" s="26">
        <f>SUM(H39:H46)</f>
        <v>14</v>
      </c>
      <c r="I47" s="26">
        <f>SUM(I39:I46)</f>
        <v>4</v>
      </c>
      <c r="J47" s="27">
        <f>SUM(J39:J46)</f>
        <v>8</v>
      </c>
      <c r="K47" s="28"/>
      <c r="L47" s="25">
        <f>SUM(L39:L46)</f>
        <v>13</v>
      </c>
      <c r="M47" s="27">
        <f>SUM(M39:M46)</f>
        <v>5</v>
      </c>
      <c r="N47" s="28"/>
      <c r="O47" s="29">
        <f>SUM(O39:O46)</f>
        <v>53</v>
      </c>
      <c r="P47" s="11"/>
      <c r="Q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row>
    <row r="48" spans="1:57" ht="15.75">
      <c r="A48" s="42" t="s">
        <v>1578</v>
      </c>
      <c r="B48" s="43"/>
      <c r="C48" s="44"/>
      <c r="D48" s="43"/>
      <c r="E48" s="45"/>
      <c r="J48" s="16"/>
      <c r="K48" s="16"/>
      <c r="L48" s="16"/>
      <c r="M48" s="16"/>
      <c r="O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row>
    <row r="49" spans="1:57" ht="15.75">
      <c r="A49" s="43" t="s">
        <v>1574</v>
      </c>
      <c r="B49" s="43"/>
      <c r="C49" s="44"/>
      <c r="D49" s="43"/>
      <c r="E49" s="45"/>
      <c r="J49" s="16"/>
      <c r="K49" s="16"/>
      <c r="L49" s="16"/>
      <c r="M49" s="16"/>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row>
    <row r="50" spans="1:57">
      <c r="E50" s="17"/>
      <c r="J50" s="16"/>
      <c r="K50" s="16"/>
      <c r="L50" s="16"/>
      <c r="M50" s="16"/>
      <c r="U50" s="11"/>
      <c r="V50" s="11"/>
      <c r="W50" s="11"/>
      <c r="X50" s="11"/>
    </row>
    <row r="51" spans="1:57" ht="18.75">
      <c r="A51" s="57" t="s">
        <v>41</v>
      </c>
      <c r="B51" s="40"/>
      <c r="C51" s="36"/>
      <c r="D51" s="35"/>
      <c r="E51" s="37"/>
      <c r="F51" s="38"/>
      <c r="G51" s="39"/>
      <c r="J51" s="16"/>
      <c r="K51" s="16"/>
      <c r="L51" s="16"/>
      <c r="M51" s="16"/>
      <c r="U51" s="11"/>
      <c r="V51" s="11"/>
      <c r="W51" s="11"/>
      <c r="X51" s="11"/>
    </row>
    <row r="52" spans="1:57" ht="18.75">
      <c r="A52" s="62" t="s">
        <v>42</v>
      </c>
      <c r="B52" s="63"/>
      <c r="C52" s="68"/>
      <c r="D52" s="68"/>
      <c r="E52" s="68"/>
      <c r="F52" s="68"/>
      <c r="G52" s="68"/>
      <c r="H52" s="77"/>
      <c r="I52" s="193"/>
      <c r="J52" s="16"/>
      <c r="K52" s="16"/>
      <c r="L52" s="16"/>
      <c r="M52" s="16"/>
      <c r="U52" s="11"/>
      <c r="V52" s="11"/>
      <c r="W52" s="11"/>
      <c r="X52" s="11"/>
    </row>
    <row r="53" spans="1:57" ht="18.75">
      <c r="A53" s="70" t="s">
        <v>38</v>
      </c>
      <c r="B53" s="71"/>
      <c r="C53" s="71"/>
      <c r="D53" s="71"/>
      <c r="E53" s="71"/>
      <c r="F53" s="71"/>
      <c r="G53" s="71"/>
      <c r="H53" s="76"/>
      <c r="I53" s="194"/>
      <c r="J53" s="196"/>
      <c r="K53" s="16"/>
      <c r="L53" s="16"/>
      <c r="M53" s="196"/>
      <c r="U53" s="11"/>
      <c r="V53" s="11"/>
      <c r="W53" s="11"/>
      <c r="X53" s="11"/>
    </row>
    <row r="54" spans="1:57" ht="18.75">
      <c r="A54" s="70" t="s">
        <v>39</v>
      </c>
      <c r="B54" s="71"/>
      <c r="C54" s="71"/>
      <c r="D54" s="71"/>
      <c r="E54" s="71"/>
      <c r="F54" s="71"/>
      <c r="G54" s="71"/>
      <c r="H54" s="76"/>
      <c r="I54" s="194"/>
      <c r="J54" s="196"/>
      <c r="K54" s="16"/>
      <c r="L54" s="16"/>
      <c r="M54" s="196"/>
      <c r="U54" s="11"/>
      <c r="V54" s="11"/>
      <c r="W54" s="11"/>
      <c r="X54" s="11"/>
    </row>
    <row r="55" spans="1:57" ht="18.75">
      <c r="A55" s="73" t="s">
        <v>40</v>
      </c>
      <c r="B55" s="74"/>
      <c r="C55" s="74"/>
      <c r="D55" s="74"/>
      <c r="E55" s="74"/>
      <c r="F55" s="74"/>
      <c r="G55" s="74"/>
      <c r="H55" s="78"/>
      <c r="I55" s="195"/>
      <c r="J55" s="196"/>
      <c r="K55" s="16"/>
      <c r="L55" s="16"/>
      <c r="M55" s="196"/>
      <c r="U55" s="11"/>
      <c r="V55" s="11"/>
      <c r="W55" s="11"/>
      <c r="X55" s="11"/>
    </row>
    <row r="56" spans="1:57">
      <c r="A56" s="41"/>
      <c r="B56" s="32"/>
      <c r="C56" s="33"/>
      <c r="D56" s="32"/>
      <c r="E56" s="34"/>
      <c r="F56" s="34"/>
      <c r="G56" s="32"/>
      <c r="J56" s="16"/>
      <c r="K56" s="16"/>
      <c r="L56" s="16"/>
      <c r="M56" s="16"/>
      <c r="U56" s="11"/>
      <c r="V56" s="11"/>
      <c r="W56" s="11"/>
      <c r="X56" s="11"/>
    </row>
    <row r="57" spans="1:57" ht="18.75">
      <c r="A57" s="62" t="s">
        <v>43</v>
      </c>
      <c r="B57" s="68"/>
      <c r="C57" s="68"/>
      <c r="D57" s="68"/>
      <c r="E57" s="68"/>
      <c r="F57" s="68"/>
      <c r="G57" s="68"/>
      <c r="H57" s="69"/>
      <c r="J57" s="16"/>
      <c r="K57" s="16"/>
      <c r="L57" s="16"/>
      <c r="M57" s="16"/>
      <c r="U57" s="11"/>
      <c r="V57" s="11"/>
      <c r="W57" s="11"/>
      <c r="X57" s="11"/>
    </row>
    <row r="58" spans="1:57" ht="18.75">
      <c r="A58" s="70" t="s">
        <v>44</v>
      </c>
      <c r="B58" s="71"/>
      <c r="C58" s="71"/>
      <c r="D58" s="71"/>
      <c r="E58" s="71"/>
      <c r="F58" s="71"/>
      <c r="G58" s="71"/>
      <c r="H58" s="72"/>
      <c r="J58" s="16"/>
      <c r="K58" s="16">
        <f>IF(AND(K49&gt;100,J49&lt;&gt;0),1,0)</f>
        <v>0</v>
      </c>
      <c r="L58" s="16"/>
      <c r="M58" s="16"/>
      <c r="N58" s="17">
        <f>IF(AND(N49&gt;100,M49&lt;&gt;0),1,0)</f>
        <v>0</v>
      </c>
      <c r="U58" s="11"/>
      <c r="V58" s="11"/>
      <c r="W58" s="11"/>
      <c r="X58" s="11"/>
    </row>
    <row r="59" spans="1:57" ht="18.75">
      <c r="A59" s="73" t="s">
        <v>45</v>
      </c>
      <c r="B59" s="74"/>
      <c r="C59" s="74"/>
      <c r="D59" s="74"/>
      <c r="E59" s="74"/>
      <c r="F59" s="74"/>
      <c r="G59" s="74"/>
      <c r="H59" s="75"/>
      <c r="J59" s="16"/>
      <c r="K59" s="16" t="e">
        <f>IF(AND(#REF!&gt;100,#REF!&lt;&gt;0),1,0)</f>
        <v>#REF!</v>
      </c>
      <c r="L59" s="16"/>
      <c r="M59" s="16"/>
      <c r="N59" s="17" t="e">
        <f>IF(AND(#REF!&gt;100,#REF!&lt;&gt;0),1,0)</f>
        <v>#REF!</v>
      </c>
      <c r="U59" s="11"/>
      <c r="V59" s="11"/>
      <c r="W59" s="11"/>
      <c r="X59" s="11"/>
    </row>
    <row r="60" spans="1:57">
      <c r="U60" s="11"/>
      <c r="V60" s="11"/>
      <c r="W60" s="11"/>
      <c r="X60" s="11"/>
    </row>
    <row r="61" spans="1:57" ht="18.75">
      <c r="A61" s="67" t="s">
        <v>46</v>
      </c>
      <c r="B61" s="69"/>
      <c r="C61" s="79"/>
      <c r="D61" s="80"/>
      <c r="E61" s="80"/>
      <c r="F61" s="81"/>
      <c r="G61" s="80"/>
      <c r="H61" s="80"/>
      <c r="I61" s="80"/>
      <c r="J61" s="80"/>
      <c r="K61" s="81"/>
      <c r="L61" s="80"/>
      <c r="M61" s="80"/>
      <c r="U61" s="11"/>
      <c r="V61" s="11"/>
      <c r="W61" s="11"/>
      <c r="X61" s="11"/>
    </row>
    <row r="62" spans="1:57" ht="38.25" customHeight="1">
      <c r="A62" s="257" t="s">
        <v>1581</v>
      </c>
      <c r="B62" s="257"/>
      <c r="C62" s="257"/>
      <c r="D62" s="257"/>
      <c r="E62" s="257"/>
      <c r="F62" s="257"/>
      <c r="G62" s="257"/>
      <c r="H62" s="257"/>
      <c r="I62" s="257"/>
      <c r="J62" s="257"/>
      <c r="K62" s="257"/>
      <c r="L62" s="257"/>
      <c r="M62" s="258"/>
      <c r="Q62" s="18"/>
      <c r="U62" s="11"/>
      <c r="V62" s="11"/>
      <c r="W62" s="11"/>
      <c r="X62" s="11"/>
    </row>
    <row r="63" spans="1:57" ht="54.75" customHeight="1">
      <c r="A63" s="259" t="s">
        <v>1579</v>
      </c>
      <c r="B63" s="259"/>
      <c r="C63" s="259"/>
      <c r="D63" s="259"/>
      <c r="E63" s="259"/>
      <c r="F63" s="259"/>
      <c r="G63" s="259"/>
      <c r="H63" s="259"/>
      <c r="I63" s="259"/>
      <c r="J63" s="259"/>
      <c r="K63" s="259"/>
      <c r="L63" s="259"/>
      <c r="M63" s="260"/>
      <c r="Q63" s="18"/>
      <c r="U63" s="11"/>
      <c r="V63" s="11"/>
      <c r="W63" s="11"/>
      <c r="X63" s="11"/>
    </row>
    <row r="64" spans="1:57" ht="113.25" customHeight="1">
      <c r="A64" s="261" t="s">
        <v>1580</v>
      </c>
      <c r="B64" s="261"/>
      <c r="C64" s="261"/>
      <c r="D64" s="261"/>
      <c r="E64" s="261"/>
      <c r="F64" s="261"/>
      <c r="G64" s="261"/>
      <c r="H64" s="261"/>
      <c r="I64" s="261"/>
      <c r="J64" s="261"/>
      <c r="K64" s="261"/>
      <c r="L64" s="261"/>
      <c r="M64" s="262"/>
      <c r="U64" s="11"/>
      <c r="V64" s="11"/>
      <c r="W64" s="11"/>
      <c r="X64" s="11"/>
    </row>
    <row r="65" spans="1:24" ht="11.25" customHeight="1"/>
    <row r="66" spans="1:24" s="197" customFormat="1" ht="21" customHeight="1">
      <c r="C66" s="198"/>
    </row>
    <row r="68" spans="1:24" ht="28.5">
      <c r="B68" s="253" t="s">
        <v>1570</v>
      </c>
      <c r="C68" s="254"/>
      <c r="D68" s="254"/>
      <c r="E68" s="254"/>
      <c r="F68" s="254"/>
      <c r="G68" s="254"/>
      <c r="H68" s="254"/>
      <c r="I68" s="254"/>
      <c r="J68" s="254"/>
      <c r="K68" s="254"/>
      <c r="L68" s="254"/>
      <c r="M68" s="254"/>
      <c r="N68" s="254"/>
      <c r="O68" s="255"/>
      <c r="U68" s="11"/>
      <c r="V68" s="11"/>
      <c r="W68" s="11"/>
      <c r="X68" s="11"/>
    </row>
    <row r="69" spans="1:24">
      <c r="U69" s="11"/>
      <c r="V69" s="11"/>
      <c r="W69" s="11"/>
      <c r="X69" s="11"/>
    </row>
    <row r="70" spans="1:24">
      <c r="A70" s="7"/>
      <c r="B70" s="7"/>
      <c r="C70" s="8"/>
      <c r="D70" s="7"/>
      <c r="E70" s="7"/>
      <c r="F70" s="9"/>
      <c r="G70" s="256" t="s">
        <v>28</v>
      </c>
      <c r="H70" s="256"/>
      <c r="I70" s="256"/>
      <c r="J70" s="256"/>
      <c r="K70" s="9"/>
      <c r="L70" s="256" t="s">
        <v>29</v>
      </c>
      <c r="M70" s="256"/>
      <c r="N70" s="9"/>
      <c r="U70" s="11"/>
      <c r="V70" s="11"/>
      <c r="W70" s="11"/>
      <c r="X70" s="11"/>
    </row>
    <row r="71" spans="1:24" ht="30">
      <c r="A71" s="7"/>
      <c r="B71" s="23" t="s">
        <v>30</v>
      </c>
      <c r="C71" s="30"/>
      <c r="D71" s="216" t="s">
        <v>1571</v>
      </c>
      <c r="E71" s="217" t="s">
        <v>31</v>
      </c>
      <c r="F71" s="31"/>
      <c r="G71" s="58" t="s">
        <v>32</v>
      </c>
      <c r="H71" s="60" t="s">
        <v>33</v>
      </c>
      <c r="I71" s="60" t="s">
        <v>20</v>
      </c>
      <c r="J71" s="59" t="s">
        <v>34</v>
      </c>
      <c r="K71" s="31"/>
      <c r="L71" s="58" t="s">
        <v>35</v>
      </c>
      <c r="M71" s="59" t="s">
        <v>36</v>
      </c>
      <c r="N71" s="31"/>
      <c r="O71" s="61" t="s">
        <v>49</v>
      </c>
      <c r="P71" s="11"/>
      <c r="Q71" s="11"/>
      <c r="U71" s="11"/>
      <c r="V71" s="11"/>
      <c r="W71" s="11"/>
      <c r="X71" s="11"/>
    </row>
    <row r="72" spans="1:24">
      <c r="A72" s="12"/>
      <c r="B72" s="21" t="s">
        <v>48</v>
      </c>
      <c r="C72" s="10"/>
      <c r="D72" s="218">
        <v>21</v>
      </c>
      <c r="E72" s="219">
        <v>11</v>
      </c>
      <c r="F72" s="46"/>
      <c r="G72" s="47">
        <v>20</v>
      </c>
      <c r="H72" s="48">
        <v>0</v>
      </c>
      <c r="I72" s="49">
        <v>1</v>
      </c>
      <c r="J72" s="50">
        <v>0</v>
      </c>
      <c r="K72" s="46"/>
      <c r="L72" s="47">
        <v>0</v>
      </c>
      <c r="M72" s="50">
        <v>0</v>
      </c>
      <c r="N72" s="46"/>
      <c r="O72" s="51">
        <f>SUM(G72:M72)</f>
        <v>21</v>
      </c>
      <c r="P72" s="11"/>
      <c r="Q72" s="11"/>
      <c r="U72" s="11"/>
      <c r="V72" s="11"/>
      <c r="W72" s="11"/>
      <c r="X72" s="11"/>
    </row>
    <row r="73" spans="1:24">
      <c r="A73" s="8"/>
      <c r="B73" s="21" t="s">
        <v>13</v>
      </c>
      <c r="C73" s="10"/>
      <c r="D73" s="218">
        <v>19</v>
      </c>
      <c r="E73" s="219">
        <v>18</v>
      </c>
      <c r="F73" s="52"/>
      <c r="G73" s="53">
        <v>3</v>
      </c>
      <c r="H73" s="24">
        <v>0</v>
      </c>
      <c r="I73" s="54">
        <v>2</v>
      </c>
      <c r="J73" s="55">
        <v>2</v>
      </c>
      <c r="K73" s="52"/>
      <c r="L73" s="53">
        <v>0</v>
      </c>
      <c r="M73" s="55">
        <v>0</v>
      </c>
      <c r="N73" s="52"/>
      <c r="O73" s="56">
        <f t="shared" ref="O73:O78" si="2">SUM(G73:M73)</f>
        <v>7</v>
      </c>
      <c r="P73" s="11"/>
      <c r="Q73" s="11"/>
      <c r="R73" s="11"/>
      <c r="S73" s="11"/>
      <c r="T73" s="11"/>
      <c r="U73" s="11"/>
      <c r="V73" s="11"/>
      <c r="W73" s="11"/>
      <c r="X73" s="11"/>
    </row>
    <row r="74" spans="1:24">
      <c r="A74" s="8"/>
      <c r="B74" s="22" t="s">
        <v>50</v>
      </c>
      <c r="C74" s="10"/>
      <c r="D74" s="218">
        <v>17</v>
      </c>
      <c r="E74" s="219">
        <v>16</v>
      </c>
      <c r="F74" s="52"/>
      <c r="G74" s="53">
        <v>4</v>
      </c>
      <c r="H74" s="24">
        <v>2</v>
      </c>
      <c r="I74" s="54">
        <v>1</v>
      </c>
      <c r="J74" s="55">
        <v>0</v>
      </c>
      <c r="K74" s="52"/>
      <c r="L74" s="53">
        <v>4</v>
      </c>
      <c r="M74" s="55">
        <v>4</v>
      </c>
      <c r="N74" s="52"/>
      <c r="O74" s="56">
        <f t="shared" si="2"/>
        <v>15</v>
      </c>
      <c r="P74" s="11"/>
      <c r="Q74" s="11"/>
      <c r="R74" s="11"/>
      <c r="S74" s="11"/>
      <c r="T74" s="11"/>
      <c r="U74" s="11"/>
      <c r="V74" s="11"/>
      <c r="W74" s="11"/>
      <c r="X74" s="11"/>
    </row>
    <row r="75" spans="1:24">
      <c r="A75" s="8"/>
      <c r="B75" s="21" t="s">
        <v>15</v>
      </c>
      <c r="C75" s="10"/>
      <c r="D75" s="218">
        <v>22</v>
      </c>
      <c r="E75" s="219">
        <v>22</v>
      </c>
      <c r="F75" s="52"/>
      <c r="G75" s="53">
        <v>2</v>
      </c>
      <c r="H75" s="24">
        <v>1</v>
      </c>
      <c r="I75" s="54">
        <v>0</v>
      </c>
      <c r="J75" s="55">
        <v>0</v>
      </c>
      <c r="K75" s="52"/>
      <c r="L75" s="53">
        <v>0</v>
      </c>
      <c r="M75" s="55">
        <v>1</v>
      </c>
      <c r="N75" s="52"/>
      <c r="O75" s="56">
        <f t="shared" si="2"/>
        <v>4</v>
      </c>
      <c r="P75" s="11"/>
      <c r="Q75" s="11"/>
      <c r="R75" s="11"/>
      <c r="S75" s="11"/>
      <c r="T75" s="11"/>
      <c r="U75" s="11"/>
      <c r="V75" s="11"/>
      <c r="W75" s="11"/>
      <c r="X75" s="11"/>
    </row>
    <row r="76" spans="1:24">
      <c r="A76" s="8"/>
      <c r="B76" s="21" t="s">
        <v>16</v>
      </c>
      <c r="C76" s="10"/>
      <c r="D76" s="218">
        <v>22</v>
      </c>
      <c r="E76" s="219">
        <v>22</v>
      </c>
      <c r="F76" s="52"/>
      <c r="G76" s="53">
        <v>2</v>
      </c>
      <c r="H76" s="24">
        <v>0</v>
      </c>
      <c r="I76" s="54">
        <v>0</v>
      </c>
      <c r="J76" s="55">
        <v>0</v>
      </c>
      <c r="K76" s="52"/>
      <c r="L76" s="53">
        <v>0</v>
      </c>
      <c r="M76" s="55">
        <v>0</v>
      </c>
      <c r="N76" s="52"/>
      <c r="O76" s="56">
        <f t="shared" si="2"/>
        <v>2</v>
      </c>
      <c r="P76" s="11"/>
      <c r="Q76" s="11"/>
      <c r="R76" s="14"/>
      <c r="S76" s="14"/>
      <c r="T76" s="14"/>
      <c r="U76" s="15"/>
      <c r="V76" s="11"/>
      <c r="W76" s="11"/>
      <c r="X76" s="11"/>
    </row>
    <row r="77" spans="1:24">
      <c r="A77" s="8"/>
      <c r="B77" s="21" t="s">
        <v>17</v>
      </c>
      <c r="C77" s="10"/>
      <c r="D77" s="218">
        <v>9</v>
      </c>
      <c r="E77" s="219">
        <v>9</v>
      </c>
      <c r="F77" s="52"/>
      <c r="G77" s="53">
        <v>1</v>
      </c>
      <c r="H77" s="24">
        <v>0</v>
      </c>
      <c r="I77" s="54">
        <v>0</v>
      </c>
      <c r="J77" s="55">
        <v>0</v>
      </c>
      <c r="K77" s="52"/>
      <c r="L77" s="53">
        <v>1</v>
      </c>
      <c r="M77" s="55">
        <v>0</v>
      </c>
      <c r="N77" s="52"/>
      <c r="O77" s="56">
        <f t="shared" si="2"/>
        <v>2</v>
      </c>
      <c r="P77" s="11"/>
      <c r="Q77" s="11"/>
      <c r="R77" s="11"/>
      <c r="S77" s="11"/>
      <c r="T77" s="11"/>
      <c r="U77" s="11"/>
      <c r="V77" s="11"/>
      <c r="W77" s="11"/>
      <c r="X77" s="11"/>
    </row>
    <row r="78" spans="1:24">
      <c r="A78" s="8"/>
      <c r="B78" s="21" t="s">
        <v>18</v>
      </c>
      <c r="C78" s="10"/>
      <c r="D78" s="218">
        <v>22</v>
      </c>
      <c r="E78" s="219">
        <v>22</v>
      </c>
      <c r="F78" s="52"/>
      <c r="G78" s="53">
        <v>5</v>
      </c>
      <c r="H78" s="24">
        <v>2</v>
      </c>
      <c r="I78" s="54">
        <v>1</v>
      </c>
      <c r="J78" s="55">
        <v>0</v>
      </c>
      <c r="K78" s="52"/>
      <c r="L78" s="53">
        <v>1</v>
      </c>
      <c r="M78" s="55">
        <v>2</v>
      </c>
      <c r="N78" s="52"/>
      <c r="O78" s="56">
        <f t="shared" si="2"/>
        <v>11</v>
      </c>
      <c r="P78" s="11"/>
      <c r="Q78" s="11"/>
      <c r="R78" s="11"/>
      <c r="S78" s="11"/>
      <c r="T78" s="11"/>
      <c r="U78" s="11"/>
      <c r="V78" s="11"/>
      <c r="W78" s="11"/>
      <c r="X78" s="11"/>
    </row>
    <row r="79" spans="1:24">
      <c r="A79" s="12"/>
      <c r="B79" s="21" t="s">
        <v>19</v>
      </c>
      <c r="C79" s="10"/>
      <c r="D79" s="218">
        <v>21</v>
      </c>
      <c r="E79" s="219">
        <v>17</v>
      </c>
      <c r="F79" s="46"/>
      <c r="G79" s="53">
        <v>5</v>
      </c>
      <c r="H79" s="24">
        <v>5</v>
      </c>
      <c r="I79" s="54">
        <v>0</v>
      </c>
      <c r="J79" s="55">
        <v>0</v>
      </c>
      <c r="K79" s="46"/>
      <c r="L79" s="53">
        <v>1</v>
      </c>
      <c r="M79" s="55">
        <v>0</v>
      </c>
      <c r="N79" s="52"/>
      <c r="O79" s="56">
        <f>SUM(G79:M79)</f>
        <v>11</v>
      </c>
      <c r="P79" s="11"/>
      <c r="Q79" s="11"/>
      <c r="R79" s="11"/>
      <c r="S79" s="11"/>
      <c r="T79" s="11"/>
      <c r="U79" s="11"/>
      <c r="V79" s="11"/>
      <c r="W79" s="11"/>
      <c r="X79" s="11"/>
    </row>
    <row r="80" spans="1:24" ht="15.75">
      <c r="B80" s="23" t="s">
        <v>47</v>
      </c>
      <c r="C80" s="15"/>
      <c r="D80" s="220">
        <f>+AVERAGE(D72:D79)</f>
        <v>19.125</v>
      </c>
      <c r="E80" s="221">
        <f>+AVERAGE(E72:E79)</f>
        <v>17.125</v>
      </c>
      <c r="F80" s="13"/>
      <c r="G80" s="25">
        <f>SUM(G72:G79)</f>
        <v>42</v>
      </c>
      <c r="H80" s="26">
        <f>SUM(H72:H79)</f>
        <v>10</v>
      </c>
      <c r="I80" s="26">
        <f>SUM(I72:I79)</f>
        <v>5</v>
      </c>
      <c r="J80" s="27">
        <f>SUM(J72:J79)</f>
        <v>2</v>
      </c>
      <c r="K80" s="28"/>
      <c r="L80" s="25">
        <f>SUM(L72:L79)</f>
        <v>7</v>
      </c>
      <c r="M80" s="27">
        <f>SUM(M72:M79)</f>
        <v>7</v>
      </c>
      <c r="N80" s="28"/>
      <c r="O80" s="29">
        <f>SUM(O72:O79)</f>
        <v>73</v>
      </c>
      <c r="P80" s="11"/>
      <c r="Q80" s="11"/>
      <c r="U80" s="11"/>
      <c r="V80" s="11"/>
      <c r="W80" s="11"/>
      <c r="X80" s="11"/>
    </row>
    <row r="81" spans="1:24" ht="15.75">
      <c r="A81" s="42" t="s">
        <v>1597</v>
      </c>
      <c r="B81" s="43"/>
      <c r="C81" s="44"/>
      <c r="D81" s="43"/>
      <c r="E81" s="45"/>
      <c r="J81" s="16"/>
      <c r="K81" s="16"/>
      <c r="L81" s="16"/>
      <c r="M81" s="16"/>
      <c r="O81" s="11"/>
      <c r="U81" s="11"/>
      <c r="V81" s="11"/>
      <c r="W81" s="11"/>
      <c r="X81" s="11"/>
    </row>
    <row r="82" spans="1:24" ht="15.75">
      <c r="A82" s="43" t="s">
        <v>1598</v>
      </c>
      <c r="B82" s="43"/>
      <c r="C82" s="44"/>
      <c r="D82" s="43"/>
      <c r="E82" s="45"/>
      <c r="J82" s="16"/>
      <c r="K82" s="16"/>
      <c r="L82" s="16"/>
      <c r="M82" s="16"/>
      <c r="U82" s="11"/>
      <c r="V82" s="11"/>
      <c r="W82" s="11"/>
      <c r="X82" s="11"/>
    </row>
    <row r="83" spans="1:24">
      <c r="E83" s="17"/>
      <c r="J83" s="16"/>
      <c r="K83" s="16"/>
      <c r="L83" s="16"/>
      <c r="M83" s="16"/>
      <c r="U83" s="11"/>
      <c r="V83" s="11"/>
      <c r="W83" s="11"/>
      <c r="X83" s="11"/>
    </row>
    <row r="84" spans="1:24" ht="18.75">
      <c r="A84" s="57" t="s">
        <v>41</v>
      </c>
      <c r="B84" s="40"/>
      <c r="C84" s="36"/>
      <c r="D84" s="35"/>
      <c r="E84" s="37"/>
      <c r="F84" s="38"/>
      <c r="G84" s="39"/>
      <c r="J84" s="16"/>
      <c r="K84" s="16"/>
      <c r="L84" s="16"/>
      <c r="M84" s="16"/>
      <c r="U84" s="11"/>
      <c r="V84" s="11"/>
      <c r="W84" s="11"/>
      <c r="X84" s="11"/>
    </row>
    <row r="85" spans="1:24" ht="18.75">
      <c r="A85" s="62" t="s">
        <v>42</v>
      </c>
      <c r="B85" s="63"/>
      <c r="C85" s="68"/>
      <c r="D85" s="68"/>
      <c r="E85" s="68"/>
      <c r="F85" s="68"/>
      <c r="G85" s="68"/>
      <c r="H85" s="77"/>
      <c r="I85" s="193"/>
      <c r="J85" s="16"/>
      <c r="K85" s="16"/>
      <c r="L85" s="16"/>
      <c r="M85" s="16"/>
      <c r="U85" s="11"/>
      <c r="V85" s="11"/>
      <c r="W85" s="11"/>
      <c r="X85" s="11"/>
    </row>
    <row r="86" spans="1:24" ht="18.75">
      <c r="A86" s="70" t="s">
        <v>38</v>
      </c>
      <c r="B86" s="71"/>
      <c r="C86" s="71"/>
      <c r="D86" s="71"/>
      <c r="E86" s="71"/>
      <c r="F86" s="71"/>
      <c r="G86" s="71"/>
      <c r="H86" s="76"/>
      <c r="I86" s="194"/>
      <c r="J86" s="196"/>
      <c r="K86" s="16"/>
      <c r="L86" s="16"/>
      <c r="M86" s="196"/>
      <c r="U86" s="11"/>
      <c r="V86" s="11"/>
      <c r="W86" s="11"/>
      <c r="X86" s="11"/>
    </row>
    <row r="87" spans="1:24" ht="18.75">
      <c r="A87" s="70" t="s">
        <v>39</v>
      </c>
      <c r="B87" s="71"/>
      <c r="C87" s="71"/>
      <c r="D87" s="71"/>
      <c r="E87" s="71"/>
      <c r="F87" s="71"/>
      <c r="G87" s="71"/>
      <c r="H87" s="76"/>
      <c r="I87" s="194"/>
      <c r="J87" s="196"/>
      <c r="K87" s="16"/>
      <c r="L87" s="16"/>
      <c r="M87" s="196"/>
      <c r="U87" s="11"/>
      <c r="V87" s="11"/>
      <c r="W87" s="11"/>
      <c r="X87" s="11"/>
    </row>
    <row r="88" spans="1:24" ht="18.75">
      <c r="A88" s="73" t="s">
        <v>40</v>
      </c>
      <c r="B88" s="74"/>
      <c r="C88" s="74"/>
      <c r="D88" s="74"/>
      <c r="E88" s="74"/>
      <c r="F88" s="74"/>
      <c r="G88" s="74"/>
      <c r="H88" s="78"/>
      <c r="I88" s="195"/>
      <c r="J88" s="196"/>
      <c r="K88" s="16"/>
      <c r="L88" s="16"/>
      <c r="M88" s="196"/>
      <c r="U88" s="11"/>
      <c r="V88" s="11"/>
      <c r="W88" s="11"/>
      <c r="X88" s="11"/>
    </row>
    <row r="89" spans="1:24">
      <c r="A89" s="41"/>
      <c r="B89" s="32"/>
      <c r="C89" s="33"/>
      <c r="D89" s="32"/>
      <c r="E89" s="34"/>
      <c r="F89" s="34"/>
      <c r="G89" s="32"/>
      <c r="J89" s="16"/>
      <c r="K89" s="16"/>
      <c r="L89" s="16"/>
      <c r="M89" s="16"/>
      <c r="U89" s="11"/>
      <c r="V89" s="11"/>
      <c r="W89" s="11"/>
      <c r="X89" s="11"/>
    </row>
    <row r="90" spans="1:24" ht="18.75">
      <c r="A90" s="62" t="s">
        <v>43</v>
      </c>
      <c r="B90" s="68"/>
      <c r="C90" s="68"/>
      <c r="D90" s="68"/>
      <c r="E90" s="68"/>
      <c r="F90" s="68"/>
      <c r="G90" s="68"/>
      <c r="H90" s="69"/>
      <c r="J90" s="16"/>
      <c r="K90" s="16"/>
      <c r="L90" s="16"/>
      <c r="M90" s="16"/>
      <c r="U90" s="11"/>
      <c r="V90" s="11"/>
      <c r="W90" s="11"/>
      <c r="X90" s="11"/>
    </row>
    <row r="91" spans="1:24" ht="18.75">
      <c r="A91" s="70" t="s">
        <v>44</v>
      </c>
      <c r="B91" s="71"/>
      <c r="C91" s="71"/>
      <c r="D91" s="71"/>
      <c r="E91" s="71"/>
      <c r="F91" s="71"/>
      <c r="G91" s="71"/>
      <c r="H91" s="72"/>
      <c r="J91" s="16"/>
      <c r="K91" s="16">
        <f>IF(AND(K82&gt;100,J82&lt;&gt;0),1,0)</f>
        <v>0</v>
      </c>
      <c r="L91" s="16"/>
      <c r="M91" s="16"/>
      <c r="N91" s="17">
        <f>IF(AND(N82&gt;100,M82&lt;&gt;0),1,0)</f>
        <v>0</v>
      </c>
      <c r="U91" s="11"/>
      <c r="V91" s="11"/>
      <c r="W91" s="11"/>
      <c r="X91" s="11"/>
    </row>
    <row r="92" spans="1:24" ht="18.75">
      <c r="A92" s="73" t="s">
        <v>45</v>
      </c>
      <c r="B92" s="74"/>
      <c r="C92" s="74"/>
      <c r="D92" s="74"/>
      <c r="E92" s="74"/>
      <c r="F92" s="74"/>
      <c r="G92" s="74"/>
      <c r="H92" s="75"/>
      <c r="J92" s="16"/>
      <c r="K92" s="16" t="e">
        <f>IF(AND(#REF!&gt;100,#REF!&lt;&gt;0),1,0)</f>
        <v>#REF!</v>
      </c>
      <c r="L92" s="16"/>
      <c r="M92" s="16"/>
      <c r="N92" s="17" t="e">
        <f>IF(AND(#REF!&gt;100,#REF!&lt;&gt;0),1,0)</f>
        <v>#REF!</v>
      </c>
      <c r="U92" s="11"/>
      <c r="V92" s="11"/>
      <c r="W92" s="11"/>
      <c r="X92" s="11"/>
    </row>
    <row r="93" spans="1:24">
      <c r="U93" s="11"/>
      <c r="V93" s="11"/>
      <c r="W93" s="11"/>
      <c r="X93" s="11"/>
    </row>
    <row r="94" spans="1:24" ht="18.75">
      <c r="A94" s="67" t="s">
        <v>46</v>
      </c>
      <c r="B94" s="69"/>
      <c r="C94" s="79"/>
      <c r="D94" s="80"/>
      <c r="E94" s="80"/>
      <c r="F94" s="81"/>
      <c r="G94" s="80"/>
      <c r="H94" s="80"/>
      <c r="I94" s="80"/>
      <c r="J94" s="80"/>
      <c r="K94" s="81"/>
      <c r="L94" s="80"/>
      <c r="M94" s="80"/>
      <c r="U94" s="11"/>
      <c r="V94" s="11"/>
      <c r="W94" s="11"/>
      <c r="X94" s="11"/>
    </row>
    <row r="95" spans="1:24" ht="56.25" customHeight="1">
      <c r="A95" s="259" t="s">
        <v>1599</v>
      </c>
      <c r="B95" s="259"/>
      <c r="C95" s="259"/>
      <c r="D95" s="259"/>
      <c r="E95" s="259"/>
      <c r="F95" s="259"/>
      <c r="G95" s="259"/>
      <c r="H95" s="259"/>
      <c r="I95" s="259"/>
      <c r="J95" s="259"/>
      <c r="K95" s="259"/>
      <c r="L95" s="259"/>
      <c r="M95" s="260"/>
      <c r="Q95" s="18"/>
      <c r="U95" s="11"/>
      <c r="V95" s="11"/>
      <c r="W95" s="11"/>
      <c r="X95" s="11"/>
    </row>
    <row r="96" spans="1:24" ht="58.5" customHeight="1">
      <c r="A96" s="259" t="s">
        <v>1582</v>
      </c>
      <c r="B96" s="259"/>
      <c r="C96" s="259"/>
      <c r="D96" s="259"/>
      <c r="E96" s="259"/>
      <c r="F96" s="259"/>
      <c r="G96" s="259"/>
      <c r="H96" s="259"/>
      <c r="I96" s="259"/>
      <c r="J96" s="259"/>
      <c r="K96" s="259"/>
      <c r="L96" s="259"/>
      <c r="M96" s="260"/>
      <c r="Q96" s="18"/>
      <c r="U96" s="11"/>
      <c r="V96" s="11"/>
      <c r="W96" s="11"/>
      <c r="X96" s="11"/>
    </row>
    <row r="97" spans="1:24" ht="111.75" customHeight="1">
      <c r="A97" s="261" t="s">
        <v>1583</v>
      </c>
      <c r="B97" s="261"/>
      <c r="C97" s="261"/>
      <c r="D97" s="261"/>
      <c r="E97" s="261"/>
      <c r="F97" s="261"/>
      <c r="G97" s="261"/>
      <c r="H97" s="261"/>
      <c r="I97" s="261"/>
      <c r="J97" s="261"/>
      <c r="K97" s="261"/>
      <c r="L97" s="261"/>
      <c r="M97" s="262"/>
      <c r="U97" s="11"/>
      <c r="V97" s="11"/>
      <c r="W97" s="11"/>
      <c r="X97" s="11"/>
    </row>
    <row r="99" spans="1:24">
      <c r="A99" s="197"/>
      <c r="B99" s="197"/>
      <c r="C99" s="198"/>
      <c r="D99" s="197"/>
      <c r="E99" s="197"/>
      <c r="F99" s="197"/>
      <c r="G99" s="197"/>
      <c r="H99" s="197"/>
      <c r="I99" s="197"/>
      <c r="J99" s="197"/>
      <c r="K99" s="197"/>
      <c r="L99" s="197"/>
      <c r="M99" s="197"/>
      <c r="N99" s="197"/>
      <c r="O99" s="197"/>
      <c r="P99" s="197"/>
      <c r="Q99" s="197"/>
      <c r="R99" s="197"/>
      <c r="S99" s="197"/>
    </row>
    <row r="101" spans="1:24" ht="28.5">
      <c r="B101" s="253" t="s">
        <v>1895</v>
      </c>
      <c r="C101" s="254"/>
      <c r="D101" s="254"/>
      <c r="E101" s="254"/>
      <c r="F101" s="254"/>
      <c r="G101" s="254"/>
      <c r="H101" s="254"/>
      <c r="I101" s="254"/>
      <c r="J101" s="254"/>
      <c r="K101" s="254"/>
      <c r="L101" s="254"/>
      <c r="M101" s="254"/>
      <c r="N101" s="254"/>
      <c r="O101" s="255"/>
    </row>
    <row r="103" spans="1:24">
      <c r="A103" s="7"/>
      <c r="B103" s="7"/>
      <c r="C103" s="8"/>
      <c r="D103" s="7"/>
      <c r="E103" s="7"/>
      <c r="F103" s="9"/>
      <c r="G103" s="256" t="s">
        <v>28</v>
      </c>
      <c r="H103" s="256"/>
      <c r="I103" s="256"/>
      <c r="J103" s="256"/>
      <c r="K103" s="9"/>
      <c r="L103" s="256" t="s">
        <v>29</v>
      </c>
      <c r="M103" s="256"/>
      <c r="N103" s="9"/>
    </row>
    <row r="104" spans="1:24" ht="30">
      <c r="A104" s="7"/>
      <c r="B104" s="23" t="s">
        <v>30</v>
      </c>
      <c r="C104" s="30"/>
      <c r="D104" s="216" t="s">
        <v>1571</v>
      </c>
      <c r="E104" s="217" t="s">
        <v>31</v>
      </c>
      <c r="F104" s="31"/>
      <c r="G104" s="58" t="s">
        <v>32</v>
      </c>
      <c r="H104" s="60" t="s">
        <v>33</v>
      </c>
      <c r="I104" s="60" t="s">
        <v>20</v>
      </c>
      <c r="J104" s="59" t="s">
        <v>34</v>
      </c>
      <c r="K104" s="31"/>
      <c r="L104" s="58" t="s">
        <v>35</v>
      </c>
      <c r="M104" s="59" t="s">
        <v>36</v>
      </c>
      <c r="N104" s="31"/>
      <c r="O104" s="61" t="s">
        <v>49</v>
      </c>
      <c r="P104" s="11"/>
      <c r="Q104" s="11"/>
    </row>
    <row r="105" spans="1:24">
      <c r="A105" s="12"/>
      <c r="B105" s="21" t="s">
        <v>48</v>
      </c>
      <c r="C105" s="10"/>
      <c r="D105" s="218">
        <v>19</v>
      </c>
      <c r="E105" s="219"/>
      <c r="F105" s="46"/>
      <c r="G105" s="47">
        <v>4</v>
      </c>
      <c r="H105" s="48">
        <v>0</v>
      </c>
      <c r="I105" s="49">
        <v>1</v>
      </c>
      <c r="J105" s="50">
        <v>1</v>
      </c>
      <c r="K105" s="46"/>
      <c r="L105" s="47">
        <v>1</v>
      </c>
      <c r="M105" s="50">
        <v>1</v>
      </c>
      <c r="N105" s="46"/>
      <c r="O105" s="51">
        <f>SUM(G105:M105)</f>
        <v>8</v>
      </c>
      <c r="P105" s="11"/>
      <c r="Q105" s="11"/>
    </row>
    <row r="106" spans="1:24">
      <c r="A106" s="8"/>
      <c r="B106" s="21" t="s">
        <v>13</v>
      </c>
      <c r="C106" s="10"/>
      <c r="D106" s="218">
        <v>19</v>
      </c>
      <c r="E106" s="219"/>
      <c r="F106" s="52"/>
      <c r="G106" s="53">
        <v>1</v>
      </c>
      <c r="H106" s="24">
        <v>0</v>
      </c>
      <c r="I106" s="54">
        <v>1</v>
      </c>
      <c r="J106" s="55">
        <v>1</v>
      </c>
      <c r="K106" s="52"/>
      <c r="L106" s="53">
        <v>1</v>
      </c>
      <c r="M106" s="55">
        <v>1</v>
      </c>
      <c r="N106" s="52"/>
      <c r="O106" s="56">
        <f t="shared" ref="O106:O111" si="3">SUM(G106:M106)</f>
        <v>5</v>
      </c>
      <c r="P106" s="11"/>
      <c r="Q106" s="11"/>
      <c r="R106" s="11"/>
      <c r="S106" s="11"/>
    </row>
    <row r="107" spans="1:24">
      <c r="A107" s="8"/>
      <c r="B107" s="22" t="s">
        <v>50</v>
      </c>
      <c r="C107" s="10"/>
      <c r="D107" s="218">
        <v>16</v>
      </c>
      <c r="E107" s="219"/>
      <c r="F107" s="52"/>
      <c r="G107" s="53">
        <v>2</v>
      </c>
      <c r="H107" s="24">
        <v>3</v>
      </c>
      <c r="I107" s="54">
        <v>3</v>
      </c>
      <c r="J107" s="55">
        <v>1</v>
      </c>
      <c r="K107" s="52"/>
      <c r="L107" s="53">
        <v>4</v>
      </c>
      <c r="M107" s="55">
        <v>2</v>
      </c>
      <c r="N107" s="52"/>
      <c r="O107" s="56">
        <f t="shared" si="3"/>
        <v>15</v>
      </c>
      <c r="P107" s="11"/>
      <c r="Q107" s="11"/>
      <c r="R107" s="11"/>
      <c r="S107" s="11"/>
    </row>
    <row r="108" spans="1:24">
      <c r="A108" s="8"/>
      <c r="B108" s="21" t="s">
        <v>15</v>
      </c>
      <c r="C108" s="10"/>
      <c r="D108" s="218">
        <v>19</v>
      </c>
      <c r="E108" s="219"/>
      <c r="F108" s="52"/>
      <c r="G108" s="53">
        <v>3</v>
      </c>
      <c r="H108" s="24">
        <v>1</v>
      </c>
      <c r="I108" s="54">
        <v>1</v>
      </c>
      <c r="J108" s="55">
        <v>1</v>
      </c>
      <c r="K108" s="52"/>
      <c r="L108" s="53">
        <v>1</v>
      </c>
      <c r="M108" s="55">
        <v>0</v>
      </c>
      <c r="N108" s="52"/>
      <c r="O108" s="56">
        <f t="shared" si="3"/>
        <v>7</v>
      </c>
      <c r="P108" s="11"/>
      <c r="Q108" s="11"/>
      <c r="R108" s="11"/>
      <c r="S108" s="11"/>
    </row>
    <row r="109" spans="1:24">
      <c r="A109" s="8"/>
      <c r="B109" s="21" t="s">
        <v>16</v>
      </c>
      <c r="C109" s="10"/>
      <c r="D109" s="218">
        <v>20</v>
      </c>
      <c r="E109" s="219"/>
      <c r="F109" s="52"/>
      <c r="G109" s="53">
        <v>0</v>
      </c>
      <c r="H109" s="24">
        <v>0</v>
      </c>
      <c r="I109" s="54">
        <v>0</v>
      </c>
      <c r="J109" s="55">
        <v>0</v>
      </c>
      <c r="K109" s="52"/>
      <c r="L109" s="53">
        <v>1</v>
      </c>
      <c r="M109" s="55">
        <v>0</v>
      </c>
      <c r="N109" s="52"/>
      <c r="O109" s="56">
        <f t="shared" si="3"/>
        <v>1</v>
      </c>
      <c r="P109" s="11"/>
      <c r="Q109" s="11"/>
      <c r="R109" s="14"/>
      <c r="S109" s="14"/>
    </row>
    <row r="110" spans="1:24">
      <c r="A110" s="8"/>
      <c r="B110" s="21" t="s">
        <v>17</v>
      </c>
      <c r="C110" s="10"/>
      <c r="D110" s="218">
        <v>12</v>
      </c>
      <c r="E110" s="219"/>
      <c r="F110" s="52"/>
      <c r="G110" s="53">
        <v>1</v>
      </c>
      <c r="H110" s="24">
        <v>6</v>
      </c>
      <c r="I110" s="54">
        <v>1</v>
      </c>
      <c r="J110" s="55">
        <v>2</v>
      </c>
      <c r="K110" s="52"/>
      <c r="L110" s="53">
        <v>1</v>
      </c>
      <c r="M110" s="55">
        <v>1</v>
      </c>
      <c r="N110" s="52"/>
      <c r="O110" s="56">
        <f t="shared" si="3"/>
        <v>12</v>
      </c>
      <c r="P110" s="11"/>
      <c r="Q110" s="11"/>
      <c r="R110" s="11"/>
      <c r="S110" s="11"/>
      <c r="V110">
        <f>78*2</f>
        <v>156</v>
      </c>
    </row>
    <row r="111" spans="1:24">
      <c r="A111" s="8"/>
      <c r="B111" s="21" t="s">
        <v>18</v>
      </c>
      <c r="C111" s="10"/>
      <c r="D111" s="218">
        <v>18</v>
      </c>
      <c r="E111" s="219"/>
      <c r="F111" s="52"/>
      <c r="G111" s="53">
        <v>0</v>
      </c>
      <c r="H111" s="24">
        <v>0</v>
      </c>
      <c r="I111" s="54">
        <v>0</v>
      </c>
      <c r="J111" s="55">
        <v>0</v>
      </c>
      <c r="K111" s="52"/>
      <c r="L111" s="53">
        <v>1</v>
      </c>
      <c r="M111" s="55">
        <v>0</v>
      </c>
      <c r="N111" s="52"/>
      <c r="O111" s="56">
        <f t="shared" si="3"/>
        <v>1</v>
      </c>
      <c r="P111" s="11"/>
      <c r="Q111" s="11"/>
      <c r="R111" s="11"/>
      <c r="S111" s="11"/>
    </row>
    <row r="112" spans="1:24">
      <c r="A112" s="12"/>
      <c r="B112" s="21" t="s">
        <v>19</v>
      </c>
      <c r="C112" s="10"/>
      <c r="D112" s="218">
        <v>17</v>
      </c>
      <c r="E112" s="219"/>
      <c r="F112" s="46"/>
      <c r="G112" s="53">
        <v>1</v>
      </c>
      <c r="H112" s="24">
        <v>0</v>
      </c>
      <c r="I112" s="54">
        <v>0</v>
      </c>
      <c r="J112" s="55">
        <v>1</v>
      </c>
      <c r="K112" s="46"/>
      <c r="L112" s="53">
        <v>2</v>
      </c>
      <c r="M112" s="55">
        <v>0</v>
      </c>
      <c r="N112" s="52"/>
      <c r="O112" s="56">
        <f>SUM(G112:M112)</f>
        <v>4</v>
      </c>
      <c r="P112" s="11"/>
      <c r="Q112" s="11"/>
      <c r="R112" s="11"/>
      <c r="S112" s="11"/>
    </row>
    <row r="113" spans="1:17" ht="15.75">
      <c r="B113" s="23" t="s">
        <v>47</v>
      </c>
      <c r="C113" s="15"/>
      <c r="D113" s="220">
        <f>+AVERAGE(D105:D112)</f>
        <v>17.5</v>
      </c>
      <c r="E113" s="221" t="e">
        <f>+AVERAGE(E105:E112)</f>
        <v>#DIV/0!</v>
      </c>
      <c r="F113" s="13"/>
      <c r="G113" s="25">
        <f>SUM(G105:G112)</f>
        <v>12</v>
      </c>
      <c r="H113" s="26">
        <f>SUM(H105:H112)</f>
        <v>10</v>
      </c>
      <c r="I113" s="26">
        <f>SUM(I105:I112)</f>
        <v>7</v>
      </c>
      <c r="J113" s="27">
        <f>SUM(J105:J112)</f>
        <v>7</v>
      </c>
      <c r="K113" s="28"/>
      <c r="L113" s="25">
        <f>SUM(L105:L112)</f>
        <v>12</v>
      </c>
      <c r="M113" s="27">
        <f>SUM(M105:M112)</f>
        <v>5</v>
      </c>
      <c r="N113" s="28"/>
      <c r="O113" s="29">
        <f>SUM(O105:O112)</f>
        <v>53</v>
      </c>
      <c r="P113" s="11"/>
      <c r="Q113" s="11"/>
    </row>
    <row r="114" spans="1:17" ht="15.75">
      <c r="A114" s="42" t="s">
        <v>1597</v>
      </c>
      <c r="B114" s="43"/>
      <c r="C114" s="44"/>
      <c r="D114" s="43"/>
      <c r="E114" s="45"/>
      <c r="J114" s="16"/>
      <c r="K114" s="16"/>
      <c r="L114" s="16"/>
      <c r="M114" s="16"/>
      <c r="O114" s="11"/>
    </row>
    <row r="115" spans="1:17" ht="15.75">
      <c r="A115" s="43" t="s">
        <v>1598</v>
      </c>
      <c r="B115" s="43"/>
      <c r="C115" s="44"/>
      <c r="D115" s="43"/>
      <c r="E115" s="45"/>
      <c r="J115" s="16"/>
      <c r="K115" s="16"/>
      <c r="L115" s="16"/>
      <c r="M115" s="16"/>
    </row>
    <row r="116" spans="1:17">
      <c r="E116" s="17"/>
      <c r="J116" s="16"/>
      <c r="K116" s="16"/>
      <c r="L116" s="16"/>
      <c r="M116" s="16"/>
    </row>
    <row r="117" spans="1:17" ht="18.75">
      <c r="A117" s="57" t="s">
        <v>41</v>
      </c>
      <c r="B117" s="40"/>
      <c r="C117" s="36"/>
      <c r="D117" s="35"/>
      <c r="E117" s="37"/>
      <c r="F117" s="38"/>
      <c r="G117" s="39"/>
      <c r="J117" s="16"/>
      <c r="K117" s="16"/>
      <c r="L117" s="16"/>
      <c r="M117" s="16"/>
    </row>
    <row r="118" spans="1:17" ht="18.75">
      <c r="A118" s="62" t="s">
        <v>42</v>
      </c>
      <c r="B118" s="63"/>
      <c r="C118" s="68"/>
      <c r="D118" s="68"/>
      <c r="E118" s="68"/>
      <c r="F118" s="68"/>
      <c r="G118" s="68"/>
      <c r="H118" s="77"/>
      <c r="I118" s="193"/>
      <c r="J118" s="16"/>
      <c r="K118" s="16"/>
      <c r="L118" s="16"/>
      <c r="M118" s="16"/>
    </row>
    <row r="119" spans="1:17" ht="18.75">
      <c r="A119" s="70" t="s">
        <v>38</v>
      </c>
      <c r="B119" s="71"/>
      <c r="C119" s="71"/>
      <c r="D119" s="71"/>
      <c r="E119" s="71"/>
      <c r="F119" s="71"/>
      <c r="G119" s="71"/>
      <c r="H119" s="76"/>
      <c r="I119" s="194"/>
      <c r="J119" s="196"/>
      <c r="K119" s="16"/>
      <c r="L119" s="16"/>
      <c r="M119" s="196"/>
    </row>
    <row r="120" spans="1:17" ht="18.75">
      <c r="A120" s="70" t="s">
        <v>39</v>
      </c>
      <c r="B120" s="71"/>
      <c r="C120" s="71"/>
      <c r="D120" s="71"/>
      <c r="E120" s="71"/>
      <c r="F120" s="71"/>
      <c r="G120" s="71"/>
      <c r="H120" s="76"/>
      <c r="I120" s="194"/>
      <c r="J120" s="196"/>
      <c r="K120" s="16"/>
      <c r="L120" s="16"/>
      <c r="M120" s="196"/>
    </row>
    <row r="121" spans="1:17" ht="18.75">
      <c r="A121" s="73" t="s">
        <v>40</v>
      </c>
      <c r="B121" s="74"/>
      <c r="C121" s="74"/>
      <c r="D121" s="74"/>
      <c r="E121" s="74"/>
      <c r="F121" s="74"/>
      <c r="G121" s="74"/>
      <c r="H121" s="78"/>
      <c r="I121" s="195"/>
      <c r="J121" s="196"/>
      <c r="K121" s="16"/>
      <c r="L121" s="16"/>
      <c r="M121" s="196"/>
    </row>
    <row r="122" spans="1:17">
      <c r="A122" s="41"/>
      <c r="B122" s="32"/>
      <c r="C122" s="33"/>
      <c r="D122" s="32"/>
      <c r="E122" s="34"/>
      <c r="F122" s="34"/>
      <c r="G122" s="32"/>
      <c r="J122" s="16"/>
      <c r="K122" s="16"/>
      <c r="L122" s="16"/>
      <c r="M122" s="16"/>
    </row>
    <row r="123" spans="1:17" ht="18.75">
      <c r="A123" s="62" t="s">
        <v>43</v>
      </c>
      <c r="B123" s="68"/>
      <c r="C123" s="68"/>
      <c r="D123" s="68"/>
      <c r="E123" s="68"/>
      <c r="F123" s="68"/>
      <c r="G123" s="68"/>
      <c r="H123" s="69"/>
      <c r="J123" s="16"/>
      <c r="K123" s="16"/>
      <c r="L123" s="16"/>
      <c r="M123" s="16"/>
    </row>
    <row r="124" spans="1:17" ht="18.75">
      <c r="A124" s="70" t="s">
        <v>44</v>
      </c>
      <c r="B124" s="71"/>
      <c r="C124" s="71"/>
      <c r="D124" s="71"/>
      <c r="E124" s="71"/>
      <c r="F124" s="71"/>
      <c r="G124" s="71"/>
      <c r="H124" s="72"/>
      <c r="J124" s="16"/>
      <c r="K124" s="16">
        <f>IF(AND(K115&gt;100,J115&lt;&gt;0),1,0)</f>
        <v>0</v>
      </c>
      <c r="L124" s="16"/>
      <c r="M124" s="16"/>
      <c r="N124" s="17">
        <f>IF(AND(N115&gt;100,M115&lt;&gt;0),1,0)</f>
        <v>0</v>
      </c>
    </row>
    <row r="125" spans="1:17" ht="18.75">
      <c r="A125" s="73" t="s">
        <v>45</v>
      </c>
      <c r="B125" s="74"/>
      <c r="C125" s="74"/>
      <c r="D125" s="74"/>
      <c r="E125" s="74"/>
      <c r="F125" s="74"/>
      <c r="G125" s="74"/>
      <c r="H125" s="75"/>
      <c r="J125" s="16"/>
      <c r="K125" s="16" t="e">
        <f>IF(AND(#REF!&gt;100,#REF!&lt;&gt;0),1,0)</f>
        <v>#REF!</v>
      </c>
      <c r="L125" s="16"/>
      <c r="M125" s="16"/>
      <c r="N125" s="17" t="e">
        <f>IF(AND(#REF!&gt;100,#REF!&lt;&gt;0),1,0)</f>
        <v>#REF!</v>
      </c>
    </row>
    <row r="127" spans="1:17" ht="18.75">
      <c r="A127" s="67" t="s">
        <v>46</v>
      </c>
      <c r="B127" s="69"/>
      <c r="C127" s="79"/>
      <c r="D127" s="80"/>
      <c r="E127" s="80"/>
      <c r="F127" s="81"/>
      <c r="G127" s="80"/>
      <c r="H127" s="80"/>
      <c r="I127" s="80"/>
      <c r="J127" s="80"/>
      <c r="K127" s="81"/>
      <c r="L127" s="80"/>
      <c r="M127" s="80"/>
    </row>
    <row r="128" spans="1:17" ht="18.75">
      <c r="A128" s="259" t="s">
        <v>1599</v>
      </c>
      <c r="B128" s="259"/>
      <c r="C128" s="259"/>
      <c r="D128" s="259"/>
      <c r="E128" s="259"/>
      <c r="F128" s="259"/>
      <c r="G128" s="259"/>
      <c r="H128" s="259"/>
      <c r="I128" s="259"/>
      <c r="J128" s="259"/>
      <c r="K128" s="259"/>
      <c r="L128" s="259"/>
      <c r="M128" s="260"/>
      <c r="Q128" s="18"/>
    </row>
    <row r="129" spans="1:19" ht="18.75">
      <c r="A129" s="259" t="s">
        <v>1582</v>
      </c>
      <c r="B129" s="259"/>
      <c r="C129" s="259"/>
      <c r="D129" s="259"/>
      <c r="E129" s="259"/>
      <c r="F129" s="259"/>
      <c r="G129" s="259"/>
      <c r="H129" s="259"/>
      <c r="I129" s="259"/>
      <c r="J129" s="259"/>
      <c r="K129" s="259"/>
      <c r="L129" s="259"/>
      <c r="M129" s="260"/>
      <c r="Q129" s="18"/>
    </row>
    <row r="130" spans="1:19" ht="18.75">
      <c r="A130" s="261" t="s">
        <v>1583</v>
      </c>
      <c r="B130" s="261"/>
      <c r="C130" s="261"/>
      <c r="D130" s="261"/>
      <c r="E130" s="261"/>
      <c r="F130" s="261"/>
      <c r="G130" s="261"/>
      <c r="H130" s="261"/>
      <c r="I130" s="261"/>
      <c r="J130" s="261"/>
      <c r="K130" s="261"/>
      <c r="L130" s="261"/>
      <c r="M130" s="262"/>
    </row>
    <row r="132" spans="1:19">
      <c r="A132" s="197"/>
      <c r="B132" s="197"/>
      <c r="C132" s="198"/>
      <c r="D132" s="197"/>
      <c r="E132" s="197"/>
      <c r="F132" s="197"/>
      <c r="G132" s="197"/>
      <c r="H132" s="197"/>
      <c r="I132" s="197"/>
      <c r="J132" s="197"/>
      <c r="K132" s="197"/>
      <c r="L132" s="197"/>
      <c r="M132" s="197"/>
      <c r="N132" s="197"/>
      <c r="O132" s="197"/>
      <c r="P132" s="197"/>
      <c r="Q132" s="197"/>
      <c r="R132" s="197"/>
      <c r="S132" s="197"/>
    </row>
    <row r="134" spans="1:19" ht="28.5">
      <c r="B134" s="253" t="s">
        <v>1897</v>
      </c>
      <c r="C134" s="254"/>
      <c r="D134" s="254"/>
      <c r="E134" s="254"/>
      <c r="F134" s="254"/>
      <c r="G134" s="254"/>
      <c r="H134" s="254"/>
      <c r="I134" s="254"/>
      <c r="J134" s="254"/>
      <c r="K134" s="254"/>
      <c r="L134" s="254"/>
      <c r="M134" s="254"/>
      <c r="N134" s="254"/>
      <c r="O134" s="255"/>
    </row>
    <row r="136" spans="1:19">
      <c r="A136" s="7"/>
      <c r="B136" s="7"/>
      <c r="C136" s="8"/>
      <c r="D136" s="7"/>
      <c r="E136" s="7"/>
      <c r="F136" s="9"/>
      <c r="G136" s="256" t="s">
        <v>28</v>
      </c>
      <c r="H136" s="256"/>
      <c r="I136" s="256"/>
      <c r="J136" s="256"/>
      <c r="K136" s="9"/>
      <c r="L136" s="256" t="s">
        <v>29</v>
      </c>
      <c r="M136" s="256"/>
      <c r="N136" s="9"/>
    </row>
    <row r="137" spans="1:19" ht="30">
      <c r="A137" s="7"/>
      <c r="B137" s="23" t="s">
        <v>30</v>
      </c>
      <c r="C137" s="30"/>
      <c r="D137" s="216" t="s">
        <v>1571</v>
      </c>
      <c r="E137" s="217" t="s">
        <v>31</v>
      </c>
      <c r="F137" s="31"/>
      <c r="G137" s="58" t="s">
        <v>32</v>
      </c>
      <c r="H137" s="60" t="s">
        <v>33</v>
      </c>
      <c r="I137" s="60" t="s">
        <v>20</v>
      </c>
      <c r="J137" s="59" t="s">
        <v>34</v>
      </c>
      <c r="K137" s="31"/>
      <c r="L137" s="58" t="s">
        <v>35</v>
      </c>
      <c r="M137" s="59" t="s">
        <v>36</v>
      </c>
      <c r="N137" s="31"/>
      <c r="O137" s="61" t="s">
        <v>49</v>
      </c>
      <c r="P137" s="11"/>
      <c r="Q137" s="11"/>
    </row>
    <row r="138" spans="1:19">
      <c r="A138" s="12"/>
      <c r="B138" s="21" t="s">
        <v>48</v>
      </c>
      <c r="C138" s="10"/>
      <c r="D138" s="218">
        <v>7</v>
      </c>
      <c r="E138" s="219"/>
      <c r="F138" s="46"/>
      <c r="G138" s="47">
        <v>3</v>
      </c>
      <c r="H138" s="48">
        <v>2</v>
      </c>
      <c r="I138" s="49">
        <v>0</v>
      </c>
      <c r="J138" s="50">
        <v>0</v>
      </c>
      <c r="K138" s="46"/>
      <c r="L138" s="47">
        <v>1</v>
      </c>
      <c r="M138" s="50">
        <v>1</v>
      </c>
      <c r="N138" s="46"/>
      <c r="O138" s="51">
        <f>SUM(G138:M138)</f>
        <v>7</v>
      </c>
      <c r="P138" s="11"/>
      <c r="Q138" s="11"/>
    </row>
    <row r="139" spans="1:19">
      <c r="A139" s="8"/>
      <c r="B139" s="21" t="s">
        <v>13</v>
      </c>
      <c r="C139" s="10"/>
      <c r="D139" s="218">
        <v>16</v>
      </c>
      <c r="E139" s="219"/>
      <c r="F139" s="52"/>
      <c r="G139" s="53">
        <v>0</v>
      </c>
      <c r="H139" s="24">
        <v>0</v>
      </c>
      <c r="I139" s="54">
        <v>1</v>
      </c>
      <c r="J139" s="55">
        <v>1</v>
      </c>
      <c r="K139" s="52"/>
      <c r="L139" s="53">
        <v>1</v>
      </c>
      <c r="M139" s="55">
        <v>0</v>
      </c>
      <c r="N139" s="52"/>
      <c r="O139" s="56">
        <f t="shared" ref="O139:O144" si="4">SUM(G139:M139)</f>
        <v>3</v>
      </c>
      <c r="P139" s="11"/>
      <c r="Q139" s="11"/>
      <c r="R139" s="11"/>
      <c r="S139" s="11"/>
    </row>
    <row r="140" spans="1:19">
      <c r="A140" s="8"/>
      <c r="B140" s="22" t="s">
        <v>50</v>
      </c>
      <c r="C140" s="10"/>
      <c r="D140" s="218">
        <v>16</v>
      </c>
      <c r="E140" s="219"/>
      <c r="F140" s="52"/>
      <c r="G140" s="53">
        <v>0</v>
      </c>
      <c r="H140" s="24">
        <v>0</v>
      </c>
      <c r="I140" s="54">
        <v>2</v>
      </c>
      <c r="J140" s="55">
        <v>0</v>
      </c>
      <c r="K140" s="52"/>
      <c r="L140" s="53">
        <v>2</v>
      </c>
      <c r="M140" s="55">
        <v>0</v>
      </c>
      <c r="N140" s="52"/>
      <c r="O140" s="56">
        <f t="shared" si="4"/>
        <v>4</v>
      </c>
      <c r="P140" s="11"/>
      <c r="Q140" s="11"/>
      <c r="R140" s="11"/>
      <c r="S140" s="11"/>
    </row>
    <row r="141" spans="1:19">
      <c r="A141" s="8"/>
      <c r="B141" s="21" t="s">
        <v>15</v>
      </c>
      <c r="C141" s="10"/>
      <c r="D141" s="218">
        <v>20</v>
      </c>
      <c r="E141" s="219"/>
      <c r="F141" s="52"/>
      <c r="G141" s="53">
        <v>6</v>
      </c>
      <c r="H141" s="24">
        <v>0</v>
      </c>
      <c r="I141" s="54">
        <v>0</v>
      </c>
      <c r="J141" s="55">
        <v>1</v>
      </c>
      <c r="K141" s="52"/>
      <c r="L141" s="53">
        <v>2</v>
      </c>
      <c r="M141" s="55">
        <v>0</v>
      </c>
      <c r="N141" s="52"/>
      <c r="O141" s="56">
        <f t="shared" si="4"/>
        <v>9</v>
      </c>
      <c r="P141" s="11"/>
      <c r="Q141" s="11"/>
      <c r="R141" s="11"/>
      <c r="S141" s="11"/>
    </row>
    <row r="142" spans="1:19">
      <c r="A142" s="8"/>
      <c r="B142" s="21" t="s">
        <v>16</v>
      </c>
      <c r="C142" s="10"/>
      <c r="D142" s="218">
        <v>21</v>
      </c>
      <c r="E142" s="219"/>
      <c r="F142" s="52"/>
      <c r="G142" s="53">
        <v>1</v>
      </c>
      <c r="H142" s="24">
        <v>0</v>
      </c>
      <c r="I142" s="54">
        <v>0</v>
      </c>
      <c r="J142" s="55">
        <v>2</v>
      </c>
      <c r="K142" s="52"/>
      <c r="L142" s="53">
        <v>1</v>
      </c>
      <c r="M142" s="55">
        <v>0</v>
      </c>
      <c r="N142" s="52"/>
      <c r="O142" s="56">
        <f t="shared" si="4"/>
        <v>4</v>
      </c>
      <c r="P142" s="11"/>
      <c r="Q142" s="11"/>
      <c r="R142" s="14"/>
      <c r="S142" s="14"/>
    </row>
    <row r="143" spans="1:19">
      <c r="A143" s="8"/>
      <c r="B143" s="21" t="s">
        <v>17</v>
      </c>
      <c r="C143" s="10"/>
      <c r="D143" s="218">
        <v>10</v>
      </c>
      <c r="E143" s="219"/>
      <c r="F143" s="52"/>
      <c r="G143" s="53">
        <v>0</v>
      </c>
      <c r="H143" s="24">
        <v>1</v>
      </c>
      <c r="I143" s="54">
        <v>0</v>
      </c>
      <c r="J143" s="55">
        <v>1</v>
      </c>
      <c r="K143" s="52"/>
      <c r="L143" s="53">
        <v>0</v>
      </c>
      <c r="M143" s="55">
        <v>0</v>
      </c>
      <c r="N143" s="52"/>
      <c r="O143" s="56">
        <f t="shared" si="4"/>
        <v>2</v>
      </c>
      <c r="P143" s="11"/>
      <c r="Q143" s="11"/>
      <c r="R143" s="11"/>
      <c r="S143" s="11"/>
    </row>
    <row r="144" spans="1:19">
      <c r="A144" s="8"/>
      <c r="B144" s="21" t="s">
        <v>18</v>
      </c>
      <c r="C144" s="10"/>
      <c r="D144" s="218">
        <v>20</v>
      </c>
      <c r="E144" s="219"/>
      <c r="F144" s="52"/>
      <c r="G144" s="53">
        <v>1</v>
      </c>
      <c r="H144" s="24">
        <v>0</v>
      </c>
      <c r="I144" s="54">
        <v>2</v>
      </c>
      <c r="J144" s="55">
        <v>0</v>
      </c>
      <c r="K144" s="52"/>
      <c r="L144" s="53">
        <v>1</v>
      </c>
      <c r="M144" s="55">
        <v>0</v>
      </c>
      <c r="N144" s="52"/>
      <c r="O144" s="56">
        <f t="shared" si="4"/>
        <v>4</v>
      </c>
      <c r="P144" s="11"/>
      <c r="Q144" s="11"/>
      <c r="R144" s="11"/>
      <c r="S144" s="11"/>
    </row>
    <row r="145" spans="1:19">
      <c r="A145" s="12"/>
      <c r="B145" s="21" t="s">
        <v>19</v>
      </c>
      <c r="C145" s="10"/>
      <c r="D145" s="218">
        <v>17</v>
      </c>
      <c r="E145" s="219"/>
      <c r="F145" s="46"/>
      <c r="G145" s="53">
        <v>4</v>
      </c>
      <c r="H145" s="24">
        <v>0</v>
      </c>
      <c r="I145" s="54">
        <v>0</v>
      </c>
      <c r="J145" s="55">
        <v>1</v>
      </c>
      <c r="K145" s="46"/>
      <c r="L145" s="53">
        <v>1</v>
      </c>
      <c r="M145" s="55">
        <v>1</v>
      </c>
      <c r="N145" s="52"/>
      <c r="O145" s="56">
        <f>SUM(G145:M145)</f>
        <v>7</v>
      </c>
      <c r="P145" s="11"/>
      <c r="Q145" s="11"/>
      <c r="R145" s="11"/>
      <c r="S145" s="11"/>
    </row>
    <row r="146" spans="1:19" ht="15.75">
      <c r="B146" s="23" t="s">
        <v>47</v>
      </c>
      <c r="C146" s="15"/>
      <c r="D146" s="220">
        <f>+AVERAGE(D138:D145)</f>
        <v>15.875</v>
      </c>
      <c r="E146" s="221" t="e">
        <f>+AVERAGE(E138:E145)</f>
        <v>#DIV/0!</v>
      </c>
      <c r="F146" s="13"/>
      <c r="G146" s="25">
        <f>SUM(G138:G145)</f>
        <v>15</v>
      </c>
      <c r="H146" s="26">
        <f>SUM(H138:H145)</f>
        <v>3</v>
      </c>
      <c r="I146" s="26">
        <f>SUM(I138:I145)</f>
        <v>5</v>
      </c>
      <c r="J146" s="27">
        <f>SUM(J138:J145)</f>
        <v>6</v>
      </c>
      <c r="K146" s="28"/>
      <c r="L146" s="25">
        <f>SUM(L138:L145)</f>
        <v>9</v>
      </c>
      <c r="M146" s="27">
        <f>SUM(M138:M145)</f>
        <v>2</v>
      </c>
      <c r="N146" s="28"/>
      <c r="O146" s="29">
        <f>SUM(O138:O145)</f>
        <v>40</v>
      </c>
      <c r="P146" s="11"/>
      <c r="Q146" s="11"/>
    </row>
    <row r="147" spans="1:19" ht="15.75">
      <c r="A147" s="42" t="s">
        <v>1597</v>
      </c>
      <c r="B147" s="43"/>
      <c r="C147" s="44"/>
      <c r="D147" s="43"/>
      <c r="E147" s="45"/>
      <c r="J147" s="16"/>
      <c r="K147" s="16"/>
      <c r="L147" s="16"/>
      <c r="M147" s="16"/>
      <c r="O147" s="11"/>
    </row>
    <row r="148" spans="1:19" ht="15.75">
      <c r="A148" s="43" t="s">
        <v>1598</v>
      </c>
      <c r="B148" s="43"/>
      <c r="C148" s="44"/>
      <c r="D148" s="43"/>
      <c r="E148" s="45"/>
      <c r="J148" s="16"/>
      <c r="K148" s="16"/>
      <c r="L148" s="16"/>
      <c r="M148" s="16"/>
    </row>
    <row r="149" spans="1:19">
      <c r="E149" s="17"/>
      <c r="J149" s="16"/>
      <c r="K149" s="16"/>
      <c r="L149" s="16"/>
      <c r="M149" s="16"/>
    </row>
    <row r="150" spans="1:19" ht="18.75">
      <c r="A150" s="57" t="s">
        <v>41</v>
      </c>
      <c r="B150" s="40"/>
      <c r="C150" s="36"/>
      <c r="D150" s="35"/>
      <c r="E150" s="37"/>
      <c r="F150" s="38"/>
      <c r="G150" s="39"/>
      <c r="J150" s="16"/>
      <c r="K150" s="16"/>
      <c r="L150" s="16"/>
      <c r="M150" s="16"/>
    </row>
    <row r="151" spans="1:19" ht="18.75">
      <c r="A151" s="62" t="s">
        <v>42</v>
      </c>
      <c r="B151" s="63"/>
      <c r="C151" s="68"/>
      <c r="D151" s="68"/>
      <c r="E151" s="68"/>
      <c r="F151" s="68"/>
      <c r="G151" s="68"/>
      <c r="H151" s="77"/>
      <c r="I151" s="193"/>
      <c r="J151" s="16"/>
      <c r="K151" s="16"/>
      <c r="L151" s="16"/>
      <c r="M151" s="16"/>
    </row>
    <row r="152" spans="1:19" ht="18.75">
      <c r="A152" s="70" t="s">
        <v>38</v>
      </c>
      <c r="B152" s="71"/>
      <c r="C152" s="71"/>
      <c r="D152" s="71"/>
      <c r="E152" s="71"/>
      <c r="F152" s="71"/>
      <c r="G152" s="71"/>
      <c r="H152" s="76"/>
      <c r="I152" s="194"/>
      <c r="J152" s="196"/>
      <c r="K152" s="16"/>
      <c r="L152" s="16"/>
      <c r="M152" s="196"/>
    </row>
    <row r="153" spans="1:19" ht="18.75">
      <c r="A153" s="70" t="s">
        <v>39</v>
      </c>
      <c r="B153" s="71"/>
      <c r="C153" s="71"/>
      <c r="D153" s="71"/>
      <c r="E153" s="71"/>
      <c r="F153" s="71"/>
      <c r="G153" s="71"/>
      <c r="H153" s="76"/>
      <c r="I153" s="194"/>
      <c r="J153" s="196"/>
      <c r="K153" s="16"/>
      <c r="L153" s="16"/>
      <c r="M153" s="196"/>
    </row>
    <row r="154" spans="1:19" ht="18.75">
      <c r="A154" s="73" t="s">
        <v>40</v>
      </c>
      <c r="B154" s="74"/>
      <c r="C154" s="74"/>
      <c r="D154" s="74"/>
      <c r="E154" s="74"/>
      <c r="F154" s="74"/>
      <c r="G154" s="74"/>
      <c r="H154" s="78"/>
      <c r="I154" s="195"/>
      <c r="J154" s="196"/>
      <c r="K154" s="16"/>
      <c r="L154" s="16"/>
      <c r="M154" s="196"/>
    </row>
    <row r="155" spans="1:19">
      <c r="A155" s="41"/>
      <c r="B155" s="32"/>
      <c r="C155" s="33"/>
      <c r="D155" s="32"/>
      <c r="E155" s="34"/>
      <c r="F155" s="34"/>
      <c r="G155" s="32"/>
      <c r="J155" s="16"/>
      <c r="K155" s="16"/>
      <c r="L155" s="16"/>
      <c r="M155" s="16"/>
    </row>
    <row r="156" spans="1:19" ht="18.75">
      <c r="A156" s="62" t="s">
        <v>43</v>
      </c>
      <c r="B156" s="68"/>
      <c r="C156" s="68"/>
      <c r="D156" s="68"/>
      <c r="E156" s="68"/>
      <c r="F156" s="68"/>
      <c r="G156" s="68"/>
      <c r="H156" s="69"/>
      <c r="J156" s="16"/>
      <c r="K156" s="16"/>
      <c r="L156" s="16"/>
      <c r="M156" s="16"/>
    </row>
    <row r="157" spans="1:19" ht="18.75">
      <c r="A157" s="70" t="s">
        <v>44</v>
      </c>
      <c r="B157" s="71"/>
      <c r="C157" s="71"/>
      <c r="D157" s="71"/>
      <c r="E157" s="71"/>
      <c r="F157" s="71"/>
      <c r="G157" s="71"/>
      <c r="H157" s="72"/>
      <c r="J157" s="16"/>
      <c r="K157" s="16">
        <f>IF(AND(K148&gt;100,J148&lt;&gt;0),1,0)</f>
        <v>0</v>
      </c>
      <c r="L157" s="16"/>
      <c r="M157" s="16"/>
      <c r="N157" s="17">
        <f>IF(AND(N148&gt;100,M148&lt;&gt;0),1,0)</f>
        <v>0</v>
      </c>
    </row>
    <row r="158" spans="1:19" ht="18.75">
      <c r="A158" s="73" t="s">
        <v>45</v>
      </c>
      <c r="B158" s="74"/>
      <c r="C158" s="74"/>
      <c r="D158" s="74"/>
      <c r="E158" s="74"/>
      <c r="F158" s="74"/>
      <c r="G158" s="74"/>
      <c r="H158" s="75"/>
      <c r="J158" s="16"/>
      <c r="K158" s="16" t="e">
        <f>IF(AND(#REF!&gt;100,#REF!&lt;&gt;0),1,0)</f>
        <v>#REF!</v>
      </c>
      <c r="L158" s="16"/>
      <c r="M158" s="16"/>
      <c r="N158" s="17" t="e">
        <f>IF(AND(#REF!&gt;100,#REF!&lt;&gt;0),1,0)</f>
        <v>#REF!</v>
      </c>
    </row>
    <row r="160" spans="1:19" ht="18.75">
      <c r="A160" s="67" t="s">
        <v>46</v>
      </c>
      <c r="B160" s="69"/>
      <c r="C160" s="79"/>
      <c r="D160" s="80"/>
      <c r="E160" s="80"/>
      <c r="F160" s="81"/>
      <c r="G160" s="80"/>
      <c r="H160" s="80"/>
      <c r="I160" s="80"/>
      <c r="J160" s="80"/>
      <c r="K160" s="81"/>
      <c r="L160" s="80"/>
      <c r="M160" s="80"/>
    </row>
    <row r="161" spans="1:19" ht="18.75">
      <c r="A161" s="259" t="s">
        <v>1599</v>
      </c>
      <c r="B161" s="259"/>
      <c r="C161" s="259"/>
      <c r="D161" s="259"/>
      <c r="E161" s="259"/>
      <c r="F161" s="259"/>
      <c r="G161" s="259"/>
      <c r="H161" s="259"/>
      <c r="I161" s="259"/>
      <c r="J161" s="259"/>
      <c r="K161" s="259"/>
      <c r="L161" s="259"/>
      <c r="M161" s="260"/>
      <c r="Q161" s="18"/>
    </row>
    <row r="162" spans="1:19" ht="18.75">
      <c r="A162" s="259" t="s">
        <v>1582</v>
      </c>
      <c r="B162" s="259"/>
      <c r="C162" s="259"/>
      <c r="D162" s="259"/>
      <c r="E162" s="259"/>
      <c r="F162" s="259"/>
      <c r="G162" s="259"/>
      <c r="H162" s="259"/>
      <c r="I162" s="259"/>
      <c r="J162" s="259"/>
      <c r="K162" s="259"/>
      <c r="L162" s="259"/>
      <c r="M162" s="260"/>
      <c r="Q162" s="18"/>
    </row>
    <row r="163" spans="1:19" ht="18.75">
      <c r="A163" s="261" t="s">
        <v>1583</v>
      </c>
      <c r="B163" s="261"/>
      <c r="C163" s="261"/>
      <c r="D163" s="261"/>
      <c r="E163" s="261"/>
      <c r="F163" s="261"/>
      <c r="G163" s="261"/>
      <c r="H163" s="261"/>
      <c r="I163" s="261"/>
      <c r="J163" s="261"/>
      <c r="K163" s="261"/>
      <c r="L163" s="261"/>
      <c r="M163" s="262"/>
    </row>
    <row r="165" spans="1:19">
      <c r="A165" s="197"/>
      <c r="B165" s="197"/>
      <c r="C165" s="198"/>
      <c r="D165" s="197"/>
      <c r="E165" s="197"/>
      <c r="F165" s="197"/>
      <c r="G165" s="197"/>
      <c r="H165" s="197"/>
      <c r="I165" s="197"/>
      <c r="J165" s="197"/>
      <c r="K165" s="197"/>
      <c r="L165" s="197"/>
      <c r="M165" s="197"/>
      <c r="N165" s="197"/>
      <c r="O165" s="197"/>
      <c r="P165" s="197"/>
      <c r="Q165" s="197"/>
      <c r="R165" s="197"/>
      <c r="S165" s="197"/>
    </row>
    <row r="167" spans="1:19" ht="28.5">
      <c r="B167" s="253" t="s">
        <v>1896</v>
      </c>
      <c r="C167" s="254"/>
      <c r="D167" s="254"/>
      <c r="E167" s="254"/>
      <c r="F167" s="254"/>
      <c r="G167" s="254"/>
      <c r="H167" s="254"/>
      <c r="I167" s="254"/>
      <c r="J167" s="254"/>
      <c r="K167" s="254"/>
      <c r="L167" s="254"/>
      <c r="M167" s="254"/>
      <c r="N167" s="254"/>
      <c r="O167" s="255"/>
    </row>
    <row r="169" spans="1:19">
      <c r="A169" s="7"/>
      <c r="B169" s="7"/>
      <c r="C169" s="8"/>
      <c r="D169" s="7"/>
      <c r="E169" s="7"/>
      <c r="F169" s="9"/>
      <c r="G169" s="256" t="s">
        <v>28</v>
      </c>
      <c r="H169" s="256"/>
      <c r="I169" s="256"/>
      <c r="J169" s="256"/>
      <c r="K169" s="9"/>
      <c r="L169" s="256" t="s">
        <v>29</v>
      </c>
      <c r="M169" s="256"/>
      <c r="N169" s="9"/>
    </row>
    <row r="170" spans="1:19" ht="30">
      <c r="A170" s="7"/>
      <c r="B170" s="23" t="s">
        <v>30</v>
      </c>
      <c r="C170" s="30"/>
      <c r="D170" s="216" t="s">
        <v>1571</v>
      </c>
      <c r="E170" s="217" t="s">
        <v>31</v>
      </c>
      <c r="F170" s="31"/>
      <c r="G170" s="58" t="s">
        <v>32</v>
      </c>
      <c r="H170" s="60" t="s">
        <v>33</v>
      </c>
      <c r="I170" s="60" t="s">
        <v>20</v>
      </c>
      <c r="J170" s="59" t="s">
        <v>34</v>
      </c>
      <c r="K170" s="31"/>
      <c r="L170" s="58" t="s">
        <v>35</v>
      </c>
      <c r="M170" s="59" t="s">
        <v>36</v>
      </c>
      <c r="N170" s="31"/>
      <c r="O170" s="61" t="s">
        <v>49</v>
      </c>
      <c r="P170" s="11"/>
      <c r="Q170" s="11"/>
    </row>
    <row r="171" spans="1:19">
      <c r="A171" s="12"/>
      <c r="B171" s="21" t="s">
        <v>48</v>
      </c>
      <c r="C171" s="10"/>
      <c r="D171" s="218">
        <v>2</v>
      </c>
      <c r="E171" s="219"/>
      <c r="F171" s="46"/>
      <c r="G171" s="47">
        <v>0</v>
      </c>
      <c r="H171" s="48">
        <v>1</v>
      </c>
      <c r="I171" s="49">
        <v>1</v>
      </c>
      <c r="J171" s="50">
        <v>0</v>
      </c>
      <c r="K171" s="46"/>
      <c r="L171" s="47">
        <v>2</v>
      </c>
      <c r="M171" s="50">
        <v>1</v>
      </c>
      <c r="N171" s="46"/>
      <c r="O171" s="51">
        <f>SUM(G171:M171)</f>
        <v>5</v>
      </c>
      <c r="P171" s="11"/>
      <c r="Q171" s="11"/>
    </row>
    <row r="172" spans="1:19">
      <c r="A172" s="8"/>
      <c r="B172" s="21" t="s">
        <v>13</v>
      </c>
      <c r="C172" s="10"/>
      <c r="D172" s="218">
        <v>11</v>
      </c>
      <c r="E172" s="219"/>
      <c r="F172" s="52"/>
      <c r="G172" s="53">
        <v>2</v>
      </c>
      <c r="H172" s="24">
        <v>0</v>
      </c>
      <c r="I172" s="54">
        <v>0</v>
      </c>
      <c r="J172" s="55">
        <v>3</v>
      </c>
      <c r="K172" s="52"/>
      <c r="L172" s="53">
        <v>1</v>
      </c>
      <c r="M172" s="55">
        <v>1</v>
      </c>
      <c r="N172" s="52"/>
      <c r="O172" s="56">
        <f t="shared" ref="O172:O177" si="5">SUM(G172:M172)</f>
        <v>7</v>
      </c>
      <c r="P172" s="11"/>
      <c r="Q172" s="11"/>
      <c r="R172" s="11"/>
      <c r="S172" s="11"/>
    </row>
    <row r="173" spans="1:19">
      <c r="A173" s="8"/>
      <c r="B173" s="22" t="s">
        <v>50</v>
      </c>
      <c r="C173" s="10"/>
      <c r="D173" s="218">
        <v>10</v>
      </c>
      <c r="E173" s="219"/>
      <c r="F173" s="52"/>
      <c r="G173" s="53">
        <v>2</v>
      </c>
      <c r="H173" s="24">
        <v>2</v>
      </c>
      <c r="I173" s="54">
        <v>1</v>
      </c>
      <c r="J173" s="55">
        <v>2</v>
      </c>
      <c r="K173" s="52"/>
      <c r="L173" s="53">
        <v>2</v>
      </c>
      <c r="M173" s="55">
        <v>2</v>
      </c>
      <c r="N173" s="52"/>
      <c r="O173" s="56">
        <f t="shared" si="5"/>
        <v>11</v>
      </c>
      <c r="P173" s="11"/>
      <c r="Q173" s="11"/>
      <c r="R173" s="11"/>
      <c r="S173" s="11"/>
    </row>
    <row r="174" spans="1:19">
      <c r="A174" s="8"/>
      <c r="B174" s="21" t="s">
        <v>15</v>
      </c>
      <c r="C174" s="10"/>
      <c r="D174" s="218">
        <v>10</v>
      </c>
      <c r="E174" s="219"/>
      <c r="F174" s="52"/>
      <c r="G174" s="53">
        <v>2</v>
      </c>
      <c r="H174" s="24">
        <v>0</v>
      </c>
      <c r="I174" s="54">
        <v>0</v>
      </c>
      <c r="J174" s="55">
        <v>1</v>
      </c>
      <c r="K174" s="52"/>
      <c r="L174" s="53">
        <v>4</v>
      </c>
      <c r="M174" s="55">
        <v>1</v>
      </c>
      <c r="N174" s="52"/>
      <c r="O174" s="56">
        <f t="shared" si="5"/>
        <v>8</v>
      </c>
      <c r="P174" s="11"/>
      <c r="Q174" s="11" t="s">
        <v>2892</v>
      </c>
      <c r="R174" s="11"/>
      <c r="S174" s="11"/>
    </row>
    <row r="175" spans="1:19">
      <c r="A175" s="8"/>
      <c r="B175" s="21" t="s">
        <v>16</v>
      </c>
      <c r="C175" s="10"/>
      <c r="D175" s="218">
        <v>14</v>
      </c>
      <c r="E175" s="219"/>
      <c r="F175" s="52"/>
      <c r="G175" s="53">
        <v>1</v>
      </c>
      <c r="H175" s="24">
        <v>0</v>
      </c>
      <c r="I175" s="54">
        <v>0</v>
      </c>
      <c r="J175" s="55">
        <v>0</v>
      </c>
      <c r="K175" s="52"/>
      <c r="L175" s="53">
        <v>1</v>
      </c>
      <c r="M175" s="55">
        <v>1</v>
      </c>
      <c r="N175" s="52"/>
      <c r="O175" s="56">
        <f t="shared" si="5"/>
        <v>3</v>
      </c>
      <c r="P175" s="11"/>
      <c r="Q175" s="11"/>
      <c r="R175" s="14"/>
      <c r="S175" s="14"/>
    </row>
    <row r="176" spans="1:19">
      <c r="A176" s="8"/>
      <c r="B176" s="21" t="s">
        <v>17</v>
      </c>
      <c r="C176" s="10"/>
      <c r="D176" s="218">
        <v>5</v>
      </c>
      <c r="E176" s="219"/>
      <c r="F176" s="52"/>
      <c r="G176" s="53">
        <v>1</v>
      </c>
      <c r="H176" s="24">
        <v>0</v>
      </c>
      <c r="I176" s="54">
        <v>1</v>
      </c>
      <c r="J176" s="55">
        <v>0</v>
      </c>
      <c r="K176" s="52"/>
      <c r="L176" s="53">
        <v>2</v>
      </c>
      <c r="M176" s="55">
        <v>2</v>
      </c>
      <c r="N176" s="52"/>
      <c r="O176" s="56">
        <f t="shared" si="5"/>
        <v>6</v>
      </c>
      <c r="P176" s="11"/>
      <c r="Q176" s="11"/>
      <c r="R176" s="11"/>
      <c r="S176" s="11"/>
    </row>
    <row r="177" spans="1:19">
      <c r="A177" s="8"/>
      <c r="B177" s="21" t="s">
        <v>18</v>
      </c>
      <c r="C177" s="10"/>
      <c r="D177" s="218">
        <v>13</v>
      </c>
      <c r="E177" s="219"/>
      <c r="F177" s="52"/>
      <c r="G177" s="53">
        <v>3</v>
      </c>
      <c r="H177" s="24">
        <v>2</v>
      </c>
      <c r="I177" s="54">
        <v>2</v>
      </c>
      <c r="J177" s="55">
        <v>2</v>
      </c>
      <c r="K177" s="52"/>
      <c r="L177" s="53">
        <v>4</v>
      </c>
      <c r="M177" s="55">
        <v>1</v>
      </c>
      <c r="N177" s="52"/>
      <c r="O177" s="56">
        <f t="shared" si="5"/>
        <v>14</v>
      </c>
      <c r="P177" s="11"/>
      <c r="Q177" s="11"/>
      <c r="R177" s="11"/>
      <c r="S177" s="11"/>
    </row>
    <row r="178" spans="1:19">
      <c r="A178" s="12"/>
      <c r="B178" s="21" t="s">
        <v>19</v>
      </c>
      <c r="C178" s="10"/>
      <c r="D178" s="218">
        <v>11</v>
      </c>
      <c r="E178" s="219"/>
      <c r="F178" s="46"/>
      <c r="G178" s="53">
        <v>2</v>
      </c>
      <c r="H178" s="24">
        <v>1</v>
      </c>
      <c r="I178" s="54">
        <v>0</v>
      </c>
      <c r="J178" s="55">
        <v>1</v>
      </c>
      <c r="K178" s="46"/>
      <c r="L178" s="53">
        <v>0</v>
      </c>
      <c r="M178" s="55">
        <v>0</v>
      </c>
      <c r="N178" s="52"/>
      <c r="O178" s="56">
        <f>SUM(G178:M178)</f>
        <v>4</v>
      </c>
      <c r="P178" s="11"/>
      <c r="Q178" s="11"/>
      <c r="R178" s="11"/>
      <c r="S178" s="11"/>
    </row>
    <row r="179" spans="1:19" ht="15.75">
      <c r="B179" s="23" t="s">
        <v>47</v>
      </c>
      <c r="C179" s="15"/>
      <c r="D179" s="220">
        <f>+AVERAGE(D171:D178)</f>
        <v>9.5</v>
      </c>
      <c r="E179" s="221" t="e">
        <f>+AVERAGE(E171:E178)</f>
        <v>#DIV/0!</v>
      </c>
      <c r="F179" s="13"/>
      <c r="G179" s="25">
        <f>SUM(G171:G178)</f>
        <v>13</v>
      </c>
      <c r="H179" s="26">
        <f>SUM(H171:H178)</f>
        <v>6</v>
      </c>
      <c r="I179" s="26">
        <f>SUM(I171:I178)</f>
        <v>5</v>
      </c>
      <c r="J179" s="27">
        <f>SUM(J171:J178)</f>
        <v>9</v>
      </c>
      <c r="K179" s="28"/>
      <c r="L179" s="25">
        <f>SUM(L171:L178)</f>
        <v>16</v>
      </c>
      <c r="M179" s="27">
        <f>SUM(M171:M178)</f>
        <v>9</v>
      </c>
      <c r="N179" s="28"/>
      <c r="O179" s="29">
        <f>SUM(O171:O178)</f>
        <v>58</v>
      </c>
      <c r="P179" s="11"/>
      <c r="Q179" s="11"/>
    </row>
    <row r="180" spans="1:19" ht="15.75">
      <c r="A180" s="42" t="s">
        <v>1597</v>
      </c>
      <c r="B180" s="43"/>
      <c r="C180" s="44"/>
      <c r="D180" s="43"/>
      <c r="E180" s="45"/>
      <c r="J180" s="16"/>
      <c r="K180" s="16"/>
      <c r="L180" s="16"/>
      <c r="M180" s="16"/>
      <c r="O180" s="11"/>
    </row>
    <row r="181" spans="1:19" ht="15.75">
      <c r="A181" s="43" t="s">
        <v>1598</v>
      </c>
      <c r="B181" s="43"/>
      <c r="C181" s="44"/>
      <c r="D181" s="43"/>
      <c r="E181" s="45"/>
      <c r="J181" s="16"/>
      <c r="K181" s="16"/>
      <c r="L181" s="16"/>
      <c r="M181" s="16"/>
    </row>
    <row r="182" spans="1:19">
      <c r="E182" s="17"/>
      <c r="J182" s="16"/>
      <c r="K182" s="16"/>
      <c r="L182" s="16"/>
      <c r="M182" s="16"/>
    </row>
    <row r="183" spans="1:19" ht="18.75">
      <c r="A183" s="57" t="s">
        <v>41</v>
      </c>
      <c r="B183" s="40"/>
      <c r="C183" s="36"/>
      <c r="D183" s="35"/>
      <c r="E183" s="37"/>
      <c r="F183" s="38"/>
      <c r="G183" s="39"/>
      <c r="J183" s="16"/>
      <c r="K183" s="16"/>
      <c r="L183" s="16"/>
      <c r="M183" s="16"/>
    </row>
    <row r="184" spans="1:19" ht="18.75">
      <c r="A184" s="62" t="s">
        <v>42</v>
      </c>
      <c r="B184" s="63"/>
      <c r="C184" s="68"/>
      <c r="D184" s="68"/>
      <c r="E184" s="68"/>
      <c r="F184" s="68"/>
      <c r="G184" s="68"/>
      <c r="H184" s="77"/>
      <c r="I184" s="193"/>
      <c r="J184" s="16"/>
      <c r="K184" s="16"/>
      <c r="L184" s="16"/>
      <c r="M184" s="16"/>
    </row>
    <row r="185" spans="1:19" ht="18.75">
      <c r="A185" s="70" t="s">
        <v>38</v>
      </c>
      <c r="B185" s="71"/>
      <c r="C185" s="71"/>
      <c r="D185" s="71"/>
      <c r="E185" s="71"/>
      <c r="F185" s="71"/>
      <c r="G185" s="71"/>
      <c r="H185" s="76"/>
      <c r="I185" s="194"/>
      <c r="J185" s="196"/>
      <c r="K185" s="16"/>
      <c r="L185" s="16"/>
      <c r="M185" s="196"/>
    </row>
    <row r="186" spans="1:19" ht="18.75">
      <c r="A186" s="70" t="s">
        <v>39</v>
      </c>
      <c r="B186" s="71"/>
      <c r="C186" s="71"/>
      <c r="D186" s="71"/>
      <c r="E186" s="71"/>
      <c r="F186" s="71"/>
      <c r="G186" s="71"/>
      <c r="H186" s="76"/>
      <c r="I186" s="194"/>
      <c r="J186" s="196"/>
      <c r="K186" s="16"/>
      <c r="L186" s="16"/>
      <c r="M186" s="196"/>
    </row>
    <row r="187" spans="1:19" ht="18.75">
      <c r="A187" s="73" t="s">
        <v>40</v>
      </c>
      <c r="B187" s="74"/>
      <c r="C187" s="74"/>
      <c r="D187" s="74"/>
      <c r="E187" s="74"/>
      <c r="F187" s="74"/>
      <c r="G187" s="74"/>
      <c r="H187" s="78"/>
      <c r="I187" s="195"/>
      <c r="J187" s="196"/>
      <c r="K187" s="16"/>
      <c r="L187" s="16"/>
      <c r="M187" s="196"/>
    </row>
    <row r="188" spans="1:19">
      <c r="A188" s="41"/>
      <c r="B188" s="32"/>
      <c r="C188" s="33"/>
      <c r="D188" s="32"/>
      <c r="E188" s="34"/>
      <c r="F188" s="34"/>
      <c r="G188" s="32"/>
      <c r="J188" s="16"/>
      <c r="K188" s="16"/>
      <c r="L188" s="16"/>
      <c r="M188" s="16"/>
    </row>
    <row r="189" spans="1:19" ht="18.75">
      <c r="A189" s="62" t="s">
        <v>43</v>
      </c>
      <c r="B189" s="68"/>
      <c r="C189" s="68"/>
      <c r="D189" s="68"/>
      <c r="E189" s="68"/>
      <c r="F189" s="68"/>
      <c r="G189" s="68"/>
      <c r="H189" s="69"/>
      <c r="J189" s="16"/>
      <c r="K189" s="16"/>
      <c r="L189" s="16"/>
      <c r="M189" s="16"/>
    </row>
    <row r="190" spans="1:19" ht="18.75">
      <c r="A190" s="70" t="s">
        <v>44</v>
      </c>
      <c r="B190" s="71"/>
      <c r="C190" s="71"/>
      <c r="D190" s="71"/>
      <c r="E190" s="71"/>
      <c r="F190" s="71"/>
      <c r="G190" s="71"/>
      <c r="H190" s="72"/>
      <c r="J190" s="16"/>
      <c r="K190" s="16">
        <f>IF(AND(K181&gt;100,J181&lt;&gt;0),1,0)</f>
        <v>0</v>
      </c>
      <c r="L190" s="16"/>
      <c r="M190" s="16"/>
      <c r="N190" s="17">
        <f>IF(AND(N181&gt;100,M181&lt;&gt;0),1,0)</f>
        <v>0</v>
      </c>
    </row>
    <row r="191" spans="1:19" ht="18.75">
      <c r="A191" s="73" t="s">
        <v>45</v>
      </c>
      <c r="B191" s="74"/>
      <c r="C191" s="74"/>
      <c r="D191" s="74"/>
      <c r="E191" s="74"/>
      <c r="F191" s="74"/>
      <c r="G191" s="74"/>
      <c r="H191" s="75"/>
      <c r="J191" s="16"/>
      <c r="K191" s="16" t="e">
        <f>IF(AND(#REF!&gt;100,#REF!&lt;&gt;0),1,0)</f>
        <v>#REF!</v>
      </c>
      <c r="L191" s="16"/>
      <c r="M191" s="16"/>
      <c r="N191" s="17" t="e">
        <f>IF(AND(#REF!&gt;100,#REF!&lt;&gt;0),1,0)</f>
        <v>#REF!</v>
      </c>
    </row>
    <row r="193" spans="1:17" ht="18.75">
      <c r="A193" s="67" t="s">
        <v>46</v>
      </c>
      <c r="B193" s="69"/>
      <c r="C193" s="79"/>
      <c r="D193" s="80"/>
      <c r="E193" s="80"/>
      <c r="F193" s="81"/>
      <c r="G193" s="80"/>
      <c r="H193" s="80"/>
      <c r="I193" s="80"/>
      <c r="J193" s="80"/>
      <c r="K193" s="81"/>
      <c r="L193" s="80"/>
      <c r="M193" s="80"/>
    </row>
    <row r="194" spans="1:17" ht="18.75">
      <c r="A194" s="259" t="s">
        <v>1599</v>
      </c>
      <c r="B194" s="259"/>
      <c r="C194" s="259"/>
      <c r="D194" s="259"/>
      <c r="E194" s="259"/>
      <c r="F194" s="259"/>
      <c r="G194" s="259"/>
      <c r="H194" s="259"/>
      <c r="I194" s="259"/>
      <c r="J194" s="259"/>
      <c r="K194" s="259"/>
      <c r="L194" s="259"/>
      <c r="M194" s="260"/>
      <c r="Q194" s="18"/>
    </row>
    <row r="195" spans="1:17" ht="18.75">
      <c r="A195" s="259" t="s">
        <v>1582</v>
      </c>
      <c r="B195" s="259"/>
      <c r="C195" s="259"/>
      <c r="D195" s="259"/>
      <c r="E195" s="259"/>
      <c r="F195" s="259"/>
      <c r="G195" s="259"/>
      <c r="H195" s="259"/>
      <c r="I195" s="259"/>
      <c r="J195" s="259"/>
      <c r="K195" s="259"/>
      <c r="L195" s="259"/>
      <c r="M195" s="260"/>
      <c r="Q195" s="18"/>
    </row>
    <row r="196" spans="1:17" ht="18.75">
      <c r="A196" s="261" t="s">
        <v>1583</v>
      </c>
      <c r="B196" s="261"/>
      <c r="C196" s="261"/>
      <c r="D196" s="261"/>
      <c r="E196" s="261"/>
      <c r="F196" s="261"/>
      <c r="G196" s="261"/>
      <c r="H196" s="261"/>
      <c r="I196" s="261"/>
      <c r="J196" s="261"/>
      <c r="K196" s="261"/>
      <c r="L196" s="261"/>
      <c r="M196" s="262"/>
    </row>
  </sheetData>
  <mergeCells count="36">
    <mergeCell ref="A194:M194"/>
    <mergeCell ref="A195:M195"/>
    <mergeCell ref="A196:M196"/>
    <mergeCell ref="A162:M162"/>
    <mergeCell ref="A163:M163"/>
    <mergeCell ref="B167:O167"/>
    <mergeCell ref="G169:J169"/>
    <mergeCell ref="L169:M169"/>
    <mergeCell ref="A130:M130"/>
    <mergeCell ref="B134:O134"/>
    <mergeCell ref="G136:J136"/>
    <mergeCell ref="L136:M136"/>
    <mergeCell ref="A161:M161"/>
    <mergeCell ref="B101:O101"/>
    <mergeCell ref="G103:J103"/>
    <mergeCell ref="L103:M103"/>
    <mergeCell ref="A128:M128"/>
    <mergeCell ref="A129:M129"/>
    <mergeCell ref="A95:M95"/>
    <mergeCell ref="A96:M96"/>
    <mergeCell ref="A97:M97"/>
    <mergeCell ref="A63:M63"/>
    <mergeCell ref="A64:M64"/>
    <mergeCell ref="B68:O68"/>
    <mergeCell ref="G70:J70"/>
    <mergeCell ref="L70:M70"/>
    <mergeCell ref="A31:M31"/>
    <mergeCell ref="B35:O35"/>
    <mergeCell ref="G37:J37"/>
    <mergeCell ref="L37:M37"/>
    <mergeCell ref="A62:M62"/>
    <mergeCell ref="B2:O2"/>
    <mergeCell ref="G4:J4"/>
    <mergeCell ref="L4:M4"/>
    <mergeCell ref="A29:M29"/>
    <mergeCell ref="A30:M30"/>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74"/>
  <sheetViews>
    <sheetView view="pageBreakPreview" topLeftCell="AJ1" zoomScale="60" workbookViewId="0">
      <selection activeCell="R45" sqref="R45"/>
    </sheetView>
  </sheetViews>
  <sheetFormatPr baseColWidth="10" defaultRowHeight="15"/>
  <cols>
    <col min="1" max="1" width="24.42578125" customWidth="1"/>
    <col min="2" max="2" width="1.140625" customWidth="1"/>
    <col min="3" max="4" width="19.28515625" customWidth="1"/>
    <col min="5" max="5" width="0.85546875" customWidth="1"/>
    <col min="6" max="9" width="19.28515625" customWidth="1"/>
    <col min="10" max="10" width="0.85546875" customWidth="1"/>
    <col min="11" max="12" width="19.28515625" customWidth="1"/>
    <col min="13" max="13" width="0.85546875" customWidth="1"/>
    <col min="14" max="14" width="19.28515625" customWidth="1"/>
    <col min="15" max="15" width="3" customWidth="1"/>
    <col min="16" max="16" width="7.140625" customWidth="1"/>
    <col min="17" max="17" width="4.140625" customWidth="1"/>
    <col min="18" max="18" width="24.42578125" customWidth="1"/>
    <col min="19" max="19" width="1.140625" customWidth="1"/>
    <col min="20" max="21" width="19.28515625" customWidth="1"/>
    <col min="22" max="22" width="1.140625" customWidth="1"/>
    <col min="23" max="26" width="19.28515625" customWidth="1"/>
    <col min="27" max="27" width="1.140625" customWidth="1"/>
    <col min="28" max="29" width="19.28515625" customWidth="1"/>
    <col min="30" max="30" width="1.140625" customWidth="1"/>
    <col min="31" max="31" width="19.28515625" customWidth="1"/>
    <col min="32" max="32" width="3" customWidth="1"/>
    <col min="33" max="33" width="7.140625" customWidth="1"/>
    <col min="34" max="34" width="4.140625" customWidth="1"/>
    <col min="35" max="35" width="24.7109375" customWidth="1"/>
    <col min="36" max="36" width="1.140625" customWidth="1"/>
    <col min="37" max="38" width="19.28515625" customWidth="1"/>
    <col min="39" max="39" width="1.140625" customWidth="1"/>
    <col min="40" max="43" width="19.28515625" customWidth="1"/>
    <col min="44" max="44" width="1.140625" customWidth="1"/>
    <col min="45" max="46" width="19.28515625" customWidth="1"/>
    <col min="47" max="47" width="1.140625" customWidth="1"/>
    <col min="48" max="48" width="19.28515625" customWidth="1"/>
    <col min="49" max="49" width="3.140625" customWidth="1"/>
    <col min="50" max="50" width="8.85546875" customWidth="1"/>
    <col min="51" max="51" width="1.140625" customWidth="1"/>
    <col min="52" max="52" width="24.7109375" customWidth="1"/>
    <col min="53" max="53" width="1.140625" customWidth="1"/>
    <col min="54" max="55" width="24.7109375" customWidth="1"/>
    <col min="56" max="56" width="1.140625" customWidth="1"/>
    <col min="57" max="60" width="24.7109375" customWidth="1"/>
    <col min="61" max="61" width="1.42578125" customWidth="1"/>
    <col min="62" max="63" width="24.7109375" customWidth="1"/>
    <col min="64" max="64" width="1.7109375" customWidth="1"/>
    <col min="65" max="65" width="24.7109375" customWidth="1"/>
  </cols>
  <sheetData>
    <row r="1" spans="1:65" ht="15" customHeight="1">
      <c r="A1" s="266" t="s">
        <v>4109</v>
      </c>
      <c r="B1" s="267"/>
      <c r="C1" s="267"/>
      <c r="D1" s="267"/>
      <c r="E1" s="267"/>
      <c r="F1" s="267"/>
      <c r="G1" s="267"/>
      <c r="H1" s="267"/>
      <c r="I1" s="267"/>
      <c r="J1" s="267"/>
      <c r="K1" s="267"/>
      <c r="L1" s="267"/>
      <c r="M1" s="267"/>
      <c r="N1" s="268"/>
      <c r="R1" s="266" t="s">
        <v>4109</v>
      </c>
      <c r="S1" s="267"/>
      <c r="T1" s="267"/>
      <c r="U1" s="267"/>
      <c r="V1" s="267"/>
      <c r="W1" s="267"/>
      <c r="X1" s="267"/>
      <c r="Y1" s="267"/>
      <c r="Z1" s="267"/>
      <c r="AA1" s="267"/>
      <c r="AB1" s="267"/>
      <c r="AC1" s="267"/>
      <c r="AD1" s="267"/>
      <c r="AE1" s="268"/>
      <c r="AI1" s="266" t="s">
        <v>4109</v>
      </c>
      <c r="AJ1" s="267"/>
      <c r="AK1" s="267"/>
      <c r="AL1" s="267"/>
      <c r="AM1" s="267"/>
      <c r="AN1" s="267"/>
      <c r="AO1" s="267"/>
      <c r="AP1" s="267"/>
      <c r="AQ1" s="267"/>
      <c r="AR1" s="267"/>
      <c r="AS1" s="267"/>
      <c r="AT1" s="267"/>
      <c r="AU1" s="267"/>
      <c r="AV1" s="268"/>
      <c r="AZ1" s="266" t="s">
        <v>4109</v>
      </c>
      <c r="BA1" s="267"/>
      <c r="BB1" s="267"/>
      <c r="BC1" s="267"/>
      <c r="BD1" s="267"/>
      <c r="BE1" s="267"/>
      <c r="BF1" s="267"/>
      <c r="BG1" s="267"/>
      <c r="BH1" s="267"/>
      <c r="BI1" s="267"/>
      <c r="BJ1" s="267"/>
      <c r="BK1" s="267"/>
      <c r="BL1" s="267"/>
      <c r="BM1" s="268"/>
    </row>
    <row r="2" spans="1:65" ht="15" customHeight="1">
      <c r="A2" s="269"/>
      <c r="B2" s="270"/>
      <c r="C2" s="270"/>
      <c r="D2" s="270"/>
      <c r="E2" s="270"/>
      <c r="F2" s="270"/>
      <c r="G2" s="270"/>
      <c r="H2" s="270"/>
      <c r="I2" s="270"/>
      <c r="J2" s="270"/>
      <c r="K2" s="270"/>
      <c r="L2" s="270"/>
      <c r="M2" s="270"/>
      <c r="N2" s="271"/>
      <c r="R2" s="269"/>
      <c r="S2" s="270"/>
      <c r="T2" s="270"/>
      <c r="U2" s="270"/>
      <c r="V2" s="270"/>
      <c r="W2" s="270"/>
      <c r="X2" s="270"/>
      <c r="Y2" s="270"/>
      <c r="Z2" s="270"/>
      <c r="AA2" s="270"/>
      <c r="AB2" s="270"/>
      <c r="AC2" s="270"/>
      <c r="AD2" s="270"/>
      <c r="AE2" s="271"/>
      <c r="AI2" s="269"/>
      <c r="AJ2" s="270"/>
      <c r="AK2" s="270"/>
      <c r="AL2" s="270"/>
      <c r="AM2" s="270"/>
      <c r="AN2" s="270"/>
      <c r="AO2" s="270"/>
      <c r="AP2" s="270"/>
      <c r="AQ2" s="270"/>
      <c r="AR2" s="270"/>
      <c r="AS2" s="270"/>
      <c r="AT2" s="270"/>
      <c r="AU2" s="270"/>
      <c r="AV2" s="271"/>
      <c r="AZ2" s="269"/>
      <c r="BA2" s="270"/>
      <c r="BB2" s="270"/>
      <c r="BC2" s="270"/>
      <c r="BD2" s="270"/>
      <c r="BE2" s="270"/>
      <c r="BF2" s="270"/>
      <c r="BG2" s="270"/>
      <c r="BH2" s="270"/>
      <c r="BI2" s="270"/>
      <c r="BJ2" s="270"/>
      <c r="BK2" s="270"/>
      <c r="BL2" s="270"/>
      <c r="BM2" s="271"/>
    </row>
    <row r="3" spans="1:65" ht="7.5" customHeight="1"/>
    <row r="4" spans="1:65" ht="21" customHeight="1">
      <c r="A4" s="263" t="s">
        <v>1568</v>
      </c>
      <c r="B4" s="264"/>
      <c r="C4" s="264"/>
      <c r="D4" s="264"/>
      <c r="E4" s="264"/>
      <c r="F4" s="264"/>
      <c r="G4" s="264"/>
      <c r="H4" s="264"/>
      <c r="I4" s="264"/>
      <c r="J4" s="264"/>
      <c r="K4" s="264"/>
      <c r="L4" s="264"/>
      <c r="M4" s="264"/>
      <c r="N4" s="265"/>
      <c r="P4" s="230"/>
      <c r="R4" s="263" t="s">
        <v>1895</v>
      </c>
      <c r="S4" s="264"/>
      <c r="T4" s="264"/>
      <c r="U4" s="264"/>
      <c r="V4" s="264"/>
      <c r="W4" s="264"/>
      <c r="X4" s="264"/>
      <c r="Y4" s="264"/>
      <c r="Z4" s="264"/>
      <c r="AA4" s="264"/>
      <c r="AB4" s="264"/>
      <c r="AC4" s="264"/>
      <c r="AD4" s="264"/>
      <c r="AE4" s="265"/>
      <c r="AG4" s="230"/>
      <c r="AI4" s="263" t="s">
        <v>4100</v>
      </c>
      <c r="AJ4" s="264"/>
      <c r="AK4" s="264"/>
      <c r="AL4" s="264"/>
      <c r="AM4" s="264"/>
      <c r="AN4" s="264"/>
      <c r="AO4" s="264"/>
      <c r="AP4" s="264"/>
      <c r="AQ4" s="264"/>
      <c r="AR4" s="264"/>
      <c r="AS4" s="264"/>
      <c r="AT4" s="264"/>
      <c r="AU4" s="264"/>
      <c r="AV4" s="265"/>
      <c r="AX4" s="230"/>
      <c r="AZ4" s="263" t="s">
        <v>4110</v>
      </c>
      <c r="BA4" s="264"/>
      <c r="BB4" s="264"/>
      <c r="BC4" s="264"/>
      <c r="BD4" s="264"/>
      <c r="BE4" s="264"/>
      <c r="BF4" s="264"/>
      <c r="BG4" s="264"/>
      <c r="BH4" s="264"/>
      <c r="BI4" s="264"/>
      <c r="BJ4" s="264"/>
      <c r="BK4" s="264"/>
      <c r="BL4" s="264"/>
      <c r="BM4" s="265"/>
    </row>
    <row r="5" spans="1:65" ht="9.75" customHeight="1">
      <c r="B5" s="16"/>
      <c r="E5" s="17"/>
      <c r="J5" s="17"/>
      <c r="M5" s="17"/>
      <c r="P5" s="230"/>
      <c r="S5" s="16"/>
      <c r="V5" s="17"/>
      <c r="AA5" s="17"/>
      <c r="AD5" s="17"/>
      <c r="AG5" s="230"/>
      <c r="AJ5" s="16"/>
      <c r="AM5" s="17"/>
      <c r="AR5" s="17"/>
      <c r="AU5" s="17"/>
      <c r="AX5" s="230"/>
      <c r="BA5" s="16"/>
      <c r="BD5" s="17"/>
      <c r="BI5" s="17"/>
      <c r="BL5" s="17"/>
    </row>
    <row r="6" spans="1:65" ht="12.75" customHeight="1">
      <c r="A6" s="7"/>
      <c r="B6" s="8"/>
      <c r="C6" s="7"/>
      <c r="D6" s="7"/>
      <c r="E6" s="9"/>
      <c r="F6" s="256" t="s">
        <v>28</v>
      </c>
      <c r="G6" s="256"/>
      <c r="H6" s="256"/>
      <c r="I6" s="256"/>
      <c r="J6" s="9"/>
      <c r="K6" s="256" t="s">
        <v>29</v>
      </c>
      <c r="L6" s="256"/>
      <c r="M6" s="9"/>
      <c r="P6" s="230"/>
      <c r="R6" s="7"/>
      <c r="S6" s="8"/>
      <c r="T6" s="7"/>
      <c r="U6" s="7"/>
      <c r="V6" s="9"/>
      <c r="W6" s="256" t="s">
        <v>28</v>
      </c>
      <c r="X6" s="256"/>
      <c r="Y6" s="256"/>
      <c r="Z6" s="256"/>
      <c r="AA6" s="9"/>
      <c r="AB6" s="256" t="s">
        <v>29</v>
      </c>
      <c r="AC6" s="256"/>
      <c r="AD6" s="9"/>
      <c r="AG6" s="230"/>
      <c r="AI6" s="7"/>
      <c r="AJ6" s="8"/>
      <c r="AK6" s="7"/>
      <c r="AL6" s="7"/>
      <c r="AM6" s="9"/>
      <c r="AN6" s="256" t="s">
        <v>28</v>
      </c>
      <c r="AO6" s="256"/>
      <c r="AP6" s="256"/>
      <c r="AQ6" s="256"/>
      <c r="AR6" s="9"/>
      <c r="AS6" s="256" t="s">
        <v>29</v>
      </c>
      <c r="AT6" s="256"/>
      <c r="AU6" s="9"/>
      <c r="AX6" s="230"/>
      <c r="AZ6" s="7"/>
      <c r="BA6" s="8"/>
      <c r="BB6" s="7"/>
      <c r="BC6" s="7"/>
      <c r="BD6" s="9"/>
      <c r="BE6" s="256" t="s">
        <v>28</v>
      </c>
      <c r="BF6" s="256"/>
      <c r="BG6" s="256"/>
      <c r="BH6" s="256"/>
      <c r="BI6" s="9"/>
      <c r="BJ6" s="256" t="s">
        <v>29</v>
      </c>
      <c r="BK6" s="256"/>
      <c r="BL6" s="9"/>
    </row>
    <row r="7" spans="1:65" ht="42.75" customHeight="1">
      <c r="A7" s="51" t="s">
        <v>30</v>
      </c>
      <c r="B7" s="30"/>
      <c r="C7" s="58" t="s">
        <v>1595</v>
      </c>
      <c r="D7" s="59" t="s">
        <v>1585</v>
      </c>
      <c r="E7" s="31"/>
      <c r="F7" s="58" t="s">
        <v>32</v>
      </c>
      <c r="G7" s="60" t="s">
        <v>33</v>
      </c>
      <c r="H7" s="60" t="s">
        <v>20</v>
      </c>
      <c r="I7" s="59" t="s">
        <v>34</v>
      </c>
      <c r="J7" s="31"/>
      <c r="K7" s="58" t="s">
        <v>1587</v>
      </c>
      <c r="L7" s="59" t="s">
        <v>36</v>
      </c>
      <c r="M7" s="31"/>
      <c r="N7" s="61" t="s">
        <v>1586</v>
      </c>
      <c r="P7" s="230"/>
      <c r="R7" s="51" t="s">
        <v>30</v>
      </c>
      <c r="S7" s="30"/>
      <c r="T7" s="58" t="s">
        <v>1595</v>
      </c>
      <c r="U7" s="59" t="s">
        <v>1585</v>
      </c>
      <c r="V7" s="31"/>
      <c r="W7" s="58" t="s">
        <v>32</v>
      </c>
      <c r="X7" s="60" t="s">
        <v>33</v>
      </c>
      <c r="Y7" s="60" t="s">
        <v>20</v>
      </c>
      <c r="Z7" s="59" t="s">
        <v>34</v>
      </c>
      <c r="AA7" s="31"/>
      <c r="AB7" s="58" t="s">
        <v>1587</v>
      </c>
      <c r="AC7" s="59" t="s">
        <v>36</v>
      </c>
      <c r="AD7" s="31"/>
      <c r="AE7" s="61" t="s">
        <v>1586</v>
      </c>
      <c r="AG7" s="230"/>
      <c r="AI7" s="51" t="s">
        <v>30</v>
      </c>
      <c r="AJ7" s="30"/>
      <c r="AK7" s="58" t="s">
        <v>1595</v>
      </c>
      <c r="AL7" s="59" t="s">
        <v>1585</v>
      </c>
      <c r="AM7" s="31"/>
      <c r="AN7" s="58" t="s">
        <v>32</v>
      </c>
      <c r="AO7" s="60" t="s">
        <v>33</v>
      </c>
      <c r="AP7" s="60" t="s">
        <v>20</v>
      </c>
      <c r="AQ7" s="59" t="s">
        <v>34</v>
      </c>
      <c r="AR7" s="31"/>
      <c r="AS7" s="58" t="s">
        <v>1587</v>
      </c>
      <c r="AT7" s="59" t="s">
        <v>36</v>
      </c>
      <c r="AU7" s="31"/>
      <c r="AV7" s="61" t="s">
        <v>1586</v>
      </c>
      <c r="AX7" s="230"/>
      <c r="AZ7" s="51" t="s">
        <v>30</v>
      </c>
      <c r="BA7" s="30"/>
      <c r="BB7" s="58" t="s">
        <v>1595</v>
      </c>
      <c r="BC7" s="59" t="s">
        <v>1585</v>
      </c>
      <c r="BD7" s="31"/>
      <c r="BE7" s="58" t="s">
        <v>32</v>
      </c>
      <c r="BF7" s="60" t="s">
        <v>33</v>
      </c>
      <c r="BG7" s="60" t="s">
        <v>20</v>
      </c>
      <c r="BH7" s="59" t="s">
        <v>34</v>
      </c>
      <c r="BI7" s="31"/>
      <c r="BJ7" s="58" t="s">
        <v>1587</v>
      </c>
      <c r="BK7" s="59" t="s">
        <v>36</v>
      </c>
      <c r="BL7" s="31"/>
      <c r="BM7" s="61" t="s">
        <v>1586</v>
      </c>
    </row>
    <row r="8" spans="1:65" ht="13.5" customHeight="1">
      <c r="A8" s="226" t="s">
        <v>48</v>
      </c>
      <c r="B8" s="10"/>
      <c r="C8" s="222">
        <v>19</v>
      </c>
      <c r="D8" s="223">
        <v>10</v>
      </c>
      <c r="E8" s="46"/>
      <c r="F8" s="47">
        <v>2</v>
      </c>
      <c r="G8" s="48">
        <v>0</v>
      </c>
      <c r="H8" s="49">
        <v>0</v>
      </c>
      <c r="I8" s="50">
        <v>4</v>
      </c>
      <c r="J8" s="46"/>
      <c r="K8" s="47">
        <v>1</v>
      </c>
      <c r="L8" s="50">
        <v>0</v>
      </c>
      <c r="M8" s="46"/>
      <c r="N8" s="51">
        <f>SUM(F8:L8)</f>
        <v>7</v>
      </c>
      <c r="P8" s="230"/>
      <c r="R8" s="226" t="s">
        <v>48</v>
      </c>
      <c r="S8" s="10"/>
      <c r="T8" s="222">
        <v>19</v>
      </c>
      <c r="U8" s="223">
        <v>12</v>
      </c>
      <c r="V8" s="46"/>
      <c r="W8" s="47">
        <v>4</v>
      </c>
      <c r="X8" s="48">
        <v>0</v>
      </c>
      <c r="Y8" s="49">
        <v>1</v>
      </c>
      <c r="Z8" s="50">
        <v>1</v>
      </c>
      <c r="AA8" s="46"/>
      <c r="AB8" s="47">
        <v>1</v>
      </c>
      <c r="AC8" s="50">
        <v>1</v>
      </c>
      <c r="AD8" s="46"/>
      <c r="AE8" s="51">
        <f>SUM(W8:AC8)</f>
        <v>8</v>
      </c>
      <c r="AG8" s="230"/>
      <c r="AI8" s="226" t="s">
        <v>48</v>
      </c>
      <c r="AJ8" s="10"/>
      <c r="AK8" s="222">
        <v>0</v>
      </c>
      <c r="AL8" s="223">
        <v>0</v>
      </c>
      <c r="AM8" s="46"/>
      <c r="AN8" s="47">
        <v>0</v>
      </c>
      <c r="AO8" s="48">
        <v>0</v>
      </c>
      <c r="AP8" s="49">
        <v>0</v>
      </c>
      <c r="AQ8" s="50">
        <v>0</v>
      </c>
      <c r="AR8" s="46"/>
      <c r="AS8" s="47">
        <v>0</v>
      </c>
      <c r="AT8" s="50">
        <v>0</v>
      </c>
      <c r="AU8" s="46"/>
      <c r="AV8" s="51">
        <f>SUM(AN8:AT8)</f>
        <v>0</v>
      </c>
      <c r="AX8" s="230"/>
      <c r="AZ8" s="226" t="s">
        <v>48</v>
      </c>
      <c r="BA8" s="10"/>
      <c r="BB8" s="222"/>
      <c r="BC8" s="223"/>
      <c r="BD8" s="46"/>
      <c r="BE8" s="47"/>
      <c r="BF8" s="48"/>
      <c r="BG8" s="49"/>
      <c r="BH8" s="50"/>
      <c r="BI8" s="46"/>
      <c r="BJ8" s="47"/>
      <c r="BK8" s="50"/>
      <c r="BL8" s="46"/>
      <c r="BM8" s="51">
        <f>SUM(BE8:BK8)</f>
        <v>0</v>
      </c>
    </row>
    <row r="9" spans="1:65" ht="11.25" customHeight="1">
      <c r="A9" s="227" t="s">
        <v>13</v>
      </c>
      <c r="B9" s="10"/>
      <c r="C9" s="224">
        <v>13</v>
      </c>
      <c r="D9" s="219">
        <v>11</v>
      </c>
      <c r="E9" s="52"/>
      <c r="F9" s="53">
        <v>2</v>
      </c>
      <c r="G9" s="24">
        <v>1</v>
      </c>
      <c r="H9" s="54">
        <v>2</v>
      </c>
      <c r="I9" s="55">
        <v>1</v>
      </c>
      <c r="J9" s="52"/>
      <c r="K9" s="53">
        <v>0</v>
      </c>
      <c r="L9" s="55">
        <v>0</v>
      </c>
      <c r="M9" s="52"/>
      <c r="N9" s="56">
        <f t="shared" ref="N9:N14" si="0">SUM(F9:L9)</f>
        <v>6</v>
      </c>
      <c r="P9" s="230"/>
      <c r="R9" s="227" t="s">
        <v>13</v>
      </c>
      <c r="S9" s="10"/>
      <c r="T9" s="224">
        <v>19</v>
      </c>
      <c r="U9" s="219">
        <v>19</v>
      </c>
      <c r="V9" s="52"/>
      <c r="W9" s="53">
        <v>1</v>
      </c>
      <c r="X9" s="24">
        <v>0</v>
      </c>
      <c r="Y9" s="54">
        <v>1</v>
      </c>
      <c r="Z9" s="55">
        <v>1</v>
      </c>
      <c r="AA9" s="52"/>
      <c r="AB9" s="53">
        <v>1</v>
      </c>
      <c r="AC9" s="55">
        <v>1</v>
      </c>
      <c r="AD9" s="52"/>
      <c r="AE9" s="56">
        <f t="shared" ref="AE9:AE14" si="1">SUM(W9:AC9)</f>
        <v>5</v>
      </c>
      <c r="AG9" s="230"/>
      <c r="AI9" s="227" t="s">
        <v>13</v>
      </c>
      <c r="AJ9" s="10"/>
      <c r="AK9" s="224">
        <v>16</v>
      </c>
      <c r="AL9" s="219">
        <v>13</v>
      </c>
      <c r="AM9" s="52"/>
      <c r="AN9" s="53">
        <v>0</v>
      </c>
      <c r="AO9" s="24">
        <v>0</v>
      </c>
      <c r="AP9" s="54">
        <v>0</v>
      </c>
      <c r="AQ9" s="55">
        <v>0</v>
      </c>
      <c r="AR9" s="52"/>
      <c r="AS9" s="53">
        <v>1</v>
      </c>
      <c r="AT9" s="55">
        <v>0</v>
      </c>
      <c r="AU9" s="52"/>
      <c r="AV9" s="56">
        <f t="shared" ref="AV9:AV14" si="2">SUM(AN9:AT9)</f>
        <v>1</v>
      </c>
      <c r="AX9" s="230"/>
      <c r="AZ9" s="227" t="s">
        <v>13</v>
      </c>
      <c r="BA9" s="10"/>
      <c r="BB9" s="224"/>
      <c r="BC9" s="219"/>
      <c r="BD9" s="52"/>
      <c r="BE9" s="53"/>
      <c r="BF9" s="24"/>
      <c r="BG9" s="54"/>
      <c r="BH9" s="55"/>
      <c r="BI9" s="52"/>
      <c r="BJ9" s="53"/>
      <c r="BK9" s="55"/>
      <c r="BL9" s="52"/>
      <c r="BM9" s="56">
        <f t="shared" ref="BM9:BM14" si="3">SUM(BE9:BK9)</f>
        <v>0</v>
      </c>
    </row>
    <row r="10" spans="1:65" ht="11.25" customHeight="1">
      <c r="A10" s="227" t="s">
        <v>50</v>
      </c>
      <c r="B10" s="10"/>
      <c r="C10" s="224">
        <v>12</v>
      </c>
      <c r="D10" s="219">
        <v>10</v>
      </c>
      <c r="E10" s="52"/>
      <c r="F10" s="53">
        <v>4</v>
      </c>
      <c r="G10" s="24">
        <v>9</v>
      </c>
      <c r="H10" s="54">
        <v>1</v>
      </c>
      <c r="I10" s="55">
        <v>2</v>
      </c>
      <c r="J10" s="52"/>
      <c r="K10" s="53">
        <v>1</v>
      </c>
      <c r="L10" s="55">
        <v>0</v>
      </c>
      <c r="M10" s="52"/>
      <c r="N10" s="56">
        <f t="shared" si="0"/>
        <v>17</v>
      </c>
      <c r="P10" s="230"/>
      <c r="R10" s="227" t="s">
        <v>50</v>
      </c>
      <c r="S10" s="10"/>
      <c r="T10" s="224">
        <v>16</v>
      </c>
      <c r="U10" s="219">
        <v>14</v>
      </c>
      <c r="V10" s="52"/>
      <c r="W10" s="53">
        <v>2</v>
      </c>
      <c r="X10" s="24">
        <v>3</v>
      </c>
      <c r="Y10" s="54">
        <v>3</v>
      </c>
      <c r="Z10" s="55">
        <v>1</v>
      </c>
      <c r="AA10" s="52"/>
      <c r="AB10" s="53">
        <v>4</v>
      </c>
      <c r="AC10" s="55">
        <v>2</v>
      </c>
      <c r="AD10" s="52"/>
      <c r="AE10" s="56">
        <f t="shared" si="1"/>
        <v>15</v>
      </c>
      <c r="AG10" s="230"/>
      <c r="AI10" s="227" t="s">
        <v>50</v>
      </c>
      <c r="AJ10" s="10"/>
      <c r="AK10" s="224">
        <v>14</v>
      </c>
      <c r="AL10" s="219">
        <v>5</v>
      </c>
      <c r="AM10" s="52"/>
      <c r="AN10" s="53">
        <v>1</v>
      </c>
      <c r="AO10" s="24">
        <v>1</v>
      </c>
      <c r="AP10" s="54">
        <v>0</v>
      </c>
      <c r="AQ10" s="55">
        <v>0</v>
      </c>
      <c r="AR10" s="52"/>
      <c r="AS10" s="53">
        <v>1</v>
      </c>
      <c r="AT10" s="55">
        <v>1</v>
      </c>
      <c r="AU10" s="52"/>
      <c r="AV10" s="56">
        <f t="shared" si="2"/>
        <v>4</v>
      </c>
      <c r="AX10" s="230"/>
      <c r="AZ10" s="227" t="s">
        <v>50</v>
      </c>
      <c r="BA10" s="10"/>
      <c r="BB10" s="224"/>
      <c r="BC10" s="219"/>
      <c r="BD10" s="52"/>
      <c r="BE10" s="53"/>
      <c r="BF10" s="24"/>
      <c r="BG10" s="54"/>
      <c r="BH10" s="55"/>
      <c r="BI10" s="52"/>
      <c r="BJ10" s="53"/>
      <c r="BK10" s="55"/>
      <c r="BL10" s="52"/>
      <c r="BM10" s="56">
        <f t="shared" si="3"/>
        <v>0</v>
      </c>
    </row>
    <row r="11" spans="1:65" ht="11.25" customHeight="1">
      <c r="A11" s="227" t="s">
        <v>15</v>
      </c>
      <c r="B11" s="10"/>
      <c r="C11" s="224">
        <v>15</v>
      </c>
      <c r="D11" s="219">
        <v>15</v>
      </c>
      <c r="E11" s="52"/>
      <c r="F11" s="53">
        <v>2</v>
      </c>
      <c r="G11" s="24">
        <v>3</v>
      </c>
      <c r="H11" s="54">
        <v>1</v>
      </c>
      <c r="I11" s="55">
        <v>1</v>
      </c>
      <c r="J11" s="52"/>
      <c r="K11" s="53">
        <v>0</v>
      </c>
      <c r="L11" s="55">
        <v>1</v>
      </c>
      <c r="M11" s="52"/>
      <c r="N11" s="56">
        <f t="shared" si="0"/>
        <v>8</v>
      </c>
      <c r="P11" s="230"/>
      <c r="R11" s="227" t="s">
        <v>15</v>
      </c>
      <c r="S11" s="10"/>
      <c r="T11" s="224">
        <v>19</v>
      </c>
      <c r="U11" s="219">
        <v>19</v>
      </c>
      <c r="V11" s="52"/>
      <c r="W11" s="53">
        <v>3</v>
      </c>
      <c r="X11" s="24">
        <v>1</v>
      </c>
      <c r="Y11" s="54">
        <v>1</v>
      </c>
      <c r="Z11" s="55">
        <v>1</v>
      </c>
      <c r="AA11" s="52"/>
      <c r="AB11" s="53">
        <v>1</v>
      </c>
      <c r="AC11" s="55">
        <v>0</v>
      </c>
      <c r="AD11" s="52"/>
      <c r="AE11" s="56">
        <f t="shared" si="1"/>
        <v>7</v>
      </c>
      <c r="AG11" s="230"/>
      <c r="AI11" s="227" t="s">
        <v>15</v>
      </c>
      <c r="AJ11" s="10"/>
      <c r="AK11" s="224">
        <v>0</v>
      </c>
      <c r="AL11" s="219">
        <v>0</v>
      </c>
      <c r="AM11" s="52"/>
      <c r="AN11" s="53">
        <v>0</v>
      </c>
      <c r="AO11" s="24">
        <v>0</v>
      </c>
      <c r="AP11" s="54">
        <v>0</v>
      </c>
      <c r="AQ11" s="55">
        <v>0</v>
      </c>
      <c r="AR11" s="52"/>
      <c r="AS11" s="53">
        <v>0</v>
      </c>
      <c r="AT11" s="55">
        <v>0</v>
      </c>
      <c r="AU11" s="52"/>
      <c r="AV11" s="56">
        <f t="shared" si="2"/>
        <v>0</v>
      </c>
      <c r="AX11" s="230"/>
      <c r="AZ11" s="227" t="s">
        <v>15</v>
      </c>
      <c r="BA11" s="10"/>
      <c r="BB11" s="224"/>
      <c r="BC11" s="219"/>
      <c r="BD11" s="52"/>
      <c r="BE11" s="53"/>
      <c r="BF11" s="24"/>
      <c r="BG11" s="54"/>
      <c r="BH11" s="55"/>
      <c r="BI11" s="52"/>
      <c r="BJ11" s="53"/>
      <c r="BK11" s="55"/>
      <c r="BL11" s="52"/>
      <c r="BM11" s="56">
        <f t="shared" si="3"/>
        <v>0</v>
      </c>
    </row>
    <row r="12" spans="1:65" ht="11.25" customHeight="1">
      <c r="A12" s="227" t="s">
        <v>16</v>
      </c>
      <c r="B12" s="10"/>
      <c r="C12" s="224">
        <v>19</v>
      </c>
      <c r="D12" s="219">
        <v>18</v>
      </c>
      <c r="E12" s="52"/>
      <c r="F12" s="53">
        <v>2</v>
      </c>
      <c r="G12" s="24">
        <v>1</v>
      </c>
      <c r="H12" s="54">
        <v>1</v>
      </c>
      <c r="I12" s="55">
        <v>2</v>
      </c>
      <c r="J12" s="52"/>
      <c r="K12" s="53">
        <v>2</v>
      </c>
      <c r="L12" s="55">
        <v>0</v>
      </c>
      <c r="M12" s="52"/>
      <c r="N12" s="56">
        <f t="shared" si="0"/>
        <v>8</v>
      </c>
      <c r="P12" s="230"/>
      <c r="R12" s="227" t="s">
        <v>16</v>
      </c>
      <c r="S12" s="10"/>
      <c r="T12" s="224">
        <v>20</v>
      </c>
      <c r="U12" s="219">
        <v>18</v>
      </c>
      <c r="V12" s="52"/>
      <c r="W12" s="53">
        <v>0</v>
      </c>
      <c r="X12" s="24">
        <v>0</v>
      </c>
      <c r="Y12" s="54">
        <v>0</v>
      </c>
      <c r="Z12" s="55">
        <v>0</v>
      </c>
      <c r="AA12" s="52"/>
      <c r="AB12" s="53">
        <v>1</v>
      </c>
      <c r="AC12" s="55">
        <v>0</v>
      </c>
      <c r="AD12" s="52"/>
      <c r="AE12" s="56">
        <f t="shared" si="1"/>
        <v>1</v>
      </c>
      <c r="AG12" s="230"/>
      <c r="AI12" s="227" t="s">
        <v>16</v>
      </c>
      <c r="AJ12" s="10"/>
      <c r="AK12" s="224">
        <v>11</v>
      </c>
      <c r="AL12" s="219">
        <v>12</v>
      </c>
      <c r="AM12" s="52"/>
      <c r="AN12" s="53">
        <v>3</v>
      </c>
      <c r="AO12" s="24">
        <v>1</v>
      </c>
      <c r="AP12" s="54">
        <v>0</v>
      </c>
      <c r="AQ12" s="55">
        <v>1</v>
      </c>
      <c r="AR12" s="52"/>
      <c r="AS12" s="53">
        <v>1</v>
      </c>
      <c r="AT12" s="55">
        <v>1</v>
      </c>
      <c r="AU12" s="52"/>
      <c r="AV12" s="56">
        <f t="shared" si="2"/>
        <v>7</v>
      </c>
      <c r="AX12" s="230"/>
      <c r="AZ12" s="227" t="s">
        <v>16</v>
      </c>
      <c r="BA12" s="10"/>
      <c r="BB12" s="224"/>
      <c r="BC12" s="219"/>
      <c r="BD12" s="52"/>
      <c r="BE12" s="53"/>
      <c r="BF12" s="24"/>
      <c r="BG12" s="54"/>
      <c r="BH12" s="55"/>
      <c r="BI12" s="52"/>
      <c r="BJ12" s="53"/>
      <c r="BK12" s="55"/>
      <c r="BL12" s="52"/>
      <c r="BM12" s="56">
        <f t="shared" si="3"/>
        <v>0</v>
      </c>
    </row>
    <row r="13" spans="1:65" ht="11.25" customHeight="1">
      <c r="A13" s="227" t="s">
        <v>17</v>
      </c>
      <c r="B13" s="10"/>
      <c r="C13" s="224">
        <v>14</v>
      </c>
      <c r="D13" s="219">
        <v>12</v>
      </c>
      <c r="E13" s="52"/>
      <c r="F13" s="53">
        <v>3</v>
      </c>
      <c r="G13" s="24">
        <v>6</v>
      </c>
      <c r="H13" s="54">
        <v>3</v>
      </c>
      <c r="I13" s="55">
        <v>3</v>
      </c>
      <c r="J13" s="52"/>
      <c r="K13" s="53">
        <v>1</v>
      </c>
      <c r="L13" s="55">
        <v>0</v>
      </c>
      <c r="M13" s="52"/>
      <c r="N13" s="56">
        <f t="shared" si="0"/>
        <v>16</v>
      </c>
      <c r="P13" s="230"/>
      <c r="R13" s="227" t="s">
        <v>17</v>
      </c>
      <c r="S13" s="10"/>
      <c r="T13" s="224">
        <v>12</v>
      </c>
      <c r="U13" s="219">
        <v>12</v>
      </c>
      <c r="V13" s="52"/>
      <c r="W13" s="53">
        <v>1</v>
      </c>
      <c r="X13" s="24">
        <v>6</v>
      </c>
      <c r="Y13" s="54">
        <v>1</v>
      </c>
      <c r="Z13" s="55">
        <v>2</v>
      </c>
      <c r="AA13" s="52"/>
      <c r="AB13" s="53">
        <v>1</v>
      </c>
      <c r="AC13" s="55">
        <v>1</v>
      </c>
      <c r="AD13" s="52"/>
      <c r="AE13" s="56">
        <f t="shared" si="1"/>
        <v>12</v>
      </c>
      <c r="AG13" s="230"/>
      <c r="AI13" s="227" t="s">
        <v>17</v>
      </c>
      <c r="AJ13" s="10"/>
      <c r="AK13" s="224">
        <v>8</v>
      </c>
      <c r="AL13" s="219">
        <v>8</v>
      </c>
      <c r="AM13" s="52"/>
      <c r="AN13" s="53">
        <v>0</v>
      </c>
      <c r="AO13" s="24">
        <v>4</v>
      </c>
      <c r="AP13" s="54">
        <v>1</v>
      </c>
      <c r="AQ13" s="55">
        <v>1</v>
      </c>
      <c r="AR13" s="52"/>
      <c r="AS13" s="53">
        <v>2</v>
      </c>
      <c r="AT13" s="55">
        <v>0</v>
      </c>
      <c r="AU13" s="52"/>
      <c r="AV13" s="56">
        <f t="shared" si="2"/>
        <v>8</v>
      </c>
      <c r="AX13" s="230"/>
      <c r="AZ13" s="227" t="s">
        <v>17</v>
      </c>
      <c r="BA13" s="10"/>
      <c r="BB13" s="224"/>
      <c r="BC13" s="219"/>
      <c r="BD13" s="52"/>
      <c r="BE13" s="53"/>
      <c r="BF13" s="24"/>
      <c r="BG13" s="54"/>
      <c r="BH13" s="55"/>
      <c r="BI13" s="52"/>
      <c r="BJ13" s="53"/>
      <c r="BK13" s="55"/>
      <c r="BL13" s="52"/>
      <c r="BM13" s="56">
        <f t="shared" si="3"/>
        <v>0</v>
      </c>
    </row>
    <row r="14" spans="1:65" ht="11.25" customHeight="1">
      <c r="A14" s="227" t="s">
        <v>18</v>
      </c>
      <c r="B14" s="10"/>
      <c r="C14" s="224">
        <v>18</v>
      </c>
      <c r="D14" s="219">
        <v>19</v>
      </c>
      <c r="E14" s="52"/>
      <c r="F14" s="53">
        <v>2</v>
      </c>
      <c r="G14" s="24">
        <v>1</v>
      </c>
      <c r="H14" s="54">
        <v>1</v>
      </c>
      <c r="I14" s="55">
        <v>1</v>
      </c>
      <c r="J14" s="52"/>
      <c r="K14" s="53">
        <v>0</v>
      </c>
      <c r="L14" s="55">
        <v>0</v>
      </c>
      <c r="M14" s="52"/>
      <c r="N14" s="56">
        <f t="shared" si="0"/>
        <v>5</v>
      </c>
      <c r="P14" s="230"/>
      <c r="R14" s="227" t="s">
        <v>18</v>
      </c>
      <c r="S14" s="10"/>
      <c r="T14" s="224">
        <v>18</v>
      </c>
      <c r="U14" s="219">
        <v>18</v>
      </c>
      <c r="V14" s="52"/>
      <c r="W14" s="53">
        <v>0</v>
      </c>
      <c r="X14" s="24">
        <v>0</v>
      </c>
      <c r="Y14" s="54">
        <v>0</v>
      </c>
      <c r="Z14" s="55">
        <v>0</v>
      </c>
      <c r="AA14" s="52"/>
      <c r="AB14" s="53">
        <v>1</v>
      </c>
      <c r="AC14" s="55">
        <v>0</v>
      </c>
      <c r="AD14" s="52"/>
      <c r="AE14" s="56">
        <f t="shared" si="1"/>
        <v>1</v>
      </c>
      <c r="AG14" s="230"/>
      <c r="AI14" s="227" t="s">
        <v>18</v>
      </c>
      <c r="AJ14" s="10"/>
      <c r="AK14" s="224">
        <v>14</v>
      </c>
      <c r="AL14" s="219">
        <v>15</v>
      </c>
      <c r="AM14" s="52"/>
      <c r="AN14" s="53">
        <v>3</v>
      </c>
      <c r="AO14" s="24">
        <v>0</v>
      </c>
      <c r="AP14" s="54">
        <v>0</v>
      </c>
      <c r="AQ14" s="55">
        <v>0</v>
      </c>
      <c r="AR14" s="52"/>
      <c r="AS14" s="53">
        <v>0</v>
      </c>
      <c r="AT14" s="55">
        <v>0</v>
      </c>
      <c r="AU14" s="52"/>
      <c r="AV14" s="56">
        <f t="shared" si="2"/>
        <v>3</v>
      </c>
      <c r="AX14" s="230"/>
      <c r="AZ14" s="227" t="s">
        <v>18</v>
      </c>
      <c r="BA14" s="10"/>
      <c r="BB14" s="224"/>
      <c r="BC14" s="219"/>
      <c r="BD14" s="52"/>
      <c r="BE14" s="53"/>
      <c r="BF14" s="24"/>
      <c r="BG14" s="54"/>
      <c r="BH14" s="55"/>
      <c r="BI14" s="52"/>
      <c r="BJ14" s="53"/>
      <c r="BK14" s="55"/>
      <c r="BL14" s="52"/>
      <c r="BM14" s="56">
        <f t="shared" si="3"/>
        <v>0</v>
      </c>
    </row>
    <row r="15" spans="1:65" ht="11.25" customHeight="1">
      <c r="A15" s="228" t="s">
        <v>19</v>
      </c>
      <c r="B15" s="10"/>
      <c r="C15" s="224">
        <v>16</v>
      </c>
      <c r="D15" s="219">
        <v>17</v>
      </c>
      <c r="E15" s="46"/>
      <c r="F15" s="53">
        <v>2</v>
      </c>
      <c r="G15" s="24">
        <v>0</v>
      </c>
      <c r="H15" s="54">
        <v>0</v>
      </c>
      <c r="I15" s="55">
        <v>0</v>
      </c>
      <c r="J15" s="46"/>
      <c r="K15" s="53">
        <v>0</v>
      </c>
      <c r="L15" s="55">
        <v>0</v>
      </c>
      <c r="M15" s="52"/>
      <c r="N15" s="56">
        <f>SUM(F15:L15)</f>
        <v>2</v>
      </c>
      <c r="P15" s="230"/>
      <c r="R15" s="228" t="s">
        <v>19</v>
      </c>
      <c r="S15" s="10"/>
      <c r="T15" s="224">
        <v>17</v>
      </c>
      <c r="U15" s="219">
        <v>18</v>
      </c>
      <c r="V15" s="46"/>
      <c r="W15" s="53">
        <v>1</v>
      </c>
      <c r="X15" s="24">
        <v>0</v>
      </c>
      <c r="Y15" s="54">
        <v>0</v>
      </c>
      <c r="Z15" s="55">
        <v>1</v>
      </c>
      <c r="AA15" s="46"/>
      <c r="AB15" s="53">
        <v>2</v>
      </c>
      <c r="AC15" s="55">
        <v>0</v>
      </c>
      <c r="AD15" s="52"/>
      <c r="AE15" s="56">
        <f>SUM(W15:AC15)</f>
        <v>4</v>
      </c>
      <c r="AG15" s="230"/>
      <c r="AI15" s="228" t="s">
        <v>19</v>
      </c>
      <c r="AJ15" s="10"/>
      <c r="AK15" s="224">
        <v>16</v>
      </c>
      <c r="AL15" s="219">
        <v>16</v>
      </c>
      <c r="AM15" s="46"/>
      <c r="AN15" s="53">
        <v>1</v>
      </c>
      <c r="AO15" s="24">
        <v>1</v>
      </c>
      <c r="AP15" s="54">
        <v>0</v>
      </c>
      <c r="AQ15" s="55">
        <v>1</v>
      </c>
      <c r="AR15" s="46"/>
      <c r="AS15" s="53">
        <v>1</v>
      </c>
      <c r="AT15" s="55">
        <v>0</v>
      </c>
      <c r="AU15" s="52"/>
      <c r="AV15" s="56">
        <f>SUM(AN15:AT15)</f>
        <v>4</v>
      </c>
      <c r="AX15" s="230"/>
      <c r="AZ15" s="228" t="s">
        <v>19</v>
      </c>
      <c r="BA15" s="10"/>
      <c r="BB15" s="224"/>
      <c r="BC15" s="219"/>
      <c r="BD15" s="46"/>
      <c r="BE15" s="53"/>
      <c r="BF15" s="24"/>
      <c r="BG15" s="54"/>
      <c r="BH15" s="55"/>
      <c r="BI15" s="46"/>
      <c r="BJ15" s="53"/>
      <c r="BK15" s="55"/>
      <c r="BL15" s="52"/>
      <c r="BM15" s="56">
        <f>SUM(BE15:BK15)</f>
        <v>0</v>
      </c>
    </row>
    <row r="16" spans="1:65" ht="15.75">
      <c r="A16" s="225" t="s">
        <v>47</v>
      </c>
      <c r="B16" s="15"/>
      <c r="C16" s="220" t="s">
        <v>1590</v>
      </c>
      <c r="D16" s="221" t="s">
        <v>1589</v>
      </c>
      <c r="E16" s="13"/>
      <c r="F16" s="25">
        <f>SUM(F8:F15)</f>
        <v>19</v>
      </c>
      <c r="G16" s="26">
        <f>SUM(G8:G15)</f>
        <v>21</v>
      </c>
      <c r="H16" s="26">
        <f>SUM(H8:H15)</f>
        <v>9</v>
      </c>
      <c r="I16" s="27">
        <f>SUM(I8:I15)</f>
        <v>14</v>
      </c>
      <c r="J16" s="28"/>
      <c r="K16" s="25">
        <f>SUM(K8:K15)</f>
        <v>5</v>
      </c>
      <c r="L16" s="27">
        <f>SUM(L8:L15)</f>
        <v>1</v>
      </c>
      <c r="M16" s="28"/>
      <c r="N16" s="29">
        <f>SUM(N8:N15)</f>
        <v>69</v>
      </c>
      <c r="P16" s="230"/>
      <c r="R16" s="225" t="s">
        <v>47</v>
      </c>
      <c r="S16" s="15"/>
      <c r="T16" s="220" t="s">
        <v>1593</v>
      </c>
      <c r="U16" s="221" t="s">
        <v>1590</v>
      </c>
      <c r="V16" s="13"/>
      <c r="W16" s="25">
        <f>SUM(W8:W15)</f>
        <v>12</v>
      </c>
      <c r="X16" s="26">
        <f>SUM(X8:X15)</f>
        <v>10</v>
      </c>
      <c r="Y16" s="26">
        <f>SUM(Y8:Y15)</f>
        <v>7</v>
      </c>
      <c r="Z16" s="27">
        <f>SUM(Z8:Z15)</f>
        <v>7</v>
      </c>
      <c r="AA16" s="28"/>
      <c r="AB16" s="25">
        <f>SUM(AB8:AB15)</f>
        <v>12</v>
      </c>
      <c r="AC16" s="27">
        <f>SUM(AC8:AC15)</f>
        <v>5</v>
      </c>
      <c r="AD16" s="28"/>
      <c r="AE16" s="29">
        <f>SUM(AE8:AE15)</f>
        <v>53</v>
      </c>
      <c r="AG16" s="230"/>
      <c r="AI16" s="225" t="s">
        <v>47</v>
      </c>
      <c r="AJ16" s="15"/>
      <c r="AK16" s="220" t="s">
        <v>4104</v>
      </c>
      <c r="AL16" s="221" t="s">
        <v>2890</v>
      </c>
      <c r="AM16" s="13"/>
      <c r="AN16" s="25">
        <f>SUM(AN8:AN15)</f>
        <v>8</v>
      </c>
      <c r="AO16" s="26">
        <f>SUM(AO8:AO15)</f>
        <v>7</v>
      </c>
      <c r="AP16" s="26">
        <f>SUM(AP8:AP15)</f>
        <v>1</v>
      </c>
      <c r="AQ16" s="27">
        <f>SUM(AQ8:AQ15)</f>
        <v>3</v>
      </c>
      <c r="AR16" s="28"/>
      <c r="AS16" s="25">
        <f>SUM(AS8:AS15)</f>
        <v>6</v>
      </c>
      <c r="AT16" s="27">
        <f>SUM(AT8:AT15)</f>
        <v>2</v>
      </c>
      <c r="AU16" s="28"/>
      <c r="AV16" s="29">
        <f>SUM(AV8:AV15)</f>
        <v>27</v>
      </c>
      <c r="AX16" s="230"/>
      <c r="AZ16" s="225" t="s">
        <v>47</v>
      </c>
      <c r="BA16" s="15"/>
      <c r="BB16" s="220" t="s">
        <v>4104</v>
      </c>
      <c r="BC16" s="221" t="s">
        <v>2890</v>
      </c>
      <c r="BD16" s="13"/>
      <c r="BE16" s="25">
        <f>SUM(BE8:BE15)</f>
        <v>0</v>
      </c>
      <c r="BF16" s="26">
        <f>SUM(BF8:BF15)</f>
        <v>0</v>
      </c>
      <c r="BG16" s="26">
        <f>SUM(BG8:BG15)</f>
        <v>0</v>
      </c>
      <c r="BH16" s="27">
        <f>SUM(BH8:BH15)</f>
        <v>0</v>
      </c>
      <c r="BI16" s="28"/>
      <c r="BJ16" s="25">
        <f>SUM(BJ8:BJ15)</f>
        <v>0</v>
      </c>
      <c r="BK16" s="27">
        <f>SUM(BK8:BK15)</f>
        <v>0</v>
      </c>
      <c r="BL16" s="28"/>
      <c r="BM16" s="29">
        <f>SUM(BM8:BM15)</f>
        <v>0</v>
      </c>
    </row>
    <row r="17" spans="1:65" ht="9.75" customHeight="1">
      <c r="P17" s="230"/>
      <c r="AG17" s="230"/>
      <c r="AX17" s="230"/>
    </row>
    <row r="18" spans="1:65" ht="21" customHeight="1">
      <c r="A18" s="263" t="s">
        <v>1569</v>
      </c>
      <c r="B18" s="264"/>
      <c r="C18" s="264"/>
      <c r="D18" s="264"/>
      <c r="E18" s="264"/>
      <c r="F18" s="264"/>
      <c r="G18" s="264"/>
      <c r="H18" s="264"/>
      <c r="I18" s="264"/>
      <c r="J18" s="264"/>
      <c r="K18" s="264"/>
      <c r="L18" s="264"/>
      <c r="M18" s="264"/>
      <c r="N18" s="265"/>
      <c r="P18" s="230"/>
      <c r="R18" s="263" t="s">
        <v>1897</v>
      </c>
      <c r="S18" s="264"/>
      <c r="T18" s="264"/>
      <c r="U18" s="264"/>
      <c r="V18" s="264"/>
      <c r="W18" s="264"/>
      <c r="X18" s="264"/>
      <c r="Y18" s="264"/>
      <c r="Z18" s="264"/>
      <c r="AA18" s="264"/>
      <c r="AB18" s="264"/>
      <c r="AC18" s="264"/>
      <c r="AD18" s="264"/>
      <c r="AE18" s="265"/>
      <c r="AG18" s="230"/>
      <c r="AI18" s="263" t="s">
        <v>4101</v>
      </c>
      <c r="AJ18" s="264"/>
      <c r="AK18" s="264"/>
      <c r="AL18" s="264"/>
      <c r="AM18" s="264"/>
      <c r="AN18" s="264"/>
      <c r="AO18" s="264"/>
      <c r="AP18" s="264"/>
      <c r="AQ18" s="264"/>
      <c r="AR18" s="264"/>
      <c r="AS18" s="264"/>
      <c r="AT18" s="264"/>
      <c r="AU18" s="264"/>
      <c r="AV18" s="265"/>
      <c r="AX18" s="230"/>
      <c r="AZ18" s="263" t="s">
        <v>4111</v>
      </c>
      <c r="BA18" s="264"/>
      <c r="BB18" s="264"/>
      <c r="BC18" s="264"/>
      <c r="BD18" s="264"/>
      <c r="BE18" s="264"/>
      <c r="BF18" s="264"/>
      <c r="BG18" s="264"/>
      <c r="BH18" s="264"/>
      <c r="BI18" s="264"/>
      <c r="BJ18" s="264"/>
      <c r="BK18" s="264"/>
      <c r="BL18" s="264"/>
      <c r="BM18" s="265"/>
    </row>
    <row r="19" spans="1:65" ht="9.75" customHeight="1">
      <c r="B19" s="16"/>
      <c r="E19" s="17"/>
      <c r="J19" s="17"/>
      <c r="M19" s="17"/>
      <c r="P19" s="230"/>
      <c r="S19" s="16"/>
      <c r="V19" s="17"/>
      <c r="AA19" s="17"/>
      <c r="AD19" s="17"/>
      <c r="AG19" s="230"/>
      <c r="AJ19" s="16"/>
      <c r="AM19" s="17"/>
      <c r="AR19" s="17"/>
      <c r="AU19" s="17"/>
      <c r="AX19" s="230"/>
      <c r="BA19" s="16"/>
      <c r="BD19" s="17"/>
      <c r="BI19" s="17"/>
      <c r="BL19" s="17"/>
    </row>
    <row r="20" spans="1:65" ht="12" customHeight="1">
      <c r="A20" s="7"/>
      <c r="B20" s="8"/>
      <c r="C20" s="7"/>
      <c r="D20" s="7"/>
      <c r="E20" s="9"/>
      <c r="F20" s="256" t="s">
        <v>28</v>
      </c>
      <c r="G20" s="256"/>
      <c r="H20" s="256"/>
      <c r="I20" s="256"/>
      <c r="J20" s="9"/>
      <c r="K20" s="256" t="s">
        <v>29</v>
      </c>
      <c r="L20" s="256"/>
      <c r="M20" s="9"/>
      <c r="P20" s="230"/>
      <c r="R20" s="7"/>
      <c r="S20" s="8"/>
      <c r="T20" s="7"/>
      <c r="U20" s="7"/>
      <c r="V20" s="9"/>
      <c r="W20" s="256" t="s">
        <v>28</v>
      </c>
      <c r="X20" s="256"/>
      <c r="Y20" s="256"/>
      <c r="Z20" s="256"/>
      <c r="AA20" s="9"/>
      <c r="AB20" s="256" t="s">
        <v>29</v>
      </c>
      <c r="AC20" s="256"/>
      <c r="AD20" s="9"/>
      <c r="AG20" s="230"/>
      <c r="AI20" s="7"/>
      <c r="AJ20" s="8"/>
      <c r="AK20" s="7"/>
      <c r="AL20" s="7"/>
      <c r="AM20" s="9"/>
      <c r="AN20" s="256" t="s">
        <v>28</v>
      </c>
      <c r="AO20" s="256"/>
      <c r="AP20" s="256"/>
      <c r="AQ20" s="256"/>
      <c r="AR20" s="9"/>
      <c r="AS20" s="256" t="s">
        <v>29</v>
      </c>
      <c r="AT20" s="256"/>
      <c r="AU20" s="9"/>
      <c r="AX20" s="230"/>
      <c r="AZ20" s="7"/>
      <c r="BA20" s="8"/>
      <c r="BB20" s="7"/>
      <c r="BC20" s="7"/>
      <c r="BD20" s="9"/>
      <c r="BE20" s="256" t="s">
        <v>28</v>
      </c>
      <c r="BF20" s="256"/>
      <c r="BG20" s="256"/>
      <c r="BH20" s="256"/>
      <c r="BI20" s="9"/>
      <c r="BJ20" s="256" t="s">
        <v>29</v>
      </c>
      <c r="BK20" s="256"/>
      <c r="BL20" s="9"/>
    </row>
    <row r="21" spans="1:65" ht="42.75" customHeight="1">
      <c r="A21" s="51" t="s">
        <v>30</v>
      </c>
      <c r="B21" s="30"/>
      <c r="C21" s="58" t="s">
        <v>1595</v>
      </c>
      <c r="D21" s="59" t="s">
        <v>1585</v>
      </c>
      <c r="E21" s="31"/>
      <c r="F21" s="58" t="s">
        <v>32</v>
      </c>
      <c r="G21" s="60" t="s">
        <v>33</v>
      </c>
      <c r="H21" s="60" t="s">
        <v>20</v>
      </c>
      <c r="I21" s="59" t="s">
        <v>34</v>
      </c>
      <c r="J21" s="31"/>
      <c r="K21" s="58" t="s">
        <v>1587</v>
      </c>
      <c r="L21" s="59" t="s">
        <v>36</v>
      </c>
      <c r="M21" s="31"/>
      <c r="N21" s="61" t="s">
        <v>1586</v>
      </c>
      <c r="P21" s="230"/>
      <c r="R21" s="51" t="s">
        <v>30</v>
      </c>
      <c r="S21" s="30"/>
      <c r="T21" s="58" t="s">
        <v>1595</v>
      </c>
      <c r="U21" s="59" t="s">
        <v>1585</v>
      </c>
      <c r="V21" s="31"/>
      <c r="W21" s="58" t="s">
        <v>32</v>
      </c>
      <c r="X21" s="60" t="s">
        <v>33</v>
      </c>
      <c r="Y21" s="60" t="s">
        <v>20</v>
      </c>
      <c r="Z21" s="59" t="s">
        <v>34</v>
      </c>
      <c r="AA21" s="31"/>
      <c r="AB21" s="58" t="s">
        <v>1587</v>
      </c>
      <c r="AC21" s="59" t="s">
        <v>36</v>
      </c>
      <c r="AD21" s="31"/>
      <c r="AE21" s="61" t="s">
        <v>1586</v>
      </c>
      <c r="AG21" s="230"/>
      <c r="AI21" s="51" t="s">
        <v>30</v>
      </c>
      <c r="AJ21" s="30"/>
      <c r="AK21" s="58" t="s">
        <v>1595</v>
      </c>
      <c r="AL21" s="59" t="s">
        <v>1585</v>
      </c>
      <c r="AM21" s="31"/>
      <c r="AN21" s="58" t="s">
        <v>32</v>
      </c>
      <c r="AO21" s="60" t="s">
        <v>33</v>
      </c>
      <c r="AP21" s="60" t="s">
        <v>20</v>
      </c>
      <c r="AQ21" s="59" t="s">
        <v>34</v>
      </c>
      <c r="AR21" s="31"/>
      <c r="AS21" s="58" t="s">
        <v>1587</v>
      </c>
      <c r="AT21" s="59" t="s">
        <v>36</v>
      </c>
      <c r="AU21" s="31"/>
      <c r="AV21" s="61" t="s">
        <v>1586</v>
      </c>
      <c r="AX21" s="230"/>
      <c r="AZ21" s="51" t="s">
        <v>30</v>
      </c>
      <c r="BA21" s="30"/>
      <c r="BB21" s="58" t="s">
        <v>1595</v>
      </c>
      <c r="BC21" s="59" t="s">
        <v>1585</v>
      </c>
      <c r="BD21" s="31"/>
      <c r="BE21" s="58" t="s">
        <v>32</v>
      </c>
      <c r="BF21" s="60" t="s">
        <v>33</v>
      </c>
      <c r="BG21" s="60" t="s">
        <v>20</v>
      </c>
      <c r="BH21" s="59" t="s">
        <v>34</v>
      </c>
      <c r="BI21" s="31"/>
      <c r="BJ21" s="58" t="s">
        <v>1587</v>
      </c>
      <c r="BK21" s="59" t="s">
        <v>36</v>
      </c>
      <c r="BL21" s="31"/>
      <c r="BM21" s="61" t="s">
        <v>1586</v>
      </c>
    </row>
    <row r="22" spans="1:65" ht="13.5" customHeight="1">
      <c r="A22" s="226" t="s">
        <v>48</v>
      </c>
      <c r="B22" s="10"/>
      <c r="C22" s="222">
        <v>19</v>
      </c>
      <c r="D22" s="223">
        <v>8</v>
      </c>
      <c r="E22" s="46"/>
      <c r="F22" s="47">
        <v>0</v>
      </c>
      <c r="G22" s="48">
        <v>0</v>
      </c>
      <c r="H22" s="49">
        <v>1</v>
      </c>
      <c r="I22" s="50">
        <v>0</v>
      </c>
      <c r="J22" s="46"/>
      <c r="K22" s="47">
        <v>1</v>
      </c>
      <c r="L22" s="50">
        <v>1</v>
      </c>
      <c r="M22" s="46"/>
      <c r="N22" s="51">
        <f>SUM(F22:L22)</f>
        <v>3</v>
      </c>
      <c r="P22" s="230"/>
      <c r="R22" s="226" t="s">
        <v>48</v>
      </c>
      <c r="S22" s="10"/>
      <c r="T22" s="222">
        <v>7</v>
      </c>
      <c r="U22" s="223">
        <v>7</v>
      </c>
      <c r="V22" s="46"/>
      <c r="W22" s="47">
        <v>3</v>
      </c>
      <c r="X22" s="48">
        <v>2</v>
      </c>
      <c r="Y22" s="49">
        <v>0</v>
      </c>
      <c r="Z22" s="50">
        <v>0</v>
      </c>
      <c r="AA22" s="46"/>
      <c r="AB22" s="47">
        <v>1</v>
      </c>
      <c r="AC22" s="50">
        <v>1</v>
      </c>
      <c r="AD22" s="46"/>
      <c r="AE22" s="51">
        <f>SUM(W22:AC22)</f>
        <v>7</v>
      </c>
      <c r="AG22" s="230"/>
      <c r="AI22" s="226" t="s">
        <v>48</v>
      </c>
      <c r="AJ22" s="10"/>
      <c r="AK22" s="222">
        <v>0</v>
      </c>
      <c r="AL22" s="223">
        <v>0</v>
      </c>
      <c r="AM22" s="46"/>
      <c r="AN22" s="47">
        <v>0</v>
      </c>
      <c r="AO22" s="48">
        <v>0</v>
      </c>
      <c r="AP22" s="49">
        <v>0</v>
      </c>
      <c r="AQ22" s="50">
        <v>0</v>
      </c>
      <c r="AR22" s="46"/>
      <c r="AS22" s="47">
        <v>0</v>
      </c>
      <c r="AT22" s="50">
        <v>0</v>
      </c>
      <c r="AU22" s="46"/>
      <c r="AV22" s="51">
        <f>SUM(AN22:AT22)</f>
        <v>0</v>
      </c>
      <c r="AX22" s="230"/>
      <c r="AZ22" s="226" t="s">
        <v>48</v>
      </c>
      <c r="BA22" s="10"/>
      <c r="BB22" s="222"/>
      <c r="BC22" s="223"/>
      <c r="BD22" s="46"/>
      <c r="BE22" s="47"/>
      <c r="BF22" s="48"/>
      <c r="BG22" s="49"/>
      <c r="BH22" s="50"/>
      <c r="BI22" s="46"/>
      <c r="BJ22" s="47"/>
      <c r="BK22" s="50"/>
      <c r="BL22" s="46"/>
      <c r="BM22" s="51">
        <f>SUM(BE22:BK22)</f>
        <v>0</v>
      </c>
    </row>
    <row r="23" spans="1:65" ht="11.25" customHeight="1">
      <c r="A23" s="227" t="s">
        <v>13</v>
      </c>
      <c r="B23" s="10"/>
      <c r="C23" s="224">
        <v>21</v>
      </c>
      <c r="D23" s="219">
        <v>20</v>
      </c>
      <c r="E23" s="52"/>
      <c r="F23" s="53">
        <v>1</v>
      </c>
      <c r="G23" s="24">
        <v>0</v>
      </c>
      <c r="H23" s="54">
        <v>0</v>
      </c>
      <c r="I23" s="55">
        <v>1</v>
      </c>
      <c r="J23" s="52"/>
      <c r="K23" s="53">
        <v>2</v>
      </c>
      <c r="L23" s="55">
        <v>1</v>
      </c>
      <c r="M23" s="52"/>
      <c r="N23" s="56">
        <f t="shared" ref="N23:N28" si="4">SUM(F23:L23)</f>
        <v>5</v>
      </c>
      <c r="P23" s="230"/>
      <c r="R23" s="227" t="s">
        <v>13</v>
      </c>
      <c r="S23" s="10"/>
      <c r="T23" s="224">
        <v>16</v>
      </c>
      <c r="U23" s="219">
        <v>16</v>
      </c>
      <c r="V23" s="52"/>
      <c r="W23" s="53">
        <v>0</v>
      </c>
      <c r="X23" s="24">
        <v>0</v>
      </c>
      <c r="Y23" s="54">
        <v>1</v>
      </c>
      <c r="Z23" s="55">
        <v>1</v>
      </c>
      <c r="AA23" s="52"/>
      <c r="AB23" s="53">
        <v>1</v>
      </c>
      <c r="AC23" s="55">
        <v>0</v>
      </c>
      <c r="AD23" s="52"/>
      <c r="AE23" s="56">
        <f t="shared" ref="AE23:AE28" si="5">SUM(W23:AC23)</f>
        <v>3</v>
      </c>
      <c r="AG23" s="230"/>
      <c r="AI23" s="227" t="s">
        <v>13</v>
      </c>
      <c r="AJ23" s="10"/>
      <c r="AK23" s="224">
        <v>21</v>
      </c>
      <c r="AL23" s="219">
        <v>17</v>
      </c>
      <c r="AM23" s="52"/>
      <c r="AN23" s="53">
        <v>1</v>
      </c>
      <c r="AO23" s="24">
        <v>0</v>
      </c>
      <c r="AP23" s="54">
        <v>2</v>
      </c>
      <c r="AQ23" s="55">
        <v>0</v>
      </c>
      <c r="AR23" s="52"/>
      <c r="AS23" s="53">
        <v>4</v>
      </c>
      <c r="AT23" s="55">
        <v>5</v>
      </c>
      <c r="AU23" s="52"/>
      <c r="AV23" s="56">
        <f t="shared" ref="AV23:AV28" si="6">SUM(AN23:AT23)</f>
        <v>12</v>
      </c>
      <c r="AX23" s="230"/>
      <c r="AZ23" s="227" t="s">
        <v>13</v>
      </c>
      <c r="BA23" s="10"/>
      <c r="BB23" s="224"/>
      <c r="BC23" s="219"/>
      <c r="BD23" s="52"/>
      <c r="BE23" s="53"/>
      <c r="BF23" s="24"/>
      <c r="BG23" s="54"/>
      <c r="BH23" s="55"/>
      <c r="BI23" s="52"/>
      <c r="BJ23" s="53"/>
      <c r="BK23" s="55"/>
      <c r="BL23" s="52"/>
      <c r="BM23" s="56">
        <f t="shared" ref="BM23:BM28" si="7">SUM(BE23:BK23)</f>
        <v>0</v>
      </c>
    </row>
    <row r="24" spans="1:65" ht="11.25" customHeight="1">
      <c r="A24" s="227" t="s">
        <v>50</v>
      </c>
      <c r="B24" s="10"/>
      <c r="C24" s="224">
        <v>19</v>
      </c>
      <c r="D24" s="219">
        <v>18</v>
      </c>
      <c r="E24" s="52"/>
      <c r="F24" s="53">
        <v>1</v>
      </c>
      <c r="G24" s="24">
        <v>9</v>
      </c>
      <c r="H24" s="54">
        <v>1</v>
      </c>
      <c r="I24" s="55">
        <v>1</v>
      </c>
      <c r="J24" s="52"/>
      <c r="K24" s="53">
        <v>4</v>
      </c>
      <c r="L24" s="55">
        <v>2</v>
      </c>
      <c r="M24" s="52"/>
      <c r="N24" s="56">
        <f t="shared" si="4"/>
        <v>18</v>
      </c>
      <c r="P24" s="230"/>
      <c r="R24" s="227" t="s">
        <v>50</v>
      </c>
      <c r="S24" s="10"/>
      <c r="T24" s="224">
        <v>16</v>
      </c>
      <c r="U24" s="219">
        <v>13</v>
      </c>
      <c r="V24" s="52"/>
      <c r="W24" s="53">
        <v>0</v>
      </c>
      <c r="X24" s="24">
        <v>0</v>
      </c>
      <c r="Y24" s="54">
        <v>2</v>
      </c>
      <c r="Z24" s="55">
        <v>0</v>
      </c>
      <c r="AA24" s="52"/>
      <c r="AB24" s="53">
        <v>2</v>
      </c>
      <c r="AC24" s="55">
        <v>0</v>
      </c>
      <c r="AD24" s="52"/>
      <c r="AE24" s="56">
        <f t="shared" si="5"/>
        <v>4</v>
      </c>
      <c r="AG24" s="230"/>
      <c r="AI24" s="227" t="s">
        <v>50</v>
      </c>
      <c r="AJ24" s="10"/>
      <c r="AK24" s="224">
        <v>16</v>
      </c>
      <c r="AL24" s="219">
        <v>14</v>
      </c>
      <c r="AM24" s="52"/>
      <c r="AN24" s="53">
        <v>2</v>
      </c>
      <c r="AO24" s="24">
        <v>5</v>
      </c>
      <c r="AP24" s="54">
        <v>0</v>
      </c>
      <c r="AQ24" s="55">
        <v>4</v>
      </c>
      <c r="AR24" s="52"/>
      <c r="AS24" s="53">
        <v>1</v>
      </c>
      <c r="AT24" s="55">
        <v>1</v>
      </c>
      <c r="AU24" s="52"/>
      <c r="AV24" s="56">
        <f t="shared" si="6"/>
        <v>13</v>
      </c>
      <c r="AX24" s="230"/>
      <c r="AZ24" s="227" t="s">
        <v>50</v>
      </c>
      <c r="BA24" s="10"/>
      <c r="BB24" s="224"/>
      <c r="BC24" s="219"/>
      <c r="BD24" s="52"/>
      <c r="BE24" s="53"/>
      <c r="BF24" s="24"/>
      <c r="BG24" s="54"/>
      <c r="BH24" s="55"/>
      <c r="BI24" s="52"/>
      <c r="BJ24" s="53"/>
      <c r="BK24" s="55"/>
      <c r="BL24" s="52"/>
      <c r="BM24" s="56">
        <f t="shared" si="7"/>
        <v>0</v>
      </c>
    </row>
    <row r="25" spans="1:65" ht="11.25" customHeight="1">
      <c r="A25" s="227" t="s">
        <v>15</v>
      </c>
      <c r="B25" s="10"/>
      <c r="C25" s="224">
        <v>13</v>
      </c>
      <c r="D25" s="219">
        <v>11</v>
      </c>
      <c r="E25" s="52"/>
      <c r="F25" s="53">
        <v>4</v>
      </c>
      <c r="G25" s="24">
        <v>2</v>
      </c>
      <c r="H25" s="54">
        <v>0</v>
      </c>
      <c r="I25" s="55">
        <v>3</v>
      </c>
      <c r="J25" s="52"/>
      <c r="K25" s="53">
        <v>1</v>
      </c>
      <c r="L25" s="55">
        <v>0</v>
      </c>
      <c r="M25" s="52"/>
      <c r="N25" s="56">
        <f t="shared" si="4"/>
        <v>10</v>
      </c>
      <c r="P25" s="230"/>
      <c r="R25" s="227" t="s">
        <v>15</v>
      </c>
      <c r="S25" s="10"/>
      <c r="T25" s="224">
        <v>20</v>
      </c>
      <c r="U25" s="219">
        <v>20</v>
      </c>
      <c r="V25" s="52"/>
      <c r="W25" s="53">
        <v>6</v>
      </c>
      <c r="X25" s="24">
        <v>0</v>
      </c>
      <c r="Y25" s="54">
        <v>0</v>
      </c>
      <c r="Z25" s="55">
        <v>1</v>
      </c>
      <c r="AA25" s="52"/>
      <c r="AB25" s="53">
        <v>2</v>
      </c>
      <c r="AC25" s="55">
        <v>0</v>
      </c>
      <c r="AD25" s="52"/>
      <c r="AE25" s="56">
        <f t="shared" si="5"/>
        <v>9</v>
      </c>
      <c r="AG25" s="230"/>
      <c r="AI25" s="227" t="s">
        <v>15</v>
      </c>
      <c r="AJ25" s="10"/>
      <c r="AK25" s="224">
        <v>12</v>
      </c>
      <c r="AL25" s="219">
        <v>12</v>
      </c>
      <c r="AM25" s="52"/>
      <c r="AN25" s="53">
        <v>4</v>
      </c>
      <c r="AO25" s="24">
        <v>0</v>
      </c>
      <c r="AP25" s="54">
        <v>0</v>
      </c>
      <c r="AQ25" s="55">
        <v>0</v>
      </c>
      <c r="AR25" s="52"/>
      <c r="AS25" s="53">
        <v>1</v>
      </c>
      <c r="AT25" s="55">
        <v>0</v>
      </c>
      <c r="AU25" s="52"/>
      <c r="AV25" s="56">
        <f t="shared" si="6"/>
        <v>5</v>
      </c>
      <c r="AX25" s="230"/>
      <c r="AZ25" s="227" t="s">
        <v>15</v>
      </c>
      <c r="BA25" s="10"/>
      <c r="BB25" s="224"/>
      <c r="BC25" s="219"/>
      <c r="BD25" s="52"/>
      <c r="BE25" s="53"/>
      <c r="BF25" s="24"/>
      <c r="BG25" s="54"/>
      <c r="BH25" s="55"/>
      <c r="BI25" s="52"/>
      <c r="BJ25" s="53"/>
      <c r="BK25" s="55"/>
      <c r="BL25" s="52"/>
      <c r="BM25" s="56">
        <f t="shared" si="7"/>
        <v>0</v>
      </c>
    </row>
    <row r="26" spans="1:65" ht="11.25" customHeight="1">
      <c r="A26" s="227" t="s">
        <v>16</v>
      </c>
      <c r="B26" s="10"/>
      <c r="C26" s="224">
        <v>20</v>
      </c>
      <c r="D26" s="219">
        <v>18</v>
      </c>
      <c r="E26" s="52"/>
      <c r="F26" s="53">
        <v>0</v>
      </c>
      <c r="G26" s="24">
        <v>1</v>
      </c>
      <c r="H26" s="54">
        <v>1</v>
      </c>
      <c r="I26" s="55">
        <v>2</v>
      </c>
      <c r="J26" s="52"/>
      <c r="K26" s="53">
        <v>2</v>
      </c>
      <c r="L26" s="55">
        <v>0</v>
      </c>
      <c r="M26" s="52"/>
      <c r="N26" s="56">
        <f t="shared" si="4"/>
        <v>6</v>
      </c>
      <c r="P26" s="230"/>
      <c r="R26" s="227" t="s">
        <v>16</v>
      </c>
      <c r="S26" s="10"/>
      <c r="T26" s="224">
        <v>21</v>
      </c>
      <c r="U26" s="219">
        <v>21</v>
      </c>
      <c r="V26" s="52"/>
      <c r="W26" s="53">
        <v>1</v>
      </c>
      <c r="X26" s="24">
        <v>0</v>
      </c>
      <c r="Y26" s="54">
        <v>0</v>
      </c>
      <c r="Z26" s="55">
        <v>2</v>
      </c>
      <c r="AA26" s="52"/>
      <c r="AB26" s="53">
        <v>1</v>
      </c>
      <c r="AC26" s="55">
        <v>0</v>
      </c>
      <c r="AD26" s="52"/>
      <c r="AE26" s="56">
        <f t="shared" si="5"/>
        <v>4</v>
      </c>
      <c r="AG26" s="230"/>
      <c r="AI26" s="227" t="s">
        <v>16</v>
      </c>
      <c r="AJ26" s="10"/>
      <c r="AK26" s="224">
        <v>22</v>
      </c>
      <c r="AL26" s="219">
        <v>21</v>
      </c>
      <c r="AM26" s="52"/>
      <c r="AN26" s="53">
        <v>0</v>
      </c>
      <c r="AO26" s="24">
        <v>1</v>
      </c>
      <c r="AP26" s="54">
        <v>1</v>
      </c>
      <c r="AQ26" s="55">
        <v>0</v>
      </c>
      <c r="AR26" s="52"/>
      <c r="AS26" s="53">
        <v>1</v>
      </c>
      <c r="AT26" s="55">
        <v>1</v>
      </c>
      <c r="AU26" s="52"/>
      <c r="AV26" s="56">
        <f t="shared" si="6"/>
        <v>4</v>
      </c>
      <c r="AX26" s="230"/>
      <c r="AZ26" s="227" t="s">
        <v>16</v>
      </c>
      <c r="BA26" s="10"/>
      <c r="BB26" s="224"/>
      <c r="BC26" s="219"/>
      <c r="BD26" s="52"/>
      <c r="BE26" s="53"/>
      <c r="BF26" s="24"/>
      <c r="BG26" s="54"/>
      <c r="BH26" s="55"/>
      <c r="BI26" s="52"/>
      <c r="BJ26" s="53"/>
      <c r="BK26" s="55"/>
      <c r="BL26" s="52"/>
      <c r="BM26" s="56">
        <f t="shared" si="7"/>
        <v>0</v>
      </c>
    </row>
    <row r="27" spans="1:65" ht="11.25" customHeight="1">
      <c r="A27" s="227" t="s">
        <v>17</v>
      </c>
      <c r="B27" s="10"/>
      <c r="C27" s="224">
        <v>14</v>
      </c>
      <c r="D27" s="219">
        <v>13</v>
      </c>
      <c r="E27" s="52"/>
      <c r="F27" s="53">
        <v>0</v>
      </c>
      <c r="G27" s="24">
        <v>1</v>
      </c>
      <c r="H27" s="54">
        <v>0</v>
      </c>
      <c r="I27" s="55">
        <v>0</v>
      </c>
      <c r="J27" s="52"/>
      <c r="K27" s="53">
        <v>0</v>
      </c>
      <c r="L27" s="55">
        <v>0</v>
      </c>
      <c r="M27" s="52"/>
      <c r="N27" s="56">
        <f t="shared" si="4"/>
        <v>1</v>
      </c>
      <c r="P27" s="230"/>
      <c r="R27" s="227" t="s">
        <v>17</v>
      </c>
      <c r="S27" s="10"/>
      <c r="T27" s="224">
        <v>10</v>
      </c>
      <c r="U27" s="219">
        <v>9</v>
      </c>
      <c r="V27" s="52"/>
      <c r="W27" s="53">
        <v>0</v>
      </c>
      <c r="X27" s="24">
        <v>1</v>
      </c>
      <c r="Y27" s="54">
        <v>0</v>
      </c>
      <c r="Z27" s="55">
        <v>1</v>
      </c>
      <c r="AA27" s="52"/>
      <c r="AB27" s="53">
        <v>0</v>
      </c>
      <c r="AC27" s="55">
        <v>0</v>
      </c>
      <c r="AD27" s="52"/>
      <c r="AE27" s="56">
        <f t="shared" si="5"/>
        <v>2</v>
      </c>
      <c r="AG27" s="230"/>
      <c r="AI27" s="227" t="s">
        <v>17</v>
      </c>
      <c r="AJ27" s="10"/>
      <c r="AK27" s="224">
        <v>18</v>
      </c>
      <c r="AL27" s="219">
        <v>18</v>
      </c>
      <c r="AM27" s="52"/>
      <c r="AN27" s="53">
        <v>1</v>
      </c>
      <c r="AO27" s="24">
        <v>2</v>
      </c>
      <c r="AP27" s="54">
        <v>0</v>
      </c>
      <c r="AQ27" s="55">
        <v>1</v>
      </c>
      <c r="AR27" s="52"/>
      <c r="AS27" s="53">
        <v>0</v>
      </c>
      <c r="AT27" s="55">
        <v>0</v>
      </c>
      <c r="AU27" s="52"/>
      <c r="AV27" s="56">
        <f t="shared" si="6"/>
        <v>4</v>
      </c>
      <c r="AX27" s="230"/>
      <c r="AZ27" s="227" t="s">
        <v>17</v>
      </c>
      <c r="BA27" s="10"/>
      <c r="BB27" s="224"/>
      <c r="BC27" s="219"/>
      <c r="BD27" s="52"/>
      <c r="BE27" s="53"/>
      <c r="BF27" s="24"/>
      <c r="BG27" s="54"/>
      <c r="BH27" s="55"/>
      <c r="BI27" s="52"/>
      <c r="BJ27" s="53"/>
      <c r="BK27" s="55"/>
      <c r="BL27" s="52"/>
      <c r="BM27" s="56">
        <f t="shared" si="7"/>
        <v>0</v>
      </c>
    </row>
    <row r="28" spans="1:65" ht="11.25" customHeight="1">
      <c r="A28" s="227" t="s">
        <v>18</v>
      </c>
      <c r="B28" s="10"/>
      <c r="C28" s="224">
        <v>20</v>
      </c>
      <c r="D28" s="219">
        <v>20</v>
      </c>
      <c r="E28" s="52"/>
      <c r="F28" s="53">
        <v>1</v>
      </c>
      <c r="G28" s="24">
        <v>1</v>
      </c>
      <c r="H28" s="54">
        <v>1</v>
      </c>
      <c r="I28" s="55">
        <v>0</v>
      </c>
      <c r="J28" s="52"/>
      <c r="K28" s="53">
        <v>0</v>
      </c>
      <c r="L28" s="55">
        <v>0</v>
      </c>
      <c r="M28" s="52"/>
      <c r="N28" s="56">
        <f t="shared" si="4"/>
        <v>3</v>
      </c>
      <c r="P28" s="230"/>
      <c r="R28" s="227" t="s">
        <v>18</v>
      </c>
      <c r="S28" s="10"/>
      <c r="T28" s="224">
        <v>20</v>
      </c>
      <c r="U28" s="219">
        <v>20</v>
      </c>
      <c r="V28" s="52"/>
      <c r="W28" s="53">
        <v>1</v>
      </c>
      <c r="X28" s="24">
        <v>0</v>
      </c>
      <c r="Y28" s="54">
        <v>2</v>
      </c>
      <c r="Z28" s="55">
        <v>0</v>
      </c>
      <c r="AA28" s="52"/>
      <c r="AB28" s="53">
        <v>1</v>
      </c>
      <c r="AC28" s="55">
        <v>0</v>
      </c>
      <c r="AD28" s="52"/>
      <c r="AE28" s="56">
        <f t="shared" si="5"/>
        <v>4</v>
      </c>
      <c r="AG28" s="230"/>
      <c r="AI28" s="227" t="s">
        <v>18</v>
      </c>
      <c r="AJ28" s="10"/>
      <c r="AK28" s="224">
        <v>21</v>
      </c>
      <c r="AL28" s="219">
        <v>20</v>
      </c>
      <c r="AM28" s="52"/>
      <c r="AN28" s="53">
        <v>7</v>
      </c>
      <c r="AO28" s="24">
        <v>0</v>
      </c>
      <c r="AP28" s="54">
        <v>0</v>
      </c>
      <c r="AQ28" s="55">
        <v>2</v>
      </c>
      <c r="AR28" s="52"/>
      <c r="AS28" s="53">
        <v>1</v>
      </c>
      <c r="AT28" s="55">
        <v>0</v>
      </c>
      <c r="AU28" s="52"/>
      <c r="AV28" s="56">
        <f t="shared" si="6"/>
        <v>10</v>
      </c>
      <c r="AX28" s="230"/>
      <c r="AZ28" s="227" t="s">
        <v>18</v>
      </c>
      <c r="BA28" s="10"/>
      <c r="BB28" s="224"/>
      <c r="BC28" s="219"/>
      <c r="BD28" s="52"/>
      <c r="BE28" s="53"/>
      <c r="BF28" s="24"/>
      <c r="BG28" s="54"/>
      <c r="BH28" s="55"/>
      <c r="BI28" s="52"/>
      <c r="BJ28" s="53"/>
      <c r="BK28" s="55"/>
      <c r="BL28" s="52"/>
      <c r="BM28" s="56">
        <f t="shared" si="7"/>
        <v>0</v>
      </c>
    </row>
    <row r="29" spans="1:65" ht="11.25" customHeight="1">
      <c r="A29" s="228" t="s">
        <v>19</v>
      </c>
      <c r="B29" s="10"/>
      <c r="C29" s="224">
        <v>19</v>
      </c>
      <c r="D29" s="219">
        <v>18</v>
      </c>
      <c r="E29" s="46"/>
      <c r="F29" s="53">
        <v>2</v>
      </c>
      <c r="G29" s="24">
        <v>0</v>
      </c>
      <c r="H29" s="54">
        <v>0</v>
      </c>
      <c r="I29" s="55">
        <v>1</v>
      </c>
      <c r="J29" s="46"/>
      <c r="K29" s="53">
        <v>3</v>
      </c>
      <c r="L29" s="55">
        <v>1</v>
      </c>
      <c r="M29" s="52"/>
      <c r="N29" s="56">
        <f>SUM(F29:L29)</f>
        <v>7</v>
      </c>
      <c r="P29" s="230"/>
      <c r="R29" s="228" t="s">
        <v>19</v>
      </c>
      <c r="S29" s="10"/>
      <c r="T29" s="224">
        <v>17</v>
      </c>
      <c r="U29" s="219">
        <v>16</v>
      </c>
      <c r="V29" s="46"/>
      <c r="W29" s="53">
        <v>4</v>
      </c>
      <c r="X29" s="24">
        <v>0</v>
      </c>
      <c r="Y29" s="54">
        <v>0</v>
      </c>
      <c r="Z29" s="55">
        <v>1</v>
      </c>
      <c r="AA29" s="46"/>
      <c r="AB29" s="53">
        <v>1</v>
      </c>
      <c r="AC29" s="55">
        <v>1</v>
      </c>
      <c r="AD29" s="52"/>
      <c r="AE29" s="56">
        <f>SUM(W29:AC29)</f>
        <v>7</v>
      </c>
      <c r="AG29" s="230"/>
      <c r="AI29" s="228" t="s">
        <v>19</v>
      </c>
      <c r="AJ29" s="10"/>
      <c r="AK29" s="224">
        <v>17</v>
      </c>
      <c r="AL29" s="219">
        <v>17</v>
      </c>
      <c r="AM29" s="46"/>
      <c r="AN29" s="53">
        <v>1</v>
      </c>
      <c r="AO29" s="24">
        <v>0</v>
      </c>
      <c r="AP29" s="54">
        <v>0</v>
      </c>
      <c r="AQ29" s="55">
        <v>0</v>
      </c>
      <c r="AR29" s="46"/>
      <c r="AS29" s="53">
        <v>1</v>
      </c>
      <c r="AT29" s="55">
        <v>0</v>
      </c>
      <c r="AU29" s="52"/>
      <c r="AV29" s="56">
        <f>SUM(AN29:AT29)</f>
        <v>2</v>
      </c>
      <c r="AX29" s="230"/>
      <c r="AZ29" s="228" t="s">
        <v>19</v>
      </c>
      <c r="BA29" s="10"/>
      <c r="BB29" s="224"/>
      <c r="BC29" s="219"/>
      <c r="BD29" s="46"/>
      <c r="BE29" s="53"/>
      <c r="BF29" s="24"/>
      <c r="BG29" s="54"/>
      <c r="BH29" s="55"/>
      <c r="BI29" s="46"/>
      <c r="BJ29" s="53"/>
      <c r="BK29" s="55"/>
      <c r="BL29" s="52"/>
      <c r="BM29" s="56">
        <f>SUM(BE29:BK29)</f>
        <v>0</v>
      </c>
    </row>
    <row r="30" spans="1:65" ht="15.75">
      <c r="A30" s="225" t="s">
        <v>47</v>
      </c>
      <c r="B30" s="15"/>
      <c r="C30" s="220" t="s">
        <v>1591</v>
      </c>
      <c r="D30" s="221" t="s">
        <v>1590</v>
      </c>
      <c r="E30" s="13"/>
      <c r="F30" s="25">
        <f>SUM(F22:F29)</f>
        <v>9</v>
      </c>
      <c r="G30" s="26">
        <f>SUM(G22:G29)</f>
        <v>14</v>
      </c>
      <c r="H30" s="26">
        <f>SUM(H22:H29)</f>
        <v>4</v>
      </c>
      <c r="I30" s="27">
        <f>SUM(I22:I29)</f>
        <v>8</v>
      </c>
      <c r="J30" s="28"/>
      <c r="K30" s="25">
        <f>SUM(K22:K29)</f>
        <v>13</v>
      </c>
      <c r="L30" s="27">
        <f>SUM(L22:L29)</f>
        <v>5</v>
      </c>
      <c r="M30" s="28"/>
      <c r="N30" s="29">
        <f>SUM(N22:N29)</f>
        <v>53</v>
      </c>
      <c r="P30" s="230"/>
      <c r="R30" s="225" t="s">
        <v>47</v>
      </c>
      <c r="S30" s="15"/>
      <c r="T30" s="220" t="s">
        <v>1590</v>
      </c>
      <c r="U30" s="221" t="s">
        <v>2894</v>
      </c>
      <c r="V30" s="13"/>
      <c r="W30" s="25">
        <f>SUM(W22:W29)</f>
        <v>15</v>
      </c>
      <c r="X30" s="26">
        <f>SUM(X22:X29)</f>
        <v>3</v>
      </c>
      <c r="Y30" s="26">
        <f>SUM(Y22:Y29)</f>
        <v>5</v>
      </c>
      <c r="Z30" s="27">
        <f>SUM(Z22:Z29)</f>
        <v>6</v>
      </c>
      <c r="AA30" s="28"/>
      <c r="AB30" s="25">
        <f>SUM(AB22:AB29)</f>
        <v>9</v>
      </c>
      <c r="AC30" s="27">
        <f>SUM(AC22:AC29)</f>
        <v>2</v>
      </c>
      <c r="AD30" s="28"/>
      <c r="AE30" s="29">
        <f>SUM(AE22:AE29)</f>
        <v>40</v>
      </c>
      <c r="AG30" s="230"/>
      <c r="AI30" s="225" t="s">
        <v>47</v>
      </c>
      <c r="AJ30" s="15"/>
      <c r="AK30" s="220" t="s">
        <v>1590</v>
      </c>
      <c r="AL30" s="221" t="s">
        <v>2894</v>
      </c>
      <c r="AM30" s="13"/>
      <c r="AN30" s="25">
        <f>SUM(AN22:AN29)</f>
        <v>16</v>
      </c>
      <c r="AO30" s="26">
        <f>SUM(AO22:AO29)</f>
        <v>8</v>
      </c>
      <c r="AP30" s="26">
        <f>SUM(AP22:AP29)</f>
        <v>3</v>
      </c>
      <c r="AQ30" s="27">
        <f>SUM(AQ22:AQ29)</f>
        <v>7</v>
      </c>
      <c r="AR30" s="28"/>
      <c r="AS30" s="25">
        <f>SUM(AS22:AS29)</f>
        <v>9</v>
      </c>
      <c r="AT30" s="27">
        <f>SUM(AT22:AT29)</f>
        <v>7</v>
      </c>
      <c r="AU30" s="28"/>
      <c r="AV30" s="29">
        <f>SUM(AV22:AV29)</f>
        <v>50</v>
      </c>
      <c r="AX30" s="230"/>
      <c r="AZ30" s="225" t="s">
        <v>47</v>
      </c>
      <c r="BA30" s="15"/>
      <c r="BB30" s="220" t="s">
        <v>1590</v>
      </c>
      <c r="BC30" s="221" t="s">
        <v>2894</v>
      </c>
      <c r="BD30" s="13"/>
      <c r="BE30" s="25">
        <f>SUM(BE22:BE29)</f>
        <v>0</v>
      </c>
      <c r="BF30" s="26">
        <f>SUM(BF22:BF29)</f>
        <v>0</v>
      </c>
      <c r="BG30" s="26">
        <f>SUM(BG22:BG29)</f>
        <v>0</v>
      </c>
      <c r="BH30" s="27">
        <f>SUM(BH22:BH29)</f>
        <v>0</v>
      </c>
      <c r="BI30" s="28"/>
      <c r="BJ30" s="25">
        <f>SUM(BJ22:BJ29)</f>
        <v>0</v>
      </c>
      <c r="BK30" s="27">
        <f>SUM(BK22:BK29)</f>
        <v>0</v>
      </c>
      <c r="BL30" s="28"/>
      <c r="BM30" s="29">
        <f>SUM(BM22:BM29)</f>
        <v>0</v>
      </c>
    </row>
    <row r="31" spans="1:65" ht="9" customHeight="1">
      <c r="P31" s="230"/>
      <c r="AG31" s="230"/>
      <c r="AX31" s="230"/>
    </row>
    <row r="32" spans="1:65" ht="21" customHeight="1">
      <c r="A32" s="263" t="s">
        <v>1570</v>
      </c>
      <c r="B32" s="264"/>
      <c r="C32" s="264"/>
      <c r="D32" s="264"/>
      <c r="E32" s="264"/>
      <c r="F32" s="264"/>
      <c r="G32" s="264"/>
      <c r="H32" s="264"/>
      <c r="I32" s="264"/>
      <c r="J32" s="264"/>
      <c r="K32" s="264"/>
      <c r="L32" s="264"/>
      <c r="M32" s="264"/>
      <c r="N32" s="265"/>
      <c r="P32" s="230"/>
      <c r="R32" s="263" t="s">
        <v>1896</v>
      </c>
      <c r="S32" s="264"/>
      <c r="T32" s="264"/>
      <c r="U32" s="264"/>
      <c r="V32" s="264"/>
      <c r="W32" s="264"/>
      <c r="X32" s="264"/>
      <c r="Y32" s="264"/>
      <c r="Z32" s="264"/>
      <c r="AA32" s="264"/>
      <c r="AB32" s="264"/>
      <c r="AC32" s="264"/>
      <c r="AD32" s="264"/>
      <c r="AE32" s="265"/>
      <c r="AG32" s="230"/>
      <c r="AI32" s="263" t="s">
        <v>4102</v>
      </c>
      <c r="AJ32" s="264"/>
      <c r="AK32" s="264"/>
      <c r="AL32" s="264"/>
      <c r="AM32" s="264"/>
      <c r="AN32" s="264"/>
      <c r="AO32" s="264"/>
      <c r="AP32" s="264"/>
      <c r="AQ32" s="264"/>
      <c r="AR32" s="264"/>
      <c r="AS32" s="264"/>
      <c r="AT32" s="264"/>
      <c r="AU32" s="264"/>
      <c r="AV32" s="265"/>
      <c r="AX32" s="230"/>
      <c r="AZ32" s="263" t="s">
        <v>4112</v>
      </c>
      <c r="BA32" s="264"/>
      <c r="BB32" s="264"/>
      <c r="BC32" s="264"/>
      <c r="BD32" s="264"/>
      <c r="BE32" s="264"/>
      <c r="BF32" s="264"/>
      <c r="BG32" s="264"/>
      <c r="BH32" s="264"/>
      <c r="BI32" s="264"/>
      <c r="BJ32" s="264"/>
      <c r="BK32" s="264"/>
      <c r="BL32" s="264"/>
      <c r="BM32" s="265"/>
    </row>
    <row r="33" spans="1:65" ht="9" customHeight="1">
      <c r="B33" s="16"/>
      <c r="E33" s="17"/>
      <c r="J33" s="17"/>
      <c r="M33" s="17"/>
      <c r="P33" s="230"/>
      <c r="S33" s="16"/>
      <c r="V33" s="17"/>
      <c r="AA33" s="17"/>
      <c r="AD33" s="17"/>
      <c r="AG33" s="230"/>
      <c r="AJ33" s="16"/>
      <c r="AM33" s="17"/>
      <c r="AR33" s="17"/>
      <c r="AU33" s="17"/>
      <c r="AX33" s="230"/>
      <c r="BA33" s="16"/>
      <c r="BD33" s="17"/>
      <c r="BI33" s="17"/>
      <c r="BL33" s="17"/>
    </row>
    <row r="34" spans="1:65" ht="12" customHeight="1">
      <c r="A34" s="7"/>
      <c r="B34" s="8"/>
      <c r="C34" s="7"/>
      <c r="D34" s="7"/>
      <c r="E34" s="9"/>
      <c r="F34" s="256" t="s">
        <v>28</v>
      </c>
      <c r="G34" s="256"/>
      <c r="H34" s="256"/>
      <c r="I34" s="256"/>
      <c r="J34" s="9"/>
      <c r="K34" s="256" t="s">
        <v>29</v>
      </c>
      <c r="L34" s="256"/>
      <c r="M34" s="9"/>
      <c r="P34" s="230"/>
      <c r="R34" s="7"/>
      <c r="S34" s="8"/>
      <c r="T34" s="7"/>
      <c r="U34" s="7"/>
      <c r="V34" s="9"/>
      <c r="W34" s="256" t="s">
        <v>28</v>
      </c>
      <c r="X34" s="256"/>
      <c r="Y34" s="256"/>
      <c r="Z34" s="256"/>
      <c r="AA34" s="9"/>
      <c r="AB34" s="256" t="s">
        <v>29</v>
      </c>
      <c r="AC34" s="256"/>
      <c r="AD34" s="9"/>
      <c r="AG34" s="230"/>
      <c r="AI34" s="7"/>
      <c r="AJ34" s="8"/>
      <c r="AK34" s="7"/>
      <c r="AL34" s="7"/>
      <c r="AM34" s="9"/>
      <c r="AN34" s="256" t="s">
        <v>28</v>
      </c>
      <c r="AO34" s="256"/>
      <c r="AP34" s="256"/>
      <c r="AQ34" s="256"/>
      <c r="AR34" s="9"/>
      <c r="AS34" s="256" t="s">
        <v>29</v>
      </c>
      <c r="AT34" s="256"/>
      <c r="AU34" s="9"/>
      <c r="AX34" s="230"/>
      <c r="AZ34" s="7"/>
      <c r="BA34" s="8"/>
      <c r="BB34" s="7"/>
      <c r="BC34" s="7"/>
      <c r="BD34" s="9"/>
      <c r="BE34" s="256" t="s">
        <v>28</v>
      </c>
      <c r="BF34" s="256"/>
      <c r="BG34" s="256"/>
      <c r="BH34" s="256"/>
      <c r="BI34" s="9"/>
      <c r="BJ34" s="256" t="s">
        <v>29</v>
      </c>
      <c r="BK34" s="256"/>
      <c r="BL34" s="9"/>
    </row>
    <row r="35" spans="1:65" ht="42.75" customHeight="1">
      <c r="A35" s="51" t="s">
        <v>30</v>
      </c>
      <c r="B35" s="30"/>
      <c r="C35" s="216" t="s">
        <v>1595</v>
      </c>
      <c r="D35" s="217" t="s">
        <v>1585</v>
      </c>
      <c r="E35" s="31"/>
      <c r="F35" s="58" t="s">
        <v>32</v>
      </c>
      <c r="G35" s="60" t="s">
        <v>33</v>
      </c>
      <c r="H35" s="60" t="s">
        <v>20</v>
      </c>
      <c r="I35" s="59" t="s">
        <v>34</v>
      </c>
      <c r="J35" s="31"/>
      <c r="K35" s="58" t="s">
        <v>1587</v>
      </c>
      <c r="L35" s="59" t="s">
        <v>36</v>
      </c>
      <c r="M35" s="31"/>
      <c r="N35" s="61" t="s">
        <v>1586</v>
      </c>
      <c r="P35" s="230"/>
      <c r="R35" s="51" t="s">
        <v>30</v>
      </c>
      <c r="S35" s="30"/>
      <c r="T35" s="216" t="s">
        <v>1595</v>
      </c>
      <c r="U35" s="217" t="s">
        <v>1585</v>
      </c>
      <c r="V35" s="31"/>
      <c r="W35" s="58" t="s">
        <v>32</v>
      </c>
      <c r="X35" s="60" t="s">
        <v>33</v>
      </c>
      <c r="Y35" s="60" t="s">
        <v>20</v>
      </c>
      <c r="Z35" s="59" t="s">
        <v>34</v>
      </c>
      <c r="AA35" s="31"/>
      <c r="AB35" s="58" t="s">
        <v>1587</v>
      </c>
      <c r="AC35" s="59" t="s">
        <v>36</v>
      </c>
      <c r="AD35" s="31"/>
      <c r="AE35" s="61" t="s">
        <v>1586</v>
      </c>
      <c r="AG35" s="230"/>
      <c r="AI35" s="51" t="s">
        <v>30</v>
      </c>
      <c r="AJ35" s="30"/>
      <c r="AK35" s="216" t="s">
        <v>1595</v>
      </c>
      <c r="AL35" s="217" t="s">
        <v>1585</v>
      </c>
      <c r="AM35" s="31"/>
      <c r="AN35" s="58" t="s">
        <v>32</v>
      </c>
      <c r="AO35" s="60" t="s">
        <v>33</v>
      </c>
      <c r="AP35" s="60" t="s">
        <v>20</v>
      </c>
      <c r="AQ35" s="59" t="s">
        <v>34</v>
      </c>
      <c r="AR35" s="31"/>
      <c r="AS35" s="58" t="s">
        <v>1587</v>
      </c>
      <c r="AT35" s="59" t="s">
        <v>36</v>
      </c>
      <c r="AU35" s="31"/>
      <c r="AV35" s="61" t="s">
        <v>1586</v>
      </c>
      <c r="AX35" s="230"/>
      <c r="AZ35" s="51" t="s">
        <v>30</v>
      </c>
      <c r="BA35" s="30"/>
      <c r="BB35" s="216" t="s">
        <v>1595</v>
      </c>
      <c r="BC35" s="217" t="s">
        <v>1585</v>
      </c>
      <c r="BD35" s="31"/>
      <c r="BE35" s="58" t="s">
        <v>32</v>
      </c>
      <c r="BF35" s="60" t="s">
        <v>33</v>
      </c>
      <c r="BG35" s="60" t="s">
        <v>20</v>
      </c>
      <c r="BH35" s="59" t="s">
        <v>34</v>
      </c>
      <c r="BI35" s="31"/>
      <c r="BJ35" s="58" t="s">
        <v>1587</v>
      </c>
      <c r="BK35" s="59" t="s">
        <v>36</v>
      </c>
      <c r="BL35" s="31"/>
      <c r="BM35" s="61" t="s">
        <v>1586</v>
      </c>
    </row>
    <row r="36" spans="1:65" ht="13.5" customHeight="1">
      <c r="A36" s="226" t="s">
        <v>48</v>
      </c>
      <c r="B36" s="10"/>
      <c r="C36" s="224">
        <v>21</v>
      </c>
      <c r="D36" s="219">
        <v>11</v>
      </c>
      <c r="E36" s="46"/>
      <c r="F36" s="47">
        <v>20</v>
      </c>
      <c r="G36" s="48">
        <v>0</v>
      </c>
      <c r="H36" s="49">
        <v>1</v>
      </c>
      <c r="I36" s="50">
        <v>0</v>
      </c>
      <c r="J36" s="46"/>
      <c r="K36" s="47">
        <v>0</v>
      </c>
      <c r="L36" s="50">
        <v>0</v>
      </c>
      <c r="M36" s="46"/>
      <c r="N36" s="51">
        <f>SUM(F36:L36)</f>
        <v>21</v>
      </c>
      <c r="P36" s="230"/>
      <c r="R36" s="226" t="s">
        <v>48</v>
      </c>
      <c r="S36" s="10"/>
      <c r="T36" s="224">
        <v>2</v>
      </c>
      <c r="U36" s="219">
        <v>2</v>
      </c>
      <c r="V36" s="46"/>
      <c r="W36" s="47">
        <v>0</v>
      </c>
      <c r="X36" s="48">
        <v>1</v>
      </c>
      <c r="Y36" s="49">
        <v>1</v>
      </c>
      <c r="Z36" s="50">
        <v>0</v>
      </c>
      <c r="AA36" s="46"/>
      <c r="AB36" s="47">
        <v>2</v>
      </c>
      <c r="AC36" s="50">
        <v>1</v>
      </c>
      <c r="AD36" s="46"/>
      <c r="AE36" s="51">
        <f>SUM(W36:AC36)</f>
        <v>5</v>
      </c>
      <c r="AG36" s="230"/>
      <c r="AI36" s="226" t="s">
        <v>48</v>
      </c>
      <c r="AJ36" s="10"/>
      <c r="AK36" s="224">
        <v>6</v>
      </c>
      <c r="AL36" s="219">
        <v>1</v>
      </c>
      <c r="AM36" s="46"/>
      <c r="AN36" s="47">
        <v>0</v>
      </c>
      <c r="AO36" s="48">
        <v>1</v>
      </c>
      <c r="AP36" s="49">
        <v>0</v>
      </c>
      <c r="AQ36" s="50">
        <v>1</v>
      </c>
      <c r="AR36" s="46"/>
      <c r="AS36" s="47">
        <v>0</v>
      </c>
      <c r="AT36" s="50">
        <v>0</v>
      </c>
      <c r="AU36" s="46"/>
      <c r="AV36" s="51">
        <f>SUM(AN36:AT36)</f>
        <v>2</v>
      </c>
      <c r="AX36" s="230"/>
      <c r="AZ36" s="226" t="s">
        <v>48</v>
      </c>
      <c r="BA36" s="10"/>
      <c r="BB36" s="224"/>
      <c r="BC36" s="219"/>
      <c r="BD36" s="46"/>
      <c r="BE36" s="47"/>
      <c r="BF36" s="48"/>
      <c r="BG36" s="49"/>
      <c r="BH36" s="50"/>
      <c r="BI36" s="46"/>
      <c r="BJ36" s="47"/>
      <c r="BK36" s="50"/>
      <c r="BL36" s="46"/>
      <c r="BM36" s="51">
        <f>SUM(BE36:BK36)</f>
        <v>0</v>
      </c>
    </row>
    <row r="37" spans="1:65" ht="11.25" customHeight="1">
      <c r="A37" s="227" t="s">
        <v>13</v>
      </c>
      <c r="B37" s="10"/>
      <c r="C37" s="224">
        <v>19</v>
      </c>
      <c r="D37" s="219">
        <v>18</v>
      </c>
      <c r="E37" s="52"/>
      <c r="F37" s="53">
        <v>3</v>
      </c>
      <c r="G37" s="24">
        <v>0</v>
      </c>
      <c r="H37" s="54">
        <v>2</v>
      </c>
      <c r="I37" s="55">
        <v>2</v>
      </c>
      <c r="J37" s="52"/>
      <c r="K37" s="53">
        <v>0</v>
      </c>
      <c r="L37" s="55">
        <v>0</v>
      </c>
      <c r="M37" s="52"/>
      <c r="N37" s="56">
        <f t="shared" ref="N37:N42" si="8">SUM(F37:L37)</f>
        <v>7</v>
      </c>
      <c r="P37" s="230"/>
      <c r="R37" s="227" t="s">
        <v>13</v>
      </c>
      <c r="S37" s="10"/>
      <c r="T37" s="224">
        <v>11</v>
      </c>
      <c r="U37" s="219">
        <v>10</v>
      </c>
      <c r="V37" s="52"/>
      <c r="W37" s="53">
        <v>2</v>
      </c>
      <c r="X37" s="24">
        <v>0</v>
      </c>
      <c r="Y37" s="54">
        <v>0</v>
      </c>
      <c r="Z37" s="55">
        <v>3</v>
      </c>
      <c r="AA37" s="52"/>
      <c r="AB37" s="53">
        <v>1</v>
      </c>
      <c r="AC37" s="55">
        <v>1</v>
      </c>
      <c r="AD37" s="52"/>
      <c r="AE37" s="56">
        <f t="shared" ref="AE37:AE42" si="9">SUM(W37:AC37)</f>
        <v>7</v>
      </c>
      <c r="AG37" s="230"/>
      <c r="AI37" s="227" t="s">
        <v>13</v>
      </c>
      <c r="AJ37" s="10"/>
      <c r="AK37" s="224">
        <v>12</v>
      </c>
      <c r="AL37" s="219">
        <v>11</v>
      </c>
      <c r="AM37" s="52"/>
      <c r="AN37" s="53">
        <v>1</v>
      </c>
      <c r="AO37" s="24">
        <v>0</v>
      </c>
      <c r="AP37" s="54">
        <v>1</v>
      </c>
      <c r="AQ37" s="55">
        <v>1</v>
      </c>
      <c r="AR37" s="52"/>
      <c r="AS37" s="53">
        <v>1</v>
      </c>
      <c r="AT37" s="55">
        <v>0</v>
      </c>
      <c r="AU37" s="52"/>
      <c r="AV37" s="56">
        <f t="shared" ref="AV37:AV42" si="10">SUM(AN37:AT37)</f>
        <v>4</v>
      </c>
      <c r="AX37" s="230"/>
      <c r="AZ37" s="227" t="s">
        <v>13</v>
      </c>
      <c r="BA37" s="10"/>
      <c r="BB37" s="224"/>
      <c r="BC37" s="219"/>
      <c r="BD37" s="52"/>
      <c r="BE37" s="53"/>
      <c r="BF37" s="24"/>
      <c r="BG37" s="54"/>
      <c r="BH37" s="55"/>
      <c r="BI37" s="52"/>
      <c r="BJ37" s="53"/>
      <c r="BK37" s="55"/>
      <c r="BL37" s="52"/>
      <c r="BM37" s="56">
        <f t="shared" ref="BM37:BM42" si="11">SUM(BE37:BK37)</f>
        <v>0</v>
      </c>
    </row>
    <row r="38" spans="1:65" ht="11.25" customHeight="1">
      <c r="A38" s="227" t="s">
        <v>50</v>
      </c>
      <c r="B38" s="10"/>
      <c r="C38" s="224">
        <v>17</v>
      </c>
      <c r="D38" s="219">
        <v>16</v>
      </c>
      <c r="E38" s="52"/>
      <c r="F38" s="53">
        <v>4</v>
      </c>
      <c r="G38" s="24">
        <v>2</v>
      </c>
      <c r="H38" s="54">
        <v>1</v>
      </c>
      <c r="I38" s="55">
        <v>0</v>
      </c>
      <c r="J38" s="52"/>
      <c r="K38" s="53">
        <v>4</v>
      </c>
      <c r="L38" s="55">
        <v>4</v>
      </c>
      <c r="M38" s="52"/>
      <c r="N38" s="56">
        <f t="shared" si="8"/>
        <v>15</v>
      </c>
      <c r="P38" s="230"/>
      <c r="R38" s="227" t="s">
        <v>50</v>
      </c>
      <c r="S38" s="10"/>
      <c r="T38" s="224">
        <v>10</v>
      </c>
      <c r="U38" s="219">
        <v>9</v>
      </c>
      <c r="V38" s="52"/>
      <c r="W38" s="53">
        <v>2</v>
      </c>
      <c r="X38" s="24">
        <v>2</v>
      </c>
      <c r="Y38" s="54">
        <v>1</v>
      </c>
      <c r="Z38" s="55">
        <v>2</v>
      </c>
      <c r="AA38" s="52"/>
      <c r="AB38" s="53">
        <v>2</v>
      </c>
      <c r="AC38" s="55">
        <v>2</v>
      </c>
      <c r="AD38" s="52"/>
      <c r="AE38" s="56">
        <f t="shared" si="9"/>
        <v>11</v>
      </c>
      <c r="AG38" s="230"/>
      <c r="AI38" s="227" t="s">
        <v>50</v>
      </c>
      <c r="AJ38" s="10"/>
      <c r="AK38" s="224">
        <v>14</v>
      </c>
      <c r="AL38" s="219">
        <v>14</v>
      </c>
      <c r="AM38" s="52"/>
      <c r="AN38" s="53">
        <v>3</v>
      </c>
      <c r="AO38" s="24">
        <v>1</v>
      </c>
      <c r="AP38" s="54">
        <v>1</v>
      </c>
      <c r="AQ38" s="55">
        <v>2</v>
      </c>
      <c r="AR38" s="52"/>
      <c r="AS38" s="53">
        <v>2</v>
      </c>
      <c r="AT38" s="55">
        <v>2</v>
      </c>
      <c r="AU38" s="52"/>
      <c r="AV38" s="56">
        <f t="shared" si="10"/>
        <v>11</v>
      </c>
      <c r="AX38" s="230"/>
      <c r="AZ38" s="227" t="s">
        <v>50</v>
      </c>
      <c r="BA38" s="10"/>
      <c r="BB38" s="224"/>
      <c r="BC38" s="219"/>
      <c r="BD38" s="52"/>
      <c r="BE38" s="53"/>
      <c r="BF38" s="24"/>
      <c r="BG38" s="54"/>
      <c r="BH38" s="55"/>
      <c r="BI38" s="52"/>
      <c r="BJ38" s="53"/>
      <c r="BK38" s="55"/>
      <c r="BL38" s="52"/>
      <c r="BM38" s="56">
        <f t="shared" si="11"/>
        <v>0</v>
      </c>
    </row>
    <row r="39" spans="1:65" ht="11.25" customHeight="1">
      <c r="A39" s="227" t="s">
        <v>15</v>
      </c>
      <c r="B39" s="10"/>
      <c r="C39" s="224">
        <v>22</v>
      </c>
      <c r="D39" s="219">
        <v>22</v>
      </c>
      <c r="E39" s="52"/>
      <c r="F39" s="53">
        <v>2</v>
      </c>
      <c r="G39" s="24">
        <v>1</v>
      </c>
      <c r="H39" s="54">
        <v>0</v>
      </c>
      <c r="I39" s="55">
        <v>0</v>
      </c>
      <c r="J39" s="52"/>
      <c r="K39" s="53">
        <v>0</v>
      </c>
      <c r="L39" s="55">
        <v>1</v>
      </c>
      <c r="M39" s="52"/>
      <c r="N39" s="56">
        <f t="shared" si="8"/>
        <v>4</v>
      </c>
      <c r="P39" s="230"/>
      <c r="R39" s="227" t="s">
        <v>15</v>
      </c>
      <c r="S39" s="10"/>
      <c r="T39" s="224">
        <v>10</v>
      </c>
      <c r="U39" s="219">
        <v>10</v>
      </c>
      <c r="V39" s="52"/>
      <c r="W39" s="53">
        <v>2</v>
      </c>
      <c r="X39" s="24">
        <v>0</v>
      </c>
      <c r="Y39" s="54">
        <v>0</v>
      </c>
      <c r="Z39" s="55">
        <v>1</v>
      </c>
      <c r="AA39" s="52"/>
      <c r="AB39" s="53">
        <v>4</v>
      </c>
      <c r="AC39" s="55">
        <v>1</v>
      </c>
      <c r="AD39" s="52"/>
      <c r="AE39" s="56">
        <f t="shared" si="9"/>
        <v>8</v>
      </c>
      <c r="AG39" s="230"/>
      <c r="AI39" s="227" t="s">
        <v>15</v>
      </c>
      <c r="AJ39" s="10"/>
      <c r="AK39" s="224">
        <v>16</v>
      </c>
      <c r="AL39" s="219">
        <v>15</v>
      </c>
      <c r="AM39" s="52"/>
      <c r="AN39" s="53">
        <v>4</v>
      </c>
      <c r="AO39" s="24">
        <v>0</v>
      </c>
      <c r="AP39" s="54">
        <v>1</v>
      </c>
      <c r="AQ39" s="55">
        <v>0</v>
      </c>
      <c r="AR39" s="52"/>
      <c r="AS39" s="53">
        <v>2</v>
      </c>
      <c r="AT39" s="55">
        <v>0</v>
      </c>
      <c r="AU39" s="52"/>
      <c r="AV39" s="56">
        <f t="shared" si="10"/>
        <v>7</v>
      </c>
      <c r="AX39" s="230"/>
      <c r="AZ39" s="227" t="s">
        <v>15</v>
      </c>
      <c r="BA39" s="10"/>
      <c r="BB39" s="224"/>
      <c r="BC39" s="219"/>
      <c r="BD39" s="52"/>
      <c r="BE39" s="53"/>
      <c r="BF39" s="24"/>
      <c r="BG39" s="54"/>
      <c r="BH39" s="55"/>
      <c r="BI39" s="52"/>
      <c r="BJ39" s="53"/>
      <c r="BK39" s="55"/>
      <c r="BL39" s="52"/>
      <c r="BM39" s="56">
        <f t="shared" si="11"/>
        <v>0</v>
      </c>
    </row>
    <row r="40" spans="1:65" ht="11.25" customHeight="1">
      <c r="A40" s="227" t="s">
        <v>16</v>
      </c>
      <c r="B40" s="10"/>
      <c r="C40" s="224">
        <v>22</v>
      </c>
      <c r="D40" s="219">
        <v>22</v>
      </c>
      <c r="E40" s="52"/>
      <c r="F40" s="53">
        <v>2</v>
      </c>
      <c r="G40" s="24">
        <v>0</v>
      </c>
      <c r="H40" s="54">
        <v>0</v>
      </c>
      <c r="I40" s="55">
        <v>0</v>
      </c>
      <c r="J40" s="52"/>
      <c r="K40" s="53">
        <v>0</v>
      </c>
      <c r="L40" s="55">
        <v>0</v>
      </c>
      <c r="M40" s="52"/>
      <c r="N40" s="56">
        <f t="shared" si="8"/>
        <v>2</v>
      </c>
      <c r="P40" s="230"/>
      <c r="R40" s="227" t="s">
        <v>16</v>
      </c>
      <c r="S40" s="10"/>
      <c r="T40" s="224">
        <v>14</v>
      </c>
      <c r="U40" s="219">
        <v>11</v>
      </c>
      <c r="V40" s="52"/>
      <c r="W40" s="53">
        <v>1</v>
      </c>
      <c r="X40" s="24">
        <v>0</v>
      </c>
      <c r="Y40" s="54">
        <v>0</v>
      </c>
      <c r="Z40" s="55">
        <v>0</v>
      </c>
      <c r="AA40" s="52"/>
      <c r="AB40" s="53">
        <v>1</v>
      </c>
      <c r="AC40" s="55">
        <v>1</v>
      </c>
      <c r="AD40" s="52"/>
      <c r="AE40" s="56">
        <f t="shared" si="9"/>
        <v>3</v>
      </c>
      <c r="AG40" s="230"/>
      <c r="AI40" s="227" t="s">
        <v>16</v>
      </c>
      <c r="AJ40" s="10"/>
      <c r="AK40" s="224">
        <v>18</v>
      </c>
      <c r="AL40" s="219">
        <v>17</v>
      </c>
      <c r="AM40" s="52"/>
      <c r="AN40" s="53">
        <v>0</v>
      </c>
      <c r="AO40" s="24">
        <v>1</v>
      </c>
      <c r="AP40" s="54">
        <v>2</v>
      </c>
      <c r="AQ40" s="55">
        <v>1</v>
      </c>
      <c r="AR40" s="52"/>
      <c r="AS40" s="53">
        <v>1</v>
      </c>
      <c r="AT40" s="55">
        <v>0</v>
      </c>
      <c r="AU40" s="52"/>
      <c r="AV40" s="56">
        <f t="shared" si="10"/>
        <v>5</v>
      </c>
      <c r="AX40" s="230"/>
      <c r="AZ40" s="227" t="s">
        <v>16</v>
      </c>
      <c r="BA40" s="10"/>
      <c r="BB40" s="224"/>
      <c r="BC40" s="219"/>
      <c r="BD40" s="52"/>
      <c r="BE40" s="53"/>
      <c r="BF40" s="24"/>
      <c r="BG40" s="54"/>
      <c r="BH40" s="55"/>
      <c r="BI40" s="52"/>
      <c r="BJ40" s="53"/>
      <c r="BK40" s="55"/>
      <c r="BL40" s="52"/>
      <c r="BM40" s="56">
        <f t="shared" si="11"/>
        <v>0</v>
      </c>
    </row>
    <row r="41" spans="1:65" ht="11.25" customHeight="1">
      <c r="A41" s="227" t="s">
        <v>17</v>
      </c>
      <c r="B41" s="10"/>
      <c r="C41" s="224">
        <v>9</v>
      </c>
      <c r="D41" s="219">
        <v>9</v>
      </c>
      <c r="E41" s="52"/>
      <c r="F41" s="53">
        <v>1</v>
      </c>
      <c r="G41" s="24">
        <v>0</v>
      </c>
      <c r="H41" s="54">
        <v>0</v>
      </c>
      <c r="I41" s="55">
        <v>0</v>
      </c>
      <c r="J41" s="52"/>
      <c r="K41" s="53">
        <v>1</v>
      </c>
      <c r="L41" s="55">
        <v>0</v>
      </c>
      <c r="M41" s="52"/>
      <c r="N41" s="56">
        <f t="shared" si="8"/>
        <v>2</v>
      </c>
      <c r="P41" s="230"/>
      <c r="R41" s="227" t="s">
        <v>17</v>
      </c>
      <c r="S41" s="10"/>
      <c r="T41" s="224">
        <v>5</v>
      </c>
      <c r="U41" s="219">
        <v>5</v>
      </c>
      <c r="V41" s="52"/>
      <c r="W41" s="53">
        <v>1</v>
      </c>
      <c r="X41" s="24">
        <v>0</v>
      </c>
      <c r="Y41" s="54">
        <v>1</v>
      </c>
      <c r="Z41" s="55">
        <v>0</v>
      </c>
      <c r="AA41" s="52"/>
      <c r="AB41" s="53">
        <v>2</v>
      </c>
      <c r="AC41" s="55">
        <v>2</v>
      </c>
      <c r="AD41" s="52"/>
      <c r="AE41" s="56">
        <f t="shared" si="9"/>
        <v>6</v>
      </c>
      <c r="AG41" s="230"/>
      <c r="AI41" s="227" t="s">
        <v>17</v>
      </c>
      <c r="AJ41" s="10"/>
      <c r="AK41" s="224">
        <v>10</v>
      </c>
      <c r="AL41" s="219">
        <v>7</v>
      </c>
      <c r="AM41" s="52"/>
      <c r="AN41" s="53">
        <v>2</v>
      </c>
      <c r="AO41" s="24">
        <v>1</v>
      </c>
      <c r="AP41" s="54">
        <v>1</v>
      </c>
      <c r="AQ41" s="55">
        <v>2</v>
      </c>
      <c r="AR41" s="52"/>
      <c r="AS41" s="53">
        <v>2</v>
      </c>
      <c r="AT41" s="55">
        <v>1</v>
      </c>
      <c r="AU41" s="52"/>
      <c r="AV41" s="56">
        <f t="shared" si="10"/>
        <v>9</v>
      </c>
      <c r="AX41" s="230"/>
      <c r="AZ41" s="227" t="s">
        <v>17</v>
      </c>
      <c r="BA41" s="10"/>
      <c r="BB41" s="224"/>
      <c r="BC41" s="219"/>
      <c r="BD41" s="52"/>
      <c r="BE41" s="53"/>
      <c r="BF41" s="24"/>
      <c r="BG41" s="54"/>
      <c r="BH41" s="55"/>
      <c r="BI41" s="52"/>
      <c r="BJ41" s="53"/>
      <c r="BK41" s="55"/>
      <c r="BL41" s="52"/>
      <c r="BM41" s="56">
        <f t="shared" si="11"/>
        <v>0</v>
      </c>
    </row>
    <row r="42" spans="1:65" ht="11.25" customHeight="1">
      <c r="A42" s="227" t="s">
        <v>18</v>
      </c>
      <c r="B42" s="10"/>
      <c r="C42" s="224">
        <v>22</v>
      </c>
      <c r="D42" s="219">
        <v>22</v>
      </c>
      <c r="E42" s="52"/>
      <c r="F42" s="53">
        <v>5</v>
      </c>
      <c r="G42" s="24">
        <v>2</v>
      </c>
      <c r="H42" s="54">
        <v>1</v>
      </c>
      <c r="I42" s="55">
        <v>0</v>
      </c>
      <c r="J42" s="52"/>
      <c r="K42" s="53">
        <v>1</v>
      </c>
      <c r="L42" s="55">
        <v>2</v>
      </c>
      <c r="M42" s="52"/>
      <c r="N42" s="56">
        <f t="shared" si="8"/>
        <v>11</v>
      </c>
      <c r="P42" s="230"/>
      <c r="R42" s="227" t="s">
        <v>18</v>
      </c>
      <c r="S42" s="10"/>
      <c r="T42" s="224">
        <v>13</v>
      </c>
      <c r="U42" s="219">
        <v>13</v>
      </c>
      <c r="V42" s="52"/>
      <c r="W42" s="53">
        <v>3</v>
      </c>
      <c r="X42" s="24">
        <v>2</v>
      </c>
      <c r="Y42" s="54">
        <v>2</v>
      </c>
      <c r="Z42" s="55">
        <v>2</v>
      </c>
      <c r="AA42" s="52"/>
      <c r="AB42" s="53">
        <v>4</v>
      </c>
      <c r="AC42" s="55">
        <v>1</v>
      </c>
      <c r="AD42" s="52"/>
      <c r="AE42" s="56">
        <f t="shared" si="9"/>
        <v>14</v>
      </c>
      <c r="AG42" s="230"/>
      <c r="AI42" s="227" t="s">
        <v>18</v>
      </c>
      <c r="AJ42" s="10"/>
      <c r="AK42" s="224">
        <v>15</v>
      </c>
      <c r="AL42" s="219">
        <v>12</v>
      </c>
      <c r="AM42" s="52"/>
      <c r="AN42" s="53">
        <v>5</v>
      </c>
      <c r="AO42" s="24">
        <v>0</v>
      </c>
      <c r="AP42" s="54">
        <v>1</v>
      </c>
      <c r="AQ42" s="55">
        <v>1</v>
      </c>
      <c r="AR42" s="52"/>
      <c r="AS42" s="53">
        <v>1</v>
      </c>
      <c r="AT42" s="55">
        <v>2</v>
      </c>
      <c r="AU42" s="52"/>
      <c r="AV42" s="56">
        <f t="shared" si="10"/>
        <v>10</v>
      </c>
      <c r="AX42" s="230"/>
      <c r="AZ42" s="227" t="s">
        <v>18</v>
      </c>
      <c r="BA42" s="10"/>
      <c r="BB42" s="224"/>
      <c r="BC42" s="219"/>
      <c r="BD42" s="52"/>
      <c r="BE42" s="53"/>
      <c r="BF42" s="24"/>
      <c r="BG42" s="54"/>
      <c r="BH42" s="55"/>
      <c r="BI42" s="52"/>
      <c r="BJ42" s="53"/>
      <c r="BK42" s="55"/>
      <c r="BL42" s="52"/>
      <c r="BM42" s="56">
        <f t="shared" si="11"/>
        <v>0</v>
      </c>
    </row>
    <row r="43" spans="1:65" ht="11.25" customHeight="1">
      <c r="A43" s="228" t="s">
        <v>19</v>
      </c>
      <c r="B43" s="10"/>
      <c r="C43" s="224">
        <v>21</v>
      </c>
      <c r="D43" s="219">
        <v>17</v>
      </c>
      <c r="E43" s="46"/>
      <c r="F43" s="53">
        <v>5</v>
      </c>
      <c r="G43" s="24">
        <v>5</v>
      </c>
      <c r="H43" s="54">
        <v>0</v>
      </c>
      <c r="I43" s="55">
        <v>0</v>
      </c>
      <c r="J43" s="46"/>
      <c r="K43" s="53">
        <v>1</v>
      </c>
      <c r="L43" s="55">
        <v>0</v>
      </c>
      <c r="M43" s="52"/>
      <c r="N43" s="56">
        <f>SUM(F43:L43)</f>
        <v>11</v>
      </c>
      <c r="P43" s="230"/>
      <c r="R43" s="228" t="s">
        <v>19</v>
      </c>
      <c r="S43" s="10"/>
      <c r="T43" s="224">
        <v>11</v>
      </c>
      <c r="U43" s="219">
        <v>11</v>
      </c>
      <c r="V43" s="46"/>
      <c r="W43" s="53">
        <v>2</v>
      </c>
      <c r="X43" s="24">
        <v>1</v>
      </c>
      <c r="Y43" s="54">
        <v>0</v>
      </c>
      <c r="Z43" s="55">
        <v>1</v>
      </c>
      <c r="AA43" s="46"/>
      <c r="AB43" s="53">
        <v>0</v>
      </c>
      <c r="AC43" s="55">
        <v>0</v>
      </c>
      <c r="AD43" s="52"/>
      <c r="AE43" s="56">
        <f>SUM(W43:AC43)</f>
        <v>4</v>
      </c>
      <c r="AG43" s="230"/>
      <c r="AI43" s="228" t="s">
        <v>19</v>
      </c>
      <c r="AJ43" s="10"/>
      <c r="AK43" s="224">
        <v>10</v>
      </c>
      <c r="AL43" s="219">
        <v>12</v>
      </c>
      <c r="AM43" s="46"/>
      <c r="AN43" s="53">
        <v>0</v>
      </c>
      <c r="AO43" s="24">
        <v>0</v>
      </c>
      <c r="AP43" s="54">
        <v>0</v>
      </c>
      <c r="AQ43" s="55">
        <v>0</v>
      </c>
      <c r="AR43" s="46"/>
      <c r="AS43" s="53">
        <v>1</v>
      </c>
      <c r="AT43" s="55">
        <v>2</v>
      </c>
      <c r="AU43" s="52"/>
      <c r="AV43" s="56">
        <f>SUM(AN43:AT43)</f>
        <v>3</v>
      </c>
      <c r="AX43" s="230"/>
      <c r="AZ43" s="228" t="s">
        <v>19</v>
      </c>
      <c r="BA43" s="10"/>
      <c r="BB43" s="224"/>
      <c r="BC43" s="219"/>
      <c r="BD43" s="46"/>
      <c r="BE43" s="53"/>
      <c r="BF43" s="24"/>
      <c r="BG43" s="54"/>
      <c r="BH43" s="55"/>
      <c r="BI43" s="46"/>
      <c r="BJ43" s="53"/>
      <c r="BK43" s="55"/>
      <c r="BL43" s="52"/>
      <c r="BM43" s="56">
        <f>SUM(BE43:BK43)</f>
        <v>0</v>
      </c>
    </row>
    <row r="44" spans="1:65" ht="15.75">
      <c r="A44" s="225" t="s">
        <v>47</v>
      </c>
      <c r="B44" s="15"/>
      <c r="C44" s="220" t="s">
        <v>1592</v>
      </c>
      <c r="D44" s="221" t="s">
        <v>1593</v>
      </c>
      <c r="E44" s="13"/>
      <c r="F44" s="25">
        <f>SUM(F36:F43)</f>
        <v>42</v>
      </c>
      <c r="G44" s="26">
        <f>SUM(G36:G43)</f>
        <v>10</v>
      </c>
      <c r="H44" s="26">
        <f>SUM(H36:H43)</f>
        <v>5</v>
      </c>
      <c r="I44" s="27">
        <f>SUM(I36:I43)</f>
        <v>2</v>
      </c>
      <c r="J44" s="28"/>
      <c r="K44" s="25">
        <f>SUM(K36:K43)</f>
        <v>7</v>
      </c>
      <c r="L44" s="27">
        <f>SUM(L36:L43)</f>
        <v>7</v>
      </c>
      <c r="M44" s="28"/>
      <c r="N44" s="29">
        <f>SUM(N36:N43)</f>
        <v>73</v>
      </c>
      <c r="P44" s="230"/>
      <c r="R44" s="225" t="s">
        <v>47</v>
      </c>
      <c r="S44" s="15"/>
      <c r="T44" s="220" t="s">
        <v>2890</v>
      </c>
      <c r="U44" s="221" t="s">
        <v>2890</v>
      </c>
      <c r="V44" s="13"/>
      <c r="W44" s="25">
        <f>SUM(W36:W43)</f>
        <v>13</v>
      </c>
      <c r="X44" s="26">
        <f>SUM(X36:X43)</f>
        <v>6</v>
      </c>
      <c r="Y44" s="26">
        <f>SUM(Y36:Y43)</f>
        <v>5</v>
      </c>
      <c r="Z44" s="27">
        <f>SUM(Z36:Z43)</f>
        <v>9</v>
      </c>
      <c r="AA44" s="28"/>
      <c r="AB44" s="25">
        <f>SUM(AB36:AB43)</f>
        <v>16</v>
      </c>
      <c r="AC44" s="27">
        <f>SUM(AC36:AC43)</f>
        <v>9</v>
      </c>
      <c r="AD44" s="28"/>
      <c r="AE44" s="29">
        <f>SUM(AE36:AE43)</f>
        <v>58</v>
      </c>
      <c r="AG44" s="230"/>
      <c r="AI44" s="225" t="s">
        <v>47</v>
      </c>
      <c r="AJ44" s="15"/>
      <c r="AK44" s="220" t="s">
        <v>4105</v>
      </c>
      <c r="AL44" s="221" t="s">
        <v>4106</v>
      </c>
      <c r="AM44" s="13"/>
      <c r="AN44" s="25">
        <f>SUM(AN36:AN43)</f>
        <v>15</v>
      </c>
      <c r="AO44" s="26">
        <f>SUM(AO36:AO43)</f>
        <v>4</v>
      </c>
      <c r="AP44" s="26">
        <f>SUM(AP36:AP43)</f>
        <v>7</v>
      </c>
      <c r="AQ44" s="27">
        <f>SUM(AQ36:AQ43)</f>
        <v>8</v>
      </c>
      <c r="AR44" s="28"/>
      <c r="AS44" s="25">
        <f>SUM(AS36:AS43)</f>
        <v>10</v>
      </c>
      <c r="AT44" s="27">
        <f>SUM(AT36:AT43)</f>
        <v>7</v>
      </c>
      <c r="AU44" s="28"/>
      <c r="AV44" s="29">
        <f>SUM(AV36:AV43)</f>
        <v>51</v>
      </c>
      <c r="AX44" s="230"/>
      <c r="AZ44" s="225" t="s">
        <v>47</v>
      </c>
      <c r="BA44" s="15"/>
      <c r="BB44" s="220" t="s">
        <v>4105</v>
      </c>
      <c r="BC44" s="221" t="s">
        <v>4106</v>
      </c>
      <c r="BD44" s="13"/>
      <c r="BE44" s="25">
        <f>SUM(BE36:BE43)</f>
        <v>0</v>
      </c>
      <c r="BF44" s="26">
        <f>SUM(BF36:BF43)</f>
        <v>0</v>
      </c>
      <c r="BG44" s="26">
        <f>SUM(BG36:BG43)</f>
        <v>0</v>
      </c>
      <c r="BH44" s="27">
        <f>SUM(BH36:BH43)</f>
        <v>0</v>
      </c>
      <c r="BI44" s="28"/>
      <c r="BJ44" s="25">
        <f>SUM(BJ36:BJ43)</f>
        <v>0</v>
      </c>
      <c r="BK44" s="27">
        <f>SUM(BK36:BK43)</f>
        <v>0</v>
      </c>
      <c r="BL44" s="28"/>
      <c r="BM44" s="29">
        <f>SUM(BM36:BM43)</f>
        <v>0</v>
      </c>
    </row>
    <row r="45" spans="1:65" ht="9" customHeight="1">
      <c r="P45" s="230"/>
      <c r="AG45" s="230"/>
      <c r="AX45" s="230"/>
    </row>
    <row r="46" spans="1:65" ht="21" customHeight="1">
      <c r="A46" s="263" t="s">
        <v>1584</v>
      </c>
      <c r="B46" s="264"/>
      <c r="C46" s="264"/>
      <c r="D46" s="264"/>
      <c r="E46" s="264"/>
      <c r="F46" s="264"/>
      <c r="G46" s="264"/>
      <c r="H46" s="264"/>
      <c r="I46" s="264"/>
      <c r="J46" s="264"/>
      <c r="K46" s="264"/>
      <c r="L46" s="264"/>
      <c r="M46" s="264"/>
      <c r="N46" s="265"/>
      <c r="P46" s="230"/>
      <c r="R46" s="263" t="s">
        <v>2893</v>
      </c>
      <c r="S46" s="264"/>
      <c r="T46" s="264"/>
      <c r="U46" s="264"/>
      <c r="V46" s="264"/>
      <c r="W46" s="264"/>
      <c r="X46" s="264"/>
      <c r="Y46" s="264"/>
      <c r="Z46" s="264"/>
      <c r="AA46" s="264"/>
      <c r="AB46" s="264"/>
      <c r="AC46" s="264"/>
      <c r="AD46" s="264"/>
      <c r="AE46" s="265"/>
      <c r="AG46" s="230"/>
      <c r="AI46" s="263" t="s">
        <v>4103</v>
      </c>
      <c r="AJ46" s="264"/>
      <c r="AK46" s="264"/>
      <c r="AL46" s="264"/>
      <c r="AM46" s="264"/>
      <c r="AN46" s="264"/>
      <c r="AO46" s="264"/>
      <c r="AP46" s="264"/>
      <c r="AQ46" s="264"/>
      <c r="AR46" s="264"/>
      <c r="AS46" s="264"/>
      <c r="AT46" s="264"/>
      <c r="AU46" s="264"/>
      <c r="AV46" s="265"/>
      <c r="AX46" s="230"/>
      <c r="AZ46" s="263" t="s">
        <v>4113</v>
      </c>
      <c r="BA46" s="264"/>
      <c r="BB46" s="264"/>
      <c r="BC46" s="264"/>
      <c r="BD46" s="264"/>
      <c r="BE46" s="264"/>
      <c r="BF46" s="264"/>
      <c r="BG46" s="264"/>
      <c r="BH46" s="264"/>
      <c r="BI46" s="264"/>
      <c r="BJ46" s="264"/>
      <c r="BK46" s="264"/>
      <c r="BL46" s="264"/>
      <c r="BM46" s="265"/>
    </row>
    <row r="47" spans="1:65" ht="9" customHeight="1">
      <c r="B47" s="16"/>
      <c r="E47" s="17"/>
      <c r="J47" s="17"/>
      <c r="M47" s="17"/>
      <c r="P47" s="230"/>
      <c r="S47" s="16"/>
      <c r="V47" s="17"/>
      <c r="AA47" s="17"/>
      <c r="AD47" s="17"/>
      <c r="AG47" s="230"/>
      <c r="AJ47" s="16"/>
      <c r="AM47" s="17"/>
      <c r="AR47" s="17"/>
      <c r="AU47" s="17"/>
      <c r="AX47" s="230"/>
      <c r="BA47" s="16"/>
      <c r="BD47" s="17"/>
      <c r="BI47" s="17"/>
      <c r="BL47" s="17"/>
    </row>
    <row r="48" spans="1:65" ht="12" customHeight="1">
      <c r="A48" s="7"/>
      <c r="B48" s="8"/>
      <c r="C48" s="7"/>
      <c r="D48" s="7"/>
      <c r="E48" s="9"/>
      <c r="F48" s="256" t="s">
        <v>28</v>
      </c>
      <c r="G48" s="256"/>
      <c r="H48" s="256"/>
      <c r="I48" s="256"/>
      <c r="J48" s="9"/>
      <c r="K48" s="256" t="s">
        <v>29</v>
      </c>
      <c r="L48" s="256"/>
      <c r="M48" s="9"/>
      <c r="P48" s="230"/>
      <c r="R48" s="7"/>
      <c r="S48" s="8"/>
      <c r="T48" s="7"/>
      <c r="U48" s="7"/>
      <c r="V48" s="9"/>
      <c r="W48" s="256" t="s">
        <v>28</v>
      </c>
      <c r="X48" s="256"/>
      <c r="Y48" s="256"/>
      <c r="Z48" s="256"/>
      <c r="AA48" s="9"/>
      <c r="AB48" s="256" t="s">
        <v>29</v>
      </c>
      <c r="AC48" s="256"/>
      <c r="AD48" s="9"/>
      <c r="AG48" s="230"/>
      <c r="AI48" s="7"/>
      <c r="AJ48" s="8"/>
      <c r="AK48" s="7"/>
      <c r="AL48" s="7"/>
      <c r="AM48" s="9"/>
      <c r="AN48" s="256" t="s">
        <v>28</v>
      </c>
      <c r="AO48" s="256"/>
      <c r="AP48" s="256"/>
      <c r="AQ48" s="256"/>
      <c r="AR48" s="9"/>
      <c r="AS48" s="256" t="s">
        <v>29</v>
      </c>
      <c r="AT48" s="256"/>
      <c r="AU48" s="9"/>
      <c r="AX48" s="230"/>
      <c r="AZ48" s="7"/>
      <c r="BA48" s="8"/>
      <c r="BB48" s="7"/>
      <c r="BC48" s="7"/>
      <c r="BD48" s="9"/>
      <c r="BE48" s="256" t="s">
        <v>28</v>
      </c>
      <c r="BF48" s="256"/>
      <c r="BG48" s="256"/>
      <c r="BH48" s="256"/>
      <c r="BI48" s="9"/>
      <c r="BJ48" s="256" t="s">
        <v>29</v>
      </c>
      <c r="BK48" s="256"/>
      <c r="BL48" s="9"/>
    </row>
    <row r="49" spans="1:65" ht="42.75" customHeight="1">
      <c r="A49" s="51" t="s">
        <v>30</v>
      </c>
      <c r="B49" s="30"/>
      <c r="C49" s="216" t="s">
        <v>1595</v>
      </c>
      <c r="D49" s="217" t="s">
        <v>1585</v>
      </c>
      <c r="E49" s="31"/>
      <c r="F49" s="58" t="s">
        <v>32</v>
      </c>
      <c r="G49" s="60" t="s">
        <v>33</v>
      </c>
      <c r="H49" s="60" t="s">
        <v>20</v>
      </c>
      <c r="I49" s="59" t="s">
        <v>34</v>
      </c>
      <c r="J49" s="31"/>
      <c r="K49" s="58" t="s">
        <v>1587</v>
      </c>
      <c r="L49" s="59" t="s">
        <v>36</v>
      </c>
      <c r="M49" s="31"/>
      <c r="N49" s="61" t="s">
        <v>1586</v>
      </c>
      <c r="P49" s="230"/>
      <c r="R49" s="51" t="s">
        <v>30</v>
      </c>
      <c r="S49" s="30"/>
      <c r="T49" s="216" t="s">
        <v>1595</v>
      </c>
      <c r="U49" s="217" t="s">
        <v>1585</v>
      </c>
      <c r="V49" s="31"/>
      <c r="W49" s="58" t="s">
        <v>32</v>
      </c>
      <c r="X49" s="60" t="s">
        <v>33</v>
      </c>
      <c r="Y49" s="60" t="s">
        <v>20</v>
      </c>
      <c r="Z49" s="59" t="s">
        <v>34</v>
      </c>
      <c r="AA49" s="31"/>
      <c r="AB49" s="58" t="s">
        <v>1587</v>
      </c>
      <c r="AC49" s="59" t="s">
        <v>36</v>
      </c>
      <c r="AD49" s="31"/>
      <c r="AE49" s="61" t="s">
        <v>1586</v>
      </c>
      <c r="AG49" s="230"/>
      <c r="AI49" s="51" t="s">
        <v>30</v>
      </c>
      <c r="AJ49" s="30"/>
      <c r="AK49" s="216" t="s">
        <v>1595</v>
      </c>
      <c r="AL49" s="217" t="s">
        <v>1585</v>
      </c>
      <c r="AM49" s="31"/>
      <c r="AN49" s="58" t="s">
        <v>32</v>
      </c>
      <c r="AO49" s="60" t="s">
        <v>33</v>
      </c>
      <c r="AP49" s="60" t="s">
        <v>20</v>
      </c>
      <c r="AQ49" s="59" t="s">
        <v>34</v>
      </c>
      <c r="AR49" s="31"/>
      <c r="AS49" s="58" t="s">
        <v>1587</v>
      </c>
      <c r="AT49" s="59" t="s">
        <v>36</v>
      </c>
      <c r="AU49" s="31"/>
      <c r="AV49" s="61" t="s">
        <v>1586</v>
      </c>
      <c r="AX49" s="230"/>
      <c r="AZ49" s="51" t="s">
        <v>30</v>
      </c>
      <c r="BA49" s="30"/>
      <c r="BB49" s="216" t="s">
        <v>1595</v>
      </c>
      <c r="BC49" s="217" t="s">
        <v>1585</v>
      </c>
      <c r="BD49" s="31"/>
      <c r="BE49" s="58" t="s">
        <v>32</v>
      </c>
      <c r="BF49" s="60" t="s">
        <v>33</v>
      </c>
      <c r="BG49" s="60" t="s">
        <v>20</v>
      </c>
      <c r="BH49" s="59" t="s">
        <v>34</v>
      </c>
      <c r="BI49" s="31"/>
      <c r="BJ49" s="58" t="s">
        <v>1587</v>
      </c>
      <c r="BK49" s="59" t="s">
        <v>36</v>
      </c>
      <c r="BL49" s="31"/>
      <c r="BM49" s="61" t="s">
        <v>1586</v>
      </c>
    </row>
    <row r="50" spans="1:65" ht="13.5" customHeight="1">
      <c r="A50" s="226" t="s">
        <v>48</v>
      </c>
      <c r="B50" s="10"/>
      <c r="C50" s="224">
        <f>C8+C22+C36</f>
        <v>59</v>
      </c>
      <c r="D50" s="219">
        <f t="shared" ref="D50:D57" si="12">D8+D22+D36</f>
        <v>29</v>
      </c>
      <c r="E50" s="46"/>
      <c r="F50" s="47">
        <f t="shared" ref="F50:I50" si="13">F8+F22+F36</f>
        <v>22</v>
      </c>
      <c r="G50" s="48">
        <f t="shared" si="13"/>
        <v>0</v>
      </c>
      <c r="H50" s="49">
        <f t="shared" si="13"/>
        <v>2</v>
      </c>
      <c r="I50" s="50">
        <f t="shared" si="13"/>
        <v>4</v>
      </c>
      <c r="J50" s="46"/>
      <c r="K50" s="47">
        <f t="shared" ref="K50:L50" si="14">K8+K22+K36</f>
        <v>2</v>
      </c>
      <c r="L50" s="50">
        <f t="shared" si="14"/>
        <v>1</v>
      </c>
      <c r="M50" s="46"/>
      <c r="N50" s="51">
        <f>SUM(F50:L50)</f>
        <v>31</v>
      </c>
      <c r="P50" s="230"/>
      <c r="R50" s="226" t="s">
        <v>48</v>
      </c>
      <c r="S50" s="10"/>
      <c r="T50" s="224">
        <f>T8+T22+T36</f>
        <v>28</v>
      </c>
      <c r="U50" s="219">
        <f t="shared" ref="U50:U57" si="15">U8+U22+U36</f>
        <v>21</v>
      </c>
      <c r="V50" s="46"/>
      <c r="W50" s="47">
        <f t="shared" ref="W50:Z50" si="16">W8+W22+W36</f>
        <v>7</v>
      </c>
      <c r="X50" s="48">
        <f t="shared" si="16"/>
        <v>3</v>
      </c>
      <c r="Y50" s="49">
        <f t="shared" si="16"/>
        <v>2</v>
      </c>
      <c r="Z50" s="50">
        <f t="shared" si="16"/>
        <v>1</v>
      </c>
      <c r="AA50" s="46"/>
      <c r="AB50" s="47">
        <f t="shared" ref="AB50:AC50" si="17">AB8+AB22+AB36</f>
        <v>4</v>
      </c>
      <c r="AC50" s="50">
        <f t="shared" si="17"/>
        <v>3</v>
      </c>
      <c r="AD50" s="46"/>
      <c r="AE50" s="51">
        <f>SUM(W50:AC50)</f>
        <v>20</v>
      </c>
      <c r="AG50" s="230"/>
      <c r="AI50" s="226" t="s">
        <v>48</v>
      </c>
      <c r="AJ50" s="10"/>
      <c r="AK50" s="224">
        <f>AK8+AK22+AK36</f>
        <v>6</v>
      </c>
      <c r="AL50" s="219">
        <f t="shared" ref="AL50:AL57" si="18">AL8+AL22+AL36</f>
        <v>1</v>
      </c>
      <c r="AM50" s="46"/>
      <c r="AN50" s="47">
        <f t="shared" ref="AN50:AQ50" si="19">AN8+AN22+AN36</f>
        <v>0</v>
      </c>
      <c r="AO50" s="48">
        <f t="shared" si="19"/>
        <v>1</v>
      </c>
      <c r="AP50" s="49">
        <f t="shared" si="19"/>
        <v>0</v>
      </c>
      <c r="AQ50" s="50">
        <f t="shared" si="19"/>
        <v>1</v>
      </c>
      <c r="AR50" s="46"/>
      <c r="AS50" s="47">
        <f t="shared" ref="AS50:AT50" si="20">AS8+AS22+AS36</f>
        <v>0</v>
      </c>
      <c r="AT50" s="50">
        <f t="shared" si="20"/>
        <v>0</v>
      </c>
      <c r="AU50" s="46"/>
      <c r="AV50" s="51">
        <f>SUM(AN50:AT50)</f>
        <v>2</v>
      </c>
      <c r="AX50" s="230"/>
      <c r="AZ50" s="226" t="s">
        <v>48</v>
      </c>
      <c r="BA50" s="10"/>
      <c r="BB50" s="224">
        <f>BB8+BB22+BB36</f>
        <v>0</v>
      </c>
      <c r="BC50" s="219">
        <f t="shared" ref="BC50:BC57" si="21">BC8+BC22+BC36</f>
        <v>0</v>
      </c>
      <c r="BD50" s="46"/>
      <c r="BE50" s="47">
        <f t="shared" ref="BE50:BH50" si="22">BE8+BE22+BE36</f>
        <v>0</v>
      </c>
      <c r="BF50" s="48">
        <f t="shared" si="22"/>
        <v>0</v>
      </c>
      <c r="BG50" s="49">
        <f t="shared" si="22"/>
        <v>0</v>
      </c>
      <c r="BH50" s="50">
        <f t="shared" si="22"/>
        <v>0</v>
      </c>
      <c r="BI50" s="46"/>
      <c r="BJ50" s="47">
        <f t="shared" ref="BJ50:BK50" si="23">BJ8+BJ22+BJ36</f>
        <v>0</v>
      </c>
      <c r="BK50" s="50">
        <f t="shared" si="23"/>
        <v>0</v>
      </c>
      <c r="BL50" s="46"/>
      <c r="BM50" s="51">
        <f>SUM(BE50:BK50)</f>
        <v>0</v>
      </c>
    </row>
    <row r="51" spans="1:65" ht="11.25" customHeight="1">
      <c r="A51" s="227" t="s">
        <v>13</v>
      </c>
      <c r="B51" s="10"/>
      <c r="C51" s="224">
        <f t="shared" ref="C51" si="24">C9+C23+C37</f>
        <v>53</v>
      </c>
      <c r="D51" s="219">
        <f t="shared" si="12"/>
        <v>49</v>
      </c>
      <c r="E51" s="52"/>
      <c r="F51" s="53">
        <f t="shared" ref="F51:I51" si="25">F9+F23+F37</f>
        <v>6</v>
      </c>
      <c r="G51" s="24">
        <f t="shared" si="25"/>
        <v>1</v>
      </c>
      <c r="H51" s="54">
        <f t="shared" si="25"/>
        <v>4</v>
      </c>
      <c r="I51" s="55">
        <f t="shared" si="25"/>
        <v>4</v>
      </c>
      <c r="J51" s="52"/>
      <c r="K51" s="53">
        <f t="shared" ref="K51:L51" si="26">K9+K23+K37</f>
        <v>2</v>
      </c>
      <c r="L51" s="55">
        <f t="shared" si="26"/>
        <v>1</v>
      </c>
      <c r="M51" s="52"/>
      <c r="N51" s="56">
        <f t="shared" ref="N51:N56" si="27">SUM(F51:L51)</f>
        <v>18</v>
      </c>
      <c r="P51" s="230"/>
      <c r="R51" s="227" t="s">
        <v>13</v>
      </c>
      <c r="S51" s="10"/>
      <c r="T51" s="224">
        <f t="shared" ref="T51:T57" si="28">T9+T23+T37</f>
        <v>46</v>
      </c>
      <c r="U51" s="219">
        <f t="shared" si="15"/>
        <v>45</v>
      </c>
      <c r="V51" s="52"/>
      <c r="W51" s="53">
        <f t="shared" ref="W51:Z51" si="29">W9+W23+W37</f>
        <v>3</v>
      </c>
      <c r="X51" s="24">
        <f t="shared" si="29"/>
        <v>0</v>
      </c>
      <c r="Y51" s="54">
        <f t="shared" si="29"/>
        <v>2</v>
      </c>
      <c r="Z51" s="55">
        <f t="shared" si="29"/>
        <v>5</v>
      </c>
      <c r="AA51" s="52"/>
      <c r="AB51" s="53">
        <f t="shared" ref="AB51:AC51" si="30">AB9+AB23+AB37</f>
        <v>3</v>
      </c>
      <c r="AC51" s="55">
        <f t="shared" si="30"/>
        <v>2</v>
      </c>
      <c r="AD51" s="52"/>
      <c r="AE51" s="56">
        <f t="shared" ref="AE51:AE56" si="31">SUM(W51:AC51)</f>
        <v>15</v>
      </c>
      <c r="AG51" s="230"/>
      <c r="AI51" s="227" t="s">
        <v>13</v>
      </c>
      <c r="AJ51" s="10"/>
      <c r="AK51" s="224">
        <f t="shared" ref="AK51:AK57" si="32">AK9+AK23+AK37</f>
        <v>49</v>
      </c>
      <c r="AL51" s="219">
        <f t="shared" si="18"/>
        <v>41</v>
      </c>
      <c r="AM51" s="52"/>
      <c r="AN51" s="53">
        <f t="shared" ref="AN51:AQ51" si="33">AN9+AN23+AN37</f>
        <v>2</v>
      </c>
      <c r="AO51" s="24">
        <f t="shared" si="33"/>
        <v>0</v>
      </c>
      <c r="AP51" s="54">
        <f t="shared" si="33"/>
        <v>3</v>
      </c>
      <c r="AQ51" s="55">
        <f t="shared" si="33"/>
        <v>1</v>
      </c>
      <c r="AR51" s="52"/>
      <c r="AS51" s="53">
        <f t="shared" ref="AS51:AT51" si="34">AS9+AS23+AS37</f>
        <v>6</v>
      </c>
      <c r="AT51" s="55">
        <f t="shared" si="34"/>
        <v>5</v>
      </c>
      <c r="AU51" s="52"/>
      <c r="AV51" s="56">
        <f t="shared" ref="AV51:AV56" si="35">SUM(AN51:AT51)</f>
        <v>17</v>
      </c>
      <c r="AX51" s="230"/>
      <c r="AZ51" s="227" t="s">
        <v>13</v>
      </c>
      <c r="BA51" s="10"/>
      <c r="BB51" s="224">
        <f t="shared" ref="BB51:BB57" si="36">BB9+BB23+BB37</f>
        <v>0</v>
      </c>
      <c r="BC51" s="219">
        <f t="shared" si="21"/>
        <v>0</v>
      </c>
      <c r="BD51" s="52"/>
      <c r="BE51" s="53">
        <f t="shared" ref="BE51:BH51" si="37">BE9+BE23+BE37</f>
        <v>0</v>
      </c>
      <c r="BF51" s="24">
        <f t="shared" si="37"/>
        <v>0</v>
      </c>
      <c r="BG51" s="54">
        <f t="shared" si="37"/>
        <v>0</v>
      </c>
      <c r="BH51" s="55">
        <f t="shared" si="37"/>
        <v>0</v>
      </c>
      <c r="BI51" s="52"/>
      <c r="BJ51" s="53">
        <f t="shared" ref="BJ51:BK51" si="38">BJ9+BJ23+BJ37</f>
        <v>0</v>
      </c>
      <c r="BK51" s="55">
        <f t="shared" si="38"/>
        <v>0</v>
      </c>
      <c r="BL51" s="52"/>
      <c r="BM51" s="56">
        <f t="shared" ref="BM51:BM56" si="39">SUM(BE51:BK51)</f>
        <v>0</v>
      </c>
    </row>
    <row r="52" spans="1:65" ht="11.25" customHeight="1">
      <c r="A52" s="227" t="s">
        <v>50</v>
      </c>
      <c r="B52" s="10"/>
      <c r="C52" s="224">
        <f t="shared" ref="C52" si="40">C10+C24+C38</f>
        <v>48</v>
      </c>
      <c r="D52" s="219">
        <f t="shared" si="12"/>
        <v>44</v>
      </c>
      <c r="E52" s="52"/>
      <c r="F52" s="53">
        <f t="shared" ref="F52:I52" si="41">F10+F24+F38</f>
        <v>9</v>
      </c>
      <c r="G52" s="24">
        <f t="shared" si="41"/>
        <v>20</v>
      </c>
      <c r="H52" s="54">
        <f t="shared" si="41"/>
        <v>3</v>
      </c>
      <c r="I52" s="55">
        <f t="shared" si="41"/>
        <v>3</v>
      </c>
      <c r="J52" s="52"/>
      <c r="K52" s="53">
        <f t="shared" ref="K52:L52" si="42">K10+K24+K38</f>
        <v>9</v>
      </c>
      <c r="L52" s="55">
        <f t="shared" si="42"/>
        <v>6</v>
      </c>
      <c r="M52" s="52"/>
      <c r="N52" s="56">
        <f t="shared" si="27"/>
        <v>50</v>
      </c>
      <c r="P52" s="230"/>
      <c r="R52" s="227" t="s">
        <v>50</v>
      </c>
      <c r="S52" s="10"/>
      <c r="T52" s="224">
        <f t="shared" si="28"/>
        <v>42</v>
      </c>
      <c r="U52" s="219">
        <f t="shared" si="15"/>
        <v>36</v>
      </c>
      <c r="V52" s="52"/>
      <c r="W52" s="53">
        <f t="shared" ref="W52:Z52" si="43">W10+W24+W38</f>
        <v>4</v>
      </c>
      <c r="X52" s="24">
        <f t="shared" si="43"/>
        <v>5</v>
      </c>
      <c r="Y52" s="54">
        <f t="shared" si="43"/>
        <v>6</v>
      </c>
      <c r="Z52" s="55">
        <f t="shared" si="43"/>
        <v>3</v>
      </c>
      <c r="AA52" s="52"/>
      <c r="AB52" s="53">
        <f t="shared" ref="AB52:AC52" si="44">AB10+AB24+AB38</f>
        <v>8</v>
      </c>
      <c r="AC52" s="55">
        <f t="shared" si="44"/>
        <v>4</v>
      </c>
      <c r="AD52" s="52"/>
      <c r="AE52" s="56">
        <f t="shared" si="31"/>
        <v>30</v>
      </c>
      <c r="AG52" s="230"/>
      <c r="AI52" s="227" t="s">
        <v>50</v>
      </c>
      <c r="AJ52" s="10"/>
      <c r="AK52" s="224">
        <f t="shared" si="32"/>
        <v>44</v>
      </c>
      <c r="AL52" s="219">
        <f t="shared" si="18"/>
        <v>33</v>
      </c>
      <c r="AM52" s="52"/>
      <c r="AN52" s="53">
        <f t="shared" ref="AN52:AQ52" si="45">AN10+AN24+AN38</f>
        <v>6</v>
      </c>
      <c r="AO52" s="24">
        <f t="shared" si="45"/>
        <v>7</v>
      </c>
      <c r="AP52" s="54">
        <f t="shared" si="45"/>
        <v>1</v>
      </c>
      <c r="AQ52" s="55">
        <f t="shared" si="45"/>
        <v>6</v>
      </c>
      <c r="AR52" s="52"/>
      <c r="AS52" s="53">
        <f t="shared" ref="AS52:AT52" si="46">AS10+AS24+AS38</f>
        <v>4</v>
      </c>
      <c r="AT52" s="55">
        <f t="shared" si="46"/>
        <v>4</v>
      </c>
      <c r="AU52" s="52"/>
      <c r="AV52" s="56">
        <f t="shared" si="35"/>
        <v>28</v>
      </c>
      <c r="AX52" s="230"/>
      <c r="AZ52" s="227" t="s">
        <v>50</v>
      </c>
      <c r="BA52" s="10"/>
      <c r="BB52" s="224">
        <f t="shared" si="36"/>
        <v>0</v>
      </c>
      <c r="BC52" s="219">
        <f t="shared" si="21"/>
        <v>0</v>
      </c>
      <c r="BD52" s="52"/>
      <c r="BE52" s="53">
        <f t="shared" ref="BE52:BH52" si="47">BE10+BE24+BE38</f>
        <v>0</v>
      </c>
      <c r="BF52" s="24">
        <f t="shared" si="47"/>
        <v>0</v>
      </c>
      <c r="BG52" s="54">
        <f t="shared" si="47"/>
        <v>0</v>
      </c>
      <c r="BH52" s="55">
        <f t="shared" si="47"/>
        <v>0</v>
      </c>
      <c r="BI52" s="52"/>
      <c r="BJ52" s="53">
        <f t="shared" ref="BJ52:BK52" si="48">BJ10+BJ24+BJ38</f>
        <v>0</v>
      </c>
      <c r="BK52" s="55">
        <f t="shared" si="48"/>
        <v>0</v>
      </c>
      <c r="BL52" s="52"/>
      <c r="BM52" s="56">
        <f t="shared" si="39"/>
        <v>0</v>
      </c>
    </row>
    <row r="53" spans="1:65" ht="11.25" customHeight="1">
      <c r="A53" s="227" t="s">
        <v>15</v>
      </c>
      <c r="B53" s="10"/>
      <c r="C53" s="224">
        <f t="shared" ref="C53" si="49">C11+C25+C39</f>
        <v>50</v>
      </c>
      <c r="D53" s="219">
        <f t="shared" si="12"/>
        <v>48</v>
      </c>
      <c r="E53" s="52"/>
      <c r="F53" s="53">
        <f t="shared" ref="F53:I53" si="50">F11+F25+F39</f>
        <v>8</v>
      </c>
      <c r="G53" s="24">
        <f t="shared" si="50"/>
        <v>6</v>
      </c>
      <c r="H53" s="54">
        <f t="shared" si="50"/>
        <v>1</v>
      </c>
      <c r="I53" s="55">
        <f t="shared" si="50"/>
        <v>4</v>
      </c>
      <c r="J53" s="52"/>
      <c r="K53" s="53">
        <f t="shared" ref="K53:L53" si="51">K11+K25+K39</f>
        <v>1</v>
      </c>
      <c r="L53" s="55">
        <f t="shared" si="51"/>
        <v>2</v>
      </c>
      <c r="M53" s="52"/>
      <c r="N53" s="56">
        <f t="shared" si="27"/>
        <v>22</v>
      </c>
      <c r="P53" s="230"/>
      <c r="R53" s="227" t="s">
        <v>15</v>
      </c>
      <c r="S53" s="10"/>
      <c r="T53" s="224">
        <f t="shared" si="28"/>
        <v>49</v>
      </c>
      <c r="U53" s="219">
        <f t="shared" si="15"/>
        <v>49</v>
      </c>
      <c r="V53" s="52"/>
      <c r="W53" s="53">
        <f t="shared" ref="W53:Z53" si="52">W11+W25+W39</f>
        <v>11</v>
      </c>
      <c r="X53" s="24">
        <f t="shared" si="52"/>
        <v>1</v>
      </c>
      <c r="Y53" s="54">
        <f t="shared" si="52"/>
        <v>1</v>
      </c>
      <c r="Z53" s="55">
        <f t="shared" si="52"/>
        <v>3</v>
      </c>
      <c r="AA53" s="52"/>
      <c r="AB53" s="53">
        <f t="shared" ref="AB53:AC53" si="53">AB11+AB25+AB39</f>
        <v>7</v>
      </c>
      <c r="AC53" s="55">
        <f t="shared" si="53"/>
        <v>1</v>
      </c>
      <c r="AD53" s="52"/>
      <c r="AE53" s="56">
        <f t="shared" si="31"/>
        <v>24</v>
      </c>
      <c r="AG53" s="230"/>
      <c r="AI53" s="227" t="s">
        <v>15</v>
      </c>
      <c r="AJ53" s="10"/>
      <c r="AK53" s="224">
        <f t="shared" si="32"/>
        <v>28</v>
      </c>
      <c r="AL53" s="219">
        <f t="shared" si="18"/>
        <v>27</v>
      </c>
      <c r="AM53" s="52"/>
      <c r="AN53" s="53">
        <f t="shared" ref="AN53:AQ53" si="54">AN11+AN25+AN39</f>
        <v>8</v>
      </c>
      <c r="AO53" s="24">
        <f t="shared" si="54"/>
        <v>0</v>
      </c>
      <c r="AP53" s="54">
        <f t="shared" si="54"/>
        <v>1</v>
      </c>
      <c r="AQ53" s="55">
        <f t="shared" si="54"/>
        <v>0</v>
      </c>
      <c r="AR53" s="52"/>
      <c r="AS53" s="53">
        <f t="shared" ref="AS53:AT53" si="55">AS11+AS25+AS39</f>
        <v>3</v>
      </c>
      <c r="AT53" s="55">
        <f t="shared" si="55"/>
        <v>0</v>
      </c>
      <c r="AU53" s="52"/>
      <c r="AV53" s="56">
        <f t="shared" si="35"/>
        <v>12</v>
      </c>
      <c r="AX53" s="230"/>
      <c r="AZ53" s="227" t="s">
        <v>15</v>
      </c>
      <c r="BA53" s="10"/>
      <c r="BB53" s="224">
        <f t="shared" si="36"/>
        <v>0</v>
      </c>
      <c r="BC53" s="219">
        <f t="shared" si="21"/>
        <v>0</v>
      </c>
      <c r="BD53" s="52"/>
      <c r="BE53" s="53">
        <f t="shared" ref="BE53:BH53" si="56">BE11+BE25+BE39</f>
        <v>0</v>
      </c>
      <c r="BF53" s="24">
        <f t="shared" si="56"/>
        <v>0</v>
      </c>
      <c r="BG53" s="54">
        <f t="shared" si="56"/>
        <v>0</v>
      </c>
      <c r="BH53" s="55">
        <f t="shared" si="56"/>
        <v>0</v>
      </c>
      <c r="BI53" s="52"/>
      <c r="BJ53" s="53">
        <f t="shared" ref="BJ53:BK53" si="57">BJ11+BJ25+BJ39</f>
        <v>0</v>
      </c>
      <c r="BK53" s="55">
        <f t="shared" si="57"/>
        <v>0</v>
      </c>
      <c r="BL53" s="52"/>
      <c r="BM53" s="56">
        <f t="shared" si="39"/>
        <v>0</v>
      </c>
    </row>
    <row r="54" spans="1:65" ht="11.25" customHeight="1">
      <c r="A54" s="227" t="s">
        <v>16</v>
      </c>
      <c r="B54" s="10"/>
      <c r="C54" s="224">
        <f t="shared" ref="C54" si="58">C12+C26+C40</f>
        <v>61</v>
      </c>
      <c r="D54" s="219">
        <f t="shared" si="12"/>
        <v>58</v>
      </c>
      <c r="E54" s="52"/>
      <c r="F54" s="53">
        <f t="shared" ref="F54:I54" si="59">F12+F26+F40</f>
        <v>4</v>
      </c>
      <c r="G54" s="24">
        <f t="shared" si="59"/>
        <v>2</v>
      </c>
      <c r="H54" s="54">
        <f t="shared" si="59"/>
        <v>2</v>
      </c>
      <c r="I54" s="55">
        <f t="shared" si="59"/>
        <v>4</v>
      </c>
      <c r="J54" s="52"/>
      <c r="K54" s="53">
        <f t="shared" ref="K54:L54" si="60">K12+K26+K40</f>
        <v>4</v>
      </c>
      <c r="L54" s="55">
        <f t="shared" si="60"/>
        <v>0</v>
      </c>
      <c r="M54" s="52"/>
      <c r="N54" s="56">
        <f t="shared" si="27"/>
        <v>16</v>
      </c>
      <c r="P54" s="230"/>
      <c r="R54" s="227" t="s">
        <v>16</v>
      </c>
      <c r="S54" s="10"/>
      <c r="T54" s="224">
        <f t="shared" si="28"/>
        <v>55</v>
      </c>
      <c r="U54" s="219">
        <f t="shared" si="15"/>
        <v>50</v>
      </c>
      <c r="V54" s="52"/>
      <c r="W54" s="53">
        <f t="shared" ref="W54:Z54" si="61">W12+W26+W40</f>
        <v>2</v>
      </c>
      <c r="X54" s="24">
        <f t="shared" si="61"/>
        <v>0</v>
      </c>
      <c r="Y54" s="54">
        <f t="shared" si="61"/>
        <v>0</v>
      </c>
      <c r="Z54" s="55">
        <f t="shared" si="61"/>
        <v>2</v>
      </c>
      <c r="AA54" s="52"/>
      <c r="AB54" s="53">
        <f t="shared" ref="AB54:AC54" si="62">AB12+AB26+AB40</f>
        <v>3</v>
      </c>
      <c r="AC54" s="55">
        <f t="shared" si="62"/>
        <v>1</v>
      </c>
      <c r="AD54" s="52"/>
      <c r="AE54" s="56">
        <f t="shared" si="31"/>
        <v>8</v>
      </c>
      <c r="AG54" s="230"/>
      <c r="AI54" s="227" t="s">
        <v>16</v>
      </c>
      <c r="AJ54" s="10"/>
      <c r="AK54" s="224">
        <f t="shared" si="32"/>
        <v>51</v>
      </c>
      <c r="AL54" s="219">
        <f t="shared" si="18"/>
        <v>50</v>
      </c>
      <c r="AM54" s="52"/>
      <c r="AN54" s="53">
        <f t="shared" ref="AN54:AQ54" si="63">AN12+AN26+AN40</f>
        <v>3</v>
      </c>
      <c r="AO54" s="24">
        <f t="shared" si="63"/>
        <v>3</v>
      </c>
      <c r="AP54" s="54">
        <f t="shared" si="63"/>
        <v>3</v>
      </c>
      <c r="AQ54" s="55">
        <f t="shared" si="63"/>
        <v>2</v>
      </c>
      <c r="AR54" s="52"/>
      <c r="AS54" s="53">
        <f t="shared" ref="AS54:AT54" si="64">AS12+AS26+AS40</f>
        <v>3</v>
      </c>
      <c r="AT54" s="55">
        <f t="shared" si="64"/>
        <v>2</v>
      </c>
      <c r="AU54" s="52"/>
      <c r="AV54" s="56">
        <f t="shared" si="35"/>
        <v>16</v>
      </c>
      <c r="AX54" s="230"/>
      <c r="AZ54" s="227" t="s">
        <v>16</v>
      </c>
      <c r="BA54" s="10"/>
      <c r="BB54" s="224">
        <f t="shared" si="36"/>
        <v>0</v>
      </c>
      <c r="BC54" s="219">
        <f t="shared" si="21"/>
        <v>0</v>
      </c>
      <c r="BD54" s="52"/>
      <c r="BE54" s="53">
        <f t="shared" ref="BE54:BH54" si="65">BE12+BE26+BE40</f>
        <v>0</v>
      </c>
      <c r="BF54" s="24">
        <f t="shared" si="65"/>
        <v>0</v>
      </c>
      <c r="BG54" s="54">
        <f t="shared" si="65"/>
        <v>0</v>
      </c>
      <c r="BH54" s="55">
        <f t="shared" si="65"/>
        <v>0</v>
      </c>
      <c r="BI54" s="52"/>
      <c r="BJ54" s="53">
        <f t="shared" ref="BJ54:BK54" si="66">BJ12+BJ26+BJ40</f>
        <v>0</v>
      </c>
      <c r="BK54" s="55">
        <f t="shared" si="66"/>
        <v>0</v>
      </c>
      <c r="BL54" s="52"/>
      <c r="BM54" s="56">
        <f t="shared" si="39"/>
        <v>0</v>
      </c>
    </row>
    <row r="55" spans="1:65" ht="11.25" customHeight="1">
      <c r="A55" s="227" t="s">
        <v>17</v>
      </c>
      <c r="B55" s="10"/>
      <c r="C55" s="224">
        <f t="shared" ref="C55" si="67">C13+C27+C41</f>
        <v>37</v>
      </c>
      <c r="D55" s="219">
        <f t="shared" si="12"/>
        <v>34</v>
      </c>
      <c r="E55" s="52"/>
      <c r="F55" s="53">
        <f t="shared" ref="F55:I55" si="68">F13+F27+F41</f>
        <v>4</v>
      </c>
      <c r="G55" s="24">
        <f t="shared" si="68"/>
        <v>7</v>
      </c>
      <c r="H55" s="54">
        <f t="shared" si="68"/>
        <v>3</v>
      </c>
      <c r="I55" s="55">
        <f t="shared" si="68"/>
        <v>3</v>
      </c>
      <c r="J55" s="52"/>
      <c r="K55" s="53">
        <f t="shared" ref="K55:L55" si="69">K13+K27+K41</f>
        <v>2</v>
      </c>
      <c r="L55" s="55">
        <f t="shared" si="69"/>
        <v>0</v>
      </c>
      <c r="M55" s="52"/>
      <c r="N55" s="56">
        <f t="shared" si="27"/>
        <v>19</v>
      </c>
      <c r="P55" s="230"/>
      <c r="R55" s="227" t="s">
        <v>17</v>
      </c>
      <c r="S55" s="10"/>
      <c r="T55" s="224">
        <f t="shared" si="28"/>
        <v>27</v>
      </c>
      <c r="U55" s="219">
        <f t="shared" si="15"/>
        <v>26</v>
      </c>
      <c r="V55" s="52"/>
      <c r="W55" s="53">
        <f t="shared" ref="W55:Z55" si="70">W13+W27+W41</f>
        <v>2</v>
      </c>
      <c r="X55" s="24">
        <f t="shared" si="70"/>
        <v>7</v>
      </c>
      <c r="Y55" s="54">
        <f t="shared" si="70"/>
        <v>2</v>
      </c>
      <c r="Z55" s="55">
        <f t="shared" si="70"/>
        <v>3</v>
      </c>
      <c r="AA55" s="52"/>
      <c r="AB55" s="53">
        <f t="shared" ref="AB55:AC55" si="71">AB13+AB27+AB41</f>
        <v>3</v>
      </c>
      <c r="AC55" s="55">
        <f t="shared" si="71"/>
        <v>3</v>
      </c>
      <c r="AD55" s="52"/>
      <c r="AE55" s="56">
        <f t="shared" si="31"/>
        <v>20</v>
      </c>
      <c r="AG55" s="230"/>
      <c r="AI55" s="227" t="s">
        <v>17</v>
      </c>
      <c r="AJ55" s="10"/>
      <c r="AK55" s="224">
        <f t="shared" si="32"/>
        <v>36</v>
      </c>
      <c r="AL55" s="219">
        <f t="shared" si="18"/>
        <v>33</v>
      </c>
      <c r="AM55" s="52"/>
      <c r="AN55" s="53">
        <f t="shared" ref="AN55:AQ55" si="72">AN13+AN27+AN41</f>
        <v>3</v>
      </c>
      <c r="AO55" s="24">
        <f t="shared" si="72"/>
        <v>7</v>
      </c>
      <c r="AP55" s="54">
        <f t="shared" si="72"/>
        <v>2</v>
      </c>
      <c r="AQ55" s="55">
        <f t="shared" si="72"/>
        <v>4</v>
      </c>
      <c r="AR55" s="52"/>
      <c r="AS55" s="53">
        <f t="shared" ref="AS55:AT55" si="73">AS13+AS27+AS41</f>
        <v>4</v>
      </c>
      <c r="AT55" s="55">
        <f t="shared" si="73"/>
        <v>1</v>
      </c>
      <c r="AU55" s="52"/>
      <c r="AV55" s="56">
        <f t="shared" si="35"/>
        <v>21</v>
      </c>
      <c r="AX55" s="230"/>
      <c r="AZ55" s="227" t="s">
        <v>17</v>
      </c>
      <c r="BA55" s="10"/>
      <c r="BB55" s="224">
        <f t="shared" si="36"/>
        <v>0</v>
      </c>
      <c r="BC55" s="219">
        <f t="shared" si="21"/>
        <v>0</v>
      </c>
      <c r="BD55" s="52"/>
      <c r="BE55" s="53">
        <f t="shared" ref="BE55:BH55" si="74">BE13+BE27+BE41</f>
        <v>0</v>
      </c>
      <c r="BF55" s="24">
        <f t="shared" si="74"/>
        <v>0</v>
      </c>
      <c r="BG55" s="54">
        <f t="shared" si="74"/>
        <v>0</v>
      </c>
      <c r="BH55" s="55">
        <f t="shared" si="74"/>
        <v>0</v>
      </c>
      <c r="BI55" s="52"/>
      <c r="BJ55" s="53">
        <f t="shared" ref="BJ55:BK55" si="75">BJ13+BJ27+BJ41</f>
        <v>0</v>
      </c>
      <c r="BK55" s="55">
        <f t="shared" si="75"/>
        <v>0</v>
      </c>
      <c r="BL55" s="52"/>
      <c r="BM55" s="56">
        <f t="shared" si="39"/>
        <v>0</v>
      </c>
    </row>
    <row r="56" spans="1:65" ht="11.25" customHeight="1">
      <c r="A56" s="227" t="s">
        <v>18</v>
      </c>
      <c r="B56" s="10"/>
      <c r="C56" s="224">
        <f t="shared" ref="C56" si="76">C14+C28+C42</f>
        <v>60</v>
      </c>
      <c r="D56" s="219">
        <f t="shared" si="12"/>
        <v>61</v>
      </c>
      <c r="E56" s="52"/>
      <c r="F56" s="53">
        <f t="shared" ref="F56:I56" si="77">F14+F28+F42</f>
        <v>8</v>
      </c>
      <c r="G56" s="24">
        <f t="shared" si="77"/>
        <v>4</v>
      </c>
      <c r="H56" s="54">
        <f t="shared" si="77"/>
        <v>3</v>
      </c>
      <c r="I56" s="55">
        <f t="shared" si="77"/>
        <v>1</v>
      </c>
      <c r="J56" s="52"/>
      <c r="K56" s="53">
        <f t="shared" ref="K56:L56" si="78">K14+K28+K42</f>
        <v>1</v>
      </c>
      <c r="L56" s="55">
        <f t="shared" si="78"/>
        <v>2</v>
      </c>
      <c r="M56" s="52"/>
      <c r="N56" s="56">
        <f t="shared" si="27"/>
        <v>19</v>
      </c>
      <c r="P56" s="230"/>
      <c r="R56" s="227" t="s">
        <v>18</v>
      </c>
      <c r="S56" s="10"/>
      <c r="T56" s="224">
        <f t="shared" si="28"/>
        <v>51</v>
      </c>
      <c r="U56" s="219">
        <f t="shared" si="15"/>
        <v>51</v>
      </c>
      <c r="V56" s="52"/>
      <c r="W56" s="53">
        <f t="shared" ref="W56:Z56" si="79">W14+W28+W42</f>
        <v>4</v>
      </c>
      <c r="X56" s="24">
        <f t="shared" si="79"/>
        <v>2</v>
      </c>
      <c r="Y56" s="54">
        <f t="shared" si="79"/>
        <v>4</v>
      </c>
      <c r="Z56" s="55">
        <f t="shared" si="79"/>
        <v>2</v>
      </c>
      <c r="AA56" s="52"/>
      <c r="AB56" s="53">
        <f t="shared" ref="AB56:AC56" si="80">AB14+AB28+AB42</f>
        <v>6</v>
      </c>
      <c r="AC56" s="55">
        <f t="shared" si="80"/>
        <v>1</v>
      </c>
      <c r="AD56" s="52"/>
      <c r="AE56" s="56">
        <f t="shared" si="31"/>
        <v>19</v>
      </c>
      <c r="AG56" s="230"/>
      <c r="AI56" s="227" t="s">
        <v>18</v>
      </c>
      <c r="AJ56" s="10"/>
      <c r="AK56" s="224">
        <f t="shared" si="32"/>
        <v>50</v>
      </c>
      <c r="AL56" s="219">
        <f t="shared" si="18"/>
        <v>47</v>
      </c>
      <c r="AM56" s="52"/>
      <c r="AN56" s="53">
        <f t="shared" ref="AN56:AQ56" si="81">AN14+AN28+AN42</f>
        <v>15</v>
      </c>
      <c r="AO56" s="24">
        <f t="shared" si="81"/>
        <v>0</v>
      </c>
      <c r="AP56" s="54">
        <f t="shared" si="81"/>
        <v>1</v>
      </c>
      <c r="AQ56" s="55">
        <f t="shared" si="81"/>
        <v>3</v>
      </c>
      <c r="AR56" s="52"/>
      <c r="AS56" s="53">
        <f t="shared" ref="AS56:AT56" si="82">AS14+AS28+AS42</f>
        <v>2</v>
      </c>
      <c r="AT56" s="55">
        <f t="shared" si="82"/>
        <v>2</v>
      </c>
      <c r="AU56" s="52"/>
      <c r="AV56" s="56">
        <f t="shared" si="35"/>
        <v>23</v>
      </c>
      <c r="AX56" s="230"/>
      <c r="AZ56" s="227" t="s">
        <v>18</v>
      </c>
      <c r="BA56" s="10"/>
      <c r="BB56" s="224">
        <f t="shared" si="36"/>
        <v>0</v>
      </c>
      <c r="BC56" s="219">
        <f t="shared" si="21"/>
        <v>0</v>
      </c>
      <c r="BD56" s="52"/>
      <c r="BE56" s="53">
        <f t="shared" ref="BE56:BH56" si="83">BE14+BE28+BE42</f>
        <v>0</v>
      </c>
      <c r="BF56" s="24">
        <f t="shared" si="83"/>
        <v>0</v>
      </c>
      <c r="BG56" s="54">
        <f t="shared" si="83"/>
        <v>0</v>
      </c>
      <c r="BH56" s="55">
        <f t="shared" si="83"/>
        <v>0</v>
      </c>
      <c r="BI56" s="52"/>
      <c r="BJ56" s="53">
        <f t="shared" ref="BJ56:BK56" si="84">BJ14+BJ28+BJ42</f>
        <v>0</v>
      </c>
      <c r="BK56" s="55">
        <f t="shared" si="84"/>
        <v>0</v>
      </c>
      <c r="BL56" s="52"/>
      <c r="BM56" s="56">
        <f t="shared" si="39"/>
        <v>0</v>
      </c>
    </row>
    <row r="57" spans="1:65" ht="11.25" customHeight="1">
      <c r="A57" s="228" t="s">
        <v>19</v>
      </c>
      <c r="B57" s="10"/>
      <c r="C57" s="224">
        <f t="shared" ref="C57" si="85">C15+C29+C43</f>
        <v>56</v>
      </c>
      <c r="D57" s="219">
        <f t="shared" si="12"/>
        <v>52</v>
      </c>
      <c r="E57" s="46"/>
      <c r="F57" s="53">
        <f t="shared" ref="F57:I57" si="86">F15+F29+F43</f>
        <v>9</v>
      </c>
      <c r="G57" s="24">
        <f t="shared" si="86"/>
        <v>5</v>
      </c>
      <c r="H57" s="54">
        <f t="shared" si="86"/>
        <v>0</v>
      </c>
      <c r="I57" s="55">
        <f t="shared" si="86"/>
        <v>1</v>
      </c>
      <c r="J57" s="46"/>
      <c r="K57" s="53">
        <f t="shared" ref="K57:L57" si="87">K15+K29+K43</f>
        <v>4</v>
      </c>
      <c r="L57" s="55">
        <f t="shared" si="87"/>
        <v>1</v>
      </c>
      <c r="M57" s="52"/>
      <c r="N57" s="56">
        <f>SUM(F57:L57)</f>
        <v>20</v>
      </c>
      <c r="P57" s="230"/>
      <c r="R57" s="228" t="s">
        <v>19</v>
      </c>
      <c r="S57" s="10"/>
      <c r="T57" s="224">
        <f t="shared" si="28"/>
        <v>45</v>
      </c>
      <c r="U57" s="219">
        <f t="shared" si="15"/>
        <v>45</v>
      </c>
      <c r="V57" s="46"/>
      <c r="W57" s="53">
        <f t="shared" ref="W57:Z57" si="88">W15+W29+W43</f>
        <v>7</v>
      </c>
      <c r="X57" s="24">
        <f t="shared" si="88"/>
        <v>1</v>
      </c>
      <c r="Y57" s="54">
        <f t="shared" si="88"/>
        <v>0</v>
      </c>
      <c r="Z57" s="55">
        <f t="shared" si="88"/>
        <v>3</v>
      </c>
      <c r="AA57" s="46"/>
      <c r="AB57" s="53">
        <f t="shared" ref="AB57:AC57" si="89">AB15+AB29+AB43</f>
        <v>3</v>
      </c>
      <c r="AC57" s="55">
        <f t="shared" si="89"/>
        <v>1</v>
      </c>
      <c r="AD57" s="52"/>
      <c r="AE57" s="56">
        <f>SUM(W57:AC57)</f>
        <v>15</v>
      </c>
      <c r="AG57" s="230"/>
      <c r="AI57" s="228" t="s">
        <v>19</v>
      </c>
      <c r="AJ57" s="10"/>
      <c r="AK57" s="224">
        <f t="shared" si="32"/>
        <v>43</v>
      </c>
      <c r="AL57" s="219">
        <f t="shared" si="18"/>
        <v>45</v>
      </c>
      <c r="AM57" s="46"/>
      <c r="AN57" s="53">
        <f t="shared" ref="AN57:AQ57" si="90">AN15+AN29+AN43</f>
        <v>2</v>
      </c>
      <c r="AO57" s="24">
        <f t="shared" si="90"/>
        <v>1</v>
      </c>
      <c r="AP57" s="54">
        <f t="shared" si="90"/>
        <v>0</v>
      </c>
      <c r="AQ57" s="55">
        <f t="shared" si="90"/>
        <v>1</v>
      </c>
      <c r="AR57" s="46"/>
      <c r="AS57" s="53">
        <f t="shared" ref="AS57:AT57" si="91">AS15+AS29+AS43</f>
        <v>3</v>
      </c>
      <c r="AT57" s="55">
        <f t="shared" si="91"/>
        <v>2</v>
      </c>
      <c r="AU57" s="52"/>
      <c r="AV57" s="56">
        <f>SUM(AN57:AT57)</f>
        <v>9</v>
      </c>
      <c r="AX57" s="230"/>
      <c r="AZ57" s="228" t="s">
        <v>19</v>
      </c>
      <c r="BA57" s="10"/>
      <c r="BB57" s="224">
        <f t="shared" si="36"/>
        <v>0</v>
      </c>
      <c r="BC57" s="219">
        <f t="shared" si="21"/>
        <v>0</v>
      </c>
      <c r="BD57" s="46"/>
      <c r="BE57" s="53">
        <f t="shared" ref="BE57:BH57" si="92">BE15+BE29+BE43</f>
        <v>0</v>
      </c>
      <c r="BF57" s="24">
        <f t="shared" si="92"/>
        <v>0</v>
      </c>
      <c r="BG57" s="54">
        <f t="shared" si="92"/>
        <v>0</v>
      </c>
      <c r="BH57" s="55">
        <f t="shared" si="92"/>
        <v>0</v>
      </c>
      <c r="BI57" s="46"/>
      <c r="BJ57" s="53">
        <f t="shared" ref="BJ57:BK57" si="93">BJ15+BJ29+BJ43</f>
        <v>0</v>
      </c>
      <c r="BK57" s="55">
        <f t="shared" si="93"/>
        <v>0</v>
      </c>
      <c r="BL57" s="52"/>
      <c r="BM57" s="56">
        <f>SUM(BE57:BK57)</f>
        <v>0</v>
      </c>
    </row>
    <row r="58" spans="1:65" ht="15.75">
      <c r="A58" s="225" t="s">
        <v>47</v>
      </c>
      <c r="B58" s="15"/>
      <c r="C58" s="220" t="s">
        <v>1588</v>
      </c>
      <c r="D58" s="221" t="s">
        <v>1594</v>
      </c>
      <c r="E58" s="13"/>
      <c r="F58" s="25">
        <f>SUM(F50:F57)</f>
        <v>70</v>
      </c>
      <c r="G58" s="26">
        <f>SUM(G50:G57)</f>
        <v>45</v>
      </c>
      <c r="H58" s="26">
        <f>SUM(H50:H57)</f>
        <v>18</v>
      </c>
      <c r="I58" s="27">
        <f>SUM(I50:I57)</f>
        <v>24</v>
      </c>
      <c r="J58" s="28"/>
      <c r="K58" s="25">
        <f>SUM(K50:K57)</f>
        <v>25</v>
      </c>
      <c r="L58" s="27">
        <f>SUM(L50:L57)</f>
        <v>13</v>
      </c>
      <c r="M58" s="28"/>
      <c r="N58" s="29">
        <f>SUM(N50:N57)</f>
        <v>195</v>
      </c>
      <c r="P58" s="230"/>
      <c r="R58" s="225" t="s">
        <v>47</v>
      </c>
      <c r="S58" s="15"/>
      <c r="T58" s="220" t="s">
        <v>2891</v>
      </c>
      <c r="U58" s="221" t="s">
        <v>2895</v>
      </c>
      <c r="V58" s="13"/>
      <c r="W58" s="25">
        <f>SUM(W50:W57)</f>
        <v>40</v>
      </c>
      <c r="X58" s="26">
        <f>SUM(X50:X57)</f>
        <v>19</v>
      </c>
      <c r="Y58" s="26">
        <f>SUM(Y50:Y57)</f>
        <v>17</v>
      </c>
      <c r="Z58" s="27">
        <f>SUM(Z50:Z57)</f>
        <v>22</v>
      </c>
      <c r="AA58" s="28"/>
      <c r="AB58" s="25">
        <f>SUM(AB50:AB57)</f>
        <v>37</v>
      </c>
      <c r="AC58" s="27">
        <f>SUM(AC50:AC57)</f>
        <v>16</v>
      </c>
      <c r="AD58" s="28"/>
      <c r="AE58" s="29">
        <f>SUM(AE50:AE57)</f>
        <v>151</v>
      </c>
      <c r="AG58" s="230"/>
      <c r="AI58" s="225" t="s">
        <v>47</v>
      </c>
      <c r="AJ58" s="15"/>
      <c r="AK58" s="220" t="s">
        <v>4107</v>
      </c>
      <c r="AL58" s="221" t="s">
        <v>4108</v>
      </c>
      <c r="AM58" s="13"/>
      <c r="AN58" s="25">
        <f>SUM(AN50:AN57)</f>
        <v>39</v>
      </c>
      <c r="AO58" s="26">
        <f>SUM(AO50:AO57)</f>
        <v>19</v>
      </c>
      <c r="AP58" s="26">
        <f>SUM(AP50:AP57)</f>
        <v>11</v>
      </c>
      <c r="AQ58" s="27">
        <f>SUM(AQ50:AQ57)</f>
        <v>18</v>
      </c>
      <c r="AR58" s="28"/>
      <c r="AS58" s="25">
        <f>SUM(AS50:AS57)</f>
        <v>25</v>
      </c>
      <c r="AT58" s="27">
        <f>SUM(AT50:AT57)</f>
        <v>16</v>
      </c>
      <c r="AU58" s="28"/>
      <c r="AV58" s="29">
        <f>SUM(AV50:AV57)</f>
        <v>128</v>
      </c>
      <c r="AX58" s="230"/>
      <c r="AZ58" s="225" t="s">
        <v>47</v>
      </c>
      <c r="BA58" s="15"/>
      <c r="BB58" s="220" t="s">
        <v>4107</v>
      </c>
      <c r="BC58" s="221" t="s">
        <v>4108</v>
      </c>
      <c r="BD58" s="13"/>
      <c r="BE58" s="25">
        <f>SUM(BE50:BE57)</f>
        <v>0</v>
      </c>
      <c r="BF58" s="26">
        <f>SUM(BF50:BF57)</f>
        <v>0</v>
      </c>
      <c r="BG58" s="26">
        <f>SUM(BG50:BG57)</f>
        <v>0</v>
      </c>
      <c r="BH58" s="27">
        <f>SUM(BH50:BH57)</f>
        <v>0</v>
      </c>
      <c r="BI58" s="28"/>
      <c r="BJ58" s="25">
        <f>SUM(BJ50:BJ57)</f>
        <v>0</v>
      </c>
      <c r="BK58" s="27">
        <f>SUM(BK50:BK57)</f>
        <v>0</v>
      </c>
      <c r="BL58" s="28"/>
      <c r="BM58" s="29">
        <f>SUM(BM50:BM57)</f>
        <v>0</v>
      </c>
    </row>
    <row r="59" spans="1:65" ht="27.75" customHeight="1">
      <c r="A59" s="229" t="s">
        <v>1596</v>
      </c>
      <c r="B59" s="7"/>
      <c r="C59" s="7"/>
      <c r="D59" s="7"/>
      <c r="E59" s="7"/>
      <c r="F59" s="7"/>
      <c r="G59" s="7"/>
      <c r="H59" s="54"/>
      <c r="I59" s="233"/>
      <c r="P59" s="230"/>
      <c r="R59" s="229" t="s">
        <v>1596</v>
      </c>
      <c r="S59" s="7"/>
      <c r="T59" s="7"/>
      <c r="U59" s="7"/>
      <c r="V59" s="7"/>
      <c r="W59" s="7"/>
      <c r="X59" s="7"/>
      <c r="AG59" s="230"/>
      <c r="AI59" s="229" t="s">
        <v>1596</v>
      </c>
      <c r="AJ59" s="7"/>
      <c r="AK59" s="7"/>
      <c r="AL59" s="7"/>
      <c r="AM59" s="7"/>
      <c r="AN59" s="7"/>
      <c r="AO59" s="7"/>
      <c r="AX59" s="230"/>
      <c r="AZ59" s="229" t="s">
        <v>1596</v>
      </c>
      <c r="BA59" s="7"/>
      <c r="BB59" s="7"/>
      <c r="BC59" s="7"/>
      <c r="BD59" s="7"/>
      <c r="BE59" s="7"/>
      <c r="BF59" s="7"/>
    </row>
    <row r="61" spans="1:65" ht="28.5">
      <c r="A61" s="263" t="s">
        <v>2896</v>
      </c>
      <c r="B61" s="264"/>
      <c r="C61" s="264"/>
      <c r="D61" s="264"/>
      <c r="E61" s="264"/>
      <c r="F61" s="264"/>
      <c r="G61" s="264"/>
      <c r="H61" s="264"/>
      <c r="I61" s="264"/>
      <c r="J61" s="264"/>
      <c r="K61" s="264"/>
      <c r="L61" s="264"/>
      <c r="M61" s="264"/>
      <c r="N61" s="265"/>
      <c r="T61" s="234"/>
      <c r="U61" s="234"/>
      <c r="W61" s="234"/>
      <c r="Y61" s="234"/>
      <c r="AK61" s="234"/>
      <c r="AL61" s="234"/>
      <c r="AN61" s="234"/>
      <c r="AP61" s="234"/>
    </row>
    <row r="62" spans="1:65">
      <c r="B62" s="16"/>
      <c r="E62" s="17"/>
      <c r="J62" s="17"/>
      <c r="M62" s="17"/>
    </row>
    <row r="63" spans="1:65">
      <c r="A63" s="7"/>
      <c r="B63" s="8"/>
      <c r="C63" s="7"/>
      <c r="D63" s="7"/>
      <c r="E63" s="9"/>
      <c r="F63" s="256" t="s">
        <v>28</v>
      </c>
      <c r="G63" s="256"/>
      <c r="H63" s="256"/>
      <c r="I63" s="256"/>
      <c r="J63" s="9"/>
      <c r="K63" s="256" t="s">
        <v>29</v>
      </c>
      <c r="L63" s="256"/>
      <c r="M63" s="9"/>
    </row>
    <row r="64" spans="1:65" ht="45">
      <c r="A64" s="51" t="s">
        <v>30</v>
      </c>
      <c r="B64" s="30"/>
      <c r="C64" s="216" t="s">
        <v>1595</v>
      </c>
      <c r="D64" s="217" t="s">
        <v>1585</v>
      </c>
      <c r="E64" s="31"/>
      <c r="F64" s="58" t="s">
        <v>32</v>
      </c>
      <c r="G64" s="60" t="s">
        <v>33</v>
      </c>
      <c r="H64" s="60" t="s">
        <v>20</v>
      </c>
      <c r="I64" s="59" t="s">
        <v>34</v>
      </c>
      <c r="J64" s="31"/>
      <c r="K64" s="58" t="s">
        <v>1587</v>
      </c>
      <c r="L64" s="59" t="s">
        <v>36</v>
      </c>
      <c r="M64" s="31"/>
      <c r="N64" s="61" t="s">
        <v>1586</v>
      </c>
    </row>
    <row r="65" spans="1:14">
      <c r="A65" s="226" t="s">
        <v>48</v>
      </c>
      <c r="B65" s="10"/>
      <c r="C65" s="224">
        <f>C50+T50</f>
        <v>87</v>
      </c>
      <c r="D65" s="219">
        <f>D50+U50</f>
        <v>50</v>
      </c>
      <c r="E65" s="46"/>
      <c r="F65" s="47">
        <f>F50+W50</f>
        <v>29</v>
      </c>
      <c r="G65" s="48">
        <f>G50+X50</f>
        <v>3</v>
      </c>
      <c r="H65" s="49">
        <f>H50+Y50</f>
        <v>4</v>
      </c>
      <c r="I65" s="50">
        <f>I50+Z50</f>
        <v>5</v>
      </c>
      <c r="J65" s="46"/>
      <c r="K65" s="47">
        <f>K50+AB50</f>
        <v>6</v>
      </c>
      <c r="L65" s="50">
        <f>L50+AC50</f>
        <v>4</v>
      </c>
      <c r="M65" s="46"/>
      <c r="N65" s="51">
        <f>N50+AE50</f>
        <v>51</v>
      </c>
    </row>
    <row r="66" spans="1:14">
      <c r="A66" s="227" t="s">
        <v>13</v>
      </c>
      <c r="B66" s="10"/>
      <c r="C66" s="224">
        <f t="shared" ref="C66:C72" si="94">C51+T51</f>
        <v>99</v>
      </c>
      <c r="D66" s="219">
        <f t="shared" ref="D66:D72" si="95">D51+U51</f>
        <v>94</v>
      </c>
      <c r="E66" s="52"/>
      <c r="F66" s="53">
        <f t="shared" ref="F66:F72" si="96">F51+W51</f>
        <v>9</v>
      </c>
      <c r="G66" s="24">
        <f t="shared" ref="G66:G72" si="97">G51+X51</f>
        <v>1</v>
      </c>
      <c r="H66" s="54">
        <f t="shared" ref="H66:H72" si="98">H51+Y51</f>
        <v>6</v>
      </c>
      <c r="I66" s="55">
        <f t="shared" ref="I66:I72" si="99">I51+Z51</f>
        <v>9</v>
      </c>
      <c r="J66" s="52"/>
      <c r="K66" s="53">
        <f t="shared" ref="K66:K72" si="100">K51+AB51</f>
        <v>5</v>
      </c>
      <c r="L66" s="55">
        <f t="shared" ref="L66:L72" si="101">L51+AC51</f>
        <v>3</v>
      </c>
      <c r="M66" s="52"/>
      <c r="N66" s="56">
        <f t="shared" ref="N66:N72" si="102">N51+AE51</f>
        <v>33</v>
      </c>
    </row>
    <row r="67" spans="1:14">
      <c r="A67" s="227" t="s">
        <v>50</v>
      </c>
      <c r="B67" s="10"/>
      <c r="C67" s="224">
        <f t="shared" si="94"/>
        <v>90</v>
      </c>
      <c r="D67" s="219">
        <f t="shared" si="95"/>
        <v>80</v>
      </c>
      <c r="E67" s="52"/>
      <c r="F67" s="53">
        <f t="shared" si="96"/>
        <v>13</v>
      </c>
      <c r="G67" s="24">
        <f t="shared" si="97"/>
        <v>25</v>
      </c>
      <c r="H67" s="54">
        <f t="shared" si="98"/>
        <v>9</v>
      </c>
      <c r="I67" s="55">
        <f t="shared" si="99"/>
        <v>6</v>
      </c>
      <c r="J67" s="52"/>
      <c r="K67" s="53">
        <f t="shared" si="100"/>
        <v>17</v>
      </c>
      <c r="L67" s="55">
        <f t="shared" si="101"/>
        <v>10</v>
      </c>
      <c r="M67" s="52"/>
      <c r="N67" s="56">
        <f t="shared" si="102"/>
        <v>80</v>
      </c>
    </row>
    <row r="68" spans="1:14">
      <c r="A68" s="227" t="s">
        <v>15</v>
      </c>
      <c r="B68" s="10"/>
      <c r="C68" s="224">
        <f t="shared" si="94"/>
        <v>99</v>
      </c>
      <c r="D68" s="219">
        <f t="shared" si="95"/>
        <v>97</v>
      </c>
      <c r="E68" s="52"/>
      <c r="F68" s="53">
        <f t="shared" si="96"/>
        <v>19</v>
      </c>
      <c r="G68" s="24">
        <f t="shared" si="97"/>
        <v>7</v>
      </c>
      <c r="H68" s="54">
        <f t="shared" si="98"/>
        <v>2</v>
      </c>
      <c r="I68" s="55">
        <f t="shared" si="99"/>
        <v>7</v>
      </c>
      <c r="J68" s="52"/>
      <c r="K68" s="53">
        <f t="shared" si="100"/>
        <v>8</v>
      </c>
      <c r="L68" s="55">
        <f t="shared" si="101"/>
        <v>3</v>
      </c>
      <c r="M68" s="52"/>
      <c r="N68" s="56">
        <f t="shared" si="102"/>
        <v>46</v>
      </c>
    </row>
    <row r="69" spans="1:14">
      <c r="A69" s="227" t="s">
        <v>16</v>
      </c>
      <c r="B69" s="10"/>
      <c r="C69" s="224">
        <f t="shared" si="94"/>
        <v>116</v>
      </c>
      <c r="D69" s="219">
        <f t="shared" si="95"/>
        <v>108</v>
      </c>
      <c r="E69" s="52"/>
      <c r="F69" s="53">
        <f t="shared" si="96"/>
        <v>6</v>
      </c>
      <c r="G69" s="24">
        <f t="shared" si="97"/>
        <v>2</v>
      </c>
      <c r="H69" s="54">
        <f t="shared" si="98"/>
        <v>2</v>
      </c>
      <c r="I69" s="55">
        <f t="shared" si="99"/>
        <v>6</v>
      </c>
      <c r="J69" s="52"/>
      <c r="K69" s="53">
        <f t="shared" si="100"/>
        <v>7</v>
      </c>
      <c r="L69" s="55">
        <f t="shared" si="101"/>
        <v>1</v>
      </c>
      <c r="M69" s="52"/>
      <c r="N69" s="56">
        <f t="shared" si="102"/>
        <v>24</v>
      </c>
    </row>
    <row r="70" spans="1:14">
      <c r="A70" s="227" t="s">
        <v>17</v>
      </c>
      <c r="B70" s="10"/>
      <c r="C70" s="224">
        <f t="shared" si="94"/>
        <v>64</v>
      </c>
      <c r="D70" s="219">
        <f t="shared" si="95"/>
        <v>60</v>
      </c>
      <c r="E70" s="52"/>
      <c r="F70" s="53">
        <f t="shared" si="96"/>
        <v>6</v>
      </c>
      <c r="G70" s="24">
        <f t="shared" si="97"/>
        <v>14</v>
      </c>
      <c r="H70" s="54">
        <f t="shared" si="98"/>
        <v>5</v>
      </c>
      <c r="I70" s="55">
        <f t="shared" si="99"/>
        <v>6</v>
      </c>
      <c r="J70" s="52"/>
      <c r="K70" s="53">
        <f t="shared" si="100"/>
        <v>5</v>
      </c>
      <c r="L70" s="55">
        <f t="shared" si="101"/>
        <v>3</v>
      </c>
      <c r="M70" s="52"/>
      <c r="N70" s="56">
        <f t="shared" si="102"/>
        <v>39</v>
      </c>
    </row>
    <row r="71" spans="1:14">
      <c r="A71" s="227" t="s">
        <v>18</v>
      </c>
      <c r="B71" s="10"/>
      <c r="C71" s="224">
        <f t="shared" si="94"/>
        <v>111</v>
      </c>
      <c r="D71" s="219">
        <f t="shared" si="95"/>
        <v>112</v>
      </c>
      <c r="E71" s="52"/>
      <c r="F71" s="53">
        <f t="shared" si="96"/>
        <v>12</v>
      </c>
      <c r="G71" s="24">
        <f t="shared" si="97"/>
        <v>6</v>
      </c>
      <c r="H71" s="54">
        <f t="shared" si="98"/>
        <v>7</v>
      </c>
      <c r="I71" s="55">
        <f t="shared" si="99"/>
        <v>3</v>
      </c>
      <c r="J71" s="52"/>
      <c r="K71" s="53">
        <f t="shared" si="100"/>
        <v>7</v>
      </c>
      <c r="L71" s="55">
        <f t="shared" si="101"/>
        <v>3</v>
      </c>
      <c r="M71" s="52"/>
      <c r="N71" s="56">
        <f t="shared" si="102"/>
        <v>38</v>
      </c>
    </row>
    <row r="72" spans="1:14">
      <c r="A72" s="228" t="s">
        <v>19</v>
      </c>
      <c r="B72" s="10"/>
      <c r="C72" s="224">
        <f t="shared" si="94"/>
        <v>101</v>
      </c>
      <c r="D72" s="219">
        <f t="shared" si="95"/>
        <v>97</v>
      </c>
      <c r="E72" s="46"/>
      <c r="F72" s="53">
        <f t="shared" si="96"/>
        <v>16</v>
      </c>
      <c r="G72" s="24">
        <f t="shared" si="97"/>
        <v>6</v>
      </c>
      <c r="H72" s="54">
        <f t="shared" si="98"/>
        <v>0</v>
      </c>
      <c r="I72" s="55">
        <f t="shared" si="99"/>
        <v>4</v>
      </c>
      <c r="J72" s="46"/>
      <c r="K72" s="53">
        <f t="shared" si="100"/>
        <v>7</v>
      </c>
      <c r="L72" s="55">
        <f t="shared" si="101"/>
        <v>2</v>
      </c>
      <c r="M72" s="52"/>
      <c r="N72" s="56">
        <f t="shared" si="102"/>
        <v>35</v>
      </c>
    </row>
    <row r="73" spans="1:14" ht="15.75">
      <c r="A73" s="225" t="s">
        <v>47</v>
      </c>
      <c r="B73" s="15"/>
      <c r="C73" s="220" t="s">
        <v>2897</v>
      </c>
      <c r="D73" s="221" t="s">
        <v>2898</v>
      </c>
      <c r="E73" s="13"/>
      <c r="F73" s="25">
        <f>SUM(F65:F72)</f>
        <v>110</v>
      </c>
      <c r="G73" s="26">
        <f>SUM(G65:G72)</f>
        <v>64</v>
      </c>
      <c r="H73" s="26">
        <f>SUM(H65:H72)</f>
        <v>35</v>
      </c>
      <c r="I73" s="27">
        <f>SUM(I65:I72)</f>
        <v>46</v>
      </c>
      <c r="J73" s="28"/>
      <c r="K73" s="25">
        <f>SUM(K65:K72)</f>
        <v>62</v>
      </c>
      <c r="L73" s="27">
        <f>SUM(L65:L72)</f>
        <v>29</v>
      </c>
      <c r="M73" s="28"/>
      <c r="N73" s="29">
        <f>SUM(N65:N72)</f>
        <v>346</v>
      </c>
    </row>
    <row r="74" spans="1:14">
      <c r="A74" s="229" t="s">
        <v>1596</v>
      </c>
      <c r="B74" s="7"/>
      <c r="C74" s="7"/>
      <c r="D74" s="7"/>
      <c r="E74" s="7"/>
      <c r="F74" s="7"/>
      <c r="G74" s="7"/>
    </row>
  </sheetData>
  <mergeCells count="55">
    <mergeCell ref="A61:N61"/>
    <mergeCell ref="F63:I63"/>
    <mergeCell ref="K63:L63"/>
    <mergeCell ref="R32:AE32"/>
    <mergeCell ref="W34:Z34"/>
    <mergeCell ref="AB34:AC34"/>
    <mergeCell ref="R46:AE46"/>
    <mergeCell ref="W48:Z48"/>
    <mergeCell ref="AB48:AC48"/>
    <mergeCell ref="A32:N32"/>
    <mergeCell ref="F34:I34"/>
    <mergeCell ref="K34:L34"/>
    <mergeCell ref="A46:N46"/>
    <mergeCell ref="F48:I48"/>
    <mergeCell ref="K48:L48"/>
    <mergeCell ref="AI46:AV46"/>
    <mergeCell ref="AN48:AQ48"/>
    <mergeCell ref="AS48:AT48"/>
    <mergeCell ref="AI4:AV4"/>
    <mergeCell ref="AN6:AQ6"/>
    <mergeCell ref="AS6:AT6"/>
    <mergeCell ref="AI18:AV18"/>
    <mergeCell ref="AN20:AQ20"/>
    <mergeCell ref="AS20:AT20"/>
    <mergeCell ref="AI32:AV32"/>
    <mergeCell ref="AN34:AQ34"/>
    <mergeCell ref="AS34:AT34"/>
    <mergeCell ref="W20:Z20"/>
    <mergeCell ref="AB20:AC20"/>
    <mergeCell ref="R1:AE2"/>
    <mergeCell ref="AI1:AV2"/>
    <mergeCell ref="A1:N2"/>
    <mergeCell ref="A4:N4"/>
    <mergeCell ref="F6:I6"/>
    <mergeCell ref="K6:L6"/>
    <mergeCell ref="A18:N18"/>
    <mergeCell ref="F20:I20"/>
    <mergeCell ref="K20:L20"/>
    <mergeCell ref="R4:AE4"/>
    <mergeCell ref="W6:Z6"/>
    <mergeCell ref="AB6:AC6"/>
    <mergeCell ref="R18:AE18"/>
    <mergeCell ref="AZ1:BM2"/>
    <mergeCell ref="AZ4:BM4"/>
    <mergeCell ref="BE6:BH6"/>
    <mergeCell ref="BJ6:BK6"/>
    <mergeCell ref="AZ18:BM18"/>
    <mergeCell ref="AZ46:BM46"/>
    <mergeCell ref="BE48:BH48"/>
    <mergeCell ref="BJ48:BK48"/>
    <mergeCell ref="BE20:BH20"/>
    <mergeCell ref="BJ20:BK20"/>
    <mergeCell ref="AZ32:BM32"/>
    <mergeCell ref="BE34:BH34"/>
    <mergeCell ref="BJ34:BK34"/>
  </mergeCells>
  <pageMargins left="0.31496062992125984" right="0.19685039370078741" top="0.37" bottom="0.15748031496062992" header="0.56000000000000005" footer="0.15748031496062992"/>
  <pageSetup paperSize="9" scale="43" orientation="landscape" horizontalDpi="4294967295" verticalDpi="4294967295" r:id="rId1"/>
  <rowBreaks count="1" manualBreakCount="1">
    <brk id="74" max="64" man="1"/>
  </rowBreaks>
  <colBreaks count="4" manualBreakCount="4">
    <brk id="14" max="130" man="1"/>
    <brk id="17" max="130" man="1"/>
    <brk id="34" max="130" man="1"/>
    <brk id="49" max="130"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vt:i4>
      </vt:variant>
    </vt:vector>
  </HeadingPairs>
  <TitlesOfParts>
    <vt:vector size="23" baseType="lpstr">
      <vt:lpstr>Etat comparatif 01-2016</vt:lpstr>
      <vt:lpstr>Etat comparatif 02-2016</vt:lpstr>
      <vt:lpstr>Etat comparatif 03-2016</vt:lpstr>
      <vt:lpstr>Etat comparatif 04-2016</vt:lpstr>
      <vt:lpstr>Etat comparatif 05-2016</vt:lpstr>
      <vt:lpstr>Etat comparatif 06-2016</vt:lpstr>
      <vt:lpstr>Etat comparatif 07-2016</vt:lpstr>
      <vt:lpstr>Etat comparatif 08-2016</vt:lpstr>
      <vt:lpstr>Etat comparatif 09-2016</vt:lpstr>
      <vt:lpstr>Etat comparatif 10-2016</vt:lpstr>
      <vt:lpstr>Etat comparatif 11-2016</vt:lpstr>
      <vt:lpstr>Etat comparatif 12-2016</vt:lpstr>
      <vt:lpstr>Etat comparatif 01-2017</vt:lpstr>
      <vt:lpstr>Etat comparatif 02-2017</vt:lpstr>
      <vt:lpstr>Etat comparatif 03-2017</vt:lpstr>
      <vt:lpstr>Etat comparatif 04-2017</vt:lpstr>
      <vt:lpstr>Etat comparatif 05-2017</vt:lpstr>
      <vt:lpstr>Etat comparatif 06-2017</vt:lpstr>
      <vt:lpstr>Etat comparatif 07-2017</vt:lpstr>
      <vt:lpstr>Etat comparatif 08-2017</vt:lpstr>
      <vt:lpstr>Récap 2016</vt:lpstr>
      <vt:lpstr>Imp</vt:lpstr>
      <vt:lpstr>Imp!Zone_d_impression</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ADEL</dc:creator>
  <cp:lastModifiedBy>bouatta.adel</cp:lastModifiedBy>
  <cp:lastPrinted>2016-11-03T14:24:59Z</cp:lastPrinted>
  <dcterms:created xsi:type="dcterms:W3CDTF">2015-06-03T14:29:54Z</dcterms:created>
  <dcterms:modified xsi:type="dcterms:W3CDTF">2017-09-10T11:05:42Z</dcterms:modified>
</cp:coreProperties>
</file>