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26" i="1"/>
  <c r="C37"/>
  <c r="H35"/>
  <c r="G35"/>
  <c r="F35"/>
  <c r="E35"/>
  <c r="D35"/>
  <c r="D30"/>
  <c r="E30"/>
  <c r="F30"/>
  <c r="F31" s="1"/>
  <c r="G30"/>
  <c r="H30"/>
  <c r="H31" s="1"/>
  <c r="C30"/>
  <c r="D15"/>
  <c r="E15"/>
  <c r="F15"/>
  <c r="G15"/>
  <c r="H15"/>
  <c r="C15"/>
  <c r="E25"/>
  <c r="D25"/>
  <c r="H25"/>
  <c r="G25"/>
  <c r="F25"/>
  <c r="H23"/>
  <c r="G23"/>
  <c r="F23"/>
  <c r="E23"/>
  <c r="D23"/>
  <c r="E16"/>
  <c r="F16"/>
  <c r="G16"/>
  <c r="H16"/>
  <c r="D16"/>
  <c r="D12"/>
  <c r="H12"/>
  <c r="G12"/>
  <c r="F12"/>
  <c r="E12"/>
  <c r="D10"/>
  <c r="H10"/>
  <c r="G10"/>
  <c r="F10"/>
  <c r="E10"/>
  <c r="H8"/>
  <c r="G8"/>
  <c r="F8"/>
  <c r="E8"/>
  <c r="D8"/>
  <c r="D6"/>
  <c r="H6"/>
  <c r="G6"/>
  <c r="F6"/>
  <c r="E6"/>
  <c r="D4"/>
  <c r="E4"/>
  <c r="F4"/>
  <c r="G4"/>
  <c r="H4"/>
  <c r="I23" l="1"/>
  <c r="I16"/>
  <c r="I25"/>
  <c r="G31"/>
  <c r="D31"/>
  <c r="E31"/>
  <c r="I31" l="1"/>
</calcChain>
</file>

<file path=xl/sharedStrings.xml><?xml version="1.0" encoding="utf-8"?>
<sst xmlns="http://schemas.openxmlformats.org/spreadsheetml/2006/main" count="31" uniqueCount="18">
  <si>
    <t>Dont:               Electricité</t>
  </si>
  <si>
    <t xml:space="preserve">                         Gaz</t>
  </si>
  <si>
    <t>Ventes et produits annexes</t>
  </si>
  <si>
    <t xml:space="preserve">                         TPR</t>
  </si>
  <si>
    <t xml:space="preserve">                         Divers</t>
  </si>
  <si>
    <t>TE%</t>
  </si>
  <si>
    <t>Achat gaz (DP+Clients HP+IPP)</t>
  </si>
  <si>
    <t>Achat d'élect à SPE</t>
  </si>
  <si>
    <t>Achat d'élect aux tiers</t>
  </si>
  <si>
    <t>Régularisation inter SD+ONE</t>
  </si>
  <si>
    <t>Services extérieurs et autres consommations (2)</t>
  </si>
  <si>
    <t>II-CONSOMMATION DE L'EXERCICE (1+2)</t>
  </si>
  <si>
    <t xml:space="preserve">Consommations mat et matériels </t>
  </si>
  <si>
    <t>Achats consommés (1) Dont :</t>
  </si>
  <si>
    <t>Total</t>
  </si>
  <si>
    <t>TE%Moyen</t>
  </si>
  <si>
    <t>X-RESULTAT NET DE L'EXERCICE</t>
  </si>
  <si>
    <t>TE% 2017/2012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</si>
</sst>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7" formatCode="_-* #,##0\ _€_-;\-* #,##0\ _€_-;_-* &quot;-&quot;??\ _€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color theme="1"/>
      <name val="Candara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10"/>
      <color rgb="FFFF000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598D9"/>
        <bgColor indexed="64"/>
      </patternFill>
    </fill>
    <fill>
      <patternFill patternType="solid">
        <fgColor rgb="FFE3EAF7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</cellStyleXfs>
  <cellXfs count="42">
    <xf numFmtId="0" fontId="0" fillId="0" borderId="0" xfId="0"/>
    <xf numFmtId="0" fontId="13" fillId="3" borderId="1" xfId="0" applyFont="1" applyFill="1" applyBorder="1" applyAlignment="1">
      <alignment horizontal="center"/>
    </xf>
    <xf numFmtId="0" fontId="0" fillId="0" borderId="0" xfId="0"/>
    <xf numFmtId="0" fontId="0" fillId="0" borderId="0" xfId="0"/>
    <xf numFmtId="3" fontId="12" fillId="3" borderId="1" xfId="0" applyNumberFormat="1" applyFont="1" applyFill="1" applyBorder="1" applyAlignment="1">
      <alignment horizontal="center"/>
    </xf>
    <xf numFmtId="9" fontId="12" fillId="3" borderId="1" xfId="2" applyFont="1" applyFill="1" applyBorder="1" applyAlignment="1">
      <alignment horizontal="center"/>
    </xf>
    <xf numFmtId="167" fontId="14" fillId="0" borderId="1" xfId="1" applyNumberFormat="1" applyFont="1" applyFill="1" applyBorder="1" applyAlignment="1">
      <alignment horizontal="left" indent="2"/>
    </xf>
    <xf numFmtId="3" fontId="15" fillId="0" borderId="1" xfId="0" applyNumberFormat="1" applyFont="1" applyFill="1" applyBorder="1" applyAlignment="1">
      <alignment horizontal="center"/>
    </xf>
    <xf numFmtId="167" fontId="16" fillId="0" borderId="1" xfId="1" applyNumberFormat="1" applyFont="1" applyBorder="1" applyAlignment="1">
      <alignment horizontal="left" indent="2"/>
    </xf>
    <xf numFmtId="3" fontId="16" fillId="0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9" fontId="16" fillId="3" borderId="1" xfId="2" applyFont="1" applyFill="1" applyBorder="1" applyAlignment="1">
      <alignment horizontal="center"/>
    </xf>
    <xf numFmtId="3" fontId="4" fillId="7" borderId="3" xfId="0" applyNumberFormat="1" applyFont="1" applyFill="1" applyBorder="1" applyAlignment="1">
      <alignment horizontal="center"/>
    </xf>
    <xf numFmtId="167" fontId="4" fillId="3" borderId="4" xfId="1" applyNumberFormat="1" applyFont="1" applyFill="1" applyBorder="1" applyAlignment="1">
      <alignment horizontal="left" indent="2"/>
    </xf>
    <xf numFmtId="167" fontId="9" fillId="0" borderId="4" xfId="1" applyNumberFormat="1" applyFont="1" applyFill="1" applyBorder="1" applyAlignment="1">
      <alignment horizontal="right" indent="2"/>
    </xf>
    <xf numFmtId="167" fontId="9" fillId="0" borderId="4" xfId="1" applyNumberFormat="1" applyFont="1" applyFill="1" applyBorder="1" applyAlignment="1">
      <alignment horizontal="right"/>
    </xf>
    <xf numFmtId="3" fontId="6" fillId="3" borderId="2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0" fillId="0" borderId="0" xfId="0"/>
    <xf numFmtId="9" fontId="0" fillId="0" borderId="0" xfId="2" applyFont="1"/>
    <xf numFmtId="3" fontId="7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9" fontId="4" fillId="7" borderId="3" xfId="2" applyFont="1" applyFill="1" applyBorder="1" applyAlignment="1">
      <alignment horizontal="center"/>
    </xf>
    <xf numFmtId="3" fontId="6" fillId="7" borderId="11" xfId="0" applyNumberFormat="1" applyFont="1" applyFill="1" applyBorder="1" applyAlignment="1">
      <alignment horizontal="center"/>
    </xf>
    <xf numFmtId="167" fontId="4" fillId="6" borderId="6" xfId="1" applyNumberFormat="1" applyFont="1" applyFill="1" applyBorder="1" applyAlignment="1">
      <alignment horizontal="left" indent="1"/>
    </xf>
    <xf numFmtId="3" fontId="4" fillId="4" borderId="12" xfId="0" applyNumberFormat="1" applyFont="1" applyFill="1" applyBorder="1" applyAlignment="1">
      <alignment horizontal="center"/>
    </xf>
    <xf numFmtId="3" fontId="0" fillId="0" borderId="1" xfId="0" applyNumberFormat="1" applyBorder="1"/>
    <xf numFmtId="3" fontId="0" fillId="7" borderId="1" xfId="0" applyNumberFormat="1" applyFill="1" applyBorder="1"/>
    <xf numFmtId="9" fontId="11" fillId="7" borderId="3" xfId="2" applyFont="1" applyFill="1" applyBorder="1" applyAlignment="1">
      <alignment horizontal="center"/>
    </xf>
    <xf numFmtId="167" fontId="4" fillId="7" borderId="4" xfId="1" applyNumberFormat="1" applyFont="1" applyFill="1" applyBorder="1" applyAlignment="1">
      <alignment horizontal="center"/>
    </xf>
    <xf numFmtId="9" fontId="4" fillId="7" borderId="5" xfId="2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/>
    <xf numFmtId="9" fontId="2" fillId="7" borderId="1" xfId="2" applyFont="1" applyFill="1" applyBorder="1"/>
    <xf numFmtId="167" fontId="10" fillId="5" borderId="8" xfId="1" applyNumberFormat="1" applyFont="1" applyFill="1" applyBorder="1" applyAlignment="1">
      <alignment horizontal="left" indent="1"/>
    </xf>
    <xf numFmtId="3" fontId="10" fillId="2" borderId="1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9" fontId="3" fillId="7" borderId="7" xfId="2" applyFont="1" applyFill="1" applyBorder="1" applyAlignment="1">
      <alignment horizontal="center"/>
    </xf>
    <xf numFmtId="9" fontId="3" fillId="7" borderId="13" xfId="2" applyFont="1" applyFill="1" applyBorder="1" applyAlignment="1">
      <alignment horizontal="center"/>
    </xf>
    <xf numFmtId="9" fontId="3" fillId="7" borderId="9" xfId="2" applyFont="1" applyFill="1" applyBorder="1" applyAlignment="1">
      <alignment horizontal="center"/>
    </xf>
  </cellXfs>
  <cellStyles count="15">
    <cellStyle name="Milliers" xfId="1" builtinId="3"/>
    <cellStyle name="Milliers 2" xfId="5"/>
    <cellStyle name="Milliers 3" xfId="7"/>
    <cellStyle name="Milliers 9" xfId="11"/>
    <cellStyle name="Normal" xfId="0" builtinId="0"/>
    <cellStyle name="Normal 10" xfId="13"/>
    <cellStyle name="Normal 11" xfId="14"/>
    <cellStyle name="Normal 2" xfId="3"/>
    <cellStyle name="Normal 3" xfId="4"/>
    <cellStyle name="Normal 4" xfId="8"/>
    <cellStyle name="Normal 5" xfId="6"/>
    <cellStyle name="Normal 6" xfId="9"/>
    <cellStyle name="Normal 8" xfId="10"/>
    <cellStyle name="Normal 9" xfId="12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37"/>
  <sheetViews>
    <sheetView tabSelected="1" topLeftCell="A17" workbookViewId="0">
      <selection activeCell="B1" sqref="B1:I38"/>
    </sheetView>
  </sheetViews>
  <sheetFormatPr baseColWidth="10" defaultRowHeight="15"/>
  <cols>
    <col min="1" max="1" width="1.42578125" customWidth="1"/>
    <col min="2" max="2" width="44" customWidth="1"/>
  </cols>
  <sheetData>
    <row r="3" spans="2:9" ht="15.75">
      <c r="B3" s="8" t="s">
        <v>2</v>
      </c>
      <c r="C3" s="9">
        <v>26574.999999999996</v>
      </c>
      <c r="D3" s="9">
        <v>28154</v>
      </c>
      <c r="E3" s="9">
        <v>29863.587626680455</v>
      </c>
      <c r="F3" s="9">
        <v>31772.186011497583</v>
      </c>
      <c r="G3" s="9">
        <v>33696.246259079904</v>
      </c>
      <c r="H3" s="9">
        <v>35670.249341068957</v>
      </c>
    </row>
    <row r="4" spans="2:9" s="2" customFormat="1" ht="15.75">
      <c r="B4" s="10" t="s">
        <v>5</v>
      </c>
      <c r="C4" s="11"/>
      <c r="D4" s="12">
        <f>+(D3-C3)/C3</f>
        <v>5.9416745061147837E-2</v>
      </c>
      <c r="E4" s="12">
        <f t="shared" ref="E4:H4" si="0">+(E3-D3)/D3</f>
        <v>6.0722725960092892E-2</v>
      </c>
      <c r="F4" s="12">
        <f t="shared" si="0"/>
        <v>6.3910552498788339E-2</v>
      </c>
      <c r="G4" s="12">
        <f t="shared" si="0"/>
        <v>6.0558006518218514E-2</v>
      </c>
      <c r="H4" s="12">
        <f t="shared" si="0"/>
        <v>5.8582284412677897E-2</v>
      </c>
    </row>
    <row r="5" spans="2:9" ht="15.75">
      <c r="B5" s="6" t="s">
        <v>0</v>
      </c>
      <c r="C5" s="7">
        <v>21721.999999999996</v>
      </c>
      <c r="D5" s="7">
        <v>23123</v>
      </c>
      <c r="E5" s="7">
        <v>24556</v>
      </c>
      <c r="F5" s="7">
        <v>26203</v>
      </c>
      <c r="G5" s="7">
        <v>27855</v>
      </c>
      <c r="H5" s="7">
        <v>29534</v>
      </c>
    </row>
    <row r="6" spans="2:9" s="3" customFormat="1" ht="15.75">
      <c r="B6" s="1" t="s">
        <v>5</v>
      </c>
      <c r="C6" s="4"/>
      <c r="D6" s="5">
        <f>+(D5-C5)/C5</f>
        <v>6.4496823496915753E-2</v>
      </c>
      <c r="E6" s="5">
        <f t="shared" ref="E6" si="1">+(E5-D5)/D5</f>
        <v>6.1972927388314662E-2</v>
      </c>
      <c r="F6" s="5">
        <f t="shared" ref="F6" si="2">+(F5-E5)/E5</f>
        <v>6.7071184231959596E-2</v>
      </c>
      <c r="G6" s="5">
        <f t="shared" ref="G6" si="3">+(G5-F5)/F5</f>
        <v>6.3046216082128001E-2</v>
      </c>
      <c r="H6" s="5">
        <f t="shared" ref="H6" si="4">+(H5-G5)/G5</f>
        <v>6.0276431520373361E-2</v>
      </c>
    </row>
    <row r="7" spans="2:9" ht="15.75">
      <c r="B7" s="6" t="s">
        <v>1</v>
      </c>
      <c r="C7" s="7">
        <v>3086</v>
      </c>
      <c r="D7" s="7">
        <v>3158</v>
      </c>
      <c r="E7" s="7">
        <v>3322</v>
      </c>
      <c r="F7" s="7">
        <v>3464</v>
      </c>
      <c r="G7" s="7">
        <v>3609</v>
      </c>
      <c r="H7" s="7">
        <v>3769</v>
      </c>
    </row>
    <row r="8" spans="2:9" s="3" customFormat="1" ht="15.75">
      <c r="B8" s="1" t="s">
        <v>5</v>
      </c>
      <c r="C8" s="4"/>
      <c r="D8" s="5">
        <f>+(D7-C7)/C7</f>
        <v>2.3331173039533377E-2</v>
      </c>
      <c r="E8" s="5">
        <f t="shared" ref="E8" si="5">+(E7-D7)/D7</f>
        <v>5.1931602279924001E-2</v>
      </c>
      <c r="F8" s="5">
        <f t="shared" ref="F8" si="6">+(F7-E7)/E7</f>
        <v>4.2745334136062615E-2</v>
      </c>
      <c r="G8" s="5">
        <f t="shared" ref="G8" si="7">+(G7-F7)/F7</f>
        <v>4.1859122401847575E-2</v>
      </c>
      <c r="H8" s="5">
        <f t="shared" ref="H8" si="8">+(H7-G7)/G7</f>
        <v>4.433361041839845E-2</v>
      </c>
    </row>
    <row r="9" spans="2:9" ht="15.75">
      <c r="B9" s="6" t="s">
        <v>3</v>
      </c>
      <c r="C9" s="7">
        <v>967</v>
      </c>
      <c r="D9" s="7">
        <v>1015</v>
      </c>
      <c r="E9" s="7">
        <v>1065.3826266804549</v>
      </c>
      <c r="F9" s="7">
        <v>1118.2661489975819</v>
      </c>
      <c r="G9" s="7">
        <v>1173.7747065486512</v>
      </c>
      <c r="H9" s="7">
        <v>1232.0386009791944</v>
      </c>
    </row>
    <row r="10" spans="2:9" s="3" customFormat="1" ht="15.75">
      <c r="B10" s="1" t="s">
        <v>5</v>
      </c>
      <c r="C10" s="4"/>
      <c r="D10" s="5">
        <f>+(D9-C9)/C9</f>
        <v>4.963805584281282E-2</v>
      </c>
      <c r="E10" s="5">
        <f t="shared" ref="E10" si="9">+(E9-D9)/D9</f>
        <v>4.9638055842812716E-2</v>
      </c>
      <c r="F10" s="5">
        <f t="shared" ref="F10" si="10">+(F9-E9)/E9</f>
        <v>4.9638055842812813E-2</v>
      </c>
      <c r="G10" s="5">
        <f t="shared" ref="G10" si="11">+(G9-F9)/F9</f>
        <v>4.963805584281291E-2</v>
      </c>
      <c r="H10" s="5">
        <f t="shared" ref="H10" si="12">+(H9-G9)/G9</f>
        <v>4.9638055842812778E-2</v>
      </c>
    </row>
    <row r="11" spans="2:9" ht="15.75">
      <c r="B11" s="6" t="s">
        <v>4</v>
      </c>
      <c r="C11" s="7">
        <v>800</v>
      </c>
      <c r="D11" s="7">
        <v>858</v>
      </c>
      <c r="E11" s="7">
        <v>920.20500000000004</v>
      </c>
      <c r="F11" s="7">
        <v>986.91986250000002</v>
      </c>
      <c r="G11" s="7">
        <v>1058.4715525312499</v>
      </c>
      <c r="H11" s="7">
        <v>1135.2107400897655</v>
      </c>
    </row>
    <row r="12" spans="2:9" ht="15.75">
      <c r="B12" s="1" t="s">
        <v>5</v>
      </c>
      <c r="C12" s="4"/>
      <c r="D12" s="5">
        <f>+(D11-C11)/C11</f>
        <v>7.2499999999999995E-2</v>
      </c>
      <c r="E12" s="5">
        <f t="shared" ref="E12" si="13">+(E11-D11)/D11</f>
        <v>7.2500000000000051E-2</v>
      </c>
      <c r="F12" s="5">
        <f t="shared" ref="F12" si="14">+(F11-E11)/E11</f>
        <v>7.2499999999999981E-2</v>
      </c>
      <c r="G12" s="5">
        <f t="shared" ref="G12" si="15">+(G11-F11)/F11</f>
        <v>7.2499999999999898E-2</v>
      </c>
      <c r="H12" s="5">
        <f t="shared" ref="H12" si="16">+(H11-G11)/G11</f>
        <v>7.2499999999999981E-2</v>
      </c>
    </row>
    <row r="15" spans="2:9">
      <c r="B15" s="14" t="s">
        <v>13</v>
      </c>
      <c r="C15" s="18">
        <f>+C17+C18+C19+C20+C21</f>
        <v>-17491.031383000001</v>
      </c>
      <c r="D15" s="18">
        <f t="shared" ref="D15:H15" si="17">+D17+D18+D19+D20+D21</f>
        <v>-19461.042331999997</v>
      </c>
      <c r="E15" s="18">
        <f t="shared" si="17"/>
        <v>-20162.454314922797</v>
      </c>
      <c r="F15" s="18">
        <f t="shared" si="17"/>
        <v>-21797.489380151019</v>
      </c>
      <c r="G15" s="18">
        <f t="shared" si="17"/>
        <v>-24063.621987992239</v>
      </c>
      <c r="H15" s="18">
        <f t="shared" si="17"/>
        <v>-26400.302976712639</v>
      </c>
      <c r="I15" s="33" t="s">
        <v>15</v>
      </c>
    </row>
    <row r="16" spans="2:9" s="19" customFormat="1">
      <c r="B16" s="31" t="s">
        <v>5</v>
      </c>
      <c r="C16" s="13"/>
      <c r="D16" s="24">
        <f>+(D15-C15)/C15</f>
        <v>0.11262977613285298</v>
      </c>
      <c r="E16" s="24">
        <f t="shared" ref="E16:H16" si="18">+(E15-D15)/D15</f>
        <v>3.6041850737329781E-2</v>
      </c>
      <c r="F16" s="24">
        <f t="shared" si="18"/>
        <v>8.1093057407107733E-2</v>
      </c>
      <c r="G16" s="24">
        <f t="shared" si="18"/>
        <v>0.1039630100659565</v>
      </c>
      <c r="H16" s="24">
        <f t="shared" si="18"/>
        <v>9.7104292524475541E-2</v>
      </c>
      <c r="I16" s="32">
        <f>+(D16+E16+F16+G16+H16)/5</f>
        <v>8.6166397373544507E-2</v>
      </c>
    </row>
    <row r="17" spans="2:9">
      <c r="B17" s="16" t="s">
        <v>12</v>
      </c>
      <c r="C17" s="21">
        <v>-400</v>
      </c>
      <c r="D17" s="21">
        <v>-400</v>
      </c>
      <c r="E17" s="21">
        <v>-400</v>
      </c>
      <c r="F17" s="21">
        <v>-400</v>
      </c>
      <c r="G17" s="21">
        <v>-400</v>
      </c>
      <c r="H17" s="21">
        <v>-400</v>
      </c>
    </row>
    <row r="18" spans="2:9">
      <c r="B18" s="16" t="s">
        <v>6</v>
      </c>
      <c r="C18" s="21">
        <v>-1846.656383</v>
      </c>
      <c r="D18" s="21">
        <v>-2100.3923319999999</v>
      </c>
      <c r="E18" s="21">
        <v>-2236.64455646329</v>
      </c>
      <c r="F18" s="21">
        <v>-2278.0281208691299</v>
      </c>
      <c r="G18" s="21">
        <v>-2400.7595060293902</v>
      </c>
      <c r="H18" s="21">
        <v>-2448.4334171743999</v>
      </c>
    </row>
    <row r="19" spans="2:9">
      <c r="B19" s="16" t="s">
        <v>7</v>
      </c>
      <c r="C19" s="21">
        <v>-6960.375</v>
      </c>
      <c r="D19" s="23">
        <v>-5131.1499999999996</v>
      </c>
      <c r="E19" s="21">
        <v>-5152.6975949263096</v>
      </c>
      <c r="F19" s="21">
        <v>-5376.8614446218899</v>
      </c>
      <c r="G19" s="21">
        <v>-5698.8509284846496</v>
      </c>
      <c r="H19" s="21">
        <v>-6029.23200448234</v>
      </c>
    </row>
    <row r="20" spans="2:9">
      <c r="B20" s="16" t="s">
        <v>8</v>
      </c>
      <c r="C20" s="21">
        <v>-8284</v>
      </c>
      <c r="D20" s="21">
        <v>-11829.5</v>
      </c>
      <c r="E20" s="21">
        <v>-12373.1121635332</v>
      </c>
      <c r="F20" s="21">
        <v>-13742.59981466</v>
      </c>
      <c r="G20" s="21">
        <v>-15564.0115534782</v>
      </c>
      <c r="H20" s="21">
        <v>-17522.637555055899</v>
      </c>
    </row>
    <row r="21" spans="2:9">
      <c r="B21" s="15" t="s">
        <v>9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</row>
    <row r="22" spans="2:9">
      <c r="B22" s="14" t="s">
        <v>10</v>
      </c>
      <c r="C22" s="17">
        <v>-7858</v>
      </c>
      <c r="D22" s="17">
        <v>-8249</v>
      </c>
      <c r="E22" s="17">
        <v>-8328.8252461390402</v>
      </c>
      <c r="F22" s="17">
        <v>-8606.5631888349108</v>
      </c>
      <c r="G22" s="17">
        <v>-8992.79750235354</v>
      </c>
      <c r="H22" s="17">
        <v>-9392.4184288017495</v>
      </c>
    </row>
    <row r="23" spans="2:9" s="19" customFormat="1" ht="15.75" thickBot="1">
      <c r="B23" s="31" t="s">
        <v>5</v>
      </c>
      <c r="C23" s="25"/>
      <c r="D23" s="24">
        <f>+(D22-C22)/C22</f>
        <v>4.9758208195469583E-2</v>
      </c>
      <c r="E23" s="24">
        <f t="shared" ref="E23" si="19">+(E22-D22)/D22</f>
        <v>9.6769603756867804E-3</v>
      </c>
      <c r="F23" s="24">
        <f t="shared" ref="F23" si="20">+(F22-E22)/E22</f>
        <v>3.3346592645177704E-2</v>
      </c>
      <c r="G23" s="24">
        <f t="shared" ref="G23" si="21">+(G22-F22)/F22</f>
        <v>4.4876718504743202E-2</v>
      </c>
      <c r="H23" s="24">
        <f t="shared" ref="H23" si="22">+(H22-G22)/G22</f>
        <v>4.4437887803391897E-2</v>
      </c>
      <c r="I23" s="32">
        <f>+(D23+E23+F23+G23+H23)/5</f>
        <v>3.641927350489383E-2</v>
      </c>
    </row>
    <row r="24" spans="2:9">
      <c r="B24" s="26" t="s">
        <v>11</v>
      </c>
      <c r="C24" s="27">
        <v>-25349.031383000001</v>
      </c>
      <c r="D24" s="27">
        <v>-27710.042331999997</v>
      </c>
      <c r="E24" s="27">
        <v>-28491.279561061838</v>
      </c>
      <c r="F24" s="27">
        <v>-30404.052568985928</v>
      </c>
      <c r="G24" s="27">
        <v>-33056.419490345783</v>
      </c>
      <c r="H24" s="27">
        <v>-35792.721405514385</v>
      </c>
    </row>
    <row r="25" spans="2:9" ht="15.75" thickBot="1">
      <c r="B25" s="31" t="s">
        <v>5</v>
      </c>
      <c r="C25" s="29"/>
      <c r="D25" s="30">
        <f>+(D24-C24)/C24</f>
        <v>9.3140085446553875E-2</v>
      </c>
      <c r="E25" s="24">
        <f>+(E24-D24)/D24</f>
        <v>2.8193288905937735E-2</v>
      </c>
      <c r="F25" s="24">
        <f t="shared" ref="F25" si="23">+(F24-E24)/E24</f>
        <v>6.7135384489302424E-2</v>
      </c>
      <c r="G25" s="30">
        <f t="shared" ref="G25" si="24">+(G24-F24)/F24</f>
        <v>8.7237282442585912E-2</v>
      </c>
      <c r="H25" s="24">
        <f t="shared" ref="H25" si="25">+(H24-G24)/G24</f>
        <v>8.2776718028029217E-2</v>
      </c>
      <c r="I25" s="32">
        <f>+(D25+E25+F25+G25+H25)/5</f>
        <v>7.1696551862481833E-2</v>
      </c>
    </row>
    <row r="26" spans="2:9" ht="15.75" thickBot="1">
      <c r="B26" s="38" t="s">
        <v>17</v>
      </c>
      <c r="C26" s="39">
        <f>+(H24-C24)/C24</f>
        <v>0.41199562479212948</v>
      </c>
      <c r="D26" s="40"/>
      <c r="E26" s="40"/>
      <c r="F26" s="40"/>
      <c r="G26" s="40"/>
      <c r="H26" s="41"/>
    </row>
    <row r="27" spans="2:9">
      <c r="D27" s="20"/>
      <c r="E27" s="20"/>
      <c r="F27" s="20"/>
      <c r="G27" s="20"/>
      <c r="H27" s="20"/>
    </row>
    <row r="28" spans="2:9">
      <c r="B28" s="16" t="s">
        <v>7</v>
      </c>
      <c r="C28" s="21">
        <v>-6960.375</v>
      </c>
      <c r="D28" s="23">
        <v>-5131.1499999999996</v>
      </c>
      <c r="E28" s="21">
        <v>-5152.6975949263096</v>
      </c>
      <c r="F28" s="21">
        <v>-5376.8614446218899</v>
      </c>
      <c r="G28" s="21">
        <v>-5698.8509284846496</v>
      </c>
      <c r="H28" s="21">
        <v>-6029.23200448234</v>
      </c>
    </row>
    <row r="29" spans="2:9">
      <c r="B29" s="16" t="s">
        <v>8</v>
      </c>
      <c r="C29" s="21">
        <v>-8284</v>
      </c>
      <c r="D29" s="21">
        <v>-11829.5</v>
      </c>
      <c r="E29" s="21">
        <v>-12373.1121635332</v>
      </c>
      <c r="F29" s="21">
        <v>-13742.59981466</v>
      </c>
      <c r="G29" s="21">
        <v>-15564.0115534782</v>
      </c>
      <c r="H29" s="21">
        <v>-17522.637555055899</v>
      </c>
    </row>
    <row r="30" spans="2:9">
      <c r="B30" s="22" t="s">
        <v>14</v>
      </c>
      <c r="C30" s="28">
        <f>SUM(C28:C29)</f>
        <v>-15244.375</v>
      </c>
      <c r="D30" s="28">
        <f>SUM(D28:D29)</f>
        <v>-16960.650000000001</v>
      </c>
      <c r="E30" s="28">
        <f>SUM(E28:E29)</f>
        <v>-17525.809758459509</v>
      </c>
      <c r="F30" s="28">
        <f>SUM(F28:F29)</f>
        <v>-19119.461259281888</v>
      </c>
      <c r="G30" s="28">
        <f>SUM(G28:G29)</f>
        <v>-21262.862481962849</v>
      </c>
      <c r="H30" s="28">
        <f>SUM(H28:H29)</f>
        <v>-23551.869559538238</v>
      </c>
    </row>
    <row r="31" spans="2:9">
      <c r="B31" s="34" t="s">
        <v>5</v>
      </c>
      <c r="C31" s="34"/>
      <c r="D31" s="35">
        <f>+(D30-C30)/C30</f>
        <v>0.11258414989135346</v>
      </c>
      <c r="E31" s="35">
        <f t="shared" ref="E31:H31" si="26">+(E30-D30)/D30</f>
        <v>3.3321821891231021E-2</v>
      </c>
      <c r="F31" s="35">
        <f t="shared" si="26"/>
        <v>9.0931690049479291E-2</v>
      </c>
      <c r="G31" s="35">
        <f t="shared" si="26"/>
        <v>0.11210573319059437</v>
      </c>
      <c r="H31" s="35">
        <f t="shared" si="26"/>
        <v>0.10765281859472771</v>
      </c>
      <c r="I31" s="32">
        <f>+(D31+E31+F31+G31+H31)/5</f>
        <v>9.1319242723477162E-2</v>
      </c>
    </row>
    <row r="32" spans="2:9">
      <c r="I32" s="33" t="s">
        <v>15</v>
      </c>
    </row>
    <row r="33" spans="2:8">
      <c r="C33">
        <v>2012</v>
      </c>
      <c r="D33">
        <v>2013</v>
      </c>
      <c r="E33">
        <v>2014</v>
      </c>
      <c r="F33">
        <v>2015</v>
      </c>
      <c r="G33">
        <v>2016</v>
      </c>
      <c r="H33">
        <v>2017</v>
      </c>
    </row>
    <row r="34" spans="2:8" ht="15.75" thickBot="1">
      <c r="B34" s="36" t="s">
        <v>16</v>
      </c>
      <c r="C34" s="37">
        <v>-4896.031383000005</v>
      </c>
      <c r="D34" s="37">
        <v>-5763.0423319999973</v>
      </c>
      <c r="E34" s="37">
        <v>-4946.9610419712117</v>
      </c>
      <c r="F34" s="37">
        <v>-4787.7744991080399</v>
      </c>
      <c r="G34" s="37">
        <v>-5230.7950651395513</v>
      </c>
      <c r="H34" s="37">
        <v>-5563.1931694102605</v>
      </c>
    </row>
    <row r="35" spans="2:8">
      <c r="B35" s="34" t="s">
        <v>5</v>
      </c>
      <c r="C35" s="34"/>
      <c r="D35" s="35">
        <f>+(D34-C34)/C34</f>
        <v>0.1770844345504865</v>
      </c>
      <c r="E35" s="35">
        <f t="shared" ref="E35" si="27">+(E34-D34)/D34</f>
        <v>-0.14160598569567925</v>
      </c>
      <c r="F35" s="35">
        <f t="shared" ref="F35" si="28">+(F34-E34)/E34</f>
        <v>-3.2178653018003323E-2</v>
      </c>
      <c r="G35" s="35">
        <f t="shared" ref="G35" si="29">+(G34-F34)/F34</f>
        <v>9.2531627401007691E-2</v>
      </c>
      <c r="H35" s="35">
        <f>+(H34-G34)/G34</f>
        <v>6.3546382553957156E-2</v>
      </c>
    </row>
    <row r="36" spans="2:8" ht="15.75" thickBot="1"/>
    <row r="37" spans="2:8" ht="15.75" thickBot="1">
      <c r="B37" s="38" t="s">
        <v>17</v>
      </c>
      <c r="C37" s="39">
        <f>+(H34-C34)/C34</f>
        <v>0.13626583128669761</v>
      </c>
      <c r="D37" s="40"/>
      <c r="E37" s="40"/>
      <c r="F37" s="40"/>
      <c r="G37" s="40"/>
      <c r="H37" s="41"/>
    </row>
  </sheetData>
  <mergeCells count="2">
    <mergeCell ref="C37:H37"/>
    <mergeCell ref="C26:H26"/>
  </mergeCells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bellounes</dc:creator>
  <cp:lastModifiedBy>bellounes</cp:lastModifiedBy>
  <dcterms:created xsi:type="dcterms:W3CDTF">2013-05-30T06:58:51Z</dcterms:created>
  <dcterms:modified xsi:type="dcterms:W3CDTF">2013-05-30T08:39:10Z</dcterms:modified>
</cp:coreProperties>
</file>