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2735" windowHeight="4560" activeTab="3"/>
  </bookViews>
  <sheets>
    <sheet name="Eligible ELEC DCM" sheetId="1" r:id="rId1"/>
    <sheet name="Eligible GAZ DCM" sheetId="3" r:id="rId2"/>
    <sheet name="Eligible Gaz Recalculé" sheetId="4" r:id="rId3"/>
    <sheet name="Eligible Elec Recalculé" sheetId="5" r:id="rId4"/>
  </sheets>
  <calcPr calcId="124519"/>
</workbook>
</file>

<file path=xl/calcChain.xml><?xml version="1.0" encoding="utf-8"?>
<calcChain xmlns="http://schemas.openxmlformats.org/spreadsheetml/2006/main">
  <c r="H103" i="5"/>
  <c r="G103"/>
  <c r="F103"/>
  <c r="E103"/>
  <c r="D103"/>
  <c r="C103"/>
  <c r="B103"/>
  <c r="H100"/>
  <c r="G100"/>
  <c r="F100"/>
  <c r="E100"/>
  <c r="D100"/>
  <c r="C100"/>
  <c r="B100"/>
  <c r="H89"/>
  <c r="G89"/>
  <c r="F89"/>
  <c r="E89"/>
  <c r="D89"/>
  <c r="C89"/>
  <c r="B89"/>
  <c r="H86"/>
  <c r="G86"/>
  <c r="F86"/>
  <c r="E86"/>
  <c r="D86"/>
  <c r="C86"/>
  <c r="B86"/>
  <c r="D56"/>
  <c r="D55"/>
  <c r="C13"/>
  <c r="D13"/>
  <c r="E13"/>
  <c r="F13"/>
  <c r="G13"/>
  <c r="H13"/>
  <c r="B13"/>
  <c r="C51"/>
  <c r="D51"/>
  <c r="E51"/>
  <c r="F51"/>
  <c r="G51"/>
  <c r="H51"/>
  <c r="B51"/>
  <c r="B50"/>
  <c r="C19"/>
  <c r="D19"/>
  <c r="E19"/>
  <c r="F19"/>
  <c r="G19"/>
  <c r="H19"/>
  <c r="B19"/>
  <c r="E10"/>
  <c r="F10"/>
  <c r="G10"/>
  <c r="H10"/>
  <c r="D10"/>
  <c r="D50" s="1"/>
  <c r="D52" s="1"/>
  <c r="B10"/>
  <c r="E50"/>
  <c r="F50"/>
  <c r="G50"/>
  <c r="H50"/>
  <c r="E52"/>
  <c r="F52"/>
  <c r="G52"/>
  <c r="H52"/>
  <c r="B52"/>
  <c r="C49"/>
  <c r="D49"/>
  <c r="E49"/>
  <c r="F49"/>
  <c r="G49"/>
  <c r="H49"/>
  <c r="B49"/>
  <c r="C48"/>
  <c r="D48"/>
  <c r="E48"/>
  <c r="F48"/>
  <c r="G48"/>
  <c r="H48"/>
  <c r="B48"/>
  <c r="C47"/>
  <c r="D47"/>
  <c r="E47"/>
  <c r="F47"/>
  <c r="G47"/>
  <c r="H47"/>
  <c r="B47"/>
  <c r="C53" i="4"/>
  <c r="D53"/>
  <c r="E53"/>
  <c r="F53"/>
  <c r="G53"/>
  <c r="H53"/>
  <c r="B53"/>
  <c r="C52"/>
  <c r="D52"/>
  <c r="E52"/>
  <c r="F52"/>
  <c r="G52"/>
  <c r="H52"/>
  <c r="B52"/>
  <c r="C43"/>
  <c r="D43"/>
  <c r="E43"/>
  <c r="F43"/>
  <c r="G43"/>
  <c r="H43"/>
  <c r="B43"/>
  <c r="C42"/>
  <c r="D42"/>
  <c r="E42"/>
  <c r="F42"/>
  <c r="G42"/>
  <c r="H42"/>
  <c r="B42"/>
  <c r="C40"/>
  <c r="D40"/>
  <c r="E40"/>
  <c r="F40"/>
  <c r="G40"/>
  <c r="H40"/>
  <c r="B40"/>
  <c r="C10"/>
  <c r="D10"/>
  <c r="E10"/>
  <c r="F10"/>
  <c r="G10"/>
  <c r="H10"/>
  <c r="B10"/>
  <c r="C33"/>
  <c r="D33"/>
  <c r="E33"/>
  <c r="F33"/>
  <c r="G33"/>
  <c r="H33"/>
  <c r="B33"/>
  <c r="C30"/>
  <c r="D30"/>
  <c r="E30"/>
  <c r="F30"/>
  <c r="G30"/>
  <c r="H30"/>
  <c r="B30"/>
  <c r="H44"/>
  <c r="G44"/>
  <c r="F44"/>
  <c r="E44"/>
  <c r="D44"/>
  <c r="C44"/>
  <c r="B44"/>
  <c r="H41"/>
  <c r="G41"/>
  <c r="F41"/>
  <c r="E41"/>
  <c r="D41"/>
  <c r="C41"/>
  <c r="B41"/>
  <c r="F35"/>
  <c r="D35"/>
  <c r="B35"/>
  <c r="H35"/>
  <c r="G35"/>
  <c r="E35"/>
  <c r="C35"/>
  <c r="H32"/>
  <c r="F32"/>
  <c r="D32"/>
  <c r="B32"/>
  <c r="G32"/>
  <c r="E32"/>
  <c r="C32"/>
  <c r="C21"/>
  <c r="D21"/>
  <c r="E21"/>
  <c r="F21"/>
  <c r="G21"/>
  <c r="G22" s="1"/>
  <c r="H21"/>
  <c r="B21"/>
  <c r="B22" s="1"/>
  <c r="C20"/>
  <c r="C22" s="1"/>
  <c r="D20"/>
  <c r="E20"/>
  <c r="F20"/>
  <c r="B20"/>
  <c r="C19"/>
  <c r="D19"/>
  <c r="E19"/>
  <c r="F19"/>
  <c r="G19"/>
  <c r="H19"/>
  <c r="B19"/>
  <c r="C13"/>
  <c r="D13"/>
  <c r="E13"/>
  <c r="F13"/>
  <c r="G13"/>
  <c r="H13"/>
  <c r="B13"/>
  <c r="D22"/>
  <c r="E22"/>
  <c r="F22"/>
  <c r="H22"/>
  <c r="H40" i="5"/>
  <c r="G40"/>
  <c r="F40"/>
  <c r="E40"/>
  <c r="D40"/>
  <c r="C40"/>
  <c r="B40"/>
  <c r="C37"/>
  <c r="D37"/>
  <c r="E37"/>
  <c r="F37"/>
  <c r="G37"/>
  <c r="H37"/>
  <c r="B37"/>
  <c r="C29"/>
  <c r="C31" s="1"/>
  <c r="D29"/>
  <c r="D31" s="1"/>
  <c r="E29"/>
  <c r="E31" s="1"/>
  <c r="F29"/>
  <c r="F31" s="1"/>
  <c r="G29"/>
  <c r="G31" s="1"/>
  <c r="H29"/>
  <c r="H31" s="1"/>
  <c r="B29"/>
  <c r="B31" s="1"/>
  <c r="C26"/>
  <c r="C28" s="1"/>
  <c r="D26"/>
  <c r="D28" s="1"/>
  <c r="E26"/>
  <c r="E28" s="1"/>
  <c r="F26"/>
  <c r="F28" s="1"/>
  <c r="G26"/>
  <c r="G28" s="1"/>
  <c r="H26"/>
  <c r="H28" s="1"/>
  <c r="B26"/>
  <c r="B28" s="1"/>
  <c r="C22"/>
  <c r="D22"/>
  <c r="E22"/>
  <c r="F22"/>
  <c r="G22"/>
  <c r="H22"/>
  <c r="B22"/>
  <c r="F21" i="3"/>
  <c r="G21"/>
  <c r="H21"/>
  <c r="F9"/>
  <c r="G9"/>
  <c r="H9"/>
  <c r="H9" i="1"/>
  <c r="F9"/>
  <c r="G9"/>
  <c r="F12"/>
  <c r="G12"/>
  <c r="H12"/>
  <c r="F12" i="3"/>
  <c r="G12"/>
  <c r="H12"/>
  <c r="C12" i="1"/>
  <c r="D12"/>
  <c r="E12"/>
  <c r="B12"/>
  <c r="C9"/>
  <c r="D9"/>
  <c r="E9"/>
  <c r="B9"/>
  <c r="C21" i="3"/>
  <c r="D21"/>
  <c r="E21"/>
  <c r="B21"/>
  <c r="C12"/>
  <c r="D12"/>
  <c r="E12"/>
  <c r="B12"/>
  <c r="C9"/>
  <c r="D9"/>
  <c r="E9"/>
  <c r="B9"/>
  <c r="C9" i="5" l="1"/>
  <c r="C50"/>
  <c r="C52" s="1"/>
</calcChain>
</file>

<file path=xl/comments1.xml><?xml version="1.0" encoding="utf-8"?>
<comments xmlns="http://schemas.openxmlformats.org/spreadsheetml/2006/main">
  <authors>
    <author xml:space="preserve"> </author>
  </authors>
  <commentList>
    <comment ref="A18" author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<sst xmlns="http://schemas.openxmlformats.org/spreadsheetml/2006/main" count="132" uniqueCount="49">
  <si>
    <t>Equipe projet plan stratégique SDA 2012-2016</t>
  </si>
  <si>
    <t>Eligible Electricité</t>
  </si>
  <si>
    <t>Les six DD</t>
  </si>
  <si>
    <t>Volume (GWh) HT</t>
  </si>
  <si>
    <t>VA (DA/KWh)</t>
  </si>
  <si>
    <t>Valeur U MDA</t>
  </si>
  <si>
    <t>Volume (TWh) MT Eligible</t>
  </si>
  <si>
    <t>Volume (TWh) HT</t>
  </si>
  <si>
    <t>TIPASA+BDES</t>
  </si>
  <si>
    <t>Volume (MTh) HP</t>
  </si>
  <si>
    <t>VA (DA/Th)</t>
  </si>
  <si>
    <t>Valeur  MDA</t>
  </si>
  <si>
    <t>Volume (MTh) MP Eligible</t>
  </si>
  <si>
    <t>Valeur MDA</t>
  </si>
  <si>
    <t>Eligible GAZ</t>
  </si>
  <si>
    <t>2012: Budget validé et non pas le probable tel que mentionné par DCM</t>
  </si>
  <si>
    <t>CA recalculé de 2013 à 2016 "prix de vte fixe=Budget 2012", celui mentionné par DCM  est flottant</t>
  </si>
  <si>
    <t>ALGER (LES 04 DD)</t>
  </si>
  <si>
    <t>Equipe projet plan stratégique SDA 2012-2016 Recalculé</t>
  </si>
  <si>
    <t>140 MTh c'est trop faible</t>
  </si>
  <si>
    <t>TOTAL HT+MT</t>
  </si>
  <si>
    <t>Valeur U MDA HT</t>
  </si>
  <si>
    <t>Valeur U MDA MT</t>
  </si>
  <si>
    <t>Valeur U MDA HP</t>
  </si>
  <si>
    <t>Valeur U MDA MP</t>
  </si>
  <si>
    <t>Volume (MTh) MP</t>
  </si>
  <si>
    <t>Volume (Mth) MT Eligible</t>
  </si>
  <si>
    <t>TOTAL HP+MP</t>
  </si>
  <si>
    <t>Nbre clients MT</t>
  </si>
  <si>
    <t>TE%</t>
  </si>
  <si>
    <t>Nbre clients HT</t>
  </si>
  <si>
    <t>PARAMETRES APRES TRANSFERT</t>
  </si>
  <si>
    <t xml:space="preserve">Bilan 2010 </t>
  </si>
  <si>
    <t xml:space="preserve">Bilan 2011 </t>
  </si>
  <si>
    <t xml:space="preserve">Budget 2012 </t>
  </si>
  <si>
    <t>Source: Plan de développement 2011-2021</t>
  </si>
  <si>
    <t>LIBELE</t>
  </si>
  <si>
    <t>Nbre clients BT</t>
  </si>
  <si>
    <t>Total clients</t>
  </si>
  <si>
    <t>Vtes Elec BT</t>
  </si>
  <si>
    <t>Vtes Elec MT</t>
  </si>
  <si>
    <t>Total Vtes</t>
  </si>
  <si>
    <t>Prix vte BT</t>
  </si>
  <si>
    <t>Prix vte MT</t>
  </si>
  <si>
    <t>Chiffre d'affaires BT</t>
  </si>
  <si>
    <t>Chiffre d'affaires MT</t>
  </si>
  <si>
    <t>Total CA</t>
  </si>
  <si>
    <t>ALGER (LES 04 DD) Eligible</t>
  </si>
  <si>
    <t>ALGER (LES 04 DD) Global</t>
  </si>
</sst>
</file>

<file path=xl/styles.xml><?xml version="1.0" encoding="utf-8"?>
<styleSheet xmlns="http://schemas.openxmlformats.org/spreadsheetml/2006/main">
  <numFmts count="4">
    <numFmt numFmtId="43" formatCode="_-* #,##0.00\ _€_-;\-* #,##0.00\ _€_-;_-* &quot;-&quot;??\ _€_-;_-@_-"/>
    <numFmt numFmtId="164" formatCode="0.000"/>
    <numFmt numFmtId="165" formatCode="_-* #,##0.000\ _€_-;\-* #,##0.000\ _€_-;_-* &quot;-&quot;??\ _€_-;_-@_-"/>
    <numFmt numFmtId="166" formatCode="0.0"/>
  </numFmts>
  <fonts count="14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891A7"/>
      </left>
      <right style="medium">
        <color rgb="FF3891A7"/>
      </right>
      <top style="medium">
        <color rgb="FF3891A7"/>
      </top>
      <bottom style="medium">
        <color rgb="FF3891A7"/>
      </bottom>
      <diagonal/>
    </border>
    <border>
      <left/>
      <right style="medium">
        <color rgb="FF3891A7"/>
      </right>
      <top style="medium">
        <color rgb="FF3891A7"/>
      </top>
      <bottom style="medium">
        <color rgb="FF3891A7"/>
      </bottom>
      <diagonal/>
    </border>
    <border>
      <left style="medium">
        <color rgb="FF3891A7"/>
      </left>
      <right style="medium">
        <color rgb="FF3891A7"/>
      </right>
      <top/>
      <bottom style="medium">
        <color rgb="FF3891A7"/>
      </bottom>
      <diagonal/>
    </border>
    <border>
      <left/>
      <right style="medium">
        <color rgb="FF3891A7"/>
      </right>
      <top/>
      <bottom style="medium">
        <color rgb="FF3891A7"/>
      </bottom>
      <diagonal/>
    </border>
    <border>
      <left style="thin">
        <color indexed="64"/>
      </left>
      <right/>
      <top/>
      <bottom/>
      <diagonal/>
    </border>
    <border>
      <left style="medium">
        <color rgb="FF3891A7"/>
      </left>
      <right/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9" fontId="0" fillId="0" borderId="0" xfId="1" applyFont="1"/>
    <xf numFmtId="9" fontId="0" fillId="0" borderId="0" xfId="0" applyNumberFormat="1"/>
    <xf numFmtId="2" fontId="0" fillId="0" borderId="1" xfId="0" applyNumberFormat="1" applyBorder="1" applyAlignment="1">
      <alignment horizontal="right" vertical="center"/>
    </xf>
    <xf numFmtId="0" fontId="0" fillId="2" borderId="0" xfId="0" applyFill="1"/>
    <xf numFmtId="0" fontId="6" fillId="2" borderId="0" xfId="0" applyFont="1" applyFill="1"/>
    <xf numFmtId="0" fontId="4" fillId="3" borderId="0" xfId="0" applyFont="1" applyFill="1"/>
    <xf numFmtId="0" fontId="0" fillId="3" borderId="0" xfId="0" applyFont="1" applyFill="1"/>
    <xf numFmtId="0" fontId="0" fillId="3" borderId="0" xfId="0" applyFill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vertical="top" wrapText="1" inden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5" xfId="0" applyFill="1" applyBorder="1" applyAlignment="1">
      <alignment wrapText="1"/>
    </xf>
    <xf numFmtId="1" fontId="7" fillId="0" borderId="1" xfId="0" applyNumberFormat="1" applyFont="1" applyBorder="1" applyAlignment="1">
      <alignment horizontal="right" vertical="center"/>
    </xf>
    <xf numFmtId="1" fontId="0" fillId="0" borderId="0" xfId="1" applyNumberFormat="1" applyFont="1"/>
    <xf numFmtId="2" fontId="0" fillId="0" borderId="6" xfId="0" applyNumberFormat="1" applyFill="1" applyBorder="1" applyAlignment="1">
      <alignment horizontal="right" vertical="center"/>
    </xf>
    <xf numFmtId="0" fontId="0" fillId="0" borderId="0" xfId="0" applyBorder="1"/>
    <xf numFmtId="0" fontId="0" fillId="5" borderId="0" xfId="0" applyFill="1"/>
    <xf numFmtId="0" fontId="8" fillId="5" borderId="0" xfId="0" applyFont="1" applyFill="1"/>
    <xf numFmtId="0" fontId="0" fillId="6" borderId="0" xfId="0" applyFill="1"/>
    <xf numFmtId="1" fontId="0" fillId="0" borderId="6" xfId="0" applyNumberFormat="1" applyFill="1" applyBorder="1" applyAlignment="1">
      <alignment horizontal="right" vertical="center"/>
    </xf>
    <xf numFmtId="1" fontId="7" fillId="0" borderId="0" xfId="0" applyNumberFormat="1" applyFont="1" applyFill="1" applyBorder="1" applyAlignment="1">
      <alignment horizontal="center" wrapText="1"/>
    </xf>
    <xf numFmtId="1" fontId="0" fillId="0" borderId="0" xfId="0" applyNumberFormat="1"/>
    <xf numFmtId="1" fontId="0" fillId="0" borderId="1" xfId="0" applyNumberFormat="1" applyBorder="1"/>
    <xf numFmtId="0" fontId="11" fillId="0" borderId="1" xfId="0" applyFont="1" applyBorder="1"/>
    <xf numFmtId="0" fontId="8" fillId="5" borderId="1" xfId="0" applyFont="1" applyFill="1" applyBorder="1"/>
    <xf numFmtId="1" fontId="8" fillId="5" borderId="1" xfId="0" applyNumberFormat="1" applyFont="1" applyFill="1" applyBorder="1"/>
    <xf numFmtId="0" fontId="8" fillId="0" borderId="0" xfId="0" applyFont="1"/>
    <xf numFmtId="1" fontId="8" fillId="0" borderId="0" xfId="0" applyNumberFormat="1" applyFont="1"/>
    <xf numFmtId="1" fontId="13" fillId="4" borderId="3" xfId="0" applyNumberFormat="1" applyFont="1" applyFill="1" applyBorder="1" applyAlignment="1">
      <alignment wrapText="1"/>
    </xf>
    <xf numFmtId="164" fontId="13" fillId="4" borderId="3" xfId="0" applyNumberFormat="1" applyFont="1" applyFill="1" applyBorder="1" applyAlignment="1">
      <alignment wrapText="1"/>
    </xf>
    <xf numFmtId="0" fontId="13" fillId="6" borderId="2" xfId="0" applyFont="1" applyFill="1" applyBorder="1" applyAlignment="1">
      <alignment vertical="top" wrapText="1"/>
    </xf>
    <xf numFmtId="0" fontId="13" fillId="6" borderId="3" xfId="0" applyFont="1" applyFill="1" applyBorder="1" applyAlignment="1">
      <alignment vertical="top" wrapText="1"/>
    </xf>
    <xf numFmtId="0" fontId="13" fillId="6" borderId="3" xfId="0" applyFont="1" applyFill="1" applyBorder="1" applyAlignment="1">
      <alignment wrapText="1"/>
    </xf>
    <xf numFmtId="1" fontId="13" fillId="0" borderId="1" xfId="0" applyNumberFormat="1" applyFont="1" applyBorder="1" applyAlignment="1">
      <alignment horizontal="right" vertical="center"/>
    </xf>
    <xf numFmtId="164" fontId="13" fillId="0" borderId="1" xfId="0" applyNumberFormat="1" applyFont="1" applyBorder="1" applyAlignment="1">
      <alignment horizontal="right" vertical="center"/>
    </xf>
    <xf numFmtId="165" fontId="13" fillId="0" borderId="1" xfId="2" applyNumberFormat="1" applyFont="1" applyBorder="1" applyAlignment="1">
      <alignment horizontal="right" vertical="center"/>
    </xf>
    <xf numFmtId="0" fontId="0" fillId="4" borderId="7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2" fontId="13" fillId="0" borderId="1" xfId="0" applyNumberFormat="1" applyFont="1" applyBorder="1" applyAlignment="1">
      <alignment horizontal="right" vertical="center"/>
    </xf>
    <xf numFmtId="165" fontId="13" fillId="0" borderId="1" xfId="0" applyNumberFormat="1" applyFont="1" applyBorder="1" applyAlignment="1">
      <alignment horizontal="right" vertical="center"/>
    </xf>
    <xf numFmtId="166" fontId="0" fillId="0" borderId="0" xfId="0" applyNumberFormat="1"/>
    <xf numFmtId="1" fontId="7" fillId="0" borderId="0" xfId="0" applyNumberFormat="1" applyFont="1"/>
    <xf numFmtId="0" fontId="7" fillId="0" borderId="1" xfId="0" applyFont="1" applyBorder="1"/>
    <xf numFmtId="0" fontId="12" fillId="0" borderId="1" xfId="0" applyFont="1" applyBorder="1"/>
    <xf numFmtId="1" fontId="12" fillId="0" borderId="1" xfId="0" applyNumberFormat="1" applyFont="1" applyBorder="1" applyAlignment="1">
      <alignment horizontal="right" vertical="center"/>
    </xf>
    <xf numFmtId="0" fontId="7" fillId="0" borderId="0" xfId="0" applyFont="1"/>
    <xf numFmtId="1" fontId="13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right"/>
    </xf>
  </cellXfs>
  <cellStyles count="3">
    <cellStyle name="Milliers" xfId="2" builtinId="3"/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8" sqref="B8"/>
    </sheetView>
  </sheetViews>
  <sheetFormatPr baseColWidth="10" defaultRowHeight="15"/>
  <cols>
    <col min="1" max="1" width="26.7109375" customWidth="1"/>
    <col min="2" max="2" width="16.5703125" customWidth="1"/>
    <col min="3" max="3" width="16.28515625" customWidth="1"/>
    <col min="4" max="4" width="15.42578125" customWidth="1"/>
    <col min="5" max="5" width="16.5703125" customWidth="1"/>
    <col min="6" max="6" width="17.28515625" customWidth="1"/>
    <col min="7" max="7" width="17.140625" customWidth="1"/>
    <col min="8" max="8" width="18.140625" customWidth="1"/>
  </cols>
  <sheetData>
    <row r="1" spans="1:8" ht="23.25">
      <c r="A1" s="9" t="s">
        <v>0</v>
      </c>
      <c r="B1" s="8"/>
      <c r="C1" s="8"/>
      <c r="D1" s="8"/>
      <c r="E1" s="8"/>
      <c r="F1" s="8"/>
      <c r="G1" s="8"/>
      <c r="H1" s="8"/>
    </row>
    <row r="4" spans="1:8" ht="18.75">
      <c r="A4" s="10" t="s">
        <v>1</v>
      </c>
      <c r="B4" s="11"/>
      <c r="C4" s="11"/>
      <c r="D4" s="11"/>
      <c r="E4" s="11"/>
      <c r="F4" s="11"/>
      <c r="G4" s="11"/>
      <c r="H4" s="11"/>
    </row>
    <row r="5" spans="1:8">
      <c r="C5" s="5"/>
      <c r="D5" s="5"/>
      <c r="E5" s="5"/>
      <c r="F5" s="6"/>
    </row>
    <row r="6" spans="1:8">
      <c r="C6" s="5"/>
      <c r="D6" s="5"/>
      <c r="E6" s="5"/>
      <c r="F6" s="6"/>
    </row>
    <row r="7" spans="1:8" ht="28.5" customHeight="1">
      <c r="A7" s="4" t="s">
        <v>2</v>
      </c>
      <c r="B7" s="3">
        <v>2010</v>
      </c>
      <c r="C7" s="3">
        <v>2011</v>
      </c>
      <c r="D7" s="3">
        <v>2012</v>
      </c>
      <c r="E7" s="3">
        <v>2013</v>
      </c>
      <c r="F7" s="3">
        <v>2014</v>
      </c>
      <c r="G7" s="3">
        <v>2015</v>
      </c>
      <c r="H7" s="3">
        <v>2016</v>
      </c>
    </row>
    <row r="8" spans="1:8" ht="29.25" customHeight="1">
      <c r="A8" s="1" t="s">
        <v>3</v>
      </c>
      <c r="B8" s="7">
        <v>373.9</v>
      </c>
      <c r="C8" s="7">
        <v>482.1</v>
      </c>
      <c r="D8" s="7">
        <v>534</v>
      </c>
      <c r="E8" s="7">
        <v>560.70000000000005</v>
      </c>
      <c r="F8" s="7">
        <v>644.80500000000006</v>
      </c>
      <c r="G8" s="7">
        <v>741.52575000000002</v>
      </c>
      <c r="H8" s="7">
        <v>852.75461250000001</v>
      </c>
    </row>
    <row r="9" spans="1:8" ht="27" customHeight="1">
      <c r="A9" s="1" t="s">
        <v>4</v>
      </c>
      <c r="B9" s="7">
        <f>B10/B8</f>
        <v>2.2984381525006685</v>
      </c>
      <c r="C9" s="7">
        <f t="shared" ref="C9:G9" si="0">C10/C8</f>
        <v>2.3716911958929687</v>
      </c>
      <c r="D9" s="7">
        <f t="shared" si="0"/>
        <v>2.1890000000000001</v>
      </c>
      <c r="E9" s="7">
        <f t="shared" si="0"/>
        <v>2.1901712145532368</v>
      </c>
      <c r="F9" s="7">
        <f t="shared" si="0"/>
        <v>2.1520812803870939</v>
      </c>
      <c r="G9" s="7">
        <f t="shared" si="0"/>
        <v>2.1146537798586227</v>
      </c>
      <c r="H9" s="7">
        <f>H10/H8</f>
        <v>2.0778771923828208</v>
      </c>
    </row>
    <row r="10" spans="1:8" ht="30" customHeight="1">
      <c r="A10" s="1" t="s">
        <v>5</v>
      </c>
      <c r="B10" s="7">
        <v>859.38602521999996</v>
      </c>
      <c r="C10" s="7">
        <v>1143.3923255400002</v>
      </c>
      <c r="D10" s="7">
        <v>1168.9259999999999</v>
      </c>
      <c r="E10" s="7">
        <v>1228.029</v>
      </c>
      <c r="F10" s="7">
        <v>1387.6727700000001</v>
      </c>
      <c r="G10" s="7">
        <v>1568.0702301000001</v>
      </c>
      <c r="H10" s="7">
        <v>1771.9193600130002</v>
      </c>
    </row>
    <row r="11" spans="1:8" ht="29.25" customHeight="1">
      <c r="A11" s="1" t="s">
        <v>6</v>
      </c>
      <c r="B11" s="7">
        <v>2109.1721980000002</v>
      </c>
      <c r="C11" s="7">
        <v>2246.275603</v>
      </c>
      <c r="D11" s="7">
        <v>2333</v>
      </c>
      <c r="E11" s="7">
        <v>2506</v>
      </c>
      <c r="F11" s="7">
        <v>2563.6379999999999</v>
      </c>
      <c r="G11" s="7">
        <v>2622.601674</v>
      </c>
      <c r="H11" s="7">
        <v>2682.921512502</v>
      </c>
    </row>
    <row r="12" spans="1:8" ht="27.75" customHeight="1">
      <c r="A12" s="1" t="s">
        <v>4</v>
      </c>
      <c r="B12" s="7">
        <f>B13/B11</f>
        <v>3.2844259973504535</v>
      </c>
      <c r="C12" s="7">
        <f t="shared" ref="C12:H12" si="1">C13/C11</f>
        <v>3.2509193268213581</v>
      </c>
      <c r="D12" s="7">
        <f t="shared" si="1"/>
        <v>3.3069999999999999</v>
      </c>
      <c r="E12" s="7">
        <f t="shared" si="1"/>
        <v>3.3070000000000004</v>
      </c>
      <c r="F12" s="7">
        <f t="shared" si="1"/>
        <v>3.3299518084066473</v>
      </c>
      <c r="G12" s="7">
        <f t="shared" si="1"/>
        <v>3.3530629108892351</v>
      </c>
      <c r="H12" s="7">
        <f t="shared" si="1"/>
        <v>3.3763344130078212</v>
      </c>
    </row>
    <row r="13" spans="1:8" ht="29.25" customHeight="1">
      <c r="A13" s="1" t="s">
        <v>5</v>
      </c>
      <c r="B13" s="7">
        <v>6927.4199999999992</v>
      </c>
      <c r="C13" s="7">
        <v>7302.4607711600001</v>
      </c>
      <c r="D13" s="7">
        <v>7715.2309999999998</v>
      </c>
      <c r="E13" s="7">
        <v>8287.3420000000006</v>
      </c>
      <c r="F13" s="7">
        <v>8536.7909942000006</v>
      </c>
      <c r="G13" s="7">
        <v>8793.7484031254207</v>
      </c>
      <c r="H13" s="7">
        <v>9058.4402300594957</v>
      </c>
    </row>
    <row r="15" spans="1:8" ht="16.5" customHeight="1"/>
    <row r="16" spans="1:8" ht="30" customHeight="1" thickBot="1">
      <c r="A16" s="4" t="s">
        <v>8</v>
      </c>
      <c r="B16" s="3">
        <v>2010</v>
      </c>
      <c r="C16" s="3">
        <v>2011</v>
      </c>
      <c r="D16" s="3">
        <v>2012</v>
      </c>
      <c r="E16" s="3">
        <v>2013</v>
      </c>
      <c r="F16" s="3">
        <v>2014</v>
      </c>
      <c r="G16" s="3">
        <v>2015</v>
      </c>
      <c r="H16" s="3">
        <v>2016</v>
      </c>
    </row>
    <row r="17" spans="1:8" ht="30" customHeight="1" thickBot="1">
      <c r="A17" s="1" t="s">
        <v>7</v>
      </c>
      <c r="B17" s="13">
        <v>64</v>
      </c>
      <c r="C17" s="14">
        <v>139</v>
      </c>
      <c r="D17" s="14">
        <v>155</v>
      </c>
      <c r="E17" s="14">
        <v>170</v>
      </c>
      <c r="F17" s="14">
        <v>179</v>
      </c>
      <c r="G17" s="14">
        <v>188</v>
      </c>
      <c r="H17" s="14">
        <v>197</v>
      </c>
    </row>
    <row r="18" spans="1:8" ht="30.75" customHeight="1" thickBot="1">
      <c r="A18" s="1" t="s">
        <v>5</v>
      </c>
      <c r="B18" s="13">
        <v>2.35</v>
      </c>
      <c r="C18" s="14">
        <v>2.73</v>
      </c>
      <c r="D18" s="14">
        <v>2.7</v>
      </c>
      <c r="E18" s="14">
        <v>2.7</v>
      </c>
      <c r="F18" s="15">
        <v>2.7</v>
      </c>
      <c r="G18" s="15">
        <v>2.7</v>
      </c>
      <c r="H18" s="15">
        <v>2.7</v>
      </c>
    </row>
    <row r="19" spans="1:8" ht="30.75" customHeight="1">
      <c r="A19" s="1" t="s">
        <v>6</v>
      </c>
      <c r="B19" s="7">
        <v>477.26019800000006</v>
      </c>
      <c r="C19" s="7">
        <v>505.66793100000001</v>
      </c>
      <c r="D19" s="7">
        <v>533</v>
      </c>
      <c r="E19" s="7">
        <v>574</v>
      </c>
      <c r="F19" s="7">
        <v>608.44000000000005</v>
      </c>
      <c r="G19" s="7">
        <v>644.94640000000004</v>
      </c>
      <c r="H19" s="7">
        <v>683.64318400000002</v>
      </c>
    </row>
    <row r="20" spans="1:8" ht="30.75" customHeight="1">
      <c r="A20" s="1" t="s">
        <v>5</v>
      </c>
      <c r="B20" s="7">
        <v>1525.52</v>
      </c>
      <c r="C20" s="7">
        <v>1645.38235818</v>
      </c>
      <c r="D20" s="7">
        <v>1734</v>
      </c>
      <c r="E20" s="7">
        <v>1910</v>
      </c>
      <c r="F20" s="7">
        <v>2062.8000000000002</v>
      </c>
      <c r="G20" s="7">
        <v>2227.8240000000001</v>
      </c>
      <c r="H20" s="7">
        <v>2406.0499199999999</v>
      </c>
    </row>
    <row r="22" spans="1:8">
      <c r="C22" s="5"/>
      <c r="D22" s="5"/>
      <c r="E22" s="5"/>
      <c r="F22" s="6"/>
    </row>
    <row r="23" spans="1:8">
      <c r="C23" s="5"/>
      <c r="D23" s="5"/>
      <c r="E23" s="5"/>
      <c r="F23" s="6"/>
    </row>
  </sheetData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K20" sqref="K20"/>
    </sheetView>
  </sheetViews>
  <sheetFormatPr baseColWidth="10" defaultRowHeight="15"/>
  <cols>
    <col min="1" max="1" width="26.7109375" customWidth="1"/>
    <col min="2" max="2" width="14.5703125" customWidth="1"/>
    <col min="3" max="3" width="14.7109375" customWidth="1"/>
    <col min="4" max="4" width="13.5703125" customWidth="1"/>
    <col min="5" max="5" width="16.5703125" customWidth="1"/>
    <col min="6" max="6" width="17.28515625" customWidth="1"/>
    <col min="7" max="7" width="17.140625" customWidth="1"/>
    <col min="8" max="8" width="15.28515625" customWidth="1"/>
  </cols>
  <sheetData>
    <row r="1" spans="1:8" ht="23.25">
      <c r="A1" s="9" t="s">
        <v>0</v>
      </c>
      <c r="B1" s="9"/>
      <c r="C1" s="9"/>
      <c r="D1" s="9"/>
      <c r="E1" s="9"/>
      <c r="F1" s="9"/>
      <c r="G1" s="9"/>
      <c r="H1" s="9"/>
    </row>
    <row r="4" spans="1:8" ht="18.75">
      <c r="A4" s="10" t="s">
        <v>14</v>
      </c>
      <c r="B4" s="12"/>
      <c r="C4" s="12"/>
      <c r="D4" s="12"/>
      <c r="E4" s="12"/>
      <c r="F4" s="12"/>
      <c r="G4" s="12"/>
      <c r="H4" s="12"/>
    </row>
    <row r="5" spans="1:8">
      <c r="C5" s="5"/>
      <c r="D5" s="5"/>
      <c r="E5" s="5"/>
      <c r="F5" s="6"/>
    </row>
    <row r="6" spans="1:8">
      <c r="C6" s="5"/>
      <c r="D6" s="5"/>
      <c r="E6" s="5"/>
      <c r="F6" s="6"/>
    </row>
    <row r="7" spans="1:8" ht="28.5" customHeight="1">
      <c r="A7" s="4" t="s">
        <v>2</v>
      </c>
      <c r="B7" s="3">
        <v>2010</v>
      </c>
      <c r="C7" s="3">
        <v>2011</v>
      </c>
      <c r="D7" s="3">
        <v>2012</v>
      </c>
      <c r="E7" s="3">
        <v>2013</v>
      </c>
      <c r="F7" s="3">
        <v>2014</v>
      </c>
      <c r="G7" s="3">
        <v>2015</v>
      </c>
      <c r="H7" s="3">
        <v>2016</v>
      </c>
    </row>
    <row r="8" spans="1:8" ht="29.25" customHeight="1">
      <c r="A8" s="1" t="s">
        <v>9</v>
      </c>
      <c r="B8" s="7">
        <v>1409.6353830000003</v>
      </c>
      <c r="C8" s="7">
        <v>1486.4154330000001</v>
      </c>
      <c r="D8" s="7">
        <v>1518.9</v>
      </c>
      <c r="E8" s="7">
        <v>1587.6</v>
      </c>
      <c r="F8" s="7">
        <v>1651.1039999999998</v>
      </c>
      <c r="G8" s="7">
        <v>1717.1481599999997</v>
      </c>
      <c r="H8" s="7">
        <v>1785.8340863999997</v>
      </c>
    </row>
    <row r="9" spans="1:8" ht="27" customHeight="1">
      <c r="A9" s="1" t="s">
        <v>10</v>
      </c>
      <c r="B9" s="7">
        <f>B10/B8</f>
        <v>0.22106899762894208</v>
      </c>
      <c r="C9" s="7">
        <f t="shared" ref="C9:H9" si="0">C10/C8</f>
        <v>0.21999233373137345</v>
      </c>
      <c r="D9" s="7">
        <f t="shared" si="0"/>
        <v>0.16400000000000001</v>
      </c>
      <c r="E9" s="7">
        <f t="shared" si="0"/>
        <v>0.16400000000000001</v>
      </c>
      <c r="F9" s="7">
        <f t="shared" si="0"/>
        <v>0.16557692307692309</v>
      </c>
      <c r="G9" s="7">
        <f t="shared" si="0"/>
        <v>0.16716900887573968</v>
      </c>
      <c r="H9" s="7">
        <f t="shared" si="0"/>
        <v>0.16877640319185255</v>
      </c>
    </row>
    <row r="10" spans="1:8" ht="30" customHeight="1">
      <c r="A10" s="1" t="s">
        <v>11</v>
      </c>
      <c r="B10" s="7">
        <v>311.62668114209993</v>
      </c>
      <c r="C10" s="7">
        <v>327</v>
      </c>
      <c r="D10" s="7">
        <v>249.09960000000004</v>
      </c>
      <c r="E10" s="7">
        <v>260.3664</v>
      </c>
      <c r="F10" s="7">
        <v>273.38472000000002</v>
      </c>
      <c r="G10" s="7">
        <v>287.05395600000003</v>
      </c>
      <c r="H10" s="7">
        <v>301.40665380000002</v>
      </c>
    </row>
    <row r="11" spans="1:8" ht="29.25" customHeight="1">
      <c r="A11" s="1" t="s">
        <v>12</v>
      </c>
      <c r="B11" s="7">
        <v>1546.2048599999998</v>
      </c>
      <c r="C11" s="7">
        <v>1549.3982549999998</v>
      </c>
      <c r="D11" s="7">
        <v>1714.57657451506</v>
      </c>
      <c r="E11" s="7">
        <v>1766.0138717505117</v>
      </c>
      <c r="F11" s="7">
        <v>1856.786984758488</v>
      </c>
      <c r="G11" s="7">
        <v>1952.2258357750743</v>
      </c>
      <c r="H11" s="7">
        <v>2052.5702437339132</v>
      </c>
    </row>
    <row r="12" spans="1:8" ht="27.75" customHeight="1">
      <c r="A12" s="1" t="s">
        <v>10</v>
      </c>
      <c r="B12" s="7">
        <f>B13/B11</f>
        <v>0.34411968379144797</v>
      </c>
      <c r="C12" s="7">
        <f t="shared" ref="C12:H12" si="1">C13/C11</f>
        <v>0.35118440152109254</v>
      </c>
      <c r="D12" s="7">
        <f t="shared" si="1"/>
        <v>0.33000450864087677</v>
      </c>
      <c r="E12" s="7">
        <f t="shared" si="1"/>
        <v>0.32999740790390042</v>
      </c>
      <c r="F12" s="7">
        <f t="shared" si="1"/>
        <v>0.31838441181064919</v>
      </c>
      <c r="G12" s="7">
        <f t="shared" si="1"/>
        <v>0.30718009067978175</v>
      </c>
      <c r="H12" s="7">
        <f t="shared" si="1"/>
        <v>0.29637006275972094</v>
      </c>
    </row>
    <row r="13" spans="1:8" ht="29.25" customHeight="1">
      <c r="A13" s="1" t="s">
        <v>13</v>
      </c>
      <c r="B13" s="7">
        <v>532.07952750000004</v>
      </c>
      <c r="C13" s="7">
        <v>544.12449890000005</v>
      </c>
      <c r="D13" s="7">
        <v>565.81799999999998</v>
      </c>
      <c r="E13" s="7">
        <v>582.78000000000009</v>
      </c>
      <c r="F13" s="7">
        <v>591.17203200000006</v>
      </c>
      <c r="G13" s="7">
        <v>599.68490926080005</v>
      </c>
      <c r="H13" s="7">
        <v>608.32037195415558</v>
      </c>
    </row>
    <row r="16" spans="1:8" ht="33" customHeight="1" thickBot="1">
      <c r="A16" s="2" t="s">
        <v>8</v>
      </c>
      <c r="B16" s="3">
        <v>2010</v>
      </c>
      <c r="C16" s="3">
        <v>2011</v>
      </c>
      <c r="D16" s="3">
        <v>2012</v>
      </c>
      <c r="E16" s="3">
        <v>2013</v>
      </c>
      <c r="F16" s="3">
        <v>2014</v>
      </c>
      <c r="G16" s="3">
        <v>2015</v>
      </c>
      <c r="H16" s="3">
        <v>2016</v>
      </c>
    </row>
    <row r="17" spans="1:8" ht="30" customHeight="1" thickBot="1">
      <c r="A17" s="1" t="s">
        <v>9</v>
      </c>
      <c r="B17" s="16">
        <v>0</v>
      </c>
      <c r="C17" s="17">
        <v>0</v>
      </c>
      <c r="D17" s="18">
        <v>0</v>
      </c>
      <c r="E17" s="18">
        <v>0</v>
      </c>
      <c r="F17" s="18">
        <v>0</v>
      </c>
      <c r="G17" s="18">
        <v>140</v>
      </c>
      <c r="H17" s="18">
        <v>140</v>
      </c>
    </row>
    <row r="18" spans="1:8" ht="30" customHeight="1" thickBot="1">
      <c r="A18" s="1" t="s">
        <v>10</v>
      </c>
      <c r="B18" s="16">
        <v>0</v>
      </c>
      <c r="C18" s="17">
        <v>0</v>
      </c>
      <c r="D18" s="18">
        <v>0</v>
      </c>
      <c r="E18" s="18">
        <v>0</v>
      </c>
      <c r="F18" s="18">
        <v>0</v>
      </c>
      <c r="G18" s="18">
        <v>0.19</v>
      </c>
      <c r="H18" s="18">
        <v>0.19</v>
      </c>
    </row>
    <row r="19" spans="1:8" ht="30.75" customHeight="1" thickBot="1">
      <c r="A19" s="1" t="s">
        <v>13</v>
      </c>
      <c r="B19" s="19">
        <v>0</v>
      </c>
      <c r="C19" s="20">
        <v>0</v>
      </c>
      <c r="D19" s="21">
        <v>0</v>
      </c>
      <c r="E19" s="21">
        <v>0</v>
      </c>
      <c r="F19" s="21">
        <v>0</v>
      </c>
      <c r="G19" s="21">
        <v>26.6</v>
      </c>
      <c r="H19" s="21">
        <v>26.6</v>
      </c>
    </row>
    <row r="20" spans="1:8" ht="30.75" customHeight="1">
      <c r="A20" s="1" t="s">
        <v>12</v>
      </c>
      <c r="B20" s="7">
        <v>426.96888999999999</v>
      </c>
      <c r="C20" s="7">
        <v>401.189663</v>
      </c>
      <c r="D20" s="7">
        <v>444.6</v>
      </c>
      <c r="E20" s="7">
        <v>457.92814650647381</v>
      </c>
      <c r="F20" s="7">
        <v>471.66599090166801</v>
      </c>
      <c r="G20" s="7">
        <v>485.81597062871805</v>
      </c>
      <c r="H20" s="7">
        <v>500.39044974757957</v>
      </c>
    </row>
    <row r="21" spans="1:8" ht="30.75" customHeight="1">
      <c r="A21" s="1" t="s">
        <v>10</v>
      </c>
      <c r="B21" s="7">
        <f>B22/B20</f>
        <v>0.26423360142234248</v>
      </c>
      <c r="C21" s="7">
        <f t="shared" ref="C21:H21" si="2">C22/C20</f>
        <v>0.2812259332065592</v>
      </c>
      <c r="D21" s="7">
        <f t="shared" si="2"/>
        <v>0.26315789473684209</v>
      </c>
      <c r="E21" s="7">
        <f t="shared" si="2"/>
        <v>0.26423359411974778</v>
      </c>
      <c r="F21" s="7">
        <f t="shared" si="2"/>
        <v>0.26166821941955609</v>
      </c>
      <c r="G21" s="7">
        <f t="shared" si="2"/>
        <v>0.25912775126985166</v>
      </c>
      <c r="H21" s="7">
        <f t="shared" si="2"/>
        <v>0.25661194785946478</v>
      </c>
    </row>
    <row r="22" spans="1:8" ht="30.75" customHeight="1">
      <c r="A22" s="1" t="s">
        <v>13</v>
      </c>
      <c r="B22" s="7">
        <v>112.81952749999999</v>
      </c>
      <c r="C22" s="7">
        <v>112.82493737</v>
      </c>
      <c r="D22" s="7">
        <v>117</v>
      </c>
      <c r="E22" s="7">
        <v>121</v>
      </c>
      <c r="F22" s="7">
        <v>123.42</v>
      </c>
      <c r="G22" s="7">
        <v>125.8884</v>
      </c>
      <c r="H22" s="7">
        <v>128.40616800000001</v>
      </c>
    </row>
    <row r="24" spans="1:8">
      <c r="C24" s="5"/>
      <c r="D24" s="5"/>
      <c r="E24" s="5"/>
      <c r="F24" s="6"/>
    </row>
    <row r="25" spans="1:8">
      <c r="C25" s="5"/>
      <c r="F25" s="6"/>
    </row>
    <row r="26" spans="1:8">
      <c r="C26" s="5"/>
      <c r="D26" s="5"/>
      <c r="E26" s="5"/>
      <c r="F26" s="6"/>
    </row>
  </sheetData>
  <pageMargins left="0.7" right="0.7" top="0.75" bottom="0.75" header="0.3" footer="0.3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topLeftCell="A16" workbookViewId="0">
      <selection activeCell="A59" sqref="A59:H61"/>
    </sheetView>
  </sheetViews>
  <sheetFormatPr baseColWidth="10" defaultRowHeight="15"/>
  <cols>
    <col min="1" max="1" width="26.7109375" customWidth="1"/>
    <col min="2" max="2" width="16.5703125" customWidth="1"/>
    <col min="3" max="3" width="16.28515625" customWidth="1"/>
    <col min="4" max="4" width="15.42578125" customWidth="1"/>
    <col min="5" max="5" width="16.5703125" customWidth="1"/>
    <col min="6" max="6" width="17.28515625" customWidth="1"/>
    <col min="7" max="7" width="17.140625" customWidth="1"/>
    <col min="8" max="8" width="18.140625" customWidth="1"/>
  </cols>
  <sheetData>
    <row r="1" spans="1:10" ht="23.25">
      <c r="A1" s="9" t="s">
        <v>0</v>
      </c>
      <c r="B1" s="9"/>
      <c r="C1" s="9"/>
      <c r="D1" s="9"/>
      <c r="E1" s="9"/>
      <c r="F1" s="9"/>
      <c r="G1" s="9"/>
      <c r="H1" s="9"/>
    </row>
    <row r="4" spans="1:10" ht="18.75">
      <c r="A4" s="10" t="s">
        <v>14</v>
      </c>
      <c r="B4" s="12"/>
      <c r="C4" s="12"/>
      <c r="D4" s="12"/>
      <c r="E4" s="12"/>
      <c r="F4" s="12"/>
      <c r="G4" s="12"/>
      <c r="H4" s="12"/>
    </row>
    <row r="5" spans="1:10">
      <c r="C5" s="5"/>
      <c r="D5" s="5"/>
      <c r="E5" s="23"/>
      <c r="F5" s="6"/>
    </row>
    <row r="6" spans="1:10">
      <c r="C6" s="5"/>
      <c r="D6" s="5"/>
      <c r="E6" s="5"/>
      <c r="F6" s="6"/>
    </row>
    <row r="7" spans="1:10" ht="28.5" customHeight="1">
      <c r="A7" s="4" t="s">
        <v>2</v>
      </c>
      <c r="B7" s="3">
        <v>2010</v>
      </c>
      <c r="C7" s="3">
        <v>2011</v>
      </c>
      <c r="D7" s="3">
        <v>2012</v>
      </c>
      <c r="E7" s="3">
        <v>2013</v>
      </c>
      <c r="F7" s="3">
        <v>2014</v>
      </c>
      <c r="G7" s="3">
        <v>2015</v>
      </c>
      <c r="H7" s="3">
        <v>2016</v>
      </c>
    </row>
    <row r="8" spans="1:10" ht="29.25" customHeight="1">
      <c r="A8" s="1" t="s">
        <v>9</v>
      </c>
      <c r="B8" s="43">
        <v>485</v>
      </c>
      <c r="C8" s="43">
        <v>501</v>
      </c>
      <c r="D8" s="43">
        <v>527</v>
      </c>
      <c r="E8" s="43">
        <v>544</v>
      </c>
      <c r="F8" s="43">
        <v>571</v>
      </c>
      <c r="G8" s="43">
        <v>740</v>
      </c>
      <c r="H8" s="43">
        <v>770</v>
      </c>
    </row>
    <row r="9" spans="1:10" ht="27" customHeight="1">
      <c r="A9" s="1" t="s">
        <v>10</v>
      </c>
      <c r="B9" s="44">
        <v>0.221</v>
      </c>
      <c r="C9" s="45">
        <v>0.22</v>
      </c>
      <c r="D9" s="44">
        <v>0.16400000000000001</v>
      </c>
      <c r="E9" s="44">
        <v>0.16400000000000001</v>
      </c>
      <c r="F9" s="44">
        <v>0.16400000000000001</v>
      </c>
      <c r="G9" s="44">
        <v>0.16400000000000001</v>
      </c>
      <c r="H9" s="44">
        <v>0.16400000000000001</v>
      </c>
    </row>
    <row r="10" spans="1:10" ht="30" customHeight="1">
      <c r="A10" s="1" t="s">
        <v>11</v>
      </c>
      <c r="B10" s="43">
        <f>+B8*B9</f>
        <v>107.185</v>
      </c>
      <c r="C10" s="43">
        <f t="shared" ref="C10:H10" si="0">+C8*C9</f>
        <v>110.22</v>
      </c>
      <c r="D10" s="43">
        <f t="shared" si="0"/>
        <v>86.427999999999997</v>
      </c>
      <c r="E10" s="43">
        <f t="shared" si="0"/>
        <v>89.216000000000008</v>
      </c>
      <c r="F10" s="43">
        <f t="shared" si="0"/>
        <v>93.644000000000005</v>
      </c>
      <c r="G10" s="43">
        <f t="shared" si="0"/>
        <v>121.36</v>
      </c>
      <c r="H10" s="43">
        <f t="shared" si="0"/>
        <v>126.28</v>
      </c>
      <c r="I10" s="24"/>
      <c r="J10" s="25"/>
    </row>
    <row r="11" spans="1:10" ht="29.25" customHeight="1">
      <c r="A11" s="1" t="s">
        <v>12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</row>
    <row r="12" spans="1:10" ht="27.75" customHeight="1">
      <c r="A12" s="1" t="s">
        <v>10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</row>
    <row r="13" spans="1:10" ht="29.25" customHeight="1">
      <c r="A13" s="1" t="s">
        <v>13</v>
      </c>
      <c r="B13" s="43">
        <f>+B11*B12</f>
        <v>0</v>
      </c>
      <c r="C13" s="43">
        <f t="shared" ref="C13:H13" si="1">+C11*C12</f>
        <v>0</v>
      </c>
      <c r="D13" s="43">
        <f t="shared" si="1"/>
        <v>0</v>
      </c>
      <c r="E13" s="43">
        <f t="shared" si="1"/>
        <v>0</v>
      </c>
      <c r="F13" s="43">
        <f t="shared" si="1"/>
        <v>0</v>
      </c>
      <c r="G13" s="43">
        <f t="shared" si="1"/>
        <v>0</v>
      </c>
      <c r="H13" s="43">
        <f t="shared" si="1"/>
        <v>0</v>
      </c>
    </row>
    <row r="16" spans="1:10" ht="33" customHeight="1" thickBot="1">
      <c r="A16" s="2" t="s">
        <v>8</v>
      </c>
      <c r="B16" s="3">
        <v>2010</v>
      </c>
      <c r="C16" s="3">
        <v>2011</v>
      </c>
      <c r="D16" s="3">
        <v>2012</v>
      </c>
      <c r="E16" s="3">
        <v>2013</v>
      </c>
      <c r="F16" s="3">
        <v>2014</v>
      </c>
      <c r="G16" s="3">
        <v>2015</v>
      </c>
      <c r="H16" s="3">
        <v>2016</v>
      </c>
    </row>
    <row r="17" spans="1:11" ht="30" customHeight="1" thickBot="1">
      <c r="A17" s="1" t="s">
        <v>9</v>
      </c>
      <c r="B17" s="40">
        <v>0</v>
      </c>
      <c r="C17" s="41">
        <v>0</v>
      </c>
      <c r="D17" s="41">
        <v>0</v>
      </c>
      <c r="E17" s="41">
        <v>0</v>
      </c>
      <c r="F17" s="41">
        <v>0</v>
      </c>
      <c r="G17" s="42">
        <v>140</v>
      </c>
      <c r="H17" s="42">
        <v>140</v>
      </c>
    </row>
    <row r="18" spans="1:11" ht="30" customHeight="1" thickBot="1">
      <c r="A18" s="1" t="s">
        <v>10</v>
      </c>
      <c r="B18" s="38">
        <v>0</v>
      </c>
      <c r="C18" s="38">
        <v>0</v>
      </c>
      <c r="D18" s="38">
        <v>0</v>
      </c>
      <c r="E18" s="38">
        <v>0</v>
      </c>
      <c r="F18" s="38">
        <v>0</v>
      </c>
      <c r="G18" s="39">
        <v>0.16400000000000001</v>
      </c>
      <c r="H18" s="39">
        <v>0.16400000000000001</v>
      </c>
      <c r="J18" s="31"/>
      <c r="K18" s="31"/>
    </row>
    <row r="19" spans="1:11" ht="24.75" customHeight="1" thickBot="1">
      <c r="A19" s="1" t="s">
        <v>13</v>
      </c>
      <c r="B19" s="19">
        <f>+B17*B18</f>
        <v>0</v>
      </c>
      <c r="C19" s="19">
        <f t="shared" ref="C19:H20" si="2">+C17*C18</f>
        <v>0</v>
      </c>
      <c r="D19" s="19">
        <f t="shared" si="2"/>
        <v>0</v>
      </c>
      <c r="E19" s="19">
        <f t="shared" si="2"/>
        <v>0</v>
      </c>
      <c r="F19" s="19">
        <f t="shared" si="2"/>
        <v>0</v>
      </c>
      <c r="G19" s="19">
        <f t="shared" si="2"/>
        <v>22.96</v>
      </c>
      <c r="H19" s="19">
        <f t="shared" si="2"/>
        <v>22.96</v>
      </c>
      <c r="I19" s="46"/>
      <c r="J19" s="47"/>
    </row>
    <row r="20" spans="1:11" ht="30.75" customHeight="1" thickBot="1">
      <c r="A20" s="1" t="s">
        <v>12</v>
      </c>
      <c r="B20" s="19">
        <f>+B18*B19</f>
        <v>0</v>
      </c>
      <c r="C20" s="19">
        <f t="shared" ref="C20:H21" si="3">+C18*C19</f>
        <v>0</v>
      </c>
      <c r="D20" s="19">
        <f t="shared" si="3"/>
        <v>0</v>
      </c>
      <c r="E20" s="19">
        <f t="shared" si="3"/>
        <v>0</v>
      </c>
      <c r="F20" s="19">
        <f t="shared" si="3"/>
        <v>0</v>
      </c>
      <c r="G20" s="19">
        <v>0</v>
      </c>
      <c r="H20" s="19">
        <v>0</v>
      </c>
    </row>
    <row r="21" spans="1:11" ht="30.75" customHeight="1" thickBot="1">
      <c r="A21" s="1" t="s">
        <v>10</v>
      </c>
      <c r="B21" s="19">
        <f t="shared" ref="B21:B22" si="4">+B19*B20</f>
        <v>0</v>
      </c>
      <c r="C21" s="19">
        <f t="shared" si="3"/>
        <v>0</v>
      </c>
      <c r="D21" s="19">
        <f t="shared" si="3"/>
        <v>0</v>
      </c>
      <c r="E21" s="19">
        <f t="shared" si="3"/>
        <v>0</v>
      </c>
      <c r="F21" s="19">
        <f t="shared" si="3"/>
        <v>0</v>
      </c>
      <c r="G21" s="19">
        <f t="shared" si="3"/>
        <v>0</v>
      </c>
      <c r="H21" s="19">
        <f t="shared" si="3"/>
        <v>0</v>
      </c>
    </row>
    <row r="22" spans="1:11" ht="30.75" customHeight="1" thickBot="1">
      <c r="A22" s="1" t="s">
        <v>13</v>
      </c>
      <c r="B22" s="19">
        <f t="shared" si="4"/>
        <v>0</v>
      </c>
      <c r="C22" s="43">
        <f t="shared" ref="C22:H22" si="5">+C20*C21</f>
        <v>0</v>
      </c>
      <c r="D22" s="43">
        <f t="shared" si="5"/>
        <v>0</v>
      </c>
      <c r="E22" s="43">
        <f t="shared" si="5"/>
        <v>0</v>
      </c>
      <c r="F22" s="43">
        <f t="shared" si="5"/>
        <v>0</v>
      </c>
      <c r="G22" s="43">
        <f t="shared" si="5"/>
        <v>0</v>
      </c>
      <c r="H22" s="43">
        <f t="shared" si="5"/>
        <v>0</v>
      </c>
    </row>
    <row r="24" spans="1:11">
      <c r="B24" s="31"/>
      <c r="C24" s="23"/>
      <c r="D24" s="23"/>
      <c r="E24" s="23"/>
      <c r="F24" s="31"/>
      <c r="G24" s="31"/>
      <c r="H24" s="31"/>
      <c r="I24" s="31"/>
    </row>
    <row r="27" spans="1:11">
      <c r="B27" s="31"/>
      <c r="C27" s="31"/>
      <c r="D27" s="31"/>
      <c r="E27" s="31"/>
      <c r="F27" s="31"/>
      <c r="G27" s="31"/>
      <c r="H27" s="31"/>
    </row>
    <row r="29" spans="1:11" ht="21">
      <c r="A29" s="4" t="s">
        <v>17</v>
      </c>
      <c r="B29" s="3">
        <v>2010</v>
      </c>
      <c r="C29" s="3">
        <v>2011</v>
      </c>
      <c r="D29" s="3">
        <v>2012</v>
      </c>
      <c r="E29" s="3">
        <v>2013</v>
      </c>
      <c r="F29" s="3">
        <v>2014</v>
      </c>
      <c r="G29" s="3">
        <v>2015</v>
      </c>
      <c r="H29" s="3">
        <v>2016</v>
      </c>
    </row>
    <row r="30" spans="1:11">
      <c r="A30" s="1" t="s">
        <v>9</v>
      </c>
      <c r="B30" s="43">
        <f>+B8-B17</f>
        <v>485</v>
      </c>
      <c r="C30" s="43">
        <f t="shared" ref="C30:H30" si="6">+C8-C17</f>
        <v>501</v>
      </c>
      <c r="D30" s="43">
        <f t="shared" si="6"/>
        <v>527</v>
      </c>
      <c r="E30" s="43">
        <f t="shared" si="6"/>
        <v>544</v>
      </c>
      <c r="F30" s="43">
        <f t="shared" si="6"/>
        <v>571</v>
      </c>
      <c r="G30" s="43">
        <f t="shared" si="6"/>
        <v>600</v>
      </c>
      <c r="H30" s="43">
        <f t="shared" si="6"/>
        <v>630</v>
      </c>
    </row>
    <row r="31" spans="1:11">
      <c r="A31" s="1" t="s">
        <v>10</v>
      </c>
      <c r="B31" s="44">
        <v>0.221</v>
      </c>
      <c r="C31" s="49">
        <v>0.22</v>
      </c>
      <c r="D31" s="44">
        <v>0.16400000000000001</v>
      </c>
      <c r="E31" s="44">
        <v>0.16400000000000001</v>
      </c>
      <c r="F31" s="44">
        <v>0.16400000000000001</v>
      </c>
      <c r="G31" s="44">
        <v>0.16400000000000001</v>
      </c>
      <c r="H31" s="44">
        <v>0.16400000000000001</v>
      </c>
    </row>
    <row r="32" spans="1:11">
      <c r="A32" s="1" t="s">
        <v>23</v>
      </c>
      <c r="B32" s="43">
        <f>+B30*B31</f>
        <v>107.185</v>
      </c>
      <c r="C32" s="43">
        <f t="shared" ref="C32:H32" si="7">+C30*C31</f>
        <v>110.22</v>
      </c>
      <c r="D32" s="43">
        <f t="shared" si="7"/>
        <v>86.427999999999997</v>
      </c>
      <c r="E32" s="43">
        <f t="shared" si="7"/>
        <v>89.216000000000008</v>
      </c>
      <c r="F32" s="43">
        <f t="shared" si="7"/>
        <v>93.644000000000005</v>
      </c>
      <c r="G32" s="43">
        <f t="shared" si="7"/>
        <v>98.4</v>
      </c>
      <c r="H32" s="43">
        <f t="shared" si="7"/>
        <v>103.32000000000001</v>
      </c>
    </row>
    <row r="33" spans="1:10">
      <c r="A33" s="1" t="s">
        <v>25</v>
      </c>
      <c r="B33" s="43">
        <f>+B11-B20</f>
        <v>0</v>
      </c>
      <c r="C33" s="43">
        <f t="shared" ref="C33:H33" si="8">+C11-C20</f>
        <v>0</v>
      </c>
      <c r="D33" s="43">
        <f t="shared" si="8"/>
        <v>0</v>
      </c>
      <c r="E33" s="43">
        <f t="shared" si="8"/>
        <v>0</v>
      </c>
      <c r="F33" s="43">
        <f t="shared" si="8"/>
        <v>0</v>
      </c>
      <c r="G33" s="43">
        <f t="shared" si="8"/>
        <v>0</v>
      </c>
      <c r="H33" s="43">
        <f t="shared" si="8"/>
        <v>0</v>
      </c>
    </row>
    <row r="34" spans="1:10">
      <c r="A34" s="1" t="s">
        <v>10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</row>
    <row r="35" spans="1:10">
      <c r="A35" s="1" t="s">
        <v>24</v>
      </c>
      <c r="B35" s="43">
        <f>+B33*B34</f>
        <v>0</v>
      </c>
      <c r="C35" s="43">
        <f t="shared" ref="C35:H35" si="9">+C33*C34</f>
        <v>0</v>
      </c>
      <c r="D35" s="43">
        <f t="shared" si="9"/>
        <v>0</v>
      </c>
      <c r="E35" s="43">
        <f t="shared" si="9"/>
        <v>0</v>
      </c>
      <c r="F35" s="43">
        <f t="shared" si="9"/>
        <v>0</v>
      </c>
      <c r="G35" s="43">
        <f t="shared" si="9"/>
        <v>0</v>
      </c>
      <c r="H35" s="43">
        <f t="shared" si="9"/>
        <v>0</v>
      </c>
    </row>
    <row r="37" spans="1:10">
      <c r="B37" s="31"/>
      <c r="C37" s="31"/>
      <c r="D37" s="31"/>
      <c r="E37" s="31"/>
      <c r="F37" s="31"/>
      <c r="G37" s="31"/>
      <c r="H37" s="31"/>
    </row>
    <row r="38" spans="1:10" ht="18.75">
      <c r="A38" s="33" t="s">
        <v>17</v>
      </c>
      <c r="B38" s="33">
        <v>2010</v>
      </c>
      <c r="C38" s="33">
        <v>2011</v>
      </c>
      <c r="D38" s="33">
        <v>2012</v>
      </c>
      <c r="E38" s="33">
        <v>2013</v>
      </c>
      <c r="F38" s="33">
        <v>2014</v>
      </c>
      <c r="G38" s="33">
        <v>2015</v>
      </c>
      <c r="H38" s="33">
        <v>2016</v>
      </c>
    </row>
    <row r="39" spans="1:10">
      <c r="A39" s="1" t="s">
        <v>9</v>
      </c>
      <c r="B39" s="32">
        <v>485</v>
      </c>
      <c r="C39" s="32">
        <v>501</v>
      </c>
      <c r="D39" s="32">
        <v>527</v>
      </c>
      <c r="E39" s="32">
        <v>544</v>
      </c>
      <c r="F39" s="32">
        <v>571</v>
      </c>
      <c r="G39" s="32">
        <v>600</v>
      </c>
      <c r="H39" s="32">
        <v>630</v>
      </c>
    </row>
    <row r="40" spans="1:10">
      <c r="A40" s="1" t="s">
        <v>26</v>
      </c>
      <c r="B40" s="32">
        <f>+B33</f>
        <v>0</v>
      </c>
      <c r="C40" s="32">
        <f t="shared" ref="C40:H40" si="10">+C33</f>
        <v>0</v>
      </c>
      <c r="D40" s="32">
        <f t="shared" si="10"/>
        <v>0</v>
      </c>
      <c r="E40" s="32">
        <f t="shared" si="10"/>
        <v>0</v>
      </c>
      <c r="F40" s="32">
        <f t="shared" si="10"/>
        <v>0</v>
      </c>
      <c r="G40" s="32">
        <f t="shared" si="10"/>
        <v>0</v>
      </c>
      <c r="H40" s="32">
        <f t="shared" si="10"/>
        <v>0</v>
      </c>
    </row>
    <row r="41" spans="1:10">
      <c r="A41" s="34" t="s">
        <v>27</v>
      </c>
      <c r="B41" s="35">
        <f>+B39+B40</f>
        <v>485</v>
      </c>
      <c r="C41" s="35">
        <f t="shared" ref="C41:H41" si="11">+C39+C40</f>
        <v>501</v>
      </c>
      <c r="D41" s="35">
        <f t="shared" si="11"/>
        <v>527</v>
      </c>
      <c r="E41" s="35">
        <f t="shared" si="11"/>
        <v>544</v>
      </c>
      <c r="F41" s="35">
        <f t="shared" si="11"/>
        <v>571</v>
      </c>
      <c r="G41" s="35">
        <f t="shared" si="11"/>
        <v>600</v>
      </c>
      <c r="H41" s="35">
        <f t="shared" si="11"/>
        <v>630</v>
      </c>
      <c r="I41" s="31"/>
      <c r="J41" s="31"/>
    </row>
    <row r="42" spans="1:10">
      <c r="A42" s="1" t="s">
        <v>23</v>
      </c>
      <c r="B42" s="32">
        <f>+B32</f>
        <v>107.185</v>
      </c>
      <c r="C42" s="32">
        <f t="shared" ref="C42:H42" si="12">+C32</f>
        <v>110.22</v>
      </c>
      <c r="D42" s="32">
        <f t="shared" si="12"/>
        <v>86.427999999999997</v>
      </c>
      <c r="E42" s="32">
        <f t="shared" si="12"/>
        <v>89.216000000000008</v>
      </c>
      <c r="F42" s="32">
        <f t="shared" si="12"/>
        <v>93.644000000000005</v>
      </c>
      <c r="G42" s="32">
        <f t="shared" si="12"/>
        <v>98.4</v>
      </c>
      <c r="H42" s="32">
        <f t="shared" si="12"/>
        <v>103.32000000000001</v>
      </c>
    </row>
    <row r="43" spans="1:10">
      <c r="A43" s="1" t="s">
        <v>24</v>
      </c>
      <c r="B43" s="32">
        <f>+B35</f>
        <v>0</v>
      </c>
      <c r="C43" s="32">
        <f t="shared" ref="C43:H43" si="13">+C35</f>
        <v>0</v>
      </c>
      <c r="D43" s="32">
        <f t="shared" si="13"/>
        <v>0</v>
      </c>
      <c r="E43" s="32">
        <f t="shared" si="13"/>
        <v>0</v>
      </c>
      <c r="F43" s="32">
        <f t="shared" si="13"/>
        <v>0</v>
      </c>
      <c r="G43" s="32">
        <f t="shared" si="13"/>
        <v>0</v>
      </c>
      <c r="H43" s="32">
        <f t="shared" si="13"/>
        <v>0</v>
      </c>
    </row>
    <row r="44" spans="1:10">
      <c r="A44" s="34" t="s">
        <v>27</v>
      </c>
      <c r="B44" s="35">
        <f>+B42+B43</f>
        <v>107.185</v>
      </c>
      <c r="C44" s="35">
        <f t="shared" ref="C44:H44" si="14">+C42+C43</f>
        <v>110.22</v>
      </c>
      <c r="D44" s="35">
        <f t="shared" si="14"/>
        <v>86.427999999999997</v>
      </c>
      <c r="E44" s="35">
        <f t="shared" si="14"/>
        <v>89.216000000000008</v>
      </c>
      <c r="F44" s="35">
        <f t="shared" si="14"/>
        <v>93.644000000000005</v>
      </c>
      <c r="G44" s="35">
        <f t="shared" si="14"/>
        <v>98.4</v>
      </c>
      <c r="H44" s="35">
        <f t="shared" si="14"/>
        <v>103.32000000000001</v>
      </c>
    </row>
    <row r="45" spans="1:10">
      <c r="A45" s="36"/>
      <c r="B45" s="37"/>
      <c r="C45" s="37"/>
      <c r="D45" s="37"/>
      <c r="E45" s="37"/>
      <c r="F45" s="37"/>
      <c r="G45" s="37"/>
      <c r="H45" s="37"/>
    </row>
    <row r="46" spans="1:10">
      <c r="B46" s="31"/>
      <c r="C46" s="31"/>
      <c r="D46" s="31"/>
      <c r="E46" s="31"/>
      <c r="F46" s="31"/>
      <c r="G46" s="31"/>
      <c r="H46" s="31"/>
    </row>
    <row r="47" spans="1:10">
      <c r="A47" s="27" t="s">
        <v>15</v>
      </c>
      <c r="B47" s="27"/>
      <c r="C47" s="27"/>
      <c r="D47" s="27"/>
      <c r="E47" s="27"/>
      <c r="F47" s="27"/>
      <c r="G47" s="28"/>
    </row>
    <row r="48" spans="1:10">
      <c r="A48" s="27" t="s">
        <v>16</v>
      </c>
      <c r="B48" s="27"/>
      <c r="C48" s="27"/>
      <c r="D48" s="27"/>
      <c r="E48" s="27"/>
      <c r="F48" s="27"/>
      <c r="G48" s="26"/>
      <c r="H48" s="26"/>
    </row>
    <row r="52" spans="1:8">
      <c r="B52" s="31">
        <f>+B10-B19</f>
        <v>107.185</v>
      </c>
      <c r="C52" s="31">
        <f t="shared" ref="C52:H52" si="15">+C10-C19</f>
        <v>110.22</v>
      </c>
      <c r="D52" s="31">
        <f t="shared" si="15"/>
        <v>86.427999999999997</v>
      </c>
      <c r="E52" s="31">
        <f t="shared" si="15"/>
        <v>89.216000000000008</v>
      </c>
      <c r="F52" s="31">
        <f t="shared" si="15"/>
        <v>93.644000000000005</v>
      </c>
      <c r="G52" s="31">
        <f t="shared" si="15"/>
        <v>98.4</v>
      </c>
      <c r="H52" s="31">
        <f t="shared" si="15"/>
        <v>103.32</v>
      </c>
    </row>
    <row r="53" spans="1:8">
      <c r="B53" s="31">
        <f>+B8-B17</f>
        <v>485</v>
      </c>
      <c r="C53" s="31">
        <f t="shared" ref="C53:H53" si="16">+C8-C17</f>
        <v>501</v>
      </c>
      <c r="D53" s="31">
        <f t="shared" si="16"/>
        <v>527</v>
      </c>
      <c r="E53" s="31">
        <f t="shared" si="16"/>
        <v>544</v>
      </c>
      <c r="F53" s="31">
        <f t="shared" si="16"/>
        <v>571</v>
      </c>
      <c r="G53" s="31">
        <f t="shared" si="16"/>
        <v>600</v>
      </c>
      <c r="H53" s="31">
        <f t="shared" si="16"/>
        <v>630</v>
      </c>
    </row>
    <row r="59" spans="1:8">
      <c r="A59" s="27" t="s">
        <v>15</v>
      </c>
      <c r="B59" s="27"/>
      <c r="C59" s="27"/>
      <c r="D59" s="27"/>
      <c r="E59" s="27"/>
      <c r="F59" s="27"/>
      <c r="G59" s="28"/>
    </row>
    <row r="60" spans="1:8">
      <c r="A60" s="27" t="s">
        <v>16</v>
      </c>
      <c r="B60" s="27"/>
      <c r="C60" s="27"/>
      <c r="D60" s="27"/>
      <c r="E60" s="27"/>
      <c r="F60" s="27"/>
      <c r="G60" s="26"/>
      <c r="H60" s="26"/>
    </row>
    <row r="61" spans="1:8">
      <c r="A61" s="27" t="s">
        <v>19</v>
      </c>
      <c r="B61" s="27"/>
    </row>
  </sheetData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3"/>
  <sheetViews>
    <sheetView tabSelected="1" topLeftCell="A58" workbookViewId="0">
      <selection activeCell="E94" sqref="E94"/>
    </sheetView>
  </sheetViews>
  <sheetFormatPr baseColWidth="10" defaultRowHeight="15"/>
  <cols>
    <col min="1" max="1" width="37.42578125" customWidth="1"/>
    <col min="2" max="2" width="16.5703125" customWidth="1"/>
    <col min="3" max="3" width="16.28515625" customWidth="1"/>
    <col min="4" max="4" width="11.28515625" customWidth="1"/>
    <col min="5" max="5" width="16.5703125" customWidth="1"/>
    <col min="6" max="6" width="17.28515625" customWidth="1"/>
    <col min="7" max="7" width="17.140625" customWidth="1"/>
    <col min="8" max="8" width="18.140625" customWidth="1"/>
  </cols>
  <sheetData>
    <row r="1" spans="1:10" ht="23.25">
      <c r="A1" s="9" t="s">
        <v>18</v>
      </c>
      <c r="B1" s="8"/>
      <c r="C1" s="8"/>
      <c r="D1" s="8"/>
      <c r="E1" s="8"/>
      <c r="F1" s="8"/>
      <c r="G1" s="8"/>
      <c r="H1" s="8"/>
    </row>
    <row r="4" spans="1:10" ht="18.75">
      <c r="A4" s="10" t="s">
        <v>1</v>
      </c>
      <c r="B4" s="11"/>
      <c r="C4" s="11"/>
      <c r="D4" s="11"/>
      <c r="E4" s="11"/>
      <c r="F4" s="11"/>
      <c r="G4" s="11"/>
      <c r="H4" s="11"/>
    </row>
    <row r="5" spans="1:10">
      <c r="C5" s="23"/>
      <c r="D5" s="5"/>
      <c r="E5" s="5"/>
      <c r="F5" s="6"/>
    </row>
    <row r="6" spans="1:10">
      <c r="C6" s="5"/>
      <c r="D6" s="5"/>
      <c r="E6" s="5"/>
      <c r="F6" s="6"/>
    </row>
    <row r="7" spans="1:10" ht="28.5" customHeight="1">
      <c r="A7" s="4" t="s">
        <v>2</v>
      </c>
      <c r="B7" s="3">
        <v>2010</v>
      </c>
      <c r="C7" s="3">
        <v>2011</v>
      </c>
      <c r="D7" s="3">
        <v>2012</v>
      </c>
      <c r="E7" s="3">
        <v>2013</v>
      </c>
      <c r="F7" s="3">
        <v>2014</v>
      </c>
      <c r="G7" s="3">
        <v>2015</v>
      </c>
      <c r="H7" s="3">
        <v>2016</v>
      </c>
    </row>
    <row r="8" spans="1:10" ht="29.25" customHeight="1">
      <c r="A8" s="1" t="s">
        <v>3</v>
      </c>
      <c r="B8" s="43">
        <v>372</v>
      </c>
      <c r="C8" s="43">
        <v>482.1</v>
      </c>
      <c r="D8" s="43">
        <v>531</v>
      </c>
      <c r="E8" s="43">
        <v>564</v>
      </c>
      <c r="F8" s="43">
        <v>592</v>
      </c>
      <c r="G8" s="43">
        <v>626</v>
      </c>
      <c r="H8" s="43">
        <v>661</v>
      </c>
    </row>
    <row r="9" spans="1:10" ht="27" customHeight="1">
      <c r="A9" s="1" t="s">
        <v>4</v>
      </c>
      <c r="B9" s="44">
        <v>2.2959999999999998</v>
      </c>
      <c r="C9" s="44">
        <f t="shared" ref="C9:D9" si="0">C10/C8</f>
        <v>2.3716911958929687</v>
      </c>
      <c r="D9" s="48">
        <v>2.19</v>
      </c>
      <c r="E9" s="48">
        <v>2.19</v>
      </c>
      <c r="F9" s="48">
        <v>2.19</v>
      </c>
      <c r="G9" s="48">
        <v>2.19</v>
      </c>
      <c r="H9" s="48">
        <v>2.19</v>
      </c>
    </row>
    <row r="10" spans="1:10" ht="30" customHeight="1">
      <c r="A10" s="1" t="s">
        <v>5</v>
      </c>
      <c r="B10" s="43">
        <f>+B8*B9</f>
        <v>854.11199999999997</v>
      </c>
      <c r="C10" s="43">
        <v>1143.3923255400002</v>
      </c>
      <c r="D10" s="43">
        <f>+D8*D9</f>
        <v>1162.8899999999999</v>
      </c>
      <c r="E10" s="43">
        <f t="shared" ref="E10:H10" si="1">+E8*E9</f>
        <v>1235.1600000000001</v>
      </c>
      <c r="F10" s="43">
        <f t="shared" si="1"/>
        <v>1296.48</v>
      </c>
      <c r="G10" s="43">
        <f t="shared" si="1"/>
        <v>1370.94</v>
      </c>
      <c r="H10" s="43">
        <f t="shared" si="1"/>
        <v>1447.59</v>
      </c>
      <c r="J10" s="56"/>
    </row>
    <row r="11" spans="1:10" ht="29.25" customHeight="1">
      <c r="A11" s="1" t="s">
        <v>6</v>
      </c>
      <c r="B11" s="43">
        <v>657</v>
      </c>
      <c r="C11" s="43">
        <v>775</v>
      </c>
      <c r="D11" s="43">
        <v>913.57</v>
      </c>
      <c r="E11" s="43">
        <v>1077</v>
      </c>
      <c r="F11" s="43">
        <v>1271</v>
      </c>
      <c r="G11" s="43">
        <v>1499</v>
      </c>
      <c r="H11" s="43">
        <v>1768</v>
      </c>
    </row>
    <row r="12" spans="1:10" ht="27.75" customHeight="1">
      <c r="A12" s="1" t="s">
        <v>4</v>
      </c>
      <c r="B12" s="44">
        <v>3.2844259973504535</v>
      </c>
      <c r="C12" s="44">
        <v>3.2509193268213581</v>
      </c>
      <c r="D12" s="44">
        <v>3.3109999999999999</v>
      </c>
      <c r="E12" s="44">
        <v>3.3109999999999999</v>
      </c>
      <c r="F12" s="44">
        <v>3.3109999999999999</v>
      </c>
      <c r="G12" s="44">
        <v>3.3109999999999999</v>
      </c>
      <c r="H12" s="44">
        <v>3.3109999999999999</v>
      </c>
    </row>
    <row r="13" spans="1:10" ht="29.25" customHeight="1">
      <c r="A13" s="1" t="s">
        <v>5</v>
      </c>
      <c r="B13" s="43">
        <f>+B11*B12</f>
        <v>2157.8678802592481</v>
      </c>
      <c r="C13" s="43">
        <f t="shared" ref="C13:H13" si="2">+C11*C12</f>
        <v>2519.4624782865526</v>
      </c>
      <c r="D13" s="43">
        <f t="shared" si="2"/>
        <v>3024.8302699999999</v>
      </c>
      <c r="E13" s="43">
        <f t="shared" si="2"/>
        <v>3565.9470000000001</v>
      </c>
      <c r="F13" s="43">
        <f t="shared" si="2"/>
        <v>4208.2809999999999</v>
      </c>
      <c r="G13" s="43">
        <f t="shared" si="2"/>
        <v>4963.1890000000003</v>
      </c>
      <c r="H13" s="43">
        <f t="shared" si="2"/>
        <v>5853.848</v>
      </c>
      <c r="I13" s="29"/>
      <c r="J13" s="25"/>
    </row>
    <row r="15" spans="1:10" ht="16.5" customHeight="1"/>
    <row r="16" spans="1:10" ht="30" customHeight="1">
      <c r="A16" s="4" t="s">
        <v>8</v>
      </c>
      <c r="B16" s="3">
        <v>2010</v>
      </c>
      <c r="C16" s="3">
        <v>2011</v>
      </c>
      <c r="D16" s="3">
        <v>2012</v>
      </c>
      <c r="E16" s="3">
        <v>2013</v>
      </c>
      <c r="F16" s="3">
        <v>2014</v>
      </c>
      <c r="G16" s="3">
        <v>2015</v>
      </c>
      <c r="H16" s="3">
        <v>2016</v>
      </c>
    </row>
    <row r="17" spans="1:10" ht="30" customHeight="1">
      <c r="A17" s="1" t="s">
        <v>7</v>
      </c>
      <c r="B17" s="43">
        <v>64</v>
      </c>
      <c r="C17" s="43">
        <v>139</v>
      </c>
      <c r="D17" s="43">
        <v>155</v>
      </c>
      <c r="E17" s="43">
        <v>170</v>
      </c>
      <c r="F17" s="43">
        <v>179</v>
      </c>
      <c r="G17" s="43">
        <v>188</v>
      </c>
      <c r="H17" s="43">
        <v>197</v>
      </c>
    </row>
    <row r="18" spans="1:10" ht="30.75" customHeight="1">
      <c r="A18" s="1" t="s">
        <v>4</v>
      </c>
      <c r="B18" s="44">
        <v>2.2959999999999998</v>
      </c>
      <c r="C18" s="44">
        <v>2.3716911958929687</v>
      </c>
      <c r="D18" s="48">
        <v>2.1913978494623656</v>
      </c>
      <c r="E18" s="48">
        <v>2.19</v>
      </c>
      <c r="F18" s="48">
        <v>2.19</v>
      </c>
      <c r="G18" s="48">
        <v>2.19</v>
      </c>
      <c r="H18" s="48">
        <v>2.19</v>
      </c>
    </row>
    <row r="19" spans="1:10" ht="30.75" customHeight="1">
      <c r="A19" s="1" t="s">
        <v>5</v>
      </c>
      <c r="B19" s="43">
        <f>+B17*B18</f>
        <v>146.94399999999999</v>
      </c>
      <c r="C19" s="43">
        <f t="shared" ref="C19:H19" si="3">+C17*C18</f>
        <v>329.66507622912263</v>
      </c>
      <c r="D19" s="43">
        <f t="shared" si="3"/>
        <v>339.66666666666669</v>
      </c>
      <c r="E19" s="43">
        <f t="shared" si="3"/>
        <v>372.3</v>
      </c>
      <c r="F19" s="43">
        <f t="shared" si="3"/>
        <v>392.01</v>
      </c>
      <c r="G19" s="43">
        <f t="shared" si="3"/>
        <v>411.71999999999997</v>
      </c>
      <c r="H19" s="43">
        <f t="shared" si="3"/>
        <v>431.43</v>
      </c>
      <c r="I19" s="30"/>
    </row>
    <row r="20" spans="1:10" ht="30.75" customHeight="1">
      <c r="A20" s="1" t="s">
        <v>6</v>
      </c>
      <c r="B20" s="43">
        <v>120</v>
      </c>
      <c r="C20" s="43">
        <v>136</v>
      </c>
      <c r="D20" s="43">
        <v>153</v>
      </c>
      <c r="E20" s="43">
        <v>172</v>
      </c>
      <c r="F20" s="43">
        <v>194</v>
      </c>
      <c r="G20" s="43">
        <v>219</v>
      </c>
      <c r="H20" s="43">
        <v>247</v>
      </c>
    </row>
    <row r="21" spans="1:10" ht="21" customHeight="1">
      <c r="A21" s="1" t="s">
        <v>4</v>
      </c>
      <c r="B21" s="44">
        <v>3.2844259973504535</v>
      </c>
      <c r="C21" s="44">
        <v>3.2509193268213581</v>
      </c>
      <c r="D21" s="44">
        <v>3.3109999999999999</v>
      </c>
      <c r="E21" s="44">
        <v>3.3109999999999999</v>
      </c>
      <c r="F21" s="44">
        <v>3.3109999999999999</v>
      </c>
      <c r="G21" s="44">
        <v>3.3109999999999999</v>
      </c>
      <c r="H21" s="44">
        <v>3.3109999999999999</v>
      </c>
    </row>
    <row r="22" spans="1:10" ht="21.75" customHeight="1">
      <c r="A22" s="1" t="s">
        <v>5</v>
      </c>
      <c r="B22" s="43">
        <f>+B20*B21</f>
        <v>394.13111968205442</v>
      </c>
      <c r="C22" s="43">
        <f t="shared" ref="C22:H22" si="4">+C20*C21</f>
        <v>442.12502844770472</v>
      </c>
      <c r="D22" s="43">
        <f t="shared" si="4"/>
        <v>506.58299999999997</v>
      </c>
      <c r="E22" s="43">
        <f t="shared" si="4"/>
        <v>569.49199999999996</v>
      </c>
      <c r="F22" s="43">
        <f t="shared" si="4"/>
        <v>642.33399999999995</v>
      </c>
      <c r="G22" s="43">
        <f t="shared" si="4"/>
        <v>725.10900000000004</v>
      </c>
      <c r="H22" s="43">
        <f t="shared" si="4"/>
        <v>817.81700000000001</v>
      </c>
      <c r="I22" s="29"/>
      <c r="J22" s="25"/>
    </row>
    <row r="24" spans="1:10">
      <c r="B24" s="31"/>
      <c r="C24" s="31"/>
      <c r="D24" s="31"/>
      <c r="E24" s="31"/>
      <c r="F24" s="31"/>
      <c r="G24" s="31"/>
      <c r="H24" s="31"/>
    </row>
    <row r="25" spans="1:10" ht="21">
      <c r="A25" s="4" t="s">
        <v>17</v>
      </c>
      <c r="B25" s="3">
        <v>2010</v>
      </c>
      <c r="C25" s="3">
        <v>2011</v>
      </c>
      <c r="D25" s="3">
        <v>2012</v>
      </c>
      <c r="E25" s="3">
        <v>2013</v>
      </c>
      <c r="F25" s="3">
        <v>2014</v>
      </c>
      <c r="G25" s="3">
        <v>2015</v>
      </c>
      <c r="H25" s="3">
        <v>2016</v>
      </c>
    </row>
    <row r="26" spans="1:10">
      <c r="A26" s="52" t="s">
        <v>3</v>
      </c>
      <c r="B26" s="22">
        <f>+B8-B17</f>
        <v>308</v>
      </c>
      <c r="C26" s="22">
        <f t="shared" ref="C26:H26" si="5">+C8-C17</f>
        <v>343.1</v>
      </c>
      <c r="D26" s="22">
        <f t="shared" si="5"/>
        <v>376</v>
      </c>
      <c r="E26" s="22">
        <f t="shared" si="5"/>
        <v>394</v>
      </c>
      <c r="F26" s="22">
        <f t="shared" si="5"/>
        <v>413</v>
      </c>
      <c r="G26" s="22">
        <f t="shared" si="5"/>
        <v>438</v>
      </c>
      <c r="H26" s="22">
        <f t="shared" si="5"/>
        <v>464</v>
      </c>
      <c r="I26" s="31"/>
    </row>
    <row r="27" spans="1:10">
      <c r="A27" s="1" t="s">
        <v>4</v>
      </c>
      <c r="B27" s="44">
        <v>2.2959999999999998</v>
      </c>
      <c r="C27" s="44">
        <v>2.3716911958929687</v>
      </c>
      <c r="D27" s="48">
        <v>2.1913978494623656</v>
      </c>
      <c r="E27" s="48">
        <v>2.19</v>
      </c>
      <c r="F27" s="48">
        <v>2.19</v>
      </c>
      <c r="G27" s="48">
        <v>2.19</v>
      </c>
      <c r="H27" s="48">
        <v>2.19</v>
      </c>
    </row>
    <row r="28" spans="1:10">
      <c r="A28" s="53" t="s">
        <v>5</v>
      </c>
      <c r="B28" s="54">
        <f>+B26*B27</f>
        <v>707.16799999999989</v>
      </c>
      <c r="C28" s="54">
        <f t="shared" ref="C28:H28" si="6">+C26*C27</f>
        <v>813.7272493108776</v>
      </c>
      <c r="D28" s="54">
        <f t="shared" si="6"/>
        <v>823.96559139784949</v>
      </c>
      <c r="E28" s="54">
        <f t="shared" si="6"/>
        <v>862.86</v>
      </c>
      <c r="F28" s="54">
        <f t="shared" si="6"/>
        <v>904.47</v>
      </c>
      <c r="G28" s="54">
        <f t="shared" si="6"/>
        <v>959.22</v>
      </c>
      <c r="H28" s="54">
        <f t="shared" si="6"/>
        <v>1016.16</v>
      </c>
    </row>
    <row r="29" spans="1:10">
      <c r="A29" s="52" t="s">
        <v>6</v>
      </c>
      <c r="B29" s="22">
        <f>+B11-B20</f>
        <v>537</v>
      </c>
      <c r="C29" s="22">
        <f t="shared" ref="C29:H29" si="7">+C11-C20</f>
        <v>639</v>
      </c>
      <c r="D29" s="22">
        <f t="shared" si="7"/>
        <v>760.57</v>
      </c>
      <c r="E29" s="22">
        <f t="shared" si="7"/>
        <v>905</v>
      </c>
      <c r="F29" s="22">
        <f t="shared" si="7"/>
        <v>1077</v>
      </c>
      <c r="G29" s="22">
        <f t="shared" si="7"/>
        <v>1280</v>
      </c>
      <c r="H29" s="22">
        <f t="shared" si="7"/>
        <v>1521</v>
      </c>
    </row>
    <row r="30" spans="1:10">
      <c r="A30" s="1" t="s">
        <v>4</v>
      </c>
      <c r="B30" s="44">
        <v>3.2844259973504535</v>
      </c>
      <c r="C30" s="44">
        <v>3.2509193268213581</v>
      </c>
      <c r="D30" s="44">
        <v>3.3109999999999999</v>
      </c>
      <c r="E30" s="44">
        <v>3.3109999999999999</v>
      </c>
      <c r="F30" s="44">
        <v>3.3109999999999999</v>
      </c>
      <c r="G30" s="44">
        <v>3.3109999999999999</v>
      </c>
      <c r="H30" s="44">
        <v>3.3109999999999999</v>
      </c>
    </row>
    <row r="31" spans="1:10">
      <c r="A31" s="53" t="s">
        <v>5</v>
      </c>
      <c r="B31" s="54">
        <f>+B29*B30</f>
        <v>1763.7367605771935</v>
      </c>
      <c r="C31" s="54">
        <f t="shared" ref="C31:H31" si="8">+C29*C30</f>
        <v>2077.337449838848</v>
      </c>
      <c r="D31" s="54">
        <f t="shared" si="8"/>
        <v>2518.2472700000003</v>
      </c>
      <c r="E31" s="54">
        <f t="shared" si="8"/>
        <v>2996.4549999999999</v>
      </c>
      <c r="F31" s="54">
        <f t="shared" si="8"/>
        <v>3565.9470000000001</v>
      </c>
      <c r="G31" s="54">
        <f t="shared" si="8"/>
        <v>4238.08</v>
      </c>
      <c r="H31" s="54">
        <f t="shared" si="8"/>
        <v>5036.0309999999999</v>
      </c>
    </row>
    <row r="33" spans="1:9">
      <c r="B33" s="31"/>
      <c r="C33" s="31"/>
      <c r="D33" s="31"/>
      <c r="E33" s="31"/>
      <c r="F33" s="31"/>
      <c r="G33" s="31"/>
      <c r="H33" s="31"/>
    </row>
    <row r="34" spans="1:9" ht="18.75">
      <c r="A34" s="33" t="s">
        <v>47</v>
      </c>
      <c r="B34" s="33">
        <v>2010</v>
      </c>
      <c r="C34" s="33">
        <v>2011</v>
      </c>
      <c r="D34" s="33">
        <v>2012</v>
      </c>
      <c r="E34" s="33">
        <v>2013</v>
      </c>
      <c r="F34" s="33">
        <v>2014</v>
      </c>
      <c r="G34" s="33">
        <v>2015</v>
      </c>
      <c r="H34" s="33">
        <v>2016</v>
      </c>
    </row>
    <row r="35" spans="1:9">
      <c r="A35" s="1" t="s">
        <v>3</v>
      </c>
      <c r="B35" s="32">
        <v>308</v>
      </c>
      <c r="C35" s="32">
        <v>343.1</v>
      </c>
      <c r="D35" s="32">
        <v>376</v>
      </c>
      <c r="E35" s="32">
        <v>394</v>
      </c>
      <c r="F35" s="32">
        <v>413</v>
      </c>
      <c r="G35" s="32">
        <v>438</v>
      </c>
      <c r="H35" s="32">
        <v>464</v>
      </c>
    </row>
    <row r="36" spans="1:9">
      <c r="A36" s="1" t="s">
        <v>6</v>
      </c>
      <c r="B36" s="32">
        <v>537</v>
      </c>
      <c r="C36" s="32">
        <v>639</v>
      </c>
      <c r="D36" s="32">
        <v>760.57</v>
      </c>
      <c r="E36" s="32">
        <v>905</v>
      </c>
      <c r="F36" s="32">
        <v>1077</v>
      </c>
      <c r="G36" s="32">
        <v>1280</v>
      </c>
      <c r="H36" s="32">
        <v>1521</v>
      </c>
    </row>
    <row r="37" spans="1:9">
      <c r="A37" s="34" t="s">
        <v>20</v>
      </c>
      <c r="B37" s="35">
        <f>+B35+B36</f>
        <v>845</v>
      </c>
      <c r="C37" s="35">
        <f t="shared" ref="C37:H37" si="9">+C35+C36</f>
        <v>982.1</v>
      </c>
      <c r="D37" s="35">
        <f t="shared" si="9"/>
        <v>1136.5700000000002</v>
      </c>
      <c r="E37" s="35">
        <f t="shared" si="9"/>
        <v>1299</v>
      </c>
      <c r="F37" s="35">
        <f t="shared" si="9"/>
        <v>1490</v>
      </c>
      <c r="G37" s="35">
        <f t="shared" si="9"/>
        <v>1718</v>
      </c>
      <c r="H37" s="35">
        <f t="shared" si="9"/>
        <v>1985</v>
      </c>
      <c r="I37" s="31"/>
    </row>
    <row r="38" spans="1:9">
      <c r="A38" s="1" t="s">
        <v>21</v>
      </c>
      <c r="B38" s="32">
        <v>707.16799999999989</v>
      </c>
      <c r="C38" s="32">
        <v>813.7272493108776</v>
      </c>
      <c r="D38" s="32">
        <v>823.96559139784949</v>
      </c>
      <c r="E38" s="32">
        <v>862.86</v>
      </c>
      <c r="F38" s="32">
        <v>904.47</v>
      </c>
      <c r="G38" s="32">
        <v>959.22</v>
      </c>
      <c r="H38" s="32">
        <v>1016.16</v>
      </c>
    </row>
    <row r="39" spans="1:9">
      <c r="A39" s="1" t="s">
        <v>22</v>
      </c>
      <c r="B39" s="32">
        <v>1763.7367605771935</v>
      </c>
      <c r="C39" s="32">
        <v>2077.337449838848</v>
      </c>
      <c r="D39" s="32">
        <v>2518.2472700000003</v>
      </c>
      <c r="E39" s="32">
        <v>2996.4549999999999</v>
      </c>
      <c r="F39" s="32">
        <v>3565.9470000000001</v>
      </c>
      <c r="G39" s="32">
        <v>4238.08</v>
      </c>
      <c r="H39" s="32">
        <v>5036.0309999999999</v>
      </c>
    </row>
    <row r="40" spans="1:9">
      <c r="A40" s="34" t="s">
        <v>20</v>
      </c>
      <c r="B40" s="35">
        <f>+B38+B39</f>
        <v>2470.9047605771934</v>
      </c>
      <c r="C40" s="35">
        <f t="shared" ref="C40" si="10">+C38+C39</f>
        <v>2891.0646991497256</v>
      </c>
      <c r="D40" s="35">
        <f t="shared" ref="D40" si="11">+D38+D39</f>
        <v>3342.2128613978498</v>
      </c>
      <c r="E40" s="35">
        <f t="shared" ref="E40" si="12">+E38+E39</f>
        <v>3859.3150000000001</v>
      </c>
      <c r="F40" s="35">
        <f t="shared" ref="F40" si="13">+F38+F39</f>
        <v>4470.4170000000004</v>
      </c>
      <c r="G40" s="35">
        <f t="shared" ref="G40" si="14">+G38+G39</f>
        <v>5197.3</v>
      </c>
      <c r="H40" s="35">
        <f t="shared" ref="H40" si="15">+H38+H39</f>
        <v>6052.1909999999998</v>
      </c>
    </row>
    <row r="41" spans="1:9">
      <c r="A41" s="36"/>
      <c r="B41" s="37"/>
      <c r="C41" s="37"/>
      <c r="D41" s="37"/>
      <c r="E41" s="37"/>
      <c r="F41" s="37"/>
      <c r="G41" s="37"/>
      <c r="H41" s="37"/>
    </row>
    <row r="42" spans="1:9">
      <c r="B42" s="31"/>
      <c r="C42" s="31"/>
      <c r="D42" s="31"/>
      <c r="E42" s="31"/>
      <c r="F42" s="31"/>
      <c r="G42" s="31"/>
      <c r="H42" s="31"/>
    </row>
    <row r="43" spans="1:9">
      <c r="A43" s="27" t="s">
        <v>15</v>
      </c>
      <c r="B43" s="27"/>
      <c r="C43" s="27"/>
      <c r="D43" s="27"/>
      <c r="E43" s="27"/>
      <c r="F43" s="27"/>
      <c r="G43" s="28"/>
    </row>
    <row r="44" spans="1:9">
      <c r="A44" s="27" t="s">
        <v>16</v>
      </c>
      <c r="B44" s="27"/>
      <c r="C44" s="27"/>
      <c r="D44" s="27"/>
      <c r="E44" s="27"/>
      <c r="F44" s="27"/>
      <c r="G44" s="26"/>
      <c r="H44" s="26"/>
    </row>
    <row r="47" spans="1:9">
      <c r="B47" s="31">
        <f>+B8-B17</f>
        <v>308</v>
      </c>
      <c r="C47" s="31">
        <f t="shared" ref="C47:H47" si="16">+C8-C17</f>
        <v>343.1</v>
      </c>
      <c r="D47" s="31">
        <f t="shared" si="16"/>
        <v>376</v>
      </c>
      <c r="E47" s="31">
        <f t="shared" si="16"/>
        <v>394</v>
      </c>
      <c r="F47" s="31">
        <f t="shared" si="16"/>
        <v>413</v>
      </c>
      <c r="G47" s="31">
        <f t="shared" si="16"/>
        <v>438</v>
      </c>
      <c r="H47" s="31">
        <f t="shared" si="16"/>
        <v>464</v>
      </c>
    </row>
    <row r="48" spans="1:9">
      <c r="B48" s="31">
        <f>+B11-B20</f>
        <v>537</v>
      </c>
      <c r="C48" s="31">
        <f t="shared" ref="C48:H48" si="17">+C11-C20</f>
        <v>639</v>
      </c>
      <c r="D48" s="31">
        <f t="shared" si="17"/>
        <v>760.57</v>
      </c>
      <c r="E48" s="31">
        <f t="shared" si="17"/>
        <v>905</v>
      </c>
      <c r="F48" s="31">
        <f t="shared" si="17"/>
        <v>1077</v>
      </c>
      <c r="G48" s="31">
        <f t="shared" si="17"/>
        <v>1280</v>
      </c>
      <c r="H48" s="31">
        <f t="shared" si="17"/>
        <v>1521</v>
      </c>
    </row>
    <row r="49" spans="1:9">
      <c r="B49" s="51">
        <f>SUM(B47:B48)</f>
        <v>845</v>
      </c>
      <c r="C49" s="51">
        <f t="shared" ref="C49:H49" si="18">SUM(C47:C48)</f>
        <v>982.1</v>
      </c>
      <c r="D49" s="51">
        <f t="shared" si="18"/>
        <v>1136.5700000000002</v>
      </c>
      <c r="E49" s="51">
        <f t="shared" si="18"/>
        <v>1299</v>
      </c>
      <c r="F49" s="51">
        <f t="shared" si="18"/>
        <v>1490</v>
      </c>
      <c r="G49" s="51">
        <f t="shared" si="18"/>
        <v>1718</v>
      </c>
      <c r="H49" s="51">
        <f t="shared" si="18"/>
        <v>1985</v>
      </c>
    </row>
    <row r="50" spans="1:9">
      <c r="B50" s="31">
        <f>+B10-B19</f>
        <v>707.16800000000001</v>
      </c>
      <c r="C50" s="31">
        <f t="shared" ref="C50:H50" si="19">+C10-C19</f>
        <v>813.7272493108776</v>
      </c>
      <c r="D50" s="31">
        <f t="shared" si="19"/>
        <v>823.22333333333313</v>
      </c>
      <c r="E50" s="31">
        <f t="shared" si="19"/>
        <v>862.86000000000013</v>
      </c>
      <c r="F50" s="31">
        <f t="shared" si="19"/>
        <v>904.47</v>
      </c>
      <c r="G50" s="31">
        <f t="shared" si="19"/>
        <v>959.22</v>
      </c>
      <c r="H50" s="31">
        <f t="shared" si="19"/>
        <v>1016.1599999999999</v>
      </c>
    </row>
    <row r="51" spans="1:9">
      <c r="B51" s="31">
        <f>+B13-B22</f>
        <v>1763.7367605771938</v>
      </c>
      <c r="C51" s="31">
        <f t="shared" ref="C51:H51" si="20">+C13-C22</f>
        <v>2077.337449838848</v>
      </c>
      <c r="D51" s="31">
        <f t="shared" si="20"/>
        <v>2518.2472699999998</v>
      </c>
      <c r="E51" s="31">
        <f t="shared" si="20"/>
        <v>2996.4549999999999</v>
      </c>
      <c r="F51" s="31">
        <f t="shared" si="20"/>
        <v>3565.9470000000001</v>
      </c>
      <c r="G51" s="31">
        <f t="shared" si="20"/>
        <v>4238.08</v>
      </c>
      <c r="H51" s="31">
        <f t="shared" si="20"/>
        <v>5036.0309999999999</v>
      </c>
    </row>
    <row r="52" spans="1:9">
      <c r="B52" s="51">
        <f>SUM(B50:B51)</f>
        <v>2470.9047605771939</v>
      </c>
      <c r="C52" s="51">
        <f t="shared" ref="C52:H52" si="21">SUM(C50:C51)</f>
        <v>2891.0646991497256</v>
      </c>
      <c r="D52" s="51">
        <f t="shared" si="21"/>
        <v>3341.4706033333332</v>
      </c>
      <c r="E52" s="51">
        <f t="shared" si="21"/>
        <v>3859.3150000000001</v>
      </c>
      <c r="F52" s="51">
        <f t="shared" si="21"/>
        <v>4470.4170000000004</v>
      </c>
      <c r="G52" s="51">
        <f t="shared" si="21"/>
        <v>5197.3</v>
      </c>
      <c r="H52" s="51">
        <f t="shared" si="21"/>
        <v>6052.1909999999998</v>
      </c>
      <c r="I52" s="55"/>
    </row>
    <row r="54" spans="1:9">
      <c r="B54" s="36">
        <v>2010</v>
      </c>
      <c r="C54" s="36">
        <v>2011</v>
      </c>
      <c r="D54" s="57" t="s">
        <v>29</v>
      </c>
    </row>
    <row r="55" spans="1:9">
      <c r="A55" s="36" t="s">
        <v>28</v>
      </c>
      <c r="B55">
        <v>86</v>
      </c>
      <c r="C55">
        <v>97</v>
      </c>
      <c r="D55" s="50">
        <f>+(C55-B55)/B55*100</f>
        <v>12.790697674418606</v>
      </c>
    </row>
    <row r="56" spans="1:9">
      <c r="A56" s="36" t="s">
        <v>30</v>
      </c>
      <c r="B56">
        <v>9</v>
      </c>
      <c r="C56">
        <v>11</v>
      </c>
      <c r="D56" s="50">
        <f>+(C56-B56)/B56*100</f>
        <v>22.222222222222221</v>
      </c>
    </row>
    <row r="62" spans="1:9">
      <c r="A62" t="s">
        <v>31</v>
      </c>
    </row>
    <row r="64" spans="1:9">
      <c r="B64" t="s">
        <v>32</v>
      </c>
      <c r="C64" t="s">
        <v>33</v>
      </c>
      <c r="E64" t="s">
        <v>34</v>
      </c>
      <c r="F64" t="s">
        <v>35</v>
      </c>
    </row>
    <row r="65" spans="1:9">
      <c r="A65" t="s">
        <v>36</v>
      </c>
      <c r="B65">
        <v>2010</v>
      </c>
      <c r="C65">
        <v>2011</v>
      </c>
      <c r="D65" t="s">
        <v>29</v>
      </c>
      <c r="E65">
        <v>2012</v>
      </c>
      <c r="F65">
        <v>2013</v>
      </c>
      <c r="G65">
        <v>2014</v>
      </c>
      <c r="H65">
        <v>2015</v>
      </c>
      <c r="I65">
        <v>2016</v>
      </c>
    </row>
    <row r="66" spans="1:9">
      <c r="A66" t="s">
        <v>37</v>
      </c>
      <c r="B66">
        <v>680220</v>
      </c>
      <c r="C66">
        <v>713086</v>
      </c>
      <c r="D66" s="50">
        <v>4.8316721060833263</v>
      </c>
      <c r="E66">
        <v>728705</v>
      </c>
      <c r="F66">
        <v>770061.31759575591</v>
      </c>
      <c r="G66">
        <v>805792.43458413053</v>
      </c>
      <c r="H66">
        <v>842455.93629624485</v>
      </c>
      <c r="I66">
        <v>882051.39479023928</v>
      </c>
    </row>
    <row r="67" spans="1:9">
      <c r="A67" t="s">
        <v>28</v>
      </c>
      <c r="B67">
        <v>3770</v>
      </c>
      <c r="C67">
        <v>3821</v>
      </c>
      <c r="D67" s="50">
        <v>1.3527851458885942</v>
      </c>
      <c r="E67">
        <v>3913</v>
      </c>
      <c r="F67">
        <v>3999.762749445676</v>
      </c>
      <c r="G67">
        <v>4099.8736141906875</v>
      </c>
      <c r="H67">
        <v>4206.6585365853653</v>
      </c>
      <c r="I67">
        <v>4324.1219512195121</v>
      </c>
    </row>
    <row r="68" spans="1:9">
      <c r="A68" t="s">
        <v>38</v>
      </c>
      <c r="B68">
        <v>683990</v>
      </c>
      <c r="C68">
        <v>716907</v>
      </c>
      <c r="D68" s="50">
        <v>4.8124972587318533</v>
      </c>
      <c r="E68">
        <v>732618</v>
      </c>
      <c r="F68">
        <v>774061.08034520154</v>
      </c>
      <c r="G68">
        <v>809892.30819832126</v>
      </c>
      <c r="H68">
        <v>846662.59483283025</v>
      </c>
      <c r="I68">
        <v>886375.51674145879</v>
      </c>
    </row>
    <row r="69" spans="1:9">
      <c r="D69" s="50"/>
    </row>
    <row r="70" spans="1:9">
      <c r="A70" t="s">
        <v>39</v>
      </c>
      <c r="B70">
        <v>2089.1999999999998</v>
      </c>
      <c r="C70">
        <v>2187</v>
      </c>
      <c r="D70" s="50">
        <v>4.6812176909822032</v>
      </c>
      <c r="E70">
        <v>2237</v>
      </c>
      <c r="F70">
        <v>2485.7190789473684</v>
      </c>
      <c r="G70">
        <v>2623.324013157895</v>
      </c>
      <c r="H70">
        <v>2723.4003289473685</v>
      </c>
      <c r="I70">
        <v>2870.5713815789477</v>
      </c>
    </row>
    <row r="71" spans="1:9">
      <c r="A71" t="s">
        <v>40</v>
      </c>
      <c r="B71" s="31">
        <v>1632.1000000000001</v>
      </c>
      <c r="C71">
        <v>1741</v>
      </c>
      <c r="D71" s="50">
        <v>6.672385270510377</v>
      </c>
      <c r="E71">
        <v>1782</v>
      </c>
      <c r="F71">
        <v>2144.5714285714289</v>
      </c>
      <c r="G71">
        <v>2298.0857142857144</v>
      </c>
      <c r="H71">
        <v>2419.2000000000003</v>
      </c>
      <c r="I71">
        <v>2517.9428571428575</v>
      </c>
    </row>
    <row r="72" spans="1:9">
      <c r="A72" t="s">
        <v>41</v>
      </c>
      <c r="B72">
        <v>3721.3</v>
      </c>
      <c r="C72">
        <v>3928</v>
      </c>
      <c r="D72" s="50">
        <v>5.5545105205170184</v>
      </c>
      <c r="E72">
        <v>4019</v>
      </c>
      <c r="F72">
        <v>4630.2905075187973</v>
      </c>
      <c r="G72">
        <v>4921.4097274436099</v>
      </c>
      <c r="H72">
        <v>5142.6003289473683</v>
      </c>
      <c r="I72">
        <v>5388.5142387218057</v>
      </c>
    </row>
    <row r="73" spans="1:9">
      <c r="D73" s="50"/>
    </row>
    <row r="74" spans="1:9">
      <c r="A74" t="s">
        <v>42</v>
      </c>
      <c r="B74">
        <v>3.9632395175186677</v>
      </c>
      <c r="C74">
        <v>3.9839963420210336</v>
      </c>
      <c r="D74" s="50">
        <v>0.52373378925534908</v>
      </c>
      <c r="E74">
        <v>3.9420000000000002</v>
      </c>
      <c r="F74">
        <v>3.9420000000000002</v>
      </c>
      <c r="G74">
        <v>3.9420000000000002</v>
      </c>
      <c r="H74">
        <v>3.9420000000000002</v>
      </c>
      <c r="I74">
        <v>3.9420000000000002</v>
      </c>
    </row>
    <row r="75" spans="1:9">
      <c r="A75" t="s">
        <v>43</v>
      </c>
      <c r="B75">
        <v>3.3098462104037738</v>
      </c>
      <c r="C75">
        <v>3.2492820218265366</v>
      </c>
      <c r="D75" s="50">
        <v>-1.8298188111238223</v>
      </c>
      <c r="E75">
        <v>3.3109999999999999</v>
      </c>
      <c r="F75">
        <v>3.3109999999999999</v>
      </c>
      <c r="G75">
        <v>3.3109999999999999</v>
      </c>
      <c r="H75">
        <v>3.3109999999999999</v>
      </c>
      <c r="I75">
        <v>3.3109999999999999</v>
      </c>
    </row>
    <row r="76" spans="1:9">
      <c r="D76" s="50"/>
    </row>
    <row r="77" spans="1:9">
      <c r="A77" t="s">
        <v>44</v>
      </c>
      <c r="B77">
        <v>8280</v>
      </c>
      <c r="C77">
        <v>8713</v>
      </c>
      <c r="D77" s="50">
        <v>5.229468599033817</v>
      </c>
      <c r="E77">
        <v>8818</v>
      </c>
      <c r="F77">
        <v>9798.7046092105265</v>
      </c>
      <c r="G77">
        <v>10341.143259868422</v>
      </c>
      <c r="H77">
        <v>10735.644096710526</v>
      </c>
      <c r="I77">
        <v>11315.792386184212</v>
      </c>
    </row>
    <row r="78" spans="1:9">
      <c r="A78" t="s">
        <v>45</v>
      </c>
      <c r="B78">
        <v>5402</v>
      </c>
      <c r="C78">
        <v>5657</v>
      </c>
      <c r="D78" s="50">
        <v>4.720473898556091</v>
      </c>
      <c r="E78">
        <v>5898</v>
      </c>
      <c r="F78">
        <v>7100.6760000000013</v>
      </c>
      <c r="G78">
        <v>7608.9618</v>
      </c>
      <c r="H78">
        <v>8009.9712000000009</v>
      </c>
      <c r="I78">
        <v>8336.9088000000011</v>
      </c>
    </row>
    <row r="79" spans="1:9">
      <c r="A79" t="s">
        <v>46</v>
      </c>
      <c r="B79">
        <v>13682</v>
      </c>
      <c r="C79">
        <v>14370</v>
      </c>
      <c r="D79" s="50">
        <v>5.0285046045899717</v>
      </c>
      <c r="E79">
        <v>14716</v>
      </c>
      <c r="F79">
        <v>16899.38060921053</v>
      </c>
      <c r="G79">
        <v>17950.105059868423</v>
      </c>
      <c r="H79">
        <v>18745.615296710526</v>
      </c>
      <c r="I79">
        <v>19652.701186184211</v>
      </c>
    </row>
    <row r="83" spans="1:8" ht="18.75">
      <c r="A83" s="33" t="s">
        <v>48</v>
      </c>
      <c r="B83" s="33">
        <v>2010</v>
      </c>
      <c r="C83" s="33">
        <v>2011</v>
      </c>
      <c r="D83" s="33">
        <v>2012</v>
      </c>
      <c r="E83" s="33">
        <v>2013</v>
      </c>
      <c r="F83" s="33">
        <v>2014</v>
      </c>
      <c r="G83" s="33">
        <v>2015</v>
      </c>
      <c r="H83" s="33">
        <v>2016</v>
      </c>
    </row>
    <row r="84" spans="1:8">
      <c r="A84" s="1" t="s">
        <v>3</v>
      </c>
      <c r="B84" s="32"/>
      <c r="C84" s="32"/>
      <c r="D84" s="32"/>
      <c r="E84" s="32"/>
      <c r="F84" s="32"/>
      <c r="G84" s="32"/>
      <c r="H84" s="32"/>
    </row>
    <row r="85" spans="1:8">
      <c r="A85" s="1" t="s">
        <v>6</v>
      </c>
      <c r="B85" s="31">
        <v>1632.1000000000001</v>
      </c>
      <c r="C85">
        <v>1741</v>
      </c>
      <c r="D85">
        <v>1782</v>
      </c>
      <c r="E85" s="31">
        <v>2144.5714285714289</v>
      </c>
      <c r="F85" s="31">
        <v>2298.0857142857144</v>
      </c>
      <c r="G85" s="31">
        <v>2419.2000000000003</v>
      </c>
      <c r="H85" s="31">
        <v>2517.9428571428575</v>
      </c>
    </row>
    <row r="86" spans="1:8">
      <c r="A86" s="34" t="s">
        <v>20</v>
      </c>
      <c r="B86" s="35">
        <f>+B84+B85</f>
        <v>1632.1000000000001</v>
      </c>
      <c r="C86" s="35">
        <f t="shared" ref="C86:H86" si="22">+C84+C85</f>
        <v>1741</v>
      </c>
      <c r="D86" s="35">
        <f t="shared" si="22"/>
        <v>1782</v>
      </c>
      <c r="E86" s="35">
        <f t="shared" si="22"/>
        <v>2144.5714285714289</v>
      </c>
      <c r="F86" s="35">
        <f t="shared" si="22"/>
        <v>2298.0857142857144</v>
      </c>
      <c r="G86" s="35">
        <f t="shared" si="22"/>
        <v>2419.2000000000003</v>
      </c>
      <c r="H86" s="35">
        <f t="shared" si="22"/>
        <v>2517.9428571428575</v>
      </c>
    </row>
    <row r="87" spans="1:8">
      <c r="A87" s="1" t="s">
        <v>21</v>
      </c>
      <c r="B87" s="32">
        <v>707.16799999999989</v>
      </c>
      <c r="C87" s="32">
        <v>813.7272493108776</v>
      </c>
      <c r="D87" s="32">
        <v>823.96559139784949</v>
      </c>
      <c r="E87" s="32">
        <v>862.86</v>
      </c>
      <c r="F87" s="32">
        <v>904.47</v>
      </c>
      <c r="G87" s="32">
        <v>959.22</v>
      </c>
      <c r="H87" s="32">
        <v>1016.16</v>
      </c>
    </row>
    <row r="88" spans="1:8">
      <c r="A88" s="1" t="s">
        <v>22</v>
      </c>
      <c r="B88" s="32">
        <v>1763.7367605771935</v>
      </c>
      <c r="C88" s="32">
        <v>2077.337449838848</v>
      </c>
      <c r="D88" s="32">
        <v>2518.2472700000003</v>
      </c>
      <c r="E88" s="32">
        <v>2996.4549999999999</v>
      </c>
      <c r="F88" s="32">
        <v>3565.9470000000001</v>
      </c>
      <c r="G88" s="32">
        <v>4238.08</v>
      </c>
      <c r="H88" s="32">
        <v>5036.0309999999999</v>
      </c>
    </row>
    <row r="89" spans="1:8">
      <c r="A89" s="34" t="s">
        <v>20</v>
      </c>
      <c r="B89" s="35">
        <f>+B87+B88</f>
        <v>2470.9047605771934</v>
      </c>
      <c r="C89" s="35">
        <f t="shared" ref="C89:H89" si="23">+C87+C88</f>
        <v>2891.0646991497256</v>
      </c>
      <c r="D89" s="35">
        <f t="shared" si="23"/>
        <v>3342.2128613978498</v>
      </c>
      <c r="E89" s="35">
        <f t="shared" si="23"/>
        <v>3859.3150000000001</v>
      </c>
      <c r="F89" s="35">
        <f t="shared" si="23"/>
        <v>4470.4170000000004</v>
      </c>
      <c r="G89" s="35">
        <f t="shared" si="23"/>
        <v>5197.3</v>
      </c>
      <c r="H89" s="35">
        <f t="shared" si="23"/>
        <v>6052.1909999999998</v>
      </c>
    </row>
    <row r="97" spans="1:8" ht="18.75">
      <c r="A97" s="33" t="s">
        <v>47</v>
      </c>
      <c r="B97" s="33">
        <v>2010</v>
      </c>
      <c r="C97" s="33">
        <v>2011</v>
      </c>
      <c r="D97" s="33">
        <v>2012</v>
      </c>
      <c r="E97" s="33">
        <v>2013</v>
      </c>
      <c r="F97" s="33">
        <v>2014</v>
      </c>
      <c r="G97" s="33">
        <v>2015</v>
      </c>
      <c r="H97" s="33">
        <v>2016</v>
      </c>
    </row>
    <row r="98" spans="1:8">
      <c r="A98" s="1" t="s">
        <v>3</v>
      </c>
      <c r="B98" s="32">
        <v>308</v>
      </c>
      <c r="C98" s="32">
        <v>343.1</v>
      </c>
      <c r="D98" s="32">
        <v>376</v>
      </c>
      <c r="E98" s="32">
        <v>394</v>
      </c>
      <c r="F98" s="32">
        <v>413</v>
      </c>
      <c r="G98" s="32">
        <v>438</v>
      </c>
      <c r="H98" s="32">
        <v>464</v>
      </c>
    </row>
    <row r="99" spans="1:8">
      <c r="A99" s="1" t="s">
        <v>6</v>
      </c>
      <c r="B99" s="32">
        <v>537</v>
      </c>
      <c r="C99" s="32">
        <v>639</v>
      </c>
      <c r="D99" s="32">
        <v>760.57</v>
      </c>
      <c r="E99" s="32">
        <v>905</v>
      </c>
      <c r="F99" s="32">
        <v>1077</v>
      </c>
      <c r="G99" s="32">
        <v>1280</v>
      </c>
      <c r="H99" s="32">
        <v>1521</v>
      </c>
    </row>
    <row r="100" spans="1:8">
      <c r="A100" s="34" t="s">
        <v>20</v>
      </c>
      <c r="B100" s="35">
        <f>+B98+B99</f>
        <v>845</v>
      </c>
      <c r="C100" s="35">
        <f t="shared" ref="C100:H100" si="24">+C98+C99</f>
        <v>982.1</v>
      </c>
      <c r="D100" s="35">
        <f t="shared" si="24"/>
        <v>1136.5700000000002</v>
      </c>
      <c r="E100" s="35">
        <f t="shared" si="24"/>
        <v>1299</v>
      </c>
      <c r="F100" s="35">
        <f t="shared" si="24"/>
        <v>1490</v>
      </c>
      <c r="G100" s="35">
        <f t="shared" si="24"/>
        <v>1718</v>
      </c>
      <c r="H100" s="35">
        <f t="shared" si="24"/>
        <v>1985</v>
      </c>
    </row>
    <row r="101" spans="1:8">
      <c r="A101" s="1" t="s">
        <v>21</v>
      </c>
      <c r="B101" s="32">
        <v>707.16799999999989</v>
      </c>
      <c r="C101" s="32">
        <v>813.7272493108776</v>
      </c>
      <c r="D101" s="32">
        <v>823.96559139784949</v>
      </c>
      <c r="E101" s="32">
        <v>862.86</v>
      </c>
      <c r="F101" s="32">
        <v>904.47</v>
      </c>
      <c r="G101" s="32">
        <v>959.22</v>
      </c>
      <c r="H101" s="32">
        <v>1016.16</v>
      </c>
    </row>
    <row r="102" spans="1:8">
      <c r="A102" s="1" t="s">
        <v>22</v>
      </c>
      <c r="B102" s="32">
        <v>1763.7367605771935</v>
      </c>
      <c r="C102" s="32">
        <v>2077.337449838848</v>
      </c>
      <c r="D102" s="32">
        <v>2518.2472700000003</v>
      </c>
      <c r="E102" s="32">
        <v>2996.4549999999999</v>
      </c>
      <c r="F102" s="32">
        <v>3565.9470000000001</v>
      </c>
      <c r="G102" s="32">
        <v>4238.08</v>
      </c>
      <c r="H102" s="32">
        <v>5036.0309999999999</v>
      </c>
    </row>
    <row r="103" spans="1:8">
      <c r="A103" s="34" t="s">
        <v>20</v>
      </c>
      <c r="B103" s="35">
        <f>+B101+B102</f>
        <v>2470.9047605771934</v>
      </c>
      <c r="C103" s="35">
        <f t="shared" ref="C103:H103" si="25">+C101+C102</f>
        <v>2891.0646991497256</v>
      </c>
      <c r="D103" s="35">
        <f t="shared" si="25"/>
        <v>3342.2128613978498</v>
      </c>
      <c r="E103" s="35">
        <f t="shared" si="25"/>
        <v>3859.3150000000001</v>
      </c>
      <c r="F103" s="35">
        <f t="shared" si="25"/>
        <v>4470.4170000000004</v>
      </c>
      <c r="G103" s="35">
        <f t="shared" si="25"/>
        <v>5197.3</v>
      </c>
      <c r="H103" s="35">
        <f t="shared" si="25"/>
        <v>6052.1909999999998</v>
      </c>
    </row>
  </sheetData>
  <pageMargins left="0.7" right="0.7" top="0.75" bottom="0.75" header="0.3" footer="0.3"/>
  <pageSetup paperSize="9" scale="9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Eligible ELEC DCM</vt:lpstr>
      <vt:lpstr>Eligible GAZ DCM</vt:lpstr>
      <vt:lpstr>Eligible Gaz Recalculé</vt:lpstr>
      <vt:lpstr>Eligible Elec Recalculé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 </cp:lastModifiedBy>
  <cp:lastPrinted>2012-07-31T11:01:10Z</cp:lastPrinted>
  <dcterms:created xsi:type="dcterms:W3CDTF">2012-07-16T08:35:43Z</dcterms:created>
  <dcterms:modified xsi:type="dcterms:W3CDTF">2012-07-31T11:36:01Z</dcterms:modified>
</cp:coreProperties>
</file>