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488641088c282/BootCamp/Repo/testrepo/submittedwork/excel-challenge/"/>
    </mc:Choice>
  </mc:AlternateContent>
  <xr:revisionPtr revIDLastSave="30" documentId="8_{2C35554F-F401-425D-ACE2-E916F3005A2E}" xr6:coauthVersionLast="47" xr6:coauthVersionMax="47" xr10:uidLastSave="{91399437-CE86-4C09-8669-40F9D4E236A9}"/>
  <bookViews>
    <workbookView xWindow="-98" yWindow="-98" windowWidth="24196" windowHeight="13096" firstSheet="1" activeTab="3" xr2:uid="{00000000-000D-0000-FFFF-FFFF00000000}"/>
  </bookViews>
  <sheets>
    <sheet name="Campaign Status per Category" sheetId="3" r:id="rId1"/>
    <sheet name="Campaign Status Per Subcategory" sheetId="4" r:id="rId2"/>
    <sheet name="Campaign Outcomes" sheetId="5" r:id="rId3"/>
    <sheet name="Crowdfunding" sheetId="1" r:id="rId4"/>
    <sheet name="Bonus" sheetId="6" r:id="rId5"/>
  </sheets>
  <definedNames>
    <definedName name="_xlnm._FilterDatabase" localSheetId="4" hidden="1">Bonus!$A$1:$H$13</definedName>
    <definedName name="_xlnm._FilterDatabase" localSheetId="3" hidden="1">Crowdfunding!$A$1:$T$1001</definedName>
    <definedName name="outcomes">Crowdfunding!$G:$G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D4" i="6"/>
  <c r="D5" i="6"/>
  <c r="D6" i="6"/>
  <c r="D7" i="6"/>
  <c r="E7" i="6" s="1"/>
  <c r="F7" i="6" s="1"/>
  <c r="D8" i="6"/>
  <c r="D9" i="6"/>
  <c r="D10" i="6"/>
  <c r="D11" i="6"/>
  <c r="D12" i="6"/>
  <c r="D13" i="6"/>
  <c r="D2" i="6"/>
  <c r="C5" i="6"/>
  <c r="E5" i="6" s="1"/>
  <c r="G5" i="6" s="1"/>
  <c r="C6" i="6"/>
  <c r="C7" i="6"/>
  <c r="C8" i="6"/>
  <c r="C9" i="6"/>
  <c r="C10" i="6"/>
  <c r="C11" i="6"/>
  <c r="E11" i="6" s="1"/>
  <c r="F11" i="6" s="1"/>
  <c r="C12" i="6"/>
  <c r="C13" i="6"/>
  <c r="E13" i="6" s="1"/>
  <c r="G13" i="6" s="1"/>
  <c r="C4" i="6"/>
  <c r="C2" i="6"/>
  <c r="E9" i="6"/>
  <c r="G9" i="6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80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12" i="1"/>
  <c r="S11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10" i="6" l="1"/>
  <c r="E6" i="6"/>
  <c r="C3" i="6"/>
  <c r="D3" i="6"/>
  <c r="G10" i="6"/>
  <c r="G6" i="6"/>
  <c r="H11" i="6"/>
  <c r="H7" i="6"/>
  <c r="H10" i="6"/>
  <c r="H6" i="6"/>
  <c r="G4" i="6"/>
  <c r="G11" i="6"/>
  <c r="G7" i="6"/>
  <c r="H13" i="6"/>
  <c r="H9" i="6"/>
  <c r="H5" i="6"/>
  <c r="E12" i="6"/>
  <c r="H12" i="6" s="1"/>
  <c r="E8" i="6"/>
  <c r="G8" i="6" s="1"/>
  <c r="F10" i="6"/>
  <c r="F6" i="6"/>
  <c r="E4" i="6"/>
  <c r="H4" i="6" s="1"/>
  <c r="F13" i="6"/>
  <c r="F9" i="6"/>
  <c r="F5" i="6"/>
  <c r="E2" i="6"/>
  <c r="F2" i="6" s="1"/>
  <c r="E3" i="6" l="1"/>
  <c r="F3" i="6" s="1"/>
  <c r="F4" i="6"/>
  <c r="H8" i="6"/>
  <c r="F8" i="6"/>
  <c r="F12" i="6"/>
  <c r="G12" i="6"/>
  <c r="H2" i="6"/>
  <c r="G2" i="6"/>
  <c r="H3" i="6" l="1"/>
  <c r="G3" i="6"/>
</calcChain>
</file>

<file path=xl/sharedStrings.xml><?xml version="1.0" encoding="utf-8"?>
<sst xmlns="http://schemas.openxmlformats.org/spreadsheetml/2006/main" count="6125" uniqueCount="2107">
  <si>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</si>
  <si>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</si>
  <si>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</si>
  <si>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</si>
  <si>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</si>
  <si>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</si>
  <si>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</si>
  <si>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</si>
  <si>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</si>
  <si>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</si>
  <si>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</si>
  <si>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</si>
  <si>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</si>
  <si>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</si>
  <si>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</si>
  <si>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</si>
  <si>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</si>
  <si>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</si>
  <si>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</si>
  <si>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</si>
  <si>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</si>
  <si>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</si>
  <si>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</si>
  <si>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</si>
  <si>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</si>
  <si>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</si>
  <si>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</si>
  <si>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</si>
  <si>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</si>
  <si>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</si>
  <si>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</si>
  <si>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</si>
  <si>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</si>
  <si>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</si>
  <si>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</si>
  <si>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</si>
  <si>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</si>
  <si>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</si>
  <si>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</si>
  <si>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</si>
  <si>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</si>
  <si>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</si>
  <si>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</si>
  <si>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</si>
  <si>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</si>
  <si>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</si>
  <si>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</si>
  <si>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</si>
  <si>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</si>
  <si>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</si>
  <si>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</si>
  <si>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</si>
  <si>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</si>
  <si>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</si>
  <si>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</si>
  <si>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</si>
  <si>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</si>
  <si>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</si>
  <si>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</si>
  <si>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</si>
  <si>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</si>
  <si>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</si>
  <si>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</si>
  <si>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</si>
  <si>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</si>
  <si>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</si>
  <si>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</si>
  <si>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</si>
  <si>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</si>
  <si>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</si>
  <si>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</si>
  <si>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</si>
  <si>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</si>
  <si>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</si>
  <si>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</si>
  <si>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</si>
  <si>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</si>
  <si>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</si>
  <si>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</si>
  <si>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</si>
  <si>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</si>
  <si>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</si>
  <si>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</si>
  <si>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</si>
  <si>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</si>
  <si>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</si>
  <si>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</si>
  <si>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</si>
  <si>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</si>
  <si>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</si>
  <si>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</si>
  <si>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</si>
  <si>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</si>
  <si>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</si>
  <si>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</si>
  <si>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</si>
  <si>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</si>
  <si>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</si>
  <si>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</si>
  <si>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</si>
  <si>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</si>
  <si>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</si>
  <si>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</si>
  <si>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</si>
  <si>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</si>
  <si>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</si>
  <si>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</si>
  <si>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</si>
  <si>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</si>
  <si>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</si>
  <si>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</si>
  <si>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</si>
  <si>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</si>
  <si>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</si>
  <si>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</si>
  <si>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</si>
  <si>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</si>
  <si>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</si>
  <si>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</si>
  <si>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</si>
  <si>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</si>
  <si>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</si>
  <si>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</si>
  <si>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</si>
  <si>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</si>
  <si>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</si>
  <si>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</si>
  <si>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</si>
  <si>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</si>
  <si>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</si>
  <si>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</si>
  <si>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</si>
  <si>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</si>
  <si>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</si>
  <si>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</si>
  <si>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</si>
  <si>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</si>
  <si>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</si>
  <si>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</si>
  <si>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</si>
  <si>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</si>
  <si>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</si>
  <si>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</si>
  <si>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</si>
  <si>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</si>
  <si>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</si>
  <si>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</si>
  <si>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</si>
  <si>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</si>
  <si>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</si>
  <si>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</si>
  <si>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</si>
  <si>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</si>
  <si>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</si>
  <si>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</si>
  <si>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</si>
  <si>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</si>
  <si>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</si>
  <si>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</si>
  <si>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</si>
  <si>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</si>
  <si>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</si>
  <si>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</si>
  <si>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</si>
  <si>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</si>
  <si>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</si>
  <si>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</si>
  <si>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</si>
  <si>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</si>
  <si>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</si>
  <si>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</si>
  <si>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</si>
  <si>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</si>
  <si>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</si>
  <si>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</si>
  <si>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</si>
  <si>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</si>
  <si>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</si>
  <si>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</si>
  <si>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</si>
  <si>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</si>
  <si>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</si>
  <si>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</si>
  <si>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</si>
  <si>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</si>
  <si>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</si>
  <si>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</si>
  <si>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</si>
  <si>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</si>
  <si>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</si>
  <si>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</si>
  <si>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</si>
  <si>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</si>
  <si>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</si>
  <si>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</si>
  <si>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</si>
  <si>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</si>
  <si>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</si>
  <si>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</si>
  <si>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</si>
  <si>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</si>
  <si>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</si>
  <si>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</si>
  <si>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</si>
  <si>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</si>
  <si>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</si>
  <si>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</si>
  <si>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</si>
  <si>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</si>
  <si>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</si>
  <si>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</si>
  <si>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</si>
  <si>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</si>
  <si>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</si>
  <si>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</si>
  <si>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</si>
  <si>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</si>
  <si>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</si>
  <si>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</si>
  <si>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</si>
  <si>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</si>
  <si>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</si>
  <si>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</si>
  <si>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</si>
  <si>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</si>
  <si>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</si>
  <si>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</si>
  <si>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</si>
  <si>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</si>
  <si>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</si>
  <si>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</si>
  <si>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</si>
  <si>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</si>
  <si>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</si>
  <si>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</si>
  <si>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</si>
  <si>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</si>
  <si>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</si>
  <si>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</si>
  <si>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</si>
  <si>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</si>
  <si>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</si>
  <si>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</si>
  <si>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</si>
  <si>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</si>
  <si>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</si>
  <si>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</si>
  <si>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</si>
  <si>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</si>
  <si>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</si>
  <si>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</si>
  <si>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</si>
  <si>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</si>
  <si>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</si>
  <si>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</si>
  <si>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</si>
  <si>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</si>
  <si>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</si>
  <si>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</si>
  <si>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</si>
  <si>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</si>
  <si>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</si>
  <si>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</si>
  <si>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</si>
  <si>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</si>
  <si>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</si>
  <si>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</si>
  <si>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</si>
  <si>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</si>
  <si>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</si>
  <si>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</si>
  <si>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</si>
  <si>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</si>
  <si>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</si>
  <si>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</si>
  <si>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</si>
  <si>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</si>
  <si>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</si>
  <si>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</si>
  <si>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</si>
  <si>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</si>
  <si>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</si>
  <si>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</si>
  <si>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</si>
  <si>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</si>
  <si>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</si>
  <si>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</si>
  <si>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</si>
  <si>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</si>
  <si>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</si>
  <si>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</si>
  <si>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</si>
  <si>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</si>
  <si>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</si>
  <si>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</si>
  <si>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</si>
  <si>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</si>
  <si>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</si>
  <si>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</si>
  <si>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</si>
  <si>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</si>
  <si>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</si>
  <si>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</si>
  <si>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</si>
  <si>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</si>
  <si>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</si>
  <si>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</si>
  <si>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</si>
  <si>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</si>
  <si>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</si>
  <si>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</si>
  <si>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</si>
  <si>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</si>
  <si>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</si>
  <si>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</si>
  <si>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</si>
  <si>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</si>
  <si>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</si>
  <si>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</si>
  <si>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</si>
  <si>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</si>
  <si>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</si>
  <si>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</si>
  <si>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</si>
  <si>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</si>
  <si>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</si>
  <si>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</si>
  <si>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</si>
  <si>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</si>
  <si>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</si>
  <si>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</si>
  <si>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</si>
  <si>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</si>
  <si>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</si>
  <si>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</si>
  <si>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</si>
  <si>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</si>
  <si>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</si>
  <si>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</si>
  <si>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</si>
  <si>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</si>
  <si>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</si>
  <si>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</si>
  <si>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</si>
  <si>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</si>
  <si>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</si>
  <si>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</si>
  <si>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</si>
  <si>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</si>
  <si>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</si>
  <si>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</si>
  <si>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</si>
  <si>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</si>
  <si>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</si>
  <si>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</si>
  <si>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</si>
  <si>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</si>
  <si>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</si>
  <si>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</si>
  <si>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</si>
  <si>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</si>
  <si>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</si>
  <si>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</si>
  <si>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</si>
  <si>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</si>
  <si>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</si>
  <si>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</si>
  <si>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</si>
  <si>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</si>
  <si>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</si>
  <si>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</si>
  <si>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</si>
  <si>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</si>
  <si>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</si>
  <si>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</si>
  <si>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</si>
  <si>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</si>
  <si>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</si>
  <si>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</si>
  <si>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</si>
  <si>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</si>
  <si>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</si>
  <si>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</si>
  <si>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</si>
  <si>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</si>
  <si>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</si>
  <si>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</si>
  <si>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</si>
  <si>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</si>
  <si>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</si>
  <si>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</si>
  <si>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</si>
  <si>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</si>
  <si>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</si>
  <si>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</si>
  <si>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</si>
  <si>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</si>
  <si>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</si>
  <si>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</si>
  <si>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</si>
  <si>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</si>
  <si>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</si>
  <si>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</si>
  <si>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</si>
  <si>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</si>
  <si>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</si>
  <si>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</si>
  <si>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</si>
  <si>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</si>
  <si>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</si>
  <si>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</si>
  <si>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</si>
  <si>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</si>
  <si>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</si>
  <si>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</si>
  <si>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</si>
  <si>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</si>
  <si>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</si>
  <si>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</si>
  <si>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</si>
  <si>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</si>
  <si>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</si>
  <si>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</si>
  <si>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</si>
  <si>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</si>
  <si>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</si>
  <si>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</si>
  <si>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</si>
  <si>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</si>
  <si>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</si>
  <si>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</si>
  <si>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</si>
  <si>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</si>
  <si>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</si>
  <si>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</si>
  <si>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</si>
  <si>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</si>
  <si>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</si>
  <si>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</si>
  <si>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</si>
  <si>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</si>
  <si>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</si>
  <si>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</si>
  <si>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</si>
  <si>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</si>
  <si>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</si>
  <si>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</si>
  <si>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</si>
  <si>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</si>
  <si>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</si>
  <si>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</si>
  <si>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</si>
  <si>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</si>
  <si>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</si>
  <si>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</si>
  <si>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</si>
  <si>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</si>
  <si>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</si>
  <si>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</si>
  <si>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</si>
  <si>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</si>
  <si>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</si>
  <si>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</si>
  <si>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</si>
  <si>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</si>
  <si>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</si>
  <si>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</si>
  <si>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</si>
  <si>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</si>
  <si>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</si>
  <si>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</si>
  <si>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</si>
  <si>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</si>
  <si>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</si>
  <si>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</si>
  <si>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</si>
  <si>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</si>
  <si>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</si>
  <si>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</si>
  <si>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</si>
  <si>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</si>
  <si>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</si>
  <si>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</si>
  <si>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</si>
  <si>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</si>
  <si>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</si>
  <si>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</si>
  <si>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</si>
  <si>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</si>
  <si>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</si>
  <si>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</si>
  <si>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</si>
  <si>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</si>
  <si>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</si>
  <si>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</si>
  <si>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</si>
  <si>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</si>
  <si>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</si>
  <si>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</si>
  <si>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</si>
  <si>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</si>
  <si>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</si>
  <si>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</si>
  <si>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</si>
  <si>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</si>
  <si>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</si>
  <si>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</si>
  <si>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</si>
  <si>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</si>
  <si>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</si>
  <si>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</si>
  <si>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</si>
  <si>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</si>
  <si>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</si>
  <si>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</si>
  <si>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</si>
  <si>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</si>
  <si>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</si>
  <si>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</si>
  <si>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</si>
  <si>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</si>
  <si>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</si>
  <si>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</si>
  <si>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</si>
  <si>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</si>
  <si>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</si>
  <si>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</si>
  <si>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</si>
  <si>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</si>
  <si>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</si>
  <si>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</si>
  <si>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</si>
  <si>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</si>
  <si>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</si>
  <si>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</si>
  <si>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</si>
  <si>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</si>
  <si>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</si>
  <si>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</si>
  <si>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</si>
  <si>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</si>
  <si>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</si>
  <si>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</si>
  <si>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</si>
  <si>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</si>
  <si>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</si>
  <si>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</si>
  <si>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</si>
  <si>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</si>
  <si>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</si>
  <si>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</si>
  <si>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</si>
  <si>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</si>
  <si>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</si>
  <si>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</si>
  <si>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</si>
  <si>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</si>
  <si>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</si>
  <si>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</si>
  <si>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</si>
  <si>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</si>
  <si>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</si>
  <si>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</si>
  <si>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</si>
  <si>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</si>
  <si>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</si>
  <si>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</si>
  <si>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</si>
  <si>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</si>
  <si>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</si>
  <si>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</si>
  <si>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</si>
  <si>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</si>
  <si>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</si>
  <si>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</si>
  <si>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</si>
  <si>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</si>
  <si>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</si>
  <si>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</si>
  <si>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</si>
  <si>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</si>
  <si>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</si>
  <si>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</si>
  <si>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</si>
  <si>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</si>
  <si>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</si>
  <si>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</si>
  <si>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</si>
  <si>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</si>
  <si>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</si>
  <si>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</si>
  <si>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</si>
  <si>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</si>
  <si>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</si>
  <si>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</si>
  <si>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</si>
  <si>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</si>
  <si>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</si>
  <si>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</si>
  <si>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</si>
  <si>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</si>
  <si>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</si>
  <si>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</si>
  <si>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</si>
  <si>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</si>
  <si>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</si>
  <si>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</si>
  <si>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</si>
  <si>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</si>
  <si>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</si>
  <si>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</si>
  <si>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</si>
  <si>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</si>
  <si>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</si>
  <si>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</si>
  <si>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</si>
  <si>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</si>
  <si>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</si>
  <si>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</si>
  <si>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</si>
  <si>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</si>
  <si>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</si>
  <si>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</si>
  <si>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</si>
  <si>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</si>
  <si>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</si>
  <si>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</si>
  <si>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</si>
  <si>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</si>
  <si>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</si>
  <si>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</si>
  <si>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</si>
  <si>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</si>
  <si>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</si>
  <si>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</si>
  <si>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</si>
  <si>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</si>
  <si>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</si>
  <si>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</si>
  <si>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</si>
  <si>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</si>
  <si>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</si>
  <si>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</si>
  <si>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</si>
  <si>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</si>
  <si>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</si>
  <si>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</si>
  <si>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</si>
  <si>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</si>
  <si>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</si>
  <si>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</si>
  <si>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</si>
  <si>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</si>
  <si>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</si>
  <si>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</si>
  <si>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</si>
  <si>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</si>
  <si>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</si>
  <si>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</si>
  <si>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</si>
  <si>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</si>
  <si>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</si>
  <si>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</si>
  <si>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</si>
  <si>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</si>
  <si>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</si>
  <si>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</si>
  <si>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</si>
  <si>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</si>
  <si>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</si>
  <si>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</si>
  <si>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</si>
  <si>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</si>
  <si>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</si>
  <si>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</si>
  <si>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</si>
  <si>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</si>
  <si>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</si>
  <si>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</si>
  <si>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</si>
  <si>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</si>
  <si>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</si>
  <si>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</si>
  <si>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</si>
  <si>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</si>
  <si>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</si>
  <si>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</si>
  <si>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</si>
  <si>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</si>
  <si>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</si>
  <si>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</si>
  <si>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</si>
  <si>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</si>
  <si>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</si>
  <si>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</si>
  <si>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</si>
  <si>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</si>
  <si>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</si>
  <si>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</si>
  <si>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</si>
  <si>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</si>
  <si>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</si>
  <si>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</si>
  <si>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</si>
  <si>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</si>
  <si>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</si>
  <si>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</si>
  <si>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</si>
  <si>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</si>
  <si>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</si>
  <si>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</si>
  <si>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</si>
  <si>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</si>
  <si>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</si>
  <si>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</si>
  <si>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</si>
  <si>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</si>
  <si>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</si>
  <si>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</si>
  <si>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</si>
  <si>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</si>
  <si>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</si>
  <si>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</si>
  <si>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</si>
  <si>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</si>
  <si>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</si>
  <si>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</si>
  <si>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</si>
  <si>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</si>
  <si>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</si>
  <si>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</si>
  <si>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</si>
  <si>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</si>
  <si>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</si>
  <si>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</si>
  <si>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</si>
  <si>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</si>
  <si>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</si>
  <si>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</si>
  <si>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</si>
  <si>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</si>
  <si>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</si>
  <si>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</si>
  <si>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</si>
  <si>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</si>
  <si>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</si>
  <si>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</si>
  <si>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</si>
  <si>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</si>
  <si>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</si>
  <si>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</si>
  <si>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</si>
  <si>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</si>
  <si>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</si>
  <si>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</si>
  <si>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</si>
  <si>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</si>
  <si>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</si>
  <si>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</si>
  <si>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</si>
  <si>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</si>
  <si>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</si>
  <si>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</si>
  <si>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</si>
  <si>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</si>
  <si>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</si>
  <si>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</si>
  <si>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</si>
  <si>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</si>
  <si>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</si>
  <si>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</si>
  <si>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</si>
  <si>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</si>
  <si>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</si>
  <si>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</si>
  <si>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</si>
  <si>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</si>
  <si>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</si>
  <si>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</si>
  <si>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</si>
  <si>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</si>
  <si>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</si>
  <si>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</si>
  <si>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</si>
  <si>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</si>
  <si>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</si>
  <si>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</si>
  <si>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</si>
  <si>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</si>
  <si>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</si>
  <si>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</si>
  <si>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</si>
  <si>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</si>
  <si>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</si>
  <si>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</si>
  <si>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</si>
  <si>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</si>
  <si>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</si>
  <si>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</si>
  <si>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</si>
  <si>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</si>
  <si>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</si>
  <si>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</si>
  <si>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</si>
  <si>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</si>
  <si>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</si>
  <si>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</si>
  <si>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</si>
  <si>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</si>
  <si>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</si>
  <si>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</si>
  <si>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</si>
  <si>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</si>
  <si>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</si>
  <si>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</si>
  <si>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</si>
  <si>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</si>
  <si>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</si>
  <si>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</si>
  <si>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</si>
  <si>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</si>
  <si>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</si>
  <si>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</si>
  <si>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</si>
  <si>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</si>
  <si>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</si>
  <si>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</si>
  <si>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</si>
  <si>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</si>
  <si>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</si>
  <si>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</si>
  <si>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</si>
  <si>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</si>
  <si>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</si>
  <si>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</si>
  <si>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</si>
  <si>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</si>
  <si>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</si>
  <si>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</si>
  <si>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</si>
  <si>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</si>
  <si>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</si>
  <si>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</si>
  <si>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</si>
  <si>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</si>
  <si>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</si>
  <si>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</si>
  <si>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</si>
  <si>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</si>
  <si>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</si>
  <si>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</si>
  <si>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</si>
  <si>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</si>
  <si>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</si>
  <si>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</si>
  <si>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</si>
  <si>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</si>
  <si>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</si>
  <si>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</si>
  <si>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</si>
  <si>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</si>
  <si>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</si>
  <si>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</si>
  <si>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</si>
  <si>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</si>
  <si>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</si>
  <si>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</si>
  <si>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</si>
  <si>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</si>
  <si>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</si>
  <si>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</si>
  <si>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</si>
  <si>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</si>
  <si>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</si>
  <si>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</si>
  <si>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</si>
  <si>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</si>
  <si>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</si>
  <si>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</si>
  <si>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</si>
  <si>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</si>
  <si>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</si>
  <si>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</si>
  <si>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</si>
  <si>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</si>
  <si>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</si>
  <si>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</si>
  <si>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</si>
  <si>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</si>
  <si>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</si>
  <si>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</si>
  <si>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</si>
  <si>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</si>
  <si>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</si>
  <si>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</si>
  <si>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</si>
  <si>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</si>
  <si>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</si>
  <si>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</si>
  <si>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</si>
  <si>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</si>
  <si>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</si>
  <si>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</si>
  <si>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</si>
  <si>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</si>
  <si>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</si>
  <si>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</si>
  <si>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</si>
  <si>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</si>
  <si>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</si>
  <si>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</si>
  <si>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</si>
  <si>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</si>
  <si>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</si>
  <si>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</si>
  <si>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</si>
  <si>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</si>
  <si>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</si>
  <si>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</si>
  <si>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</si>
  <si>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</si>
  <si>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</si>
  <si>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</si>
  <si>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</si>
  <si>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</si>
  <si>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</si>
  <si>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</si>
  <si>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</si>
  <si>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</si>
  <si>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</si>
  <si>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</si>
  <si>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</si>
  <si>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</si>
  <si>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</si>
  <si>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</si>
  <si>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</si>
  <si>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</si>
  <si>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</si>
  <si>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</si>
  <si>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</si>
  <si>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</si>
  <si>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</si>
  <si>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</si>
  <si>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</si>
  <si>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</si>
  <si>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</si>
  <si>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</si>
  <si>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</si>
  <si>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</si>
  <si>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</si>
  <si>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</si>
  <si>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</si>
  <si>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</si>
  <si>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</si>
  <si>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</si>
  <si>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</si>
  <si>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</si>
  <si>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</si>
  <si>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</si>
  <si>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</si>
  <si>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</si>
  <si>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</si>
  <si>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</si>
  <si>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</si>
  <si>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</si>
  <si>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</si>
  <si>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</si>
  <si>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</si>
  <si>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</si>
  <si>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</si>
  <si>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</si>
  <si>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</si>
  <si>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</si>
  <si>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</si>
  <si>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</si>
  <si>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</si>
  <si>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</si>
  <si>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</si>
  <si>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</si>
  <si>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</si>
  <si>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</si>
  <si>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</si>
  <si>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</si>
  <si>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</si>
  <si>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</si>
  <si>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</si>
  <si>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</si>
  <si>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</si>
  <si>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</si>
  <si>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</si>
  <si>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</si>
  <si>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</si>
  <si>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</si>
  <si>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</si>
  <si>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</si>
  <si>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</si>
  <si>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</si>
  <si>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</si>
  <si>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</si>
  <si>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</si>
  <si>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</si>
  <si>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</si>
  <si>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</si>
  <si>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</si>
  <si>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</si>
  <si>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</si>
  <si>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</si>
  <si>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</si>
  <si>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</si>
  <si>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</si>
  <si>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</si>
  <si>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</si>
  <si>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</si>
  <si>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</si>
  <si>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</si>
  <si>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</si>
  <si>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</si>
  <si>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</si>
  <si>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</si>
  <si>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</si>
  <si>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</si>
  <si>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</si>
  <si>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</si>
  <si>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</si>
  <si>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</si>
  <si>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</si>
  <si>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</si>
  <si>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</si>
  <si>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</si>
  <si>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</si>
  <si>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</si>
  <si>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</si>
  <si>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</si>
  <si>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</si>
  <si>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</si>
  <si>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</si>
  <si>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</si>
  <si>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</si>
  <si>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</si>
  <si>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</si>
  <si>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</si>
  <si>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</si>
  <si>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</si>
  <si>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</si>
  <si>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</si>
  <si>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</si>
  <si>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</si>
  <si>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</si>
  <si>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</si>
  <si>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</si>
  <si>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</si>
  <si>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</si>
  <si>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</si>
  <si>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</si>
  <si>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</si>
  <si>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</si>
  <si>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</si>
  <si>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</si>
  <si>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</si>
  <si>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</si>
  <si>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</si>
  <si>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</si>
  <si>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</si>
  <si>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</si>
  <si>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</si>
  <si>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</si>
  <si>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</si>
  <si>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</si>
  <si>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</si>
  <si>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</si>
  <si>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</si>
  <si>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</si>
  <si>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</si>
  <si>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</si>
  <si>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</si>
  <si>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</si>
  <si>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</si>
  <si>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</si>
  <si>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</si>
  <si>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</si>
  <si>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</si>
  <si>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</si>
  <si>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</si>
  <si>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</si>
  <si>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</si>
  <si>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</si>
  <si>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</si>
  <si>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</si>
  <si>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</si>
  <si>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</si>
  <si>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</si>
  <si>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</si>
  <si>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</si>
  <si>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</si>
  <si>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</si>
  <si>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</si>
  <si>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</si>
  <si>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</si>
  <si>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</si>
  <si>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</si>
  <si>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</si>
  <si>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</si>
  <si>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</si>
  <si>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</si>
  <si>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</si>
  <si>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</si>
  <si>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</si>
  <si>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</si>
  <si>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</si>
  <si>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</si>
  <si>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</si>
  <si>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</si>
  <si>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</si>
  <si>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</si>
  <si>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</si>
  <si>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</si>
  <si>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</si>
  <si>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</si>
  <si>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</si>
  <si>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</si>
  <si>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</si>
  <si>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</si>
  <si>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</si>
  <si>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</si>
  <si>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</si>
  <si>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</si>
  <si>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</si>
  <si>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</si>
  <si>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</si>
  <si>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</si>
  <si>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</si>
  <si>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</si>
  <si>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</si>
  <si>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</si>
  <si>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</si>
  <si>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</si>
  <si>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</si>
  <si>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</si>
  <si>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</si>
  <si>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</si>
  <si>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</si>
  <si>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</si>
  <si>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</si>
  <si>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</si>
  <si>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</si>
  <si>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</si>
  <si>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</si>
  <si>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</si>
  <si>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</si>
  <si>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</si>
  <si>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</si>
  <si>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</si>
  <si>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</si>
  <si>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</si>
  <si>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</si>
  <si>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</si>
  <si>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</si>
  <si>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</si>
  <si>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</si>
  <si>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</si>
  <si>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</si>
  <si>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</si>
  <si>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</si>
  <si>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</si>
  <si>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</si>
  <si>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</si>
  <si>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</si>
  <si>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</si>
  <si>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</si>
  <si>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</si>
  <si>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</si>
  <si>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</si>
  <si>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</si>
  <si>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</si>
  <si>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</si>
  <si>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</si>
  <si>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</si>
  <si>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</si>
  <si>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</si>
  <si>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</si>
  <si>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</si>
  <si>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</si>
  <si>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</si>
  <si>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</si>
  <si>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</si>
  <si>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</si>
  <si>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</si>
  <si>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</si>
  <si>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</si>
  <si>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</si>
  <si>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</si>
  <si>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</si>
  <si>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</si>
  <si>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</si>
  <si>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</si>
  <si>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</si>
  <si>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</si>
  <si>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</si>
  <si>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</si>
  <si>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</si>
  <si>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</si>
  <si>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</si>
  <si>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</si>
  <si>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</si>
  <si>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</si>
  <si>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</si>
  <si>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</si>
  <si>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</si>
  <si>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</si>
  <si>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</si>
  <si>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</si>
  <si>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</si>
  <si>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</si>
  <si>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</si>
  <si>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</si>
  <si>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</si>
  <si>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</si>
  <si>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</si>
  <si>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</si>
  <si>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</si>
  <si>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</si>
  <si>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</si>
  <si>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</si>
  <si>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</si>
  <si>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</si>
  <si>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</si>
  <si>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</si>
  <si>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</si>
  <si>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</si>
  <si>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</si>
  <si>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</si>
  <si>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</si>
  <si>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</si>
  <si>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</si>
  <si>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</si>
  <si>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</si>
  <si>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</si>
  <si>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</si>
  <si>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</si>
  <si>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</si>
  <si>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</si>
  <si>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</si>
  <si>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</si>
  <si>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</si>
  <si>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</si>
  <si>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</si>
  <si>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</si>
  <si>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</si>
  <si>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</si>
  <si>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</si>
  <si>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</si>
  <si>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</si>
  <si>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</si>
  <si>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</si>
  <si>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</si>
  <si>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</si>
  <si>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</si>
  <si>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</si>
  <si>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</si>
  <si>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</si>
  <si>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</si>
  <si>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</si>
  <si>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</si>
  <si>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</si>
  <si>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</si>
  <si>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</si>
  <si>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</si>
  <si>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</si>
  <si>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</si>
  <si>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</si>
  <si>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</si>
  <si>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</si>
  <si>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</si>
  <si>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</si>
  <si>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</si>
  <si>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</si>
  <si>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</si>
  <si>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</si>
  <si>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</si>
  <si>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</si>
  <si>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</si>
  <si>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</si>
  <si>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</si>
  <si>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</si>
  <si>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</si>
  <si>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</si>
  <si>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</si>
  <si>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</si>
  <si>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</si>
  <si>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</si>
  <si>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</si>
  <si>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</si>
  <si>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</si>
  <si>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</si>
  <si>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</si>
  <si>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</si>
  <si>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</si>
  <si>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</si>
  <si>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</si>
  <si>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</si>
  <si>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</si>
  <si>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</si>
  <si>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</si>
  <si>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</si>
  <si>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</si>
  <si>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</si>
  <si>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</si>
  <si>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</si>
  <si>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</si>
  <si>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</si>
  <si>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</si>
  <si>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</si>
  <si>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</si>
  <si>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</si>
  <si>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</si>
  <si>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</si>
  <si>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</si>
  <si>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</si>
  <si>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</si>
  <si>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</si>
  <si>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</si>
  <si>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</si>
  <si>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</si>
  <si>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</si>
  <si>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</si>
  <si>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</si>
  <si>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</si>
  <si>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</si>
  <si>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</si>
  <si>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</si>
  <si>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</si>
  <si>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</si>
  <si>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</si>
  <si>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</si>
  <si>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</si>
  <si>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</si>
  <si>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</si>
  <si>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</si>
  <si>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</si>
  <si>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</si>
  <si>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</si>
  <si>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</si>
  <si>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</si>
  <si>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</si>
  <si>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</si>
  <si>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</si>
  <si>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</si>
  <si>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</si>
  <si>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</si>
  <si>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</si>
  <si>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</si>
  <si>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</si>
  <si>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</si>
  <si>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</si>
  <si>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</si>
  <si>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</si>
  <si>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</si>
  <si>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</si>
  <si>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</si>
  <si>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</si>
  <si>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</si>
  <si>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</si>
  <si>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</si>
  <si>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</si>
  <si>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</si>
  <si>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</si>
  <si>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</si>
  <si>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</si>
  <si>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</si>
  <si>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</si>
  <si>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</si>
  <si>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</si>
  <si>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</si>
  <si>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</si>
  <si>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</si>
  <si>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</si>
  <si>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</si>
  <si>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</si>
  <si>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</si>
  <si>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</si>
  <si>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</si>
  <si>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</si>
  <si>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</si>
  <si>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</si>
  <si>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</si>
  <si>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</si>
  <si>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</si>
  <si>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</si>
  <si>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</si>
  <si>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</si>
  <si>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</si>
  <si>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</si>
  <si>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</si>
  <si>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</si>
  <si>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</si>
  <si>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</si>
  <si>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</si>
  <si>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</si>
  <si>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</si>
  <si>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</si>
  <si>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</si>
  <si>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</si>
  <si>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</si>
  <si>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</si>
  <si>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</si>
  <si>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</si>
  <si>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</si>
  <si>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</si>
  <si>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</si>
  <si>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</si>
  <si>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</si>
  <si>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</si>
  <si>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</si>
  <si>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</si>
  <si>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</si>
  <si>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</si>
  <si>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</si>
  <si>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</si>
  <si>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</si>
  <si>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</si>
  <si>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</si>
  <si>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</si>
  <si>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</si>
  <si>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</si>
  <si>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</si>
  <si>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</si>
  <si>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</si>
  <si>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</si>
  <si>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</si>
  <si>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</si>
  <si>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</si>
  <si>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</si>
  <si>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</si>
  <si>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</si>
  <si>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</si>
  <si>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</si>
  <si>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</si>
  <si>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</si>
  <si>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</si>
  <si>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</si>
  <si>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</si>
  <si>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</si>
  <si>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</si>
  <si>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</si>
  <si>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</si>
  <si>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</si>
  <si>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</si>
  <si>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</si>
  <si>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</si>
  <si>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</si>
  <si>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</si>
  <si>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</si>
  <si>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</si>
  <si>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</si>
  <si>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</si>
  <si>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</si>
  <si>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</si>
  <si>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</si>
  <si>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</si>
  <si>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</si>
  <si>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</si>
  <si>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</si>
  <si>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</si>
  <si>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</si>
  <si>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</si>
  <si>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</si>
  <si>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</si>
  <si>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</si>
  <si>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</si>
  <si>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</si>
  <si>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</si>
  <si>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</si>
  <si>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</si>
  <si>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</si>
  <si>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</si>
  <si>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</si>
  <si>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</si>
  <si>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</si>
  <si>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</si>
  <si>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</si>
  <si>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</si>
  <si>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</si>
  <si>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</si>
  <si>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</si>
  <si>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</si>
  <si>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</si>
  <si>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</si>
  <si>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</si>
  <si>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</si>
  <si>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</si>
  <si>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</si>
  <si>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</si>
  <si>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</si>
  <si>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</si>
  <si>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</si>
  <si>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</si>
  <si>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</si>
  <si>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</si>
  <si>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</si>
  <si>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</si>
  <si>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</si>
  <si>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</si>
  <si>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</si>
  <si>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</si>
  <si>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</si>
  <si>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</si>
  <si>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</si>
  <si>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</si>
  <si>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</si>
  <si>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</si>
  <si>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</si>
  <si>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</si>
  <si>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</si>
  <si>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</si>
  <si>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</si>
  <si>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</si>
  <si>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</si>
  <si>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</si>
  <si>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</si>
  <si>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</si>
  <si>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</si>
  <si>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</si>
  <si>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</si>
  <si>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</si>
  <si>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</si>
  <si>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</si>
  <si>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</si>
  <si>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</si>
  <si>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</si>
  <si>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</si>
  <si>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</si>
  <si>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</si>
  <si>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</si>
  <si>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</si>
  <si>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</si>
  <si>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</si>
  <si>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</si>
  <si>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</si>
  <si>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</si>
  <si>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</si>
  <si>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</si>
  <si>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</si>
  <si>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</si>
  <si>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</si>
  <si>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</si>
  <si>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</si>
  <si>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</si>
  <si>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</si>
  <si>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</si>
  <si>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</si>
  <si>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</si>
  <si>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</si>
  <si>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</si>
  <si>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</si>
  <si>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</si>
  <si>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</si>
  <si>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</si>
  <si>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</si>
  <si>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</si>
  <si>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</si>
  <si>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</si>
  <si>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</si>
  <si>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</si>
  <si>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</si>
  <si>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</si>
  <si>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</si>
  <si>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</si>
  <si>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</si>
  <si>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</si>
  <si>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</si>
  <si>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</si>
  <si>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</si>
  <si>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</si>
  <si>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</si>
  <si>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</si>
  <si>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</si>
  <si>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</si>
  <si>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</si>
  <si>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</si>
  <si>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</si>
  <si>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</si>
  <si>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</si>
  <si>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</si>
  <si>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</si>
  <si>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</si>
  <si>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</si>
  <si>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</si>
  <si>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</si>
  <si>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</si>
  <si>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</si>
  <si>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</si>
  <si>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</si>
  <si>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</si>
  <si>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</si>
  <si>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</si>
  <si>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</si>
  <si>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</si>
  <si>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</si>
  <si>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</si>
  <si>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</si>
  <si>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</si>
  <si>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</si>
  <si>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</si>
  <si>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</si>
  <si>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</si>
  <si>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</si>
  <si>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</si>
  <si>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</si>
  <si>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</si>
  <si>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</si>
  <si>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</si>
  <si>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</si>
  <si>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</si>
  <si>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</si>
  <si>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</si>
  <si>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</si>
  <si>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</si>
  <si>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</si>
  <si>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</si>
  <si>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</si>
  <si>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</si>
  <si>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</si>
  <si>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</si>
  <si>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</si>
  <si>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</si>
  <si>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</si>
  <si>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</si>
  <si>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</si>
  <si>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</si>
  <si>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</si>
  <si>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</si>
  <si>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</si>
  <si>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</si>
  <si>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</si>
  <si>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</si>
  <si>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</si>
  <si>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</si>
  <si>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</si>
  <si>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</si>
  <si>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</si>
  <si>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</si>
  <si>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</si>
  <si>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</si>
  <si>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</si>
  <si>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</si>
  <si>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</si>
  <si>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</si>
  <si>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</si>
  <si>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</si>
  <si>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</si>
  <si>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</si>
  <si>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</si>
  <si>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</si>
  <si>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</si>
  <si>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</si>
  <si>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</si>
  <si>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</si>
  <si>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</si>
  <si>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</si>
  <si>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</si>
  <si>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</si>
  <si>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</si>
  <si>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</si>
  <si>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</si>
  <si>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</si>
  <si>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</si>
  <si>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</si>
  <si>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</si>
  <si>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</si>
  <si>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</si>
  <si>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</si>
  <si>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</si>
  <si>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</si>
  <si>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</si>
  <si>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</si>
  <si>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</si>
  <si>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</si>
  <si>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</si>
  <si>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</si>
  <si>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</si>
  <si>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</si>
  <si>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</si>
  <si>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</si>
  <si>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</si>
  <si>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</si>
  <si>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</si>
  <si>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</si>
  <si>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</si>
  <si>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</si>
  <si>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</si>
  <si>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</si>
  <si>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</si>
  <si>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</si>
  <si>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</si>
  <si>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</si>
  <si>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</si>
  <si>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</si>
  <si>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</si>
  <si>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</si>
  <si>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</si>
  <si>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</si>
  <si>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</si>
  <si>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</si>
  <si>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</si>
  <si>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</si>
  <si>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</si>
  <si>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</si>
  <si>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</si>
  <si>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</si>
  <si>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</si>
  <si>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</si>
  <si>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</si>
  <si>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</si>
  <si>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</si>
  <si>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</si>
  <si>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</si>
  <si>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</si>
  <si>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</si>
  <si>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</si>
  <si>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</si>
  <si>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</si>
  <si>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</si>
  <si>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</si>
  <si>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</si>
  <si>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</si>
  <si>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</si>
  <si>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</si>
  <si>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</si>
  <si>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</si>
  <si>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</si>
  <si>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</si>
  <si>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</si>
  <si>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</si>
  <si>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</si>
  <si>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</si>
  <si>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</si>
  <si>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</si>
  <si>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</si>
  <si>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</si>
  <si>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</si>
  <si>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</si>
  <si>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</si>
  <si>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</si>
  <si>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</si>
  <si>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</si>
  <si>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</si>
  <si>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</si>
  <si>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</si>
  <si>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</si>
  <si>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</si>
  <si>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</si>
  <si>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</si>
  <si>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</si>
  <si>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</si>
  <si>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</si>
  <si>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</si>
  <si>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</si>
  <si>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</si>
  <si>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</si>
  <si>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</si>
  <si>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</si>
  <si>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</si>
  <si>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</si>
  <si>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</si>
  <si>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</si>
  <si>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</si>
  <si>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</si>
  <si>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</si>
  <si>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</si>
  <si>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</si>
  <si>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</si>
  <si>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</si>
  <si>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</si>
  <si>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</si>
  <si>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</si>
  <si>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</si>
  <si>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</si>
  <si>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</si>
  <si>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</si>
  <si>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</si>
  <si>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</si>
  <si>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</si>
  <si>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</si>
  <si>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</si>
  <si>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</si>
  <si>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</si>
  <si>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</si>
  <si>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</si>
  <si>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</si>
  <si>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</si>
  <si>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</si>
  <si>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</si>
  <si>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</si>
  <si>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</si>
  <si>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</si>
  <si>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</si>
  <si>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</si>
  <si>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</si>
  <si>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</si>
  <si>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</si>
  <si>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</si>
  <si>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</si>
  <si>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</si>
  <si>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</si>
  <si>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</si>
  <si>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</si>
  <si>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</si>
  <si>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</si>
  <si>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</si>
  <si>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</si>
  <si>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</si>
  <si>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</si>
  <si>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</si>
  <si>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</si>
  <si>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</si>
  <si>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</si>
  <si>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</si>
  <si>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</si>
  <si>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</si>
  <si>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</si>
  <si>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</si>
  <si>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</si>
  <si>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</si>
  <si>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</si>
  <si>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</si>
  <si>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</si>
  <si>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</si>
  <si>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</si>
  <si>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</si>
  <si>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</si>
  <si>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</si>
  <si>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</si>
  <si>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</si>
  <si>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</si>
  <si>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</si>
  <si>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</si>
  <si>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</si>
  <si>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</si>
  <si>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</si>
  <si>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</si>
  <si>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</si>
  <si>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</si>
  <si>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</si>
  <si>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</si>
  <si>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</si>
  <si>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</si>
  <si>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</si>
  <si>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</si>
  <si>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</si>
  <si>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</si>
  <si>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</si>
  <si>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</si>
  <si>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</si>
  <si>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</si>
  <si>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</si>
  <si>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</si>
  <si>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</si>
  <si>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</si>
  <si>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</si>
  <si>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</si>
  <si>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</si>
  <si>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</si>
  <si>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</si>
  <si>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</si>
  <si>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</si>
  <si>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</si>
  <si>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</si>
  <si>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</si>
  <si>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</si>
  <si>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</si>
  <si>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</si>
  <si>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</si>
  <si>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</si>
  <si>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</si>
  <si>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</si>
  <si>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</si>
  <si>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</si>
  <si>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</si>
  <si>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</si>
  <si>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</si>
  <si>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</si>
  <si>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</si>
  <si>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</si>
  <si>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</si>
  <si>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</si>
  <si>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</si>
  <si>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</si>
  <si>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</si>
  <si>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</si>
  <si>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</si>
  <si>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</si>
  <si>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</si>
  <si>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</si>
  <si>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</si>
  <si>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</si>
  <si>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</si>
  <si>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</si>
  <si>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</si>
  <si>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</si>
  <si>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</si>
  <si>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</si>
  <si>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</si>
  <si>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</si>
  <si>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</si>
  <si>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</si>
  <si>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</si>
  <si>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</si>
  <si>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</si>
  <si>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</si>
  <si>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</si>
  <si>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</si>
  <si>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</si>
  <si>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</si>
  <si>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</si>
  <si>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</si>
  <si>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</si>
  <si>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</si>
  <si>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</si>
  <si>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</si>
  <si>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</si>
  <si>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</si>
  <si>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</si>
  <si>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</si>
  <si>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</si>
  <si>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</si>
  <si>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</si>
  <si>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</si>
  <si>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</si>
  <si>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</si>
  <si>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</si>
  <si>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</si>
  <si>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</si>
  <si>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</si>
  <si>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</si>
  <si>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</si>
  <si>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</si>
  <si>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</si>
  <si>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</si>
  <si>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</si>
  <si>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</si>
  <si>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</si>
  <si>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</si>
  <si>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</si>
  <si>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</si>
  <si>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</si>
  <si>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</si>
  <si>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</si>
  <si>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</si>
  <si>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</si>
  <si>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</si>
  <si>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</si>
  <si>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</si>
  <si>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</si>
  <si>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</si>
  <si>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</si>
  <si>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</si>
  <si>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</si>
  <si>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</si>
  <si>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</si>
  <si>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</si>
  <si>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</si>
  <si>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</si>
  <si>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</si>
  <si>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</si>
  <si>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</si>
  <si>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</si>
  <si>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</si>
  <si>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</si>
  <si>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</si>
  <si>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</si>
  <si>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</si>
  <si>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</si>
  <si>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</si>
  <si>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</si>
  <si>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</si>
  <si>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</si>
  <si>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</si>
  <si>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</si>
  <si>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</si>
  <si>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</si>
  <si>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</si>
  <si>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</si>
  <si>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</si>
  <si>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</si>
  <si>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</si>
  <si>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</si>
  <si>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</si>
  <si>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</si>
  <si>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</si>
  <si>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</si>
  <si>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</si>
  <si>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</si>
  <si>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</si>
  <si>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</si>
  <si>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</si>
  <si>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</si>
  <si>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</si>
  <si>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</si>
  <si>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</si>
  <si>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</si>
  <si>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</si>
  <si>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</si>
  <si>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</si>
  <si>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</si>
  <si>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</si>
  <si>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</si>
  <si>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</si>
  <si>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</si>
  <si>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</si>
  <si>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</si>
  <si>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</si>
  <si>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</si>
  <si>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</si>
  <si>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</si>
  <si>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</si>
  <si>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</si>
  <si>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</si>
  <si>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</si>
  <si>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</si>
  <si>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</si>
  <si>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</si>
  <si>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</si>
  <si>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</si>
  <si>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</si>
  <si>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</si>
  <si>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</si>
  <si>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</si>
  <si>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</si>
  <si>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</si>
  <si>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</si>
  <si>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</si>
  <si>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</si>
  <si>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Date Created Conversion</t>
  </si>
  <si>
    <t>Date Ended Conversion</t>
  </si>
  <si>
    <t>Average Donation</t>
  </si>
  <si>
    <t>Row Labels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</si>
  <si>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</si>
  <si>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</si>
  <si>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</si>
  <si>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</si>
  <si>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</si>
  <si>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</si>
  <si>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</si>
  <si>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</si>
  <si>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</si>
  <si>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</si>
  <si>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games</t>
  </si>
  <si>
    <t>journalism</t>
  </si>
  <si>
    <t>(All)</t>
  </si>
  <si>
    <t>radio &amp; podcasts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</si>
  <si>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</si>
  <si>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</si>
  <si>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</si>
  <si>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</si>
  <si>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</si>
  <si>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</si>
  <si>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</si>
  <si>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</si>
  <si>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</si>
  <si>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</si>
  <si>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</si>
  <si>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</si>
  <si>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</si>
  <si>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</si>
  <si>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</si>
  <si>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
</t>
  </si>
  <si>
    <t xml:space="preserve">Number Canceled
</t>
  </si>
  <si>
    <t>Total Projects</t>
  </si>
  <si>
    <t xml:space="preserve">Percentage Successful
</t>
  </si>
  <si>
    <t xml:space="preserve">Percentage Failed
</t>
  </si>
  <si>
    <t>Percentage Canceled</t>
  </si>
  <si>
    <t>&lt; 1000</t>
  </si>
  <si>
    <t>&lt; 14999</t>
  </si>
  <si>
    <t>&lt; 19999</t>
  </si>
  <si>
    <t>&lt; 24999</t>
  </si>
  <si>
    <t>&lt; 29999</t>
  </si>
  <si>
    <t>&lt; 34999</t>
  </si>
  <si>
    <t>&lt; 39999</t>
  </si>
  <si>
    <t>&lt; 49999</t>
  </si>
  <si>
    <t>&gt;= 50000</t>
  </si>
  <si>
    <t>result</t>
  </si>
  <si>
    <t>&lt; 9999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</si>
  <si>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</si>
  <si>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</si>
  <si>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</si>
  <si>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</si>
  <si>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</si>
  <si>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</si>
  <si>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</si>
  <si>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</si>
  <si>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</si>
  <si>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</si>
  <si>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</si>
  <si>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</si>
  <si>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</si>
  <si>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</si>
  <si>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</si>
  <si>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</si>
  <si>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</si>
  <si>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</si>
  <si>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</si>
  <si>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</si>
  <si>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</si>
  <si>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</si>
  <si>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</si>
  <si>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&lt; 44999</t>
  </si>
  <si>
    <t>&lt;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</si>
</sst>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2B2B2B"/>
      <name val="Consolas"/>
      <family val="3"/>
    </font>
    <font>
      <sz val="12"/>
      <color rgb="FF2B2B2B"/>
      <name val="Roboto"/>
    </font>
    <font>
      <b/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22" fillId="0" borderId="0" xfId="0" applyFont="1" applyAlignment="1">
      <alignment horizontal="left" vertical="center" wrapText="1" inden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color auto="1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theme="4" tint="0.39994506668294322"/>
        </patternFill>
      </fill>
    </dxf>
    <dxf>
      <font>
        <b val="0"/>
        <i val="0"/>
        <color auto="1"/>
      </font>
      <numFmt numFmtId="0" formatCode="General"/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[BonusCrowdfundingBook.xlsx]Campaign Status per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C-4DF5-81AC-8C2C0FACDF56}"/>
            </c:ext>
          </c:extLst>
        </c:ser>
        <c:ser>
          <c:idx val="1"/>
          <c:order val="1"/>
          <c:tx>
            <c:strRef>
              <c:f>'Campaign Status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C-4DF5-81AC-8C2C0FACDF56}"/>
            </c:ext>
          </c:extLst>
        </c:ser>
        <c:ser>
          <c:idx val="2"/>
          <c:order val="2"/>
          <c:tx>
            <c:strRef>
              <c:f>'Campaign Status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FC-4DF5-81AC-8C2C0FACDF56}"/>
            </c:ext>
          </c:extLst>
        </c:ser>
        <c:ser>
          <c:idx val="3"/>
          <c:order val="3"/>
          <c:tx>
            <c:strRef>
              <c:f>'Campaign Status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FC-4DF5-81AC-8C2C0FAC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070799"/>
        <c:axId val="1122073295"/>
      </c:barChart>
      <c:catAx>
        <c:axId val="1122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3295"/>
        <c:crosses val="autoZero"/>
        <c:auto val="1"/>
        <c:lblAlgn val="ctr"/>
        <c:lblOffset val="100"/>
        <c:noMultiLvlLbl val="0"/>
      </c:catAx>
      <c:valAx>
        <c:axId val="11220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079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[BonusCrowdfundingBook.xlsx]Campaign Status Per Subcategory!PivotTable1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09168944321239E-2"/>
          <c:y val="1.5532044039707524E-2"/>
          <c:w val="0.88706766951288707"/>
          <c:h val="0.77031902201673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Status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790-A276-F4AA7DABDDD2}"/>
            </c:ext>
          </c:extLst>
        </c:ser>
        <c:ser>
          <c:idx val="1"/>
          <c:order val="1"/>
          <c:tx>
            <c:strRef>
              <c:f>'Campaign Status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9-4790-A276-F4AA7DABDDD2}"/>
            </c:ext>
          </c:extLst>
        </c:ser>
        <c:ser>
          <c:idx val="2"/>
          <c:order val="2"/>
          <c:tx>
            <c:strRef>
              <c:f>'Campaign Status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4A1E-8019-167C16AA1226}"/>
            </c:ext>
          </c:extLst>
        </c:ser>
        <c:ser>
          <c:idx val="3"/>
          <c:order val="3"/>
          <c:tx>
            <c:strRef>
              <c:f>'Campaign Status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6-4A1E-8019-167C16AA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070799"/>
        <c:axId val="1122073295"/>
      </c:barChart>
      <c:catAx>
        <c:axId val="1122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3295"/>
        <c:crosses val="autoZero"/>
        <c:auto val="1"/>
        <c:lblAlgn val="ctr"/>
        <c:lblOffset val="100"/>
        <c:noMultiLvlLbl val="0"/>
      </c:catAx>
      <c:valAx>
        <c:axId val="11220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[BonusCrowdfundingBook.xlsx]Campaign Outcomes!PivotTable2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355-B484-D27C6D6D79BF}"/>
            </c:ext>
          </c:extLst>
        </c:ser>
        <c:ser>
          <c:idx val="1"/>
          <c:order val="1"/>
          <c:tx>
            <c:strRef>
              <c:f>'Campaign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B-4355-B484-D27C6D6D79BF}"/>
            </c:ext>
          </c:extLst>
        </c:ser>
        <c:ser>
          <c:idx val="2"/>
          <c:order val="2"/>
          <c:tx>
            <c:strRef>
              <c:f>'Campaign Outcomes'!$D$5:$D$6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B-4355-B484-D27C6D6D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153311"/>
        <c:axId val="1992153727"/>
      </c:lineChart>
      <c:catAx>
        <c:axId val="19921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727"/>
        <c:crosses val="autoZero"/>
        <c:auto val="1"/>
        <c:lblAlgn val="ctr"/>
        <c:lblOffset val="100"/>
        <c:noMultiLvlLbl val="0"/>
      </c:catAx>
      <c:valAx>
        <c:axId val="19921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311"/>
        <c:crosses val="autoZero"/>
        <c:crossBetween val="between"/>
      </c:valAx>
      <c:spPr>
        <a:noFill/>
        <a:ln>
          <a:solidFill>
            <a:schemeClr val="accent5">
              <a:lumMod val="60000"/>
              <a:lumOff val="4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0</xdr:rowOff>
    </xdr:from>
    <xdr:to>
      <xdr:col>16</xdr:col>
      <xdr:colOff>200026</xdr:colOff>
      <xdr:row>21</xdr:row>
      <xdr:rowOff>116682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CBD9-1435-B0EE-AEF0-6E124D76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200024</xdr:rowOff>
    </xdr:from>
    <xdr:to>
      <xdr:col>22</xdr:col>
      <xdr:colOff>271462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2F5CA-8854-4C48-A458-1D94CE334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150018</xdr:rowOff>
    </xdr:from>
    <xdr:to>
      <xdr:col>16</xdr:col>
      <xdr:colOff>90488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5830-4C8A-DF19-1673-6E1AB4263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tta Starr Moody" refreshedDate="44724.024333912035" createdVersion="8" refreshedVersion="8" minRefreshableVersion="3" recordCount="1000" xr:uid="{F147D3DD-54E3-497F-AA11-278EF8D565A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8D3EF-8323-425C-9A13-AEC1FB8B58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B25C9-02A9-4FB8-8E63-DE0F6A3FF7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46D57-9C47-486F-BB73-111793FE52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9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A368-45E0-4974-B639-B4485A0719AA}">
  <sheetPr codeName="Sheet1"/>
  <dimension ref="A1:F14"/>
  <sheetViews>
    <sheetView workbookViewId="0">
      <selection activeCell="E33" sqref="E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2048</v>
      </c>
    </row>
    <row r="3" spans="1:6" x14ac:dyDescent="0.5">
      <c r="A3" s="7" t="s">
        <v>2045</v>
      </c>
      <c r="B3" s="7" t="s">
        <v>2044</v>
      </c>
    </row>
    <row r="4" spans="1:6" x14ac:dyDescent="0.5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5">
      <c r="A7" s="8" t="s">
        <v>2046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5">
      <c r="A8" s="8" t="s">
        <v>2047</v>
      </c>
      <c r="B8" s="9"/>
      <c r="C8" s="9"/>
      <c r="D8" s="9"/>
      <c r="E8" s="9">
        <v>4</v>
      </c>
      <c r="F8" s="9">
        <v>4</v>
      </c>
    </row>
    <row r="9" spans="1:6" x14ac:dyDescent="0.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1C6D-D570-4764-AA8A-48AAACDC9793}">
  <sheetPr codeName="Sheet2"/>
  <dimension ref="A1:F30"/>
  <sheetViews>
    <sheetView workbookViewId="0">
      <selection activeCell="Q33" sqref="Q33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2048</v>
      </c>
    </row>
    <row r="2" spans="1:6" x14ac:dyDescent="0.5">
      <c r="A2" s="7" t="s">
        <v>2030</v>
      </c>
      <c r="B2" t="s">
        <v>2048</v>
      </c>
    </row>
    <row r="4" spans="1:6" x14ac:dyDescent="0.5">
      <c r="A4" s="7" t="s">
        <v>2045</v>
      </c>
      <c r="B4" s="7" t="s">
        <v>2044</v>
      </c>
    </row>
    <row r="5" spans="1:6" x14ac:dyDescent="0.5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8" t="s">
        <v>2082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8" t="s">
        <v>2083</v>
      </c>
      <c r="B7" s="9"/>
      <c r="C7" s="9"/>
      <c r="D7" s="9"/>
      <c r="E7" s="9">
        <v>4</v>
      </c>
      <c r="F7" s="9">
        <v>4</v>
      </c>
    </row>
    <row r="8" spans="1:6" x14ac:dyDescent="0.5">
      <c r="A8" s="8" t="s">
        <v>2084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8" t="s">
        <v>2085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8" t="s">
        <v>2086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8" t="s">
        <v>2087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8" t="s">
        <v>2088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8" t="s">
        <v>2089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8" t="s">
        <v>2090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8" t="s">
        <v>2091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8" t="s">
        <v>2092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8" t="s">
        <v>2093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8" t="s">
        <v>2094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8" t="s">
        <v>2095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8" t="s">
        <v>2049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8" t="s">
        <v>2096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8" t="s">
        <v>2097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8" t="s">
        <v>2098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8" t="s">
        <v>2099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8" t="s">
        <v>2100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8" t="s">
        <v>2101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8" t="s">
        <v>2102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8" t="s">
        <v>2103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8" t="s">
        <v>2104</v>
      </c>
      <c r="B29" s="9"/>
      <c r="C29" s="9"/>
      <c r="D29" s="9"/>
      <c r="E29" s="9">
        <v>3</v>
      </c>
      <c r="F29" s="9">
        <v>3</v>
      </c>
    </row>
    <row r="30" spans="1:6" x14ac:dyDescent="0.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F0F3-9719-44AB-9D5A-59D3FD89D052}">
  <sheetPr codeName="Sheet3"/>
  <dimension ref="A2:E19"/>
  <sheetViews>
    <sheetView workbookViewId="0">
      <selection activeCell="D33" sqref="D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  <col min="7" max="7" width="14.875" bestFit="1" customWidth="1"/>
    <col min="8" max="8" width="10.4375" bestFit="1" customWidth="1"/>
  </cols>
  <sheetData>
    <row r="2" spans="1:5" x14ac:dyDescent="0.5">
      <c r="A2" s="7" t="s">
        <v>2062</v>
      </c>
      <c r="B2" t="s">
        <v>2048</v>
      </c>
    </row>
    <row r="3" spans="1:5" x14ac:dyDescent="0.5">
      <c r="A3" s="7" t="s">
        <v>2031</v>
      </c>
      <c r="B3" t="s">
        <v>2048</v>
      </c>
    </row>
    <row r="5" spans="1:5" x14ac:dyDescent="0.5">
      <c r="A5" s="7" t="s">
        <v>2045</v>
      </c>
      <c r="B5" s="7" t="s">
        <v>2044</v>
      </c>
    </row>
    <row r="6" spans="1:5" x14ac:dyDescent="0.5">
      <c r="A6" s="7" t="s">
        <v>2035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5">
      <c r="A7" s="10" t="s">
        <v>2050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5">
      <c r="A8" s="10" t="s">
        <v>2051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5">
      <c r="A9" s="10" t="s">
        <v>2052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5">
      <c r="A10" s="10" t="s">
        <v>2053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5">
      <c r="A11" s="10" t="s">
        <v>2054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5">
      <c r="A12" s="10" t="s">
        <v>2055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5">
      <c r="A13" s="10" t="s">
        <v>2056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5">
      <c r="A14" s="10" t="s">
        <v>2057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5">
      <c r="A15" s="10" t="s">
        <v>2058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5">
      <c r="A16" s="10" t="s">
        <v>2059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5">
      <c r="A17" s="10" t="s">
        <v>2060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5">
      <c r="A18" s="10" t="s">
        <v>2061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5">
      <c r="A19" s="10" t="s">
        <v>2043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tabSelected="1" zoomScale="81" zoomScaleNormal="160" workbookViewId="0">
      <selection activeCell="F7" sqref="F7"/>
    </sheetView>
  </sheetViews>
  <sheetFormatPr defaultColWidth="11" defaultRowHeight="15.75" x14ac:dyDescent="0.5"/>
  <cols>
    <col min="1" max="1" width="6.375" bestFit="1" customWidth="1"/>
    <col min="2" max="2" width="30.125" style="4" bestFit="1" customWidth="1"/>
    <col min="3" max="3" width="33.5" style="3" customWidth="1"/>
    <col min="6" max="6" width="13.6875" bestFit="1" customWidth="1"/>
    <col min="7" max="7" width="9.0625" style="12" bestFit="1" customWidth="1"/>
    <col min="8" max="8" width="13" bestFit="1" customWidth="1"/>
    <col min="9" max="9" width="19.75" bestFit="1" customWidth="1"/>
    <col min="12" max="12" width="15.0625" bestFit="1" customWidth="1"/>
    <col min="13" max="13" width="11.1875" bestFit="1" customWidth="1"/>
    <col min="14" max="14" width="25.6875" style="6" customWidth="1"/>
    <col min="15" max="15" width="24.1875" bestFit="1" customWidth="1"/>
    <col min="16" max="16" width="12.875" bestFit="1" customWidth="1"/>
    <col min="18" max="18" width="28" bestFit="1" customWidth="1"/>
    <col min="19" max="19" width="14.0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1" t="s">
        <v>4</v>
      </c>
      <c r="H1" s="1" t="s">
        <v>5</v>
      </c>
      <c r="I1" s="1" t="s">
        <v>2034</v>
      </c>
      <c r="J1" s="1" t="s">
        <v>6</v>
      </c>
      <c r="K1" s="1" t="s">
        <v>7</v>
      </c>
      <c r="L1" s="1" t="s">
        <v>8</v>
      </c>
      <c r="M1" s="1" t="s">
        <v>9</v>
      </c>
      <c r="N1" s="5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idden="1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ROUND(IF(E2/D2=0,0,(E2/D2*100)),0)</f>
        <v>0</v>
      </c>
      <c r="G2" s="12" t="s">
        <v>14</v>
      </c>
      <c r="H2">
        <v>0</v>
      </c>
      <c r="I2">
        <f>ROUND(IF(H2=0,0,(E2/H2)),2)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L2/86400+ DATE(1970,1,1)</f>
        <v>42336.25</v>
      </c>
      <c r="O2" s="6">
        <f>M2/86400+ 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 FIND("/",R2))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ROUND(IF(E3/D3=0,0,(E3/D3*100)),0)</f>
        <v>1040</v>
      </c>
      <c r="G3" s="12" t="s">
        <v>20</v>
      </c>
      <c r="H3">
        <v>158</v>
      </c>
      <c r="I3">
        <f>ROUND(IF(H3=0,0,(E3/H3)),2)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L3/86400+ DATE(1970,1,1)</f>
        <v>41870.208333333336</v>
      </c>
      <c r="O3" s="6">
        <f t="shared" ref="O3:O66" si="2">M3/86400+ 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 - FIND("/",R3))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12" t="s">
        <v>20</v>
      </c>
      <c r="H4">
        <v>1425</v>
      </c>
      <c r="I4">
        <f t="shared" ref="I4:I67" si="5">ROUND(IF(H4=0,0,(E4/H4)),2)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s="12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12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s="12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s="12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s="12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s="12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s="12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s="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s="12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s="12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s="12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s="12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s="12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s="12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s="12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s="12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s="12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s="1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s="12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s="12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s="12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s="12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s="12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s="12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s="12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s="12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s="12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s="1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12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s="12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s="12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s="12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s="12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s="12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s="12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s="12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s="12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s="1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s="12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s="12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s="12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s="12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s="12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s="12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s="12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s="12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s="12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1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s="12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s="12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s="12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s="12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s="12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 t="shared" si="4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s="12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s="12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s="12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s="12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s="1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s="12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s="12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s="12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s="12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ROUND(IF(E67/D67=0,0,(E67/D67*100)),0)</f>
        <v>236</v>
      </c>
      <c r="G67" s="12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L67/86400+ DATE(1970,1,1)</f>
        <v>40570.25</v>
      </c>
      <c r="O67" s="6">
        <f t="shared" ref="O67:O130" si="8">M67/86400+ 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 - FIND("/",R67))</f>
        <v>plays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s="12" t="s">
        <v>14</v>
      </c>
      <c r="H68">
        <v>12</v>
      </c>
      <c r="I68">
        <f t="shared" ref="I68:I131" si="11">ROUND(IF(H68=0,0,(E68/H68)),2)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s="12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s="12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s="12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s="1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s="12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s="12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s="12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s="12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s="12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s="12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s="12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s="12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s="12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s="1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s="12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s="12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s="12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s="12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s="12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s="12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s="12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s="12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s="12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s="1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s="12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s="12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s="12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s="12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s="12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s="12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s="12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s="12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s="12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s="1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s="12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s="12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s="12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s="12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s="12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s="12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s="12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s="12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s="12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s="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s="12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s="12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s="12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s="12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s="12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s="12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s="12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s="12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s="12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s="1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s="12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s="12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s="12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s="12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s="12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s="12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s="12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s="12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ROUND(IF(E131/D131=0,0,(E131/D131*100)),0)</f>
        <v>3</v>
      </c>
      <c r="G131" s="12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L131/86400+ DATE(1970,1,1)</f>
        <v>42038.25</v>
      </c>
      <c r="O131" s="6">
        <f t="shared" ref="O131:O194" si="14">M131/86400+ 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 - FIND("/",R131))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s="12" t="s">
        <v>20</v>
      </c>
      <c r="H132">
        <v>533</v>
      </c>
      <c r="I132">
        <f t="shared" ref="I132:I195" si="17">ROUND(IF(H132=0,0,(E132/H132)),2)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s="12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s="12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s="12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s="12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s="12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s="12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s="12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s="12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s="12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s="1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s="12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s="12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s="12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s="12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s="12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s="12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s="12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s="12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s="12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s="1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s="12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s="12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s="12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s="12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s="12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s="12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s="12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s="12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s="12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s="1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s="12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s="12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s="12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s="12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s="12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s="12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s="12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s="12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s="12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s="1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s="12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s="12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s="12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s="12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s="12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s="12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s="12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s="12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s="12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s="1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s="12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s="12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s="12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s="12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s="12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s="12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s="12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s="12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s="12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s="1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s="12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s="12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ROUND(IF(E195/D195=0,0,(E195/D195*100)),0)</f>
        <v>46</v>
      </c>
      <c r="G195" s="12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L195/86400+ DATE(1970,1,1)</f>
        <v>43198.208333333328</v>
      </c>
      <c r="O195" s="6">
        <f t="shared" ref="O195:O258" si="20">M195/86400+ 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 - FIND("/",R195))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s="12" t="s">
        <v>20</v>
      </c>
      <c r="H196">
        <v>126</v>
      </c>
      <c r="I196">
        <f t="shared" ref="I196:I259" si="23">ROUND(IF(H196=0,0,(E196/H196)),2)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s="12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s="12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s="12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s="12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s="12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s="1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s="12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s="12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s="12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s="12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s="12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s="12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s="12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s="12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s="12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s="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s="12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s="12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s="12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s="12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s="12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s="12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s="12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s="12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s="12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s="1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s="12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s="12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s="12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s="12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s="12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s="12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s="12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s="12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s="12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s="1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s="12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s="12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s="12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s="12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s="12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s="12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s="12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s="12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s="12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s="1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s="12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s="12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s="12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s="12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s="12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s="12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s="12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s="12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s="12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s="1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s="12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s="12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s="12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s="12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s="12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s="12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ROUND(IF(E259/D259=0,0,(E259/D259*100)),0)</f>
        <v>146</v>
      </c>
      <c r="G259" s="12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L259/86400+ DATE(1970,1,1)</f>
        <v>41338.25</v>
      </c>
      <c r="O259" s="6">
        <f t="shared" ref="O259:O322" si="26">M259/86400+ 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 - FIND("/",R259))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s="12" t="s">
        <v>20</v>
      </c>
      <c r="H260">
        <v>186</v>
      </c>
      <c r="I260">
        <f t="shared" ref="I260:I323" si="29">ROUND(IF(H260=0,0,(E260/H260)),2)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s="12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s="1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s="12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s="12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s="12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s="12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s="12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s="12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s="12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s="12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s="12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s="1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s="12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s="12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s="12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s="12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s="12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s="12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s="12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s="12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s="12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s="1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s="12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s="12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s="12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s="12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s="12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s="12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s="12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s="12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s="12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s="1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s="12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s="12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s="12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s="12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s="12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s="12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s="12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s="12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s="12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s="1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s="12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s="12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s="12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s="12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s="12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s="12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s="12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s="12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s="12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s="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s="12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s="12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s="12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s="12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s="12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s="12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s="12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s="12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s="12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s="1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ROUND(IF(E323/D323=0,0,(E323/D323*100)),0)</f>
        <v>94</v>
      </c>
      <c r="G323" s="12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L323/86400+ DATE(1970,1,1)</f>
        <v>40634.208333333336</v>
      </c>
      <c r="O323" s="6">
        <f t="shared" ref="O323:O386" si="32">M323/86400+ 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 - FIND("/",R323))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s="12" t="s">
        <v>20</v>
      </c>
      <c r="H324">
        <v>5168</v>
      </c>
      <c r="I324">
        <f t="shared" ref="I324:I387" si="35">ROUND(IF(H324=0,0,(E324/H324)),2)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s="12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s="12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s="12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s="12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s="12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s="12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s="12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s="1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s="12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s="12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s="12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s="12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s="12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s="12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s="12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s="12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s="12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s="1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s="12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s="12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s="12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s="12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s="12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s="12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s="12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s="12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s="12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s="1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s="12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s="12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s="12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s="12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s="12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s="12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s="12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s="12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s="12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s="1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s="12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s="12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s="12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s="12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s="12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s="12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s="12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s="12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s="12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s="1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s="12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s="12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s="12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s="12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s="12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s="12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s="12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s="12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s="12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s="1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s="12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s="12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s="12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s="12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ROUND(IF(E387/D387=0,0,(E387/D387*100)),0)</f>
        <v>146</v>
      </c>
      <c r="G387" s="12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L387/86400+ DATE(1970,1,1)</f>
        <v>43553.208333333328</v>
      </c>
      <c r="O387" s="6">
        <f t="shared" ref="O387:O450" si="38">M387/86400+ 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 - FIND("/",R387))</f>
        <v>nonfiction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s="12" t="s">
        <v>14</v>
      </c>
      <c r="H388">
        <v>1068</v>
      </c>
      <c r="I388">
        <f t="shared" ref="I388:I451" si="41">ROUND(IF(H388=0,0,(E388/H388)),2)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s="12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s="12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s="12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s="1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s="12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s="12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s="12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s="12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s="12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s="12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s="12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s="12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s="12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s="1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s="12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s="12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s="12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s="12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s="12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s="12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s="12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s="12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s="12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s="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s="12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s="12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s="12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s="12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s="12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s="12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s="12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s="12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s="12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s="1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s="12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s="12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s="12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s="12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s="12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s="12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s="12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s="12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s="12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s="1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s="12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s="12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s="12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s="12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s="12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s="12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s="12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s="12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s="12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s="1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s="12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s="12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s="12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s="12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s="12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s="12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s="12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s="12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ROUND(IF(E451/D451=0,0,(E451/D451*100)),0)</f>
        <v>967</v>
      </c>
      <c r="G451" s="12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L451/86400+ DATE(1970,1,1)</f>
        <v>43530.25</v>
      </c>
      <c r="O451" s="6">
        <f t="shared" ref="O451:O514" si="44">M451/86400+ 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 - FIND("/",R451))</f>
        <v>video games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s="12" t="s">
        <v>14</v>
      </c>
      <c r="H452">
        <v>1</v>
      </c>
      <c r="I452">
        <f t="shared" ref="I452:I515" si="47">ROUND(IF(H452=0,0,(E452/H452)),2)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s="12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s="12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s="12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s="12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s="12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s="12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s="12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s="12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s="12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s="1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s="12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s="12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s="12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s="12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s="12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s="12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s="12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s="12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s="12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s="1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s="12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s="12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s="12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s="12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s="12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s="12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s="12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s="12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s="12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s="1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s="12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s="12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s="12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s="12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s="12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s="12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s="12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s="12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s="12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s="1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s="12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s="12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s="12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s="12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s="12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s="12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s="12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s="12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s="12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idden="1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s="1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s="12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s="12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s="12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s="12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s="12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s="12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s="12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s="12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s="12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s="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s="12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s="12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ROUND(IF(E515/D515=0,0,(E515/D515*100)),0)</f>
        <v>39</v>
      </c>
      <c r="G515" s="12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L515/86400+ DATE(1970,1,1)</f>
        <v>40430.208333333336</v>
      </c>
      <c r="O515" s="6">
        <f t="shared" ref="O515:O578" si="50">M515/86400+ 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 - FIND("/",R515))</f>
        <v>television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s="12" t="s">
        <v>74</v>
      </c>
      <c r="H516">
        <v>528</v>
      </c>
      <c r="I516">
        <f t="shared" ref="I516:I579" si="53">ROUND(IF(H516=0,0,(E516/H516)),2)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s="12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s="12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s="12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s="12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s="12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s="1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s="12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s="12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s="12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s="12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s="12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s="12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s="12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s="12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s="12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s="1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s="12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s="12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s="12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s="12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s="12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s="12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s="12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s="12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s="12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s="1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s="12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s="12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s="12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s="12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s="12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s="12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s="12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s="12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s="12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s="1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s="12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s="12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s="12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s="12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s="12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s="12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s="12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s="12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s="12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s="1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s="12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s="12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s="12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s="12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s="12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s="12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s="12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s="12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s="12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s="1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s="12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s="12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s="12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s="12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s="12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s="12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ROUND(IF(E579/D579=0,0,(E579/D579*100)),0)</f>
        <v>19</v>
      </c>
      <c r="G579" s="12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L579/86400+ DATE(1970,1,1)</f>
        <v>40613.25</v>
      </c>
      <c r="O579" s="6">
        <f t="shared" ref="O579:O642" si="56">M579/86400+ 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 - FIND("/",R579))</f>
        <v>jazz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s="12" t="s">
        <v>14</v>
      </c>
      <c r="H580">
        <v>245</v>
      </c>
      <c r="I580">
        <f t="shared" ref="I580:I643" si="59">ROUND(IF(H580=0,0,(E580/H580)),2)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s="12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s="1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s="12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s="12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s="12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s="12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s="12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s="12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s="12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s="12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s="12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s="1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s="12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s="12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s="12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s="12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s="12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s="12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s="12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s="12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s="12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s="1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s="12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s="12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s="12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s="12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s="12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s="12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s="12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s="12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s="12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s="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s="12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s="12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s="12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s="12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s="12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s="12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s="12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s="12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s="12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s="1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s="12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s="12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s="12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s="12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s="12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s="12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s="12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s="12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s="12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s="1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s="12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s="12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s="12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s="12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s="12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s="12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s="12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s="12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s="12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s="1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ROUND(IF(E643/D643=0,0,(E643/D643*100)),0)</f>
        <v>120</v>
      </c>
      <c r="G643" s="12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L643/86400+ DATE(1970,1,1)</f>
        <v>42786.25</v>
      </c>
      <c r="O643" s="6">
        <f t="shared" ref="O643:O706" si="62">M643/86400+ 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 - FIND("/",R643))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s="12" t="s">
        <v>20</v>
      </c>
      <c r="H644">
        <v>129</v>
      </c>
      <c r="I644">
        <f t="shared" ref="I644:I707" si="65">ROUND(IF(H644=0,0,(E644/H644)),2)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s="12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s="12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s="12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s="12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s="12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s="12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s="12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s="1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s="12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s="12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s="12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s="12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s="12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s="12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s="12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s="12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s="12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s="1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s="12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s="12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s="12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s="12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s="12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s="12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s="12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s="12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s="12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s="1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s="12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s="12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s="12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s="12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s="12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s="12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s="12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s="12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s="12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s="1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s="12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s="12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s="12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s="12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s="12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s="12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s="12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s="12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s="12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s="1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s="12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s="12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s="12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s="12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s="12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s="12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s="12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s="12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s="12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s="1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s="12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s="12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s="12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s="12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ROUND(IF(E707/D707=0,0,(E707/D707*100)),0)</f>
        <v>99</v>
      </c>
      <c r="G707" s="12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L707/86400+ DATE(1970,1,1)</f>
        <v>41619.25</v>
      </c>
      <c r="O707" s="6">
        <f t="shared" ref="O707:O770" si="68">M707/86400+ 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 - FIND("/",R707))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s="12" t="s">
        <v>20</v>
      </c>
      <c r="H708">
        <v>1345</v>
      </c>
      <c r="I708">
        <f t="shared" ref="I708:I771" si="71">ROUND(IF(H708=0,0,(E708/H708)),2)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s="12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s="12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s="12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s="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s="12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s="12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s="12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s="12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s="12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s="12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s="12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s="12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s="12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s="1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s="12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s="12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s="12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s="12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s="12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s="12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s="12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s="12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s="12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s="1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s="12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s="12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s="12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s="12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s="12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s="12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s="12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s="12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s="12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s="1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s="12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s="12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s="12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s="12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s="12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s="12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s="12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s="12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s="12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s="1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s="12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s="12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s="12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s="12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s="12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s="12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s="12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s="12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s="12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s="1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s="12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s="12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s="12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s="12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s="12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s="12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s="12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s="12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ROUND(IF(E771/D771=0,0,(E771/D771*100)),0)</f>
        <v>87</v>
      </c>
      <c r="G771" s="12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L771/86400+ DATE(1970,1,1)</f>
        <v>41501.208333333336</v>
      </c>
      <c r="O771" s="6">
        <f t="shared" ref="O771:O834" si="74">M771/86400+ 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 - FIND("/",R771))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s="12" t="s">
        <v>20</v>
      </c>
      <c r="H772">
        <v>216</v>
      </c>
      <c r="I772">
        <f t="shared" ref="I772:I835" si="77">ROUND(IF(H772=0,0,(E772/H772)),2)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s="12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s="12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s="12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s="12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s="12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s="12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s="12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s="12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s="12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s="1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s="12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s="12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s="12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s="12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s="12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s="12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s="12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s="12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s="12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s="1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s="12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s="12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s="12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s="12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s="12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s="12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s="12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s="12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s="12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s="1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s="12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s="12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s="12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s="12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s="12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s="12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s="12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s="12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s="12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s="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s="12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s="12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s="12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s="12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s="12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s="12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s="12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s="12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s="12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s="1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s="12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s="12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s="12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s="12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s="12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s="12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s="12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s="12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s="12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s="1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s="12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s="12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ROUND(IF(E835/D835=0,0,(E835/D835*100)),0)</f>
        <v>158</v>
      </c>
      <c r="G835" s="12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L835/86400+ DATE(1970,1,1)</f>
        <v>40588.25</v>
      </c>
      <c r="O835" s="6">
        <f t="shared" ref="O835:O898" si="80">M835/86400+ 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 - FIND("/",R835))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s="12" t="s">
        <v>20</v>
      </c>
      <c r="H836">
        <v>119</v>
      </c>
      <c r="I836">
        <f t="shared" ref="I836:I899" si="83">ROUND(IF(H836=0,0,(E836/H836)),2)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s="12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s="12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s="12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s="12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s="12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s="1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s="12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s="12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s="12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s="12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s="12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s="12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s="12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s="12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s="12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s="1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s="12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s="12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s="12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s="12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s="12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s="12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s="12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s="12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s="12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s="1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s="12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s="12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s="12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s="12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s="12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s="12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s="12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s="12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s="12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s="1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s="12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s="12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s="12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s="12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s="12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s="12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s="12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s="12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s="12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s="1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s="12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s="12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s="12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s="12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s="12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s="12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s="12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s="12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s="12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s="1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s="12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s="12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s="12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s="12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s="12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s="12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ROUND(IF(E899/D899=0,0,(E899/D899*100)),0)</f>
        <v>28</v>
      </c>
      <c r="G899" s="12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L899/86400+ DATE(1970,1,1)</f>
        <v>43583.208333333328</v>
      </c>
      <c r="O899" s="6">
        <f t="shared" ref="O899:O962" si="86">M899/86400+ 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 - FIND("/",R899))</f>
        <v>plays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s="12" t="s">
        <v>14</v>
      </c>
      <c r="H900">
        <v>1221</v>
      </c>
      <c r="I900">
        <f t="shared" ref="I900:I963" si="89">ROUND(IF(H900=0,0,(E900/H900)),2)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s="12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s="1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s="12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s="12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s="12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s="12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s="12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s="12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s="12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s="12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s="12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s="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s="12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s="12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s="12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s="12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s="12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s="12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s="12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s="12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s="12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s="1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s="12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s="12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s="12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s="12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s="12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s="12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s="12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s="12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s="12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s="1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s="12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s="12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s="12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s="12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s="12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s="12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s="12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s="12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s="12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s="1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s="12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s="12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s="12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s="12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s="12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s="12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s="12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s="12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s="12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s="1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s="12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s="12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s="12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s="12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s="12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s="12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s="12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s="12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s="12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s="1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ROUND(IF(E963/D963=0,0,(E963/D963*100)),0)</f>
        <v>119</v>
      </c>
      <c r="G963" s="12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L963/86400+ DATE(1970,1,1)</f>
        <v>40591.25</v>
      </c>
      <c r="O963" s="6">
        <f t="shared" ref="O963:O1001" si="92">M963/86400+ 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 - FIND("/",R963))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s="12" t="s">
        <v>20</v>
      </c>
      <c r="H964">
        <v>266</v>
      </c>
      <c r="I964">
        <f t="shared" ref="I964:I1001" si="95">ROUND(IF(H964=0,0,(E964/H964)),2)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s="12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s="12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s="12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s="12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s="12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s="12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s="12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s="1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s="12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s="12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s="12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s="12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s="12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s="12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s="12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s="12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s="12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s="1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s="12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s="12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s="12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s="12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s="12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s="12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s="12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s="12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s="12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s="1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s="12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s="12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s="12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s="12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s="12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s="12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s="12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s="12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s="12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>
    <filterColumn colId="3">
      <customFilters>
        <customFilter operator="notEqual" val="0"/>
      </customFilters>
    </filterColumn>
    <filterColumn colId="5">
      <filters>
        <filter val="1"/>
        <filter val="10"/>
        <filter val="100"/>
        <filter val="101"/>
        <filter val="102"/>
        <filter val="1021"/>
        <filter val="1023"/>
        <filter val="1037"/>
        <filter val="1038"/>
        <filter val="104"/>
        <filter val="1040"/>
        <filter val="105"/>
        <filter val="1052"/>
        <filter val="106"/>
        <filter val="1066"/>
        <filter val="107"/>
        <filter val="108"/>
        <filter val="109"/>
        <filter val="1095"/>
        <filter val="1097"/>
        <filter val="11"/>
        <filter val="110"/>
        <filter val="1109"/>
        <filter val="112"/>
        <filter val="1126"/>
        <filter val="113"/>
        <filter val="114"/>
        <filter val="115"/>
        <filter val="116"/>
        <filter val="117"/>
        <filter val="1179"/>
        <filter val="118"/>
        <filter val="1180"/>
        <filter val="1186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40"/>
        <filter val="1345"/>
        <filter val="136"/>
        <filter val="137"/>
        <filter val="138"/>
        <filter val="139"/>
        <filter val="14"/>
        <filter val="140"/>
        <filter val="1401"/>
        <filter val="141"/>
        <filter val="142"/>
        <filter val="143"/>
        <filter val="144"/>
        <filter val="145"/>
        <filter val="146"/>
        <filter val="147"/>
        <filter val="148"/>
        <filter val="149"/>
        <filter val="1497"/>
        <filter val="15"/>
        <filter val="150"/>
        <filter val="151"/>
        <filter val="152"/>
        <filter val="153"/>
        <filter val="1530"/>
        <filter val="154"/>
        <filter val="155"/>
        <filter val="156"/>
        <filter val="157"/>
        <filter val="158"/>
        <filter val="159"/>
        <filter val="1592"/>
        <filter val="16"/>
        <filter val="160"/>
        <filter val="161"/>
        <filter val="1616"/>
        <filter val="162"/>
        <filter val="163"/>
        <filter val="164"/>
        <filter val="165"/>
        <filter val="167"/>
        <filter val="168"/>
        <filter val="1684"/>
        <filter val="169"/>
        <filter val="17"/>
        <filter val="170"/>
        <filter val="171"/>
        <filter val="172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41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7"/>
        <filter val="198"/>
        <filter val="199"/>
        <filter val="2"/>
        <filter val="20"/>
        <filter val="200"/>
        <filter val="202"/>
        <filter val="203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5"/>
        <filter val="216"/>
        <filter val="217"/>
        <filter val="219"/>
        <filter val="22"/>
        <filter val="220"/>
        <filter val="221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9"/>
        <filter val="234"/>
        <filter val="236"/>
        <filter val="237"/>
        <filter val="238"/>
        <filter val="239"/>
        <filter val="24"/>
        <filter val="240"/>
        <filter val="242"/>
        <filter val="245"/>
        <filter val="248"/>
        <filter val="25"/>
        <filter val="250"/>
        <filter val="252"/>
        <filter val="253"/>
        <filter val="255"/>
        <filter val="257"/>
        <filter val="259"/>
        <filter val="26"/>
        <filter val="260"/>
        <filter val="261"/>
        <filter val="262"/>
        <filter val="264"/>
        <filter val="266"/>
        <filter val="267"/>
        <filter val="268"/>
        <filter val="269"/>
        <filter val="27"/>
        <filter val="270"/>
        <filter val="271"/>
        <filter val="273"/>
        <filter val="275"/>
        <filter val="277"/>
        <filter val="279"/>
        <filter val="28"/>
        <filter val="282"/>
        <filter val="284"/>
        <filter val="286"/>
        <filter val="288"/>
        <filter val="29"/>
        <filter val="291"/>
        <filter val="293"/>
        <filter val="295"/>
        <filter val="296"/>
        <filter val="298"/>
        <filter val="299"/>
        <filter val="3"/>
        <filter val="30"/>
        <filter val="301"/>
        <filter val="304"/>
        <filter val="305"/>
        <filter val="306"/>
        <filter val="308"/>
        <filter val="31"/>
        <filter val="310"/>
        <filter val="311"/>
        <filter val="312"/>
        <filter val="313"/>
        <filter val="315"/>
        <filter val="316"/>
        <filter val="319"/>
        <filter val="32"/>
        <filter val="322"/>
        <filter val="325"/>
        <filter val="326"/>
        <filter val="328"/>
        <filter val="329"/>
        <filter val="33"/>
        <filter val="332"/>
        <filter val="338"/>
        <filter val="34"/>
        <filter val="342"/>
        <filter val="347"/>
        <filter val="35"/>
        <filter val="350"/>
        <filter val="351"/>
        <filter val="354"/>
        <filter val="355"/>
        <filter val="356"/>
        <filter val="357"/>
        <filter val="358"/>
        <filter val="359"/>
        <filter val="36"/>
        <filter val="361"/>
        <filter val="362"/>
        <filter val="363"/>
        <filter val="365"/>
        <filter val="367"/>
        <filter val="368"/>
        <filter val="369"/>
        <filter val="37"/>
        <filter val="370"/>
        <filter val="371"/>
        <filter val="372"/>
        <filter val="374"/>
        <filter val="377"/>
        <filter val="378"/>
        <filter val="38"/>
        <filter val="386"/>
        <filter val="387"/>
        <filter val="388"/>
        <filter val="39"/>
        <filter val="395"/>
        <filter val="4"/>
        <filter val="40"/>
        <filter val="404"/>
        <filter val="407"/>
        <filter val="41"/>
        <filter val="411"/>
        <filter val="413"/>
        <filter val="415"/>
        <filter val="416"/>
        <filter val="419"/>
        <filter val="42"/>
        <filter val="420"/>
        <filter val="422"/>
        <filter val="423"/>
        <filter val="424"/>
        <filter val="426"/>
        <filter val="427"/>
        <filter val="429"/>
        <filter val="43"/>
        <filter val="432"/>
        <filter val="44"/>
        <filter val="444"/>
        <filter val="445"/>
        <filter val="447"/>
        <filter val="45"/>
        <filter val="457"/>
        <filter val="46"/>
        <filter val="469"/>
        <filter val="47"/>
        <filter val="473"/>
        <filter val="475"/>
        <filter val="479"/>
        <filter val="48"/>
        <filter val="482"/>
        <filter val="488"/>
        <filter val="49"/>
        <filter val="5"/>
        <filter val="50"/>
        <filter val="500"/>
        <filter val="503"/>
        <filter val="508"/>
        <filter val="509"/>
        <filter val="51"/>
        <filter val="511"/>
        <filter val="513"/>
        <filter val="518"/>
        <filter val="52"/>
        <filter val="527"/>
        <filter val="53"/>
        <filter val="530"/>
        <filter val="54"/>
        <filter val="543"/>
        <filter val="544"/>
        <filter val="546"/>
        <filter val="547"/>
        <filter val="55"/>
        <filter val="56"/>
        <filter val="563"/>
        <filter val="564"/>
        <filter val="57"/>
        <filter val="570"/>
        <filter val="573"/>
        <filter val="575"/>
        <filter val="58"/>
        <filter val="581"/>
        <filter val="59"/>
        <filter val="592"/>
        <filter val="595"/>
        <filter val="598"/>
        <filter val="60"/>
        <filter val="61"/>
        <filter val="615"/>
        <filter val="62"/>
        <filter val="620"/>
        <filter val="626"/>
        <filter val="63"/>
        <filter val="637"/>
        <filter val="64"/>
        <filter val="649"/>
        <filter val="65"/>
        <filter val="652"/>
        <filter val="655"/>
        <filter val="659"/>
        <filter val="66"/>
        <filter val="661"/>
        <filter val="669"/>
        <filter val="67"/>
        <filter val="670"/>
        <filter val="68"/>
        <filter val="681"/>
        <filter val="69"/>
        <filter val="694"/>
        <filter val="7"/>
        <filter val="70"/>
        <filter val="700"/>
        <filter val="706"/>
        <filter val="707"/>
        <filter val="71"/>
        <filter val="712"/>
        <filter val="718"/>
        <filter val="72"/>
        <filter val="722"/>
        <filter val="723"/>
        <filter val="724"/>
        <filter val="727"/>
        <filter val="728"/>
        <filter val="73"/>
        <filter val="730"/>
        <filter val="733"/>
        <filter val="735"/>
        <filter val="74"/>
        <filter val="75"/>
        <filter val="76"/>
        <filter val="77"/>
        <filter val="772"/>
        <filter val="774"/>
        <filter val="78"/>
        <filter val="788"/>
        <filter val="79"/>
        <filter val="792"/>
        <filter val="794"/>
        <filter val="795"/>
        <filter val="8"/>
        <filter val="80"/>
        <filter val="801"/>
        <filter val="81"/>
        <filter val="82"/>
        <filter val="83"/>
        <filter val="84"/>
        <filter val="85"/>
        <filter val="853"/>
        <filter val="86"/>
        <filter val="864"/>
        <filter val="87"/>
        <filter val="88"/>
        <filter val="89"/>
        <filter val="895"/>
        <filter val="90"/>
        <filter val="91"/>
        <filter val="92"/>
        <filter val="927"/>
        <filter val="93"/>
        <filter val="932"/>
        <filter val="933"/>
        <filter val="94"/>
        <filter val="95"/>
        <filter val="951"/>
        <filter val="96"/>
        <filter val="967"/>
        <filter val="969"/>
        <filter val="97"/>
        <filter val="98"/>
        <filter val="99"/>
      </filters>
    </filterColumn>
  </autoFilter>
  <conditionalFormatting sqref="G2:G1048576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">
      <formula>NOT(ISERROR(SEARCH("success",G2)))</formula>
    </cfRule>
    <cfRule type="containsText" dxfId="0" priority="5" operator="containsText" text="failed">
      <formula>NOT(ISERROR(SEARCH("failed",G2)))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513C-4ED3-4C2E-9615-F60334AECC48}">
  <dimension ref="A1:H19"/>
  <sheetViews>
    <sheetView workbookViewId="0">
      <selection activeCell="D20" sqref="D20"/>
    </sheetView>
  </sheetViews>
  <sheetFormatPr defaultRowHeight="15.75" x14ac:dyDescent="0.5"/>
  <cols>
    <col min="1" max="1" width="26" customWidth="1"/>
    <col min="2" max="2" width="16.4375" bestFit="1" customWidth="1"/>
    <col min="3" max="3" width="18.0625" customWidth="1"/>
    <col min="4" max="4" width="27.75" customWidth="1"/>
    <col min="5" max="5" width="11.9375" bestFit="1" customWidth="1"/>
    <col min="6" max="6" width="27.875" customWidth="1"/>
    <col min="7" max="7" width="16.75" customWidth="1"/>
    <col min="8" max="8" width="22.375" customWidth="1"/>
  </cols>
  <sheetData>
    <row r="1" spans="1:8" ht="31.5" x14ac:dyDescent="0.5">
      <c r="A1" s="13" t="s">
        <v>2063</v>
      </c>
      <c r="B1" t="s">
        <v>2064</v>
      </c>
      <c r="C1" s="14" t="s">
        <v>2065</v>
      </c>
      <c r="D1" s="14" t="s">
        <v>2066</v>
      </c>
      <c r="E1" t="s">
        <v>2067</v>
      </c>
      <c r="F1" s="14" t="s">
        <v>2068</v>
      </c>
      <c r="G1" s="14" t="s">
        <v>2069</v>
      </c>
      <c r="H1" s="14" t="s">
        <v>2070</v>
      </c>
    </row>
    <row r="2" spans="1:8" x14ac:dyDescent="0.5">
      <c r="A2" s="15" t="s">
        <v>2071</v>
      </c>
      <c r="B2">
        <f>COUNTIFS(Crowdfunding!$G$2:$G$1001,Bonus!$A$17,Crowdfunding!$D$2:$D$1001,Bonus!A2)</f>
        <v>30</v>
      </c>
      <c r="C2">
        <f>COUNTIFS(Crowdfunding!$G$2:$G$1001,Bonus!$A$18,Crowdfunding!$D$2:$D$1001,Bonus!A2)</f>
        <v>20</v>
      </c>
      <c r="D2">
        <f>COUNTIFS(Crowdfunding!$G$2:$G$1001,Bonus!$A$19,Crowdfunding!$D$2:$D$1001,Bonus!A2)</f>
        <v>1</v>
      </c>
      <c r="E2">
        <f>SUM(B2:D2)</f>
        <v>51</v>
      </c>
      <c r="F2" s="20">
        <f>IF(B2/E2=0,0,B2/E2)</f>
        <v>0.58823529411764708</v>
      </c>
      <c r="G2" s="20">
        <f>IF(C2/E2=0,0,C2/E2)</f>
        <v>0.39215686274509803</v>
      </c>
      <c r="H2" s="20">
        <f>IF(D2/E2=0,0,D2/E2)</f>
        <v>1.9607843137254902E-2</v>
      </c>
    </row>
    <row r="3" spans="1:8" x14ac:dyDescent="0.5">
      <c r="A3" s="15" t="s">
        <v>2106</v>
      </c>
      <c r="B3">
        <f>COUNTIFS(Crowdfunding!$G$2:$G$1001,Bonus!$A$17,Crowdfunding!$D$2:$D$1001,Bonus!A3)</f>
        <v>221</v>
      </c>
      <c r="C3">
        <f>COUNTIFS(Crowdfunding!$G$2:$G$1001,Bonus!$A$18,Crowdfunding!$D$2:$D$1001,Bonus!A3)</f>
        <v>58</v>
      </c>
      <c r="D3">
        <f>COUNTIFS(Crowdfunding!$G$2:$G$1001,Bonus!$A$19,Crowdfunding!$D$2:$D$1001,Bonus!A3)</f>
        <v>3</v>
      </c>
      <c r="E3">
        <f t="shared" ref="E3:E13" si="0">SUM(B3:D3)</f>
        <v>282</v>
      </c>
      <c r="F3" s="20">
        <f t="shared" ref="F3:F13" si="1">IF(B3/E3=0,0,B3/E3)</f>
        <v>0.78368794326241131</v>
      </c>
      <c r="G3" s="20">
        <f t="shared" ref="G3:G13" si="2">IF(C3/E3=0,0,C3/E3)</f>
        <v>0.20567375886524822</v>
      </c>
      <c r="H3" s="20">
        <f t="shared" ref="H3:H13" si="3">IF(D3/E3=0,0,D3/E3)</f>
        <v>1.0638297872340425E-2</v>
      </c>
    </row>
    <row r="4" spans="1:8" x14ac:dyDescent="0.5">
      <c r="A4" s="16" t="s">
        <v>2081</v>
      </c>
      <c r="B4">
        <f>COUNTIFS(Crowdfunding!$G$2:$G$1001,Bonus!$A$17,Crowdfunding!$D$2:$D$1001,Bonus!A4)</f>
        <v>385</v>
      </c>
      <c r="C4">
        <f>COUNTIFS(Crowdfunding!$G$2:$G$1001,Bonus!$A$18,Crowdfunding!$D$2:$D$1001,Bonus!A4)</f>
        <v>184</v>
      </c>
      <c r="D4">
        <f>COUNTIFS(Crowdfunding!$G$2:$G$1001,Bonus!$A$19,Crowdfunding!$D$2:$D$1001,Bonus!A4)</f>
        <v>28</v>
      </c>
      <c r="E4">
        <f t="shared" si="0"/>
        <v>597</v>
      </c>
      <c r="F4" s="20">
        <f t="shared" si="1"/>
        <v>0.64489112227805701</v>
      </c>
      <c r="G4" s="20">
        <f t="shared" si="2"/>
        <v>0.3082077051926298</v>
      </c>
      <c r="H4" s="20">
        <f t="shared" si="3"/>
        <v>4.690117252931323E-2</v>
      </c>
    </row>
    <row r="5" spans="1:8" x14ac:dyDescent="0.5">
      <c r="A5" s="15" t="s">
        <v>2072</v>
      </c>
      <c r="B5">
        <f>COUNTIFS(Crowdfunding!$G$2:$G$1001,Bonus!$A$17,Crowdfunding!$D$2:$D$1001,Bonus!A5)</f>
        <v>389</v>
      </c>
      <c r="C5">
        <f>COUNTIFS(Crowdfunding!$G$2:$G$1001,Bonus!$A$18,Crowdfunding!$D$2:$D$1001,Bonus!A5)</f>
        <v>189</v>
      </c>
      <c r="D5">
        <f>COUNTIFS(Crowdfunding!$G$2:$G$1001,Bonus!$A$19,Crowdfunding!$D$2:$D$1001,Bonus!A5)</f>
        <v>28</v>
      </c>
      <c r="E5">
        <f t="shared" si="0"/>
        <v>606</v>
      </c>
      <c r="F5" s="20">
        <f t="shared" si="1"/>
        <v>0.64191419141914197</v>
      </c>
      <c r="G5" s="20">
        <f t="shared" si="2"/>
        <v>0.31188118811881188</v>
      </c>
      <c r="H5" s="20">
        <f t="shared" si="3"/>
        <v>4.6204620462046202E-2</v>
      </c>
    </row>
    <row r="6" spans="1:8" x14ac:dyDescent="0.5">
      <c r="A6" s="15" t="s">
        <v>2073</v>
      </c>
      <c r="B6">
        <f>COUNTIFS(Crowdfunding!$G$2:$G$1001,Bonus!$A$17,Crowdfunding!$D$2:$D$1001,Bonus!A6)</f>
        <v>399</v>
      </c>
      <c r="C6">
        <f>COUNTIFS(Crowdfunding!$G$2:$G$1001,Bonus!$A$18,Crowdfunding!$D$2:$D$1001,Bonus!A6)</f>
        <v>189</v>
      </c>
      <c r="D6">
        <f>COUNTIFS(Crowdfunding!$G$2:$G$1001,Bonus!$A$19,Crowdfunding!$D$2:$D$1001,Bonus!A6)</f>
        <v>28</v>
      </c>
      <c r="E6">
        <f t="shared" si="0"/>
        <v>616</v>
      </c>
      <c r="F6" s="20">
        <f t="shared" si="1"/>
        <v>0.64772727272727271</v>
      </c>
      <c r="G6" s="20">
        <f t="shared" si="2"/>
        <v>0.30681818181818182</v>
      </c>
      <c r="H6" s="20">
        <f t="shared" si="3"/>
        <v>4.5454545454545456E-2</v>
      </c>
    </row>
    <row r="7" spans="1:8" x14ac:dyDescent="0.5">
      <c r="A7" s="17" t="s">
        <v>2074</v>
      </c>
      <c r="B7">
        <f>COUNTIFS(Crowdfunding!$G$2:$G$1001,Bonus!$A$17,Crowdfunding!$D$2:$D$1001,Bonus!A7)</f>
        <v>406</v>
      </c>
      <c r="C7">
        <f>COUNTIFS(Crowdfunding!$G$2:$G$1001,Bonus!$A$18,Crowdfunding!$D$2:$D$1001,Bonus!A7)</f>
        <v>189</v>
      </c>
      <c r="D7">
        <f>COUNTIFS(Crowdfunding!$G$2:$G$1001,Bonus!$A$19,Crowdfunding!$D$2:$D$1001,Bonus!A7)</f>
        <v>28</v>
      </c>
      <c r="E7">
        <f t="shared" si="0"/>
        <v>623</v>
      </c>
      <c r="F7" s="20">
        <f t="shared" si="1"/>
        <v>0.651685393258427</v>
      </c>
      <c r="G7" s="20">
        <f t="shared" si="2"/>
        <v>0.30337078651685395</v>
      </c>
      <c r="H7" s="20">
        <f t="shared" si="3"/>
        <v>4.49438202247191E-2</v>
      </c>
    </row>
    <row r="8" spans="1:8" x14ac:dyDescent="0.5">
      <c r="A8" s="17" t="s">
        <v>2075</v>
      </c>
      <c r="B8">
        <f>COUNTIFS(Crowdfunding!$G$2:$G$1001,Bonus!$A$17,Crowdfunding!$D$2:$D$1001,Bonus!A8)</f>
        <v>417</v>
      </c>
      <c r="C8">
        <f>COUNTIFS(Crowdfunding!$G$2:$G$1001,Bonus!$A$18,Crowdfunding!$D$2:$D$1001,Bonus!A8)</f>
        <v>192</v>
      </c>
      <c r="D8">
        <f>COUNTIFS(Crowdfunding!$G$2:$G$1001,Bonus!$A$19,Crowdfunding!$D$2:$D$1001,Bonus!A8)</f>
        <v>28</v>
      </c>
      <c r="E8">
        <f t="shared" si="0"/>
        <v>637</v>
      </c>
      <c r="F8" s="20">
        <f t="shared" si="1"/>
        <v>0.65463108320251173</v>
      </c>
      <c r="G8" s="20">
        <f t="shared" si="2"/>
        <v>0.30141287284144425</v>
      </c>
      <c r="H8" s="20">
        <f t="shared" si="3"/>
        <v>4.3956043956043959E-2</v>
      </c>
    </row>
    <row r="9" spans="1:8" x14ac:dyDescent="0.5">
      <c r="A9" s="17" t="s">
        <v>2076</v>
      </c>
      <c r="B9">
        <f>COUNTIFS(Crowdfunding!$G$2:$G$1001,Bonus!$A$17,Crowdfunding!$D$2:$D$1001,Bonus!A9)</f>
        <v>424</v>
      </c>
      <c r="C9">
        <f>COUNTIFS(Crowdfunding!$G$2:$G$1001,Bonus!$A$18,Crowdfunding!$D$2:$D$1001,Bonus!A9)</f>
        <v>192</v>
      </c>
      <c r="D9">
        <f>COUNTIFS(Crowdfunding!$G$2:$G$1001,Bonus!$A$19,Crowdfunding!$D$2:$D$1001,Bonus!A9)</f>
        <v>28</v>
      </c>
      <c r="E9">
        <f t="shared" si="0"/>
        <v>644</v>
      </c>
      <c r="F9" s="20">
        <f t="shared" si="1"/>
        <v>0.65838509316770188</v>
      </c>
      <c r="G9" s="20">
        <f t="shared" si="2"/>
        <v>0.29813664596273293</v>
      </c>
      <c r="H9" s="20">
        <f t="shared" si="3"/>
        <v>4.3478260869565216E-2</v>
      </c>
    </row>
    <row r="10" spans="1:8" x14ac:dyDescent="0.5">
      <c r="A10" s="17" t="s">
        <v>2077</v>
      </c>
      <c r="B10">
        <f>COUNTIFS(Crowdfunding!$G$2:$G$1001,Bonus!$A$17,Crowdfunding!$D$2:$D$1001,Bonus!A10)</f>
        <v>432</v>
      </c>
      <c r="C10">
        <f>COUNTIFS(Crowdfunding!$G$2:$G$1001,Bonus!$A$18,Crowdfunding!$D$2:$D$1001,Bonus!A10)</f>
        <v>195</v>
      </c>
      <c r="D10">
        <f>COUNTIFS(Crowdfunding!$G$2:$G$1001,Bonus!$A$19,Crowdfunding!$D$2:$D$1001,Bonus!A10)</f>
        <v>29</v>
      </c>
      <c r="E10">
        <f t="shared" si="0"/>
        <v>656</v>
      </c>
      <c r="F10" s="20">
        <f t="shared" si="1"/>
        <v>0.65853658536585369</v>
      </c>
      <c r="G10" s="20">
        <f t="shared" si="2"/>
        <v>0.2972560975609756</v>
      </c>
      <c r="H10" s="20">
        <f t="shared" si="3"/>
        <v>4.4207317073170729E-2</v>
      </c>
    </row>
    <row r="11" spans="1:8" x14ac:dyDescent="0.5">
      <c r="A11" s="17" t="s">
        <v>2105</v>
      </c>
      <c r="B11">
        <f>COUNTIFS(Crowdfunding!$G$2:$G$1001,Bonus!$A$17,Crowdfunding!$D$2:$D$1001,Bonus!A11)</f>
        <v>443</v>
      </c>
      <c r="C11">
        <f>COUNTIFS(Crowdfunding!$G$2:$G$1001,Bonus!$A$18,Crowdfunding!$D$2:$D$1001,Bonus!A11)</f>
        <v>198</v>
      </c>
      <c r="D11">
        <f>COUNTIFS(Crowdfunding!$G$2:$G$1001,Bonus!$A$19,Crowdfunding!$D$2:$D$1001,Bonus!A11)</f>
        <v>29</v>
      </c>
      <c r="E11">
        <f t="shared" si="0"/>
        <v>670</v>
      </c>
      <c r="F11" s="20">
        <f t="shared" si="1"/>
        <v>0.66119402985074627</v>
      </c>
      <c r="G11" s="20">
        <f t="shared" si="2"/>
        <v>0.29552238805970149</v>
      </c>
      <c r="H11" s="20">
        <f t="shared" si="3"/>
        <v>4.3283582089552242E-2</v>
      </c>
    </row>
    <row r="12" spans="1:8" x14ac:dyDescent="0.5">
      <c r="A12" s="17" t="s">
        <v>2078</v>
      </c>
      <c r="B12">
        <f>COUNTIFS(Crowdfunding!$G$2:$G$1001,Bonus!$A$17,Crowdfunding!$D$2:$D$1001,Bonus!A12)</f>
        <v>451</v>
      </c>
      <c r="C12">
        <f>COUNTIFS(Crowdfunding!$G$2:$G$1001,Bonus!$A$18,Crowdfunding!$D$2:$D$1001,Bonus!A12)</f>
        <v>201</v>
      </c>
      <c r="D12">
        <f>COUNTIFS(Crowdfunding!$G$2:$G$1001,Bonus!$A$19,Crowdfunding!$D$2:$D$1001,Bonus!A12)</f>
        <v>29</v>
      </c>
      <c r="E12">
        <f t="shared" si="0"/>
        <v>681</v>
      </c>
      <c r="F12" s="20">
        <f t="shared" si="1"/>
        <v>0.66226138032305437</v>
      </c>
      <c r="G12" s="20">
        <f t="shared" si="2"/>
        <v>0.29515418502202645</v>
      </c>
      <c r="H12" s="20">
        <f t="shared" si="3"/>
        <v>4.2584434654919234E-2</v>
      </c>
    </row>
    <row r="13" spans="1:8" x14ac:dyDescent="0.5">
      <c r="A13" s="18" t="s">
        <v>2079</v>
      </c>
      <c r="B13">
        <f>COUNTIFS(Crowdfunding!$G$2:$G$1001,Bonus!$A$17,Crowdfunding!$D$2:$D$1001,Bonus!A13)</f>
        <v>114</v>
      </c>
      <c r="C13">
        <f>COUNTIFS(Crowdfunding!$G$2:$G$1001,Bonus!$A$18,Crowdfunding!$D$2:$D$1001,Bonus!A13)</f>
        <v>163</v>
      </c>
      <c r="D13">
        <f>COUNTIFS(Crowdfunding!$G$2:$G$1001,Bonus!$A$19,Crowdfunding!$D$2:$D$1001,Bonus!A13)</f>
        <v>28</v>
      </c>
      <c r="E13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  <row r="14" spans="1:8" x14ac:dyDescent="0.5">
      <c r="A14" s="15"/>
    </row>
    <row r="16" spans="1:8" x14ac:dyDescent="0.5">
      <c r="A16" s="19" t="s">
        <v>2080</v>
      </c>
    </row>
    <row r="17" spans="1:1" x14ac:dyDescent="0.5">
      <c r="A17" s="15" t="s">
        <v>20</v>
      </c>
    </row>
    <row r="18" spans="1:1" x14ac:dyDescent="0.5">
      <c r="A18" s="15" t="s">
        <v>14</v>
      </c>
    </row>
    <row r="19" spans="1:1" x14ac:dyDescent="0.5">
      <c r="A19" s="15" t="s">
        <v>74</v>
      </c>
    </row>
  </sheetData>
  <autoFilter ref="A1:H13" xr:uid="{2C90513C-4ED3-4C2E-9615-F60334AECC4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Campaign Status per Category</vt:lpstr>
      <vt:lpstr>Campaign Status Per Subcategory</vt:lpstr>
      <vt:lpstr>Campaign Outcomes</vt:lpstr>
      <vt:lpstr>Crowdfunding</vt:lpstr>
      <vt:lpstr>Bonus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Vertta Starr Moody</cp:lastModifiedBy>
  <dcterms:created xsi:type="dcterms:W3CDTF">2021-09-29T18:52:28Z</dcterms:created>
  <dcterms:modified xsi:type="dcterms:W3CDTF">2022-06-16T04:25:38Z</dcterms:modified>
</cp:coreProperties>
</file>