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it\Elections\Analyses\"/>
    </mc:Choice>
  </mc:AlternateContent>
  <bookViews>
    <workbookView xWindow="0" yWindow="0" windowWidth="16380" windowHeight="8190" tabRatio="990"/>
  </bookViews>
  <sheets>
    <sheet name="Feuil1" sheetId="1" r:id="rId1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" l="1"/>
  <c r="E57" i="1"/>
  <c r="C57" i="1" s="1"/>
  <c r="E56" i="1"/>
  <c r="E66" i="1"/>
  <c r="C66" i="1" s="1"/>
  <c r="E58" i="1"/>
  <c r="C58" i="1" s="1"/>
  <c r="E59" i="1"/>
  <c r="C59" i="1" s="1"/>
  <c r="E60" i="1"/>
  <c r="C60" i="1" s="1"/>
  <c r="E61" i="1"/>
  <c r="C61" i="1" s="1"/>
  <c r="E62" i="1"/>
  <c r="C62" i="1" s="1"/>
  <c r="E63" i="1"/>
  <c r="C63" i="1" s="1"/>
  <c r="E64" i="1"/>
  <c r="E65" i="1"/>
  <c r="C65" i="1" s="1"/>
  <c r="C64" i="1"/>
  <c r="C56" i="1"/>
  <c r="C31" i="1"/>
  <c r="C32" i="1"/>
  <c r="L29" i="1"/>
  <c r="J29" i="1"/>
  <c r="K29" i="1"/>
  <c r="M29" i="1"/>
  <c r="N29" i="1"/>
  <c r="O29" i="1"/>
  <c r="P29" i="1"/>
  <c r="Q29" i="1"/>
  <c r="R29" i="1"/>
  <c r="I29" i="1"/>
  <c r="H29" i="1"/>
  <c r="I67" i="1"/>
  <c r="H67" i="1"/>
  <c r="G67" i="1"/>
  <c r="F67" i="1"/>
  <c r="E49" i="1"/>
  <c r="E47" i="1"/>
  <c r="E15" i="1"/>
  <c r="E27" i="1" s="1"/>
  <c r="E40" i="1" s="1"/>
  <c r="F40" i="1" s="1"/>
  <c r="D15" i="1"/>
  <c r="D19" i="1" s="1"/>
  <c r="D32" i="1" s="1"/>
  <c r="C15" i="1"/>
  <c r="C17" i="1" s="1"/>
  <c r="G2" i="1"/>
  <c r="E67" i="1" l="1"/>
  <c r="C67" i="1" s="1"/>
  <c r="F32" i="1"/>
  <c r="E22" i="1"/>
  <c r="E35" i="1" s="1"/>
  <c r="F35" i="1" s="1"/>
  <c r="C28" i="1"/>
  <c r="C30" i="1"/>
  <c r="F30" i="1" s="1"/>
  <c r="C53" i="1"/>
  <c r="D20" i="1"/>
  <c r="D33" i="1" s="1"/>
  <c r="F33" i="1" s="1"/>
  <c r="D21" i="1"/>
  <c r="D34" i="1" s="1"/>
  <c r="F34" i="1" s="1"/>
  <c r="E24" i="1"/>
  <c r="E37" i="1" s="1"/>
  <c r="F37" i="1" s="1"/>
  <c r="E25" i="1"/>
  <c r="E38" i="1" s="1"/>
  <c r="F38" i="1" s="1"/>
  <c r="E23" i="1"/>
  <c r="E36" i="1" s="1"/>
  <c r="F36" i="1" s="1"/>
  <c r="D18" i="1"/>
  <c r="E26" i="1"/>
  <c r="E39" i="1" s="1"/>
  <c r="F39" i="1" s="1"/>
  <c r="F15" i="1"/>
  <c r="C45" i="1" l="1"/>
  <c r="C41" i="1"/>
  <c r="C48" i="1"/>
  <c r="C51" i="1"/>
  <c r="C50" i="1"/>
  <c r="C47" i="1"/>
  <c r="E41" i="1"/>
  <c r="E28" i="1"/>
  <c r="C43" i="1"/>
  <c r="C46" i="1"/>
  <c r="C52" i="1"/>
  <c r="C49" i="1"/>
  <c r="D28" i="1"/>
  <c r="D41" i="1" l="1"/>
  <c r="F41" i="1" s="1"/>
  <c r="F31" i="1"/>
  <c r="C44" i="1" l="1"/>
  <c r="C54" i="1" s="1"/>
</calcChain>
</file>

<file path=xl/sharedStrings.xml><?xml version="1.0" encoding="utf-8"?>
<sst xmlns="http://schemas.openxmlformats.org/spreadsheetml/2006/main" count="80" uniqueCount="33">
  <si>
    <t>prediction</t>
  </si>
  <si>
    <t>Candidat</t>
  </si>
  <si>
    <t>xdroite</t>
  </si>
  <si>
    <t>droite</t>
  </si>
  <si>
    <t>gauche</t>
  </si>
  <si>
    <t>centre</t>
  </si>
  <si>
    <t>total</t>
  </si>
  <si>
    <t>transfert Fillon -&gt; macron</t>
  </si>
  <si>
    <t>transfert Fillon MLP</t>
  </si>
  <si>
    <t>bayrou -&gt; fillon</t>
  </si>
  <si>
    <t>sondages</t>
  </si>
  <si>
    <t>MLP</t>
  </si>
  <si>
    <t>Asselineau</t>
  </si>
  <si>
    <t>Dupont Aignan</t>
  </si>
  <si>
    <t>lassalle</t>
  </si>
  <si>
    <t>Fillon</t>
  </si>
  <si>
    <t>Macron</t>
  </si>
  <si>
    <t>Hamon</t>
  </si>
  <si>
    <t>Melenchon</t>
  </si>
  <si>
    <t>Poutou</t>
  </si>
  <si>
    <t>Arthaud</t>
  </si>
  <si>
    <t>cheminade</t>
  </si>
  <si>
    <t>Total</t>
  </si>
  <si>
    <t>Pondération intra bloc</t>
  </si>
  <si>
    <t>Macron G</t>
  </si>
  <si>
    <t>résultats pondérés sondages</t>
  </si>
  <si>
    <t xml:space="preserve">Transfert de voix </t>
  </si>
  <si>
    <t>prediction sans centre</t>
  </si>
  <si>
    <t xml:space="preserve">Pourcentage de transfert F-&gt;M </t>
  </si>
  <si>
    <t>Pourcentage de transfert F-&gt;MLP</t>
  </si>
  <si>
    <t>Bayrou -&gt; candidats</t>
  </si>
  <si>
    <t>Transfert de voix Bayrou</t>
  </si>
  <si>
    <t>prediction avec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</si>
</sst>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rgb="FFAFABAB"/>
        <bgColor rgb="FF9999FF"/>
      </patternFill>
    </fill>
    <fill>
      <patternFill patternType="solid">
        <fgColor rgb="FFF8F9FA"/>
        <bgColor indexed="64"/>
      </patternFill>
    </fill>
    <fill>
      <patternFill patternType="solid">
        <fgColor rgb="FFFFEB00"/>
        <bgColor indexed="64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0" fillId="0" borderId="2" xfId="0" applyFont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0" borderId="0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Font="1" applyBorder="1"/>
    <xf numFmtId="16" fontId="0" fillId="0" borderId="8" xfId="0" applyNumberFormat="1" applyBorder="1"/>
    <xf numFmtId="0" fontId="0" fillId="0" borderId="0" xfId="0" applyBorder="1"/>
    <xf numFmtId="0" fontId="0" fillId="0" borderId="1" xfId="0" applyFont="1" applyBorder="1"/>
    <xf numFmtId="0" fontId="0" fillId="0" borderId="9" xfId="0" applyBorder="1"/>
    <xf numFmtId="0" fontId="0" fillId="2" borderId="10" xfId="0" applyFill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3" xfId="0" applyFont="1" applyFill="1" applyBorder="1"/>
    <xf numFmtId="0" fontId="0" fillId="2" borderId="14" xfId="0" applyFill="1" applyBorder="1"/>
    <xf numFmtId="0" fontId="0" fillId="2" borderId="6" xfId="0" applyFill="1" applyBorder="1"/>
    <xf numFmtId="0" fontId="2" fillId="0" borderId="0" xfId="0" applyFont="1" applyBorder="1"/>
    <xf numFmtId="0" fontId="0" fillId="4" borderId="8" xfId="0" applyFont="1" applyFill="1" applyBorder="1"/>
    <xf numFmtId="0" fontId="3" fillId="5" borderId="15" xfId="0" applyNumberFormat="1" applyFont="1" applyFill="1" applyBorder="1" applyAlignment="1">
      <alignment vertical="center" wrapText="1"/>
    </xf>
    <xf numFmtId="0" fontId="4" fillId="6" borderId="15" xfId="0" applyNumberFormat="1" applyFont="1" applyFill="1" applyBorder="1" applyAlignment="1">
      <alignment vertical="center" wrapText="1"/>
    </xf>
    <xf numFmtId="0" fontId="4" fillId="7" borderId="15" xfId="0" applyNumberFormat="1" applyFont="1" applyFill="1" applyBorder="1" applyAlignment="1">
      <alignment vertical="center" wrapText="1"/>
    </xf>
    <xf numFmtId="0" fontId="3" fillId="5" borderId="16" xfId="0" applyNumberFormat="1" applyFont="1" applyFill="1" applyBorder="1" applyAlignment="1">
      <alignment vertical="center" wrapText="1"/>
    </xf>
    <xf numFmtId="0" fontId="4" fillId="6" borderId="16" xfId="0" applyNumberFormat="1" applyFont="1" applyFill="1" applyBorder="1" applyAlignment="1">
      <alignment vertical="center" wrapText="1"/>
    </xf>
    <xf numFmtId="0" fontId="4" fillId="7" borderId="16" xfId="0" applyNumberFormat="1" applyFont="1" applyFill="1" applyBorder="1" applyAlignment="1">
      <alignment vertical="center" wrapText="1"/>
    </xf>
    <xf numFmtId="2" fontId="1" fillId="0" borderId="15" xfId="1" applyNumberFormat="1" applyBorder="1" applyAlignment="1">
      <alignment vertical="center" wrapText="1"/>
    </xf>
    <xf numFmtId="2" fontId="1" fillId="0" borderId="16" xfId="1" applyNumberFormat="1" applyBorder="1" applyAlignment="1">
      <alignment vertical="center" wrapText="1"/>
    </xf>
    <xf numFmtId="2" fontId="0" fillId="0" borderId="0" xfId="0" applyNumberFormat="1"/>
    <xf numFmtId="0" fontId="1" fillId="0" borderId="15" xfId="1" applyNumberFormat="1" applyBorder="1" applyAlignment="1">
      <alignment vertical="center" wrapText="1"/>
    </xf>
    <xf numFmtId="0" fontId="1" fillId="0" borderId="16" xfId="1" applyNumberFormat="1" applyBorder="1" applyAlignment="1">
      <alignment vertical="center" wrapText="1"/>
    </xf>
    <xf numFmtId="0" fontId="0" fillId="0" borderId="0" xfId="0" applyFill="1" applyBorder="1"/>
  </cellXfs>
  <cellStyles count="2">
    <cellStyle name="Normal" xfId="0" builtinId="0"/>
    <cellStyle name="Pourcentag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B1" zoomScaleNormal="100" workbookViewId="0">
      <selection activeCell="E56" sqref="E56"/>
    </sheetView>
  </sheetViews>
  <sheetFormatPr baseColWidth="10" defaultColWidth="9.140625" defaultRowHeight="15" x14ac:dyDescent="0.25"/>
  <cols>
    <col min="1" max="1" width="24.7109375"/>
    <col min="2" max="1025" width="10.5703125"/>
  </cols>
  <sheetData>
    <row r="1" spans="1:18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</row>
    <row r="2" spans="1:18" x14ac:dyDescent="0.25">
      <c r="A2" s="7"/>
      <c r="B2" s="8"/>
      <c r="C2" s="9">
        <v>23.46</v>
      </c>
      <c r="D2" s="8">
        <v>25.96</v>
      </c>
      <c r="E2" s="8">
        <v>40.25</v>
      </c>
      <c r="F2" s="10">
        <v>10.31</v>
      </c>
      <c r="G2" s="11">
        <f>C2+D2+E2+F2</f>
        <v>99.98</v>
      </c>
      <c r="H2" s="12"/>
      <c r="I2" s="13" t="s">
        <v>7</v>
      </c>
      <c r="J2" s="13" t="s">
        <v>8</v>
      </c>
      <c r="K2" t="s">
        <v>9</v>
      </c>
    </row>
    <row r="3" spans="1:18" x14ac:dyDescent="0.25">
      <c r="A3" s="6"/>
      <c r="B3" s="6"/>
      <c r="C3" s="6"/>
      <c r="D3" s="6"/>
      <c r="E3" s="6"/>
      <c r="F3" s="6"/>
      <c r="H3" s="14">
        <v>42836</v>
      </c>
      <c r="I3" s="13">
        <v>16</v>
      </c>
      <c r="J3" s="13">
        <v>13</v>
      </c>
      <c r="K3" s="15">
        <v>50</v>
      </c>
    </row>
    <row r="4" spans="1:18" x14ac:dyDescent="0.25">
      <c r="A4" s="1" t="s">
        <v>10</v>
      </c>
      <c r="B4" s="16" t="s">
        <v>11</v>
      </c>
      <c r="C4" s="2">
        <v>22.38</v>
      </c>
      <c r="D4" s="2"/>
      <c r="E4" s="2"/>
      <c r="F4" s="17"/>
      <c r="H4" s="14">
        <v>42836</v>
      </c>
      <c r="I4" s="13">
        <v>16</v>
      </c>
      <c r="J4" s="13">
        <v>14</v>
      </c>
    </row>
    <row r="5" spans="1:18" x14ac:dyDescent="0.25">
      <c r="A5" s="18"/>
      <c r="B5" s="19" t="s">
        <v>12</v>
      </c>
      <c r="C5" s="6"/>
      <c r="D5" s="6">
        <v>0.81</v>
      </c>
      <c r="E5" s="6"/>
      <c r="F5" s="20"/>
      <c r="H5" s="14">
        <v>42831</v>
      </c>
      <c r="I5" s="13">
        <v>18</v>
      </c>
      <c r="J5" s="13">
        <v>11</v>
      </c>
    </row>
    <row r="6" spans="1:18" x14ac:dyDescent="0.25">
      <c r="A6" s="18"/>
      <c r="B6" s="19" t="s">
        <v>13</v>
      </c>
      <c r="D6" s="6">
        <v>4</v>
      </c>
      <c r="E6" s="6"/>
      <c r="F6" s="20"/>
      <c r="H6" s="14">
        <v>42832</v>
      </c>
      <c r="I6" s="13">
        <v>13</v>
      </c>
      <c r="J6" s="13">
        <v>17</v>
      </c>
    </row>
    <row r="7" spans="1:18" x14ac:dyDescent="0.25">
      <c r="A7" s="18"/>
      <c r="B7" s="19" t="s">
        <v>14</v>
      </c>
      <c r="C7" s="6"/>
      <c r="D7" s="6">
        <v>0.94</v>
      </c>
      <c r="E7" s="6"/>
      <c r="F7" s="20"/>
      <c r="H7" s="14">
        <v>42830</v>
      </c>
      <c r="I7" s="13">
        <v>14</v>
      </c>
      <c r="J7" s="13">
        <v>10</v>
      </c>
    </row>
    <row r="8" spans="1:18" x14ac:dyDescent="0.25">
      <c r="A8" s="18"/>
      <c r="B8" s="19" t="s">
        <v>15</v>
      </c>
      <c r="C8" s="6"/>
      <c r="D8" s="6">
        <v>19.440000000000001</v>
      </c>
      <c r="E8" s="6"/>
      <c r="F8" s="20"/>
      <c r="H8" s="14">
        <v>42828</v>
      </c>
      <c r="I8" s="13">
        <v>22</v>
      </c>
      <c r="J8" s="13">
        <v>12</v>
      </c>
    </row>
    <row r="9" spans="1:18" x14ac:dyDescent="0.25">
      <c r="A9" s="18"/>
      <c r="B9" s="19" t="s">
        <v>16</v>
      </c>
      <c r="C9" s="6"/>
      <c r="D9" s="6"/>
      <c r="E9" s="6">
        <v>24</v>
      </c>
      <c r="F9" s="20"/>
    </row>
    <row r="10" spans="1:18" x14ac:dyDescent="0.25">
      <c r="A10" s="18"/>
      <c r="B10" s="19" t="s">
        <v>17</v>
      </c>
      <c r="C10" s="6"/>
      <c r="D10" s="6"/>
      <c r="E10" s="6">
        <v>7.63</v>
      </c>
      <c r="F10" s="20"/>
    </row>
    <row r="11" spans="1:18" x14ac:dyDescent="0.25">
      <c r="A11" s="18"/>
      <c r="B11" s="19" t="s">
        <v>18</v>
      </c>
      <c r="C11" s="6"/>
      <c r="D11" s="6"/>
      <c r="E11" s="6">
        <v>18.940000000000001</v>
      </c>
      <c r="F11" s="20"/>
    </row>
    <row r="12" spans="1:18" ht="15.75" thickBot="1" x14ac:dyDescent="0.3">
      <c r="A12" s="18"/>
      <c r="B12" s="19" t="s">
        <v>19</v>
      </c>
      <c r="C12" s="6"/>
      <c r="D12" s="6"/>
      <c r="E12" s="6">
        <v>1.5</v>
      </c>
      <c r="F12" s="20"/>
    </row>
    <row r="13" spans="1:18" ht="15" customHeight="1" x14ac:dyDescent="0.25">
      <c r="A13" s="18"/>
      <c r="B13" s="19" t="s">
        <v>20</v>
      </c>
      <c r="C13" s="6"/>
      <c r="D13" s="6"/>
      <c r="E13" s="6">
        <v>0.38</v>
      </c>
      <c r="F13" s="20"/>
      <c r="H13" s="34">
        <v>0</v>
      </c>
      <c r="I13" s="37">
        <v>1</v>
      </c>
      <c r="J13" s="37">
        <v>19</v>
      </c>
      <c r="K13" s="37">
        <v>7.5</v>
      </c>
      <c r="L13" s="37">
        <v>24.5</v>
      </c>
      <c r="M13" s="37">
        <v>0.5</v>
      </c>
      <c r="N13" s="37">
        <v>19</v>
      </c>
      <c r="O13" s="37">
        <v>4.5</v>
      </c>
      <c r="P13" s="37">
        <v>1</v>
      </c>
      <c r="Q13" s="37">
        <v>23</v>
      </c>
      <c r="R13" s="37">
        <v>0</v>
      </c>
    </row>
    <row r="14" spans="1:18" ht="15.75" thickBot="1" x14ac:dyDescent="0.3">
      <c r="A14" s="18"/>
      <c r="B14" s="19" t="s">
        <v>21</v>
      </c>
      <c r="C14" s="6"/>
      <c r="D14" s="6"/>
      <c r="E14" s="6">
        <v>0.31</v>
      </c>
      <c r="F14" s="20"/>
      <c r="H14" s="35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18" x14ac:dyDescent="0.25">
      <c r="A15" s="7"/>
      <c r="B15" s="13" t="s">
        <v>22</v>
      </c>
      <c r="C15" s="21">
        <f>SUM(C4:C14)</f>
        <v>22.38</v>
      </c>
      <c r="D15" s="21">
        <f>SUM(D5:D8)</f>
        <v>25.19</v>
      </c>
      <c r="E15" s="21">
        <f>SUM(E9:E14)</f>
        <v>52.760000000000005</v>
      </c>
      <c r="F15" s="22">
        <f>SUM(C15:E15)</f>
        <v>100.33000000000001</v>
      </c>
      <c r="H15" s="34">
        <v>0.5</v>
      </c>
      <c r="I15" s="37">
        <v>1.5</v>
      </c>
      <c r="J15" s="37">
        <v>19.5</v>
      </c>
      <c r="K15" s="37">
        <v>8</v>
      </c>
      <c r="L15" s="37">
        <v>23</v>
      </c>
      <c r="M15" s="37">
        <v>1</v>
      </c>
      <c r="N15" s="37">
        <v>19</v>
      </c>
      <c r="O15" s="37">
        <v>4</v>
      </c>
      <c r="P15" s="37">
        <v>0.5</v>
      </c>
      <c r="Q15" s="37">
        <v>23</v>
      </c>
      <c r="R15" s="37">
        <v>0.5</v>
      </c>
    </row>
    <row r="16" spans="1:18" ht="15.75" thickBot="1" x14ac:dyDescent="0.3">
      <c r="H16" s="35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6.5" customHeight="1" x14ac:dyDescent="0.25">
      <c r="A17" s="23" t="s">
        <v>23</v>
      </c>
      <c r="B17" s="16" t="s">
        <v>11</v>
      </c>
      <c r="C17" s="2">
        <f>C4*100/C$15</f>
        <v>100</v>
      </c>
      <c r="D17" s="2"/>
      <c r="E17" s="17"/>
      <c r="H17" s="34">
        <v>0.5</v>
      </c>
      <c r="I17" s="37">
        <v>1.5</v>
      </c>
      <c r="J17" s="37">
        <v>18.5</v>
      </c>
      <c r="K17" s="37">
        <v>7</v>
      </c>
      <c r="L17" s="37">
        <v>24.5</v>
      </c>
      <c r="M17" s="37">
        <v>1</v>
      </c>
      <c r="N17" s="37">
        <v>19.5</v>
      </c>
      <c r="O17" s="37">
        <v>4</v>
      </c>
      <c r="P17" s="37">
        <v>1</v>
      </c>
      <c r="Q17" s="37">
        <v>22.5</v>
      </c>
      <c r="R17" s="37">
        <v>0</v>
      </c>
    </row>
    <row r="18" spans="1:18" ht="15.75" thickBot="1" x14ac:dyDescent="0.3">
      <c r="A18" s="24"/>
      <c r="B18" s="19" t="s">
        <v>12</v>
      </c>
      <c r="C18" s="6"/>
      <c r="D18" s="6">
        <f>D5*100/D$15</f>
        <v>3.2155617308455735</v>
      </c>
      <c r="E18" s="20"/>
      <c r="H18" s="35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5" customHeight="1" x14ac:dyDescent="0.25">
      <c r="A19" s="24"/>
      <c r="B19" s="19" t="s">
        <v>13</v>
      </c>
      <c r="C19" s="6"/>
      <c r="D19" s="6">
        <f>D6*100/D$15</f>
        <v>15.879317189360856</v>
      </c>
      <c r="E19" s="20"/>
      <c r="H19" s="34">
        <v>0</v>
      </c>
      <c r="I19" s="37">
        <v>2</v>
      </c>
      <c r="J19" s="37">
        <v>18</v>
      </c>
      <c r="K19" s="37">
        <v>8</v>
      </c>
      <c r="L19" s="37">
        <v>23</v>
      </c>
      <c r="M19" s="37">
        <v>1</v>
      </c>
      <c r="N19" s="37">
        <v>21</v>
      </c>
      <c r="O19" s="37">
        <v>4</v>
      </c>
      <c r="P19" s="37">
        <v>1</v>
      </c>
      <c r="Q19" s="37">
        <v>22</v>
      </c>
      <c r="R19" s="37">
        <v>0</v>
      </c>
    </row>
    <row r="20" spans="1:18" ht="15.75" thickBot="1" x14ac:dyDescent="0.3">
      <c r="A20" s="24"/>
      <c r="B20" s="19" t="s">
        <v>14</v>
      </c>
      <c r="C20" s="6"/>
      <c r="D20" s="6">
        <f>D7*100/D$15</f>
        <v>3.7316395394998012</v>
      </c>
      <c r="E20" s="20"/>
      <c r="H20" s="35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6.5" customHeight="1" x14ac:dyDescent="0.25">
      <c r="A21" s="24"/>
      <c r="B21" s="19" t="s">
        <v>15</v>
      </c>
      <c r="C21" s="6"/>
      <c r="D21" s="6">
        <f>D8*100/D$15</f>
        <v>77.173481540293778</v>
      </c>
      <c r="E21" s="20"/>
      <c r="H21" s="34">
        <v>0.5</v>
      </c>
      <c r="I21" s="37">
        <v>1.5</v>
      </c>
      <c r="J21" s="37">
        <v>19</v>
      </c>
      <c r="K21" s="37">
        <v>7.5</v>
      </c>
      <c r="L21" s="37">
        <v>24</v>
      </c>
      <c r="M21" s="37">
        <v>1.5</v>
      </c>
      <c r="N21" s="37">
        <v>19</v>
      </c>
      <c r="O21" s="37">
        <v>4</v>
      </c>
      <c r="P21" s="37">
        <v>1</v>
      </c>
      <c r="Q21" s="37">
        <v>22</v>
      </c>
      <c r="R21" s="37">
        <v>0.5</v>
      </c>
    </row>
    <row r="22" spans="1:18" ht="15.75" thickBot="1" x14ac:dyDescent="0.3">
      <c r="A22" s="24"/>
      <c r="B22" s="19" t="s">
        <v>24</v>
      </c>
      <c r="C22" s="6"/>
      <c r="D22" s="6"/>
      <c r="E22" s="20">
        <f t="shared" ref="E22:E27" si="0">E9*100/E$15</f>
        <v>45.489006823351019</v>
      </c>
      <c r="H22" s="35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15" customHeight="1" x14ac:dyDescent="0.25">
      <c r="A23" s="24"/>
      <c r="B23" s="19" t="s">
        <v>17</v>
      </c>
      <c r="C23" s="6"/>
      <c r="D23" s="6"/>
      <c r="E23" s="20">
        <f t="shared" si="0"/>
        <v>14.461713419257011</v>
      </c>
      <c r="H23" s="34">
        <v>0.5</v>
      </c>
      <c r="I23" s="37">
        <v>1.5</v>
      </c>
      <c r="J23" s="37">
        <v>19.5</v>
      </c>
      <c r="K23" s="37">
        <v>7</v>
      </c>
      <c r="L23" s="37">
        <v>24</v>
      </c>
      <c r="M23" s="37">
        <v>1</v>
      </c>
      <c r="N23" s="37">
        <v>20</v>
      </c>
      <c r="O23" s="37">
        <v>4</v>
      </c>
      <c r="P23" s="37">
        <v>1</v>
      </c>
      <c r="Q23" s="37">
        <v>21.5</v>
      </c>
      <c r="R23" s="37">
        <v>0.5</v>
      </c>
    </row>
    <row r="24" spans="1:18" ht="15.75" thickBot="1" x14ac:dyDescent="0.3">
      <c r="A24" s="24"/>
      <c r="B24" s="19" t="s">
        <v>18</v>
      </c>
      <c r="C24" s="6"/>
      <c r="D24" s="6"/>
      <c r="E24" s="20">
        <f t="shared" si="0"/>
        <v>35.898407884761184</v>
      </c>
      <c r="H24" s="35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8" ht="16.5" customHeight="1" x14ac:dyDescent="0.25">
      <c r="A25" s="24"/>
      <c r="B25" s="19" t="s">
        <v>19</v>
      </c>
      <c r="C25" s="6"/>
      <c r="D25" s="6"/>
      <c r="E25" s="20">
        <f t="shared" si="0"/>
        <v>2.8430629264594387</v>
      </c>
      <c r="H25" s="34">
        <v>0.5</v>
      </c>
      <c r="I25" s="37">
        <v>1.5</v>
      </c>
      <c r="J25" s="37">
        <v>19</v>
      </c>
      <c r="K25" s="37">
        <v>7.5</v>
      </c>
      <c r="L25" s="37">
        <v>25</v>
      </c>
      <c r="M25" s="37">
        <v>1</v>
      </c>
      <c r="N25" s="37">
        <v>19</v>
      </c>
      <c r="O25" s="37">
        <v>4</v>
      </c>
      <c r="P25" s="37">
        <v>0.5</v>
      </c>
      <c r="Q25" s="37">
        <v>22</v>
      </c>
      <c r="R25" s="37">
        <v>0.5</v>
      </c>
    </row>
    <row r="26" spans="1:18" ht="15.75" thickBot="1" x14ac:dyDescent="0.3">
      <c r="A26" s="24"/>
      <c r="B26" s="19" t="s">
        <v>20</v>
      </c>
      <c r="C26" s="6"/>
      <c r="D26" s="6"/>
      <c r="E26" s="20">
        <f t="shared" si="0"/>
        <v>0.72024260803639117</v>
      </c>
      <c r="H26" s="35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25">
      <c r="A27" s="24"/>
      <c r="B27" s="19" t="s">
        <v>21</v>
      </c>
      <c r="C27" s="6"/>
      <c r="D27" s="6"/>
      <c r="E27" s="20">
        <f t="shared" si="0"/>
        <v>0.58756633813495063</v>
      </c>
      <c r="H27" s="34">
        <v>0.5</v>
      </c>
      <c r="I27" s="28">
        <v>1.5</v>
      </c>
      <c r="J27" s="28">
        <v>19</v>
      </c>
      <c r="K27" s="28">
        <v>8.5</v>
      </c>
      <c r="L27" s="29">
        <v>24</v>
      </c>
      <c r="M27" s="28">
        <v>0.5</v>
      </c>
      <c r="N27" s="28">
        <v>19</v>
      </c>
      <c r="O27" s="28">
        <v>3.5</v>
      </c>
      <c r="P27" s="28">
        <v>0.5</v>
      </c>
      <c r="Q27" s="30">
        <v>23</v>
      </c>
      <c r="R27" s="28">
        <v>0.5</v>
      </c>
    </row>
    <row r="28" spans="1:18" ht="15.75" thickBot="1" x14ac:dyDescent="0.3">
      <c r="A28" s="25"/>
      <c r="B28" s="13" t="s">
        <v>22</v>
      </c>
      <c r="C28" s="21">
        <f>SUM(C17:C27)</f>
        <v>100</v>
      </c>
      <c r="D28" s="21">
        <f>SUM(D17:D27)</f>
        <v>100.00000000000001</v>
      </c>
      <c r="E28" s="22">
        <f>SUM(E17:E27)</f>
        <v>99.999999999999986</v>
      </c>
      <c r="H28" s="35"/>
      <c r="I28" s="31"/>
      <c r="J28" s="31"/>
      <c r="K28" s="31"/>
      <c r="L28" s="32"/>
      <c r="M28" s="31"/>
      <c r="N28" s="31"/>
      <c r="O28" s="31"/>
      <c r="P28" s="31"/>
      <c r="Q28" s="33"/>
      <c r="R28" s="31"/>
    </row>
    <row r="29" spans="1:18" x14ac:dyDescent="0.25">
      <c r="H29" s="36">
        <f>AVERAGE(H13:H28)</f>
        <v>0.375</v>
      </c>
      <c r="I29" s="36">
        <f>AVERAGE(I13:I28)</f>
        <v>1.5</v>
      </c>
      <c r="J29" s="36">
        <f t="shared" ref="J29:R29" si="1">AVERAGE(J13:J28)</f>
        <v>18.9375</v>
      </c>
      <c r="K29" s="36">
        <f t="shared" si="1"/>
        <v>7.625</v>
      </c>
      <c r="L29" s="36">
        <f>AVERAGE(L13:L28)</f>
        <v>24</v>
      </c>
      <c r="M29" s="36">
        <f t="shared" si="1"/>
        <v>0.9375</v>
      </c>
      <c r="N29" s="36">
        <f t="shared" si="1"/>
        <v>19.4375</v>
      </c>
      <c r="O29" s="36">
        <f t="shared" si="1"/>
        <v>4</v>
      </c>
      <c r="P29" s="36">
        <f t="shared" si="1"/>
        <v>0.8125</v>
      </c>
      <c r="Q29" s="36">
        <f t="shared" si="1"/>
        <v>22.375</v>
      </c>
      <c r="R29" s="36">
        <f t="shared" si="1"/>
        <v>0.3125</v>
      </c>
    </row>
    <row r="30" spans="1:18" x14ac:dyDescent="0.25">
      <c r="A30" s="1" t="s">
        <v>25</v>
      </c>
      <c r="B30" s="16" t="s">
        <v>11</v>
      </c>
      <c r="C30" s="2">
        <f>C17*C$2/100</f>
        <v>23.46</v>
      </c>
      <c r="D30" s="2"/>
      <c r="E30" s="2"/>
      <c r="F30" s="17">
        <f t="shared" ref="F30:F41" si="2">SUM(C30:E30)</f>
        <v>23.46</v>
      </c>
    </row>
    <row r="31" spans="1:18" x14ac:dyDescent="0.25">
      <c r="A31" s="18"/>
      <c r="B31" s="19" t="s">
        <v>12</v>
      </c>
      <c r="C31" s="6">
        <f>C18*C$2/100</f>
        <v>0</v>
      </c>
      <c r="D31" s="6">
        <f>D18*D$2/100</f>
        <v>0.83475982532751092</v>
      </c>
      <c r="E31" s="6"/>
      <c r="F31" s="20">
        <f t="shared" si="2"/>
        <v>0.83475982532751092</v>
      </c>
    </row>
    <row r="32" spans="1:18" x14ac:dyDescent="0.25">
      <c r="A32" s="18"/>
      <c r="B32" s="19" t="s">
        <v>13</v>
      </c>
      <c r="C32" s="6">
        <f>C19*C$2/100</f>
        <v>0</v>
      </c>
      <c r="D32" s="6">
        <f>D19*D$2/100</f>
        <v>4.1222707423580784</v>
      </c>
      <c r="E32" s="6"/>
      <c r="F32" s="20">
        <f t="shared" si="2"/>
        <v>4.1222707423580784</v>
      </c>
    </row>
    <row r="33" spans="1:6" x14ac:dyDescent="0.25">
      <c r="A33" s="18"/>
      <c r="B33" s="19" t="s">
        <v>14</v>
      </c>
      <c r="C33" s="6"/>
      <c r="D33" s="6">
        <f>D20*D$2/100</f>
        <v>0.96873362445414846</v>
      </c>
      <c r="E33" s="6"/>
      <c r="F33" s="20">
        <f t="shared" si="2"/>
        <v>0.96873362445414846</v>
      </c>
    </row>
    <row r="34" spans="1:6" x14ac:dyDescent="0.25">
      <c r="A34" s="18"/>
      <c r="B34" s="19" t="s">
        <v>15</v>
      </c>
      <c r="C34" s="6"/>
      <c r="D34" s="6">
        <f>D21*D$2/100</f>
        <v>20.034235807860266</v>
      </c>
      <c r="E34" s="6"/>
      <c r="F34" s="20">
        <f t="shared" si="2"/>
        <v>20.034235807860266</v>
      </c>
    </row>
    <row r="35" spans="1:6" x14ac:dyDescent="0.25">
      <c r="A35" s="18"/>
      <c r="B35" s="19" t="s">
        <v>24</v>
      </c>
      <c r="C35" s="6"/>
      <c r="D35" s="6"/>
      <c r="E35" s="6">
        <f t="shared" ref="E35:E40" si="3">E22*E$2/100</f>
        <v>18.309325246398785</v>
      </c>
      <c r="F35" s="20">
        <f t="shared" si="2"/>
        <v>18.309325246398785</v>
      </c>
    </row>
    <row r="36" spans="1:6" x14ac:dyDescent="0.25">
      <c r="A36" s="18"/>
      <c r="B36" s="19" t="s">
        <v>17</v>
      </c>
      <c r="C36" s="6"/>
      <c r="D36" s="6"/>
      <c r="E36" s="6">
        <f t="shared" si="3"/>
        <v>5.8208396512509468</v>
      </c>
      <c r="F36" s="20">
        <f t="shared" si="2"/>
        <v>5.8208396512509468</v>
      </c>
    </row>
    <row r="37" spans="1:6" x14ac:dyDescent="0.25">
      <c r="A37" s="18"/>
      <c r="B37" s="19" t="s">
        <v>18</v>
      </c>
      <c r="C37" s="6"/>
      <c r="D37" s="6"/>
      <c r="E37" s="6">
        <f t="shared" si="3"/>
        <v>14.449109173616378</v>
      </c>
      <c r="F37" s="20">
        <f t="shared" si="2"/>
        <v>14.449109173616378</v>
      </c>
    </row>
    <row r="38" spans="1:6" x14ac:dyDescent="0.25">
      <c r="A38" s="18"/>
      <c r="B38" s="19" t="s">
        <v>19</v>
      </c>
      <c r="C38" s="6"/>
      <c r="D38" s="6"/>
      <c r="E38" s="6">
        <f t="shared" si="3"/>
        <v>1.1443328278999241</v>
      </c>
      <c r="F38" s="20">
        <f t="shared" si="2"/>
        <v>1.1443328278999241</v>
      </c>
    </row>
    <row r="39" spans="1:6" x14ac:dyDescent="0.25">
      <c r="A39" s="18"/>
      <c r="B39" s="19" t="s">
        <v>20</v>
      </c>
      <c r="C39" s="6"/>
      <c r="D39" s="6"/>
      <c r="E39" s="6">
        <f t="shared" si="3"/>
        <v>0.28989764973464743</v>
      </c>
      <c r="F39" s="20">
        <f t="shared" si="2"/>
        <v>0.28989764973464743</v>
      </c>
    </row>
    <row r="40" spans="1:6" x14ac:dyDescent="0.25">
      <c r="A40" s="18"/>
      <c r="B40" s="19" t="s">
        <v>21</v>
      </c>
      <c r="C40" s="6"/>
      <c r="D40" s="6"/>
      <c r="E40" s="6">
        <f t="shared" si="3"/>
        <v>0.23649545109931761</v>
      </c>
      <c r="F40" s="11">
        <f t="shared" si="2"/>
        <v>0.23649545109931761</v>
      </c>
    </row>
    <row r="41" spans="1:6" x14ac:dyDescent="0.25">
      <c r="A41" s="7"/>
      <c r="B41" s="13" t="s">
        <v>22</v>
      </c>
      <c r="C41" s="21">
        <f>SUM(C30:C40)</f>
        <v>23.46</v>
      </c>
      <c r="D41" s="21">
        <f>SUM(D30:D40)</f>
        <v>25.960000000000004</v>
      </c>
      <c r="E41" s="21">
        <f>SUM(E30:E40)</f>
        <v>40.25</v>
      </c>
      <c r="F41" s="11">
        <f t="shared" si="2"/>
        <v>89.67</v>
      </c>
    </row>
    <row r="43" spans="1:6" x14ac:dyDescent="0.25">
      <c r="A43" s="1" t="s">
        <v>26</v>
      </c>
      <c r="B43" s="16" t="s">
        <v>11</v>
      </c>
      <c r="C43" s="17">
        <f>F30+(E49*D34/100)</f>
        <v>26.031060262008737</v>
      </c>
    </row>
    <row r="44" spans="1:6" x14ac:dyDescent="0.25">
      <c r="A44" s="18" t="s">
        <v>27</v>
      </c>
      <c r="B44" s="19" t="s">
        <v>12</v>
      </c>
      <c r="C44" s="20">
        <f>F31</f>
        <v>0.83475982532751092</v>
      </c>
    </row>
    <row r="45" spans="1:6" x14ac:dyDescent="0.25">
      <c r="A45" s="18"/>
      <c r="B45" s="19" t="s">
        <v>13</v>
      </c>
      <c r="C45" s="20">
        <f>F32</f>
        <v>4.1222707423580784</v>
      </c>
    </row>
    <row r="46" spans="1:6" x14ac:dyDescent="0.25">
      <c r="A46" s="18"/>
      <c r="B46" s="19" t="s">
        <v>14</v>
      </c>
      <c r="C46" s="20">
        <f>F33</f>
        <v>0.96873362445414846</v>
      </c>
      <c r="E46" s="26" t="s">
        <v>28</v>
      </c>
      <c r="F46" s="6"/>
    </row>
    <row r="47" spans="1:6" x14ac:dyDescent="0.25">
      <c r="A47" s="18"/>
      <c r="B47" s="19" t="s">
        <v>15</v>
      </c>
      <c r="C47" s="20">
        <f>F34*(1-(E47+E49)/100)</f>
        <v>14.157526637554588</v>
      </c>
      <c r="E47" s="6">
        <f>AVERAGE(I3:I12)</f>
        <v>16.5</v>
      </c>
      <c r="F47" s="6"/>
    </row>
    <row r="48" spans="1:6" x14ac:dyDescent="0.25">
      <c r="A48" s="18"/>
      <c r="B48" s="19" t="s">
        <v>16</v>
      </c>
      <c r="C48" s="20">
        <f>E35+(E47*D34/100)</f>
        <v>21.61497415469573</v>
      </c>
      <c r="E48" s="26" t="s">
        <v>29</v>
      </c>
      <c r="F48" s="6"/>
    </row>
    <row r="49" spans="1:8" x14ac:dyDescent="0.25">
      <c r="A49" s="18"/>
      <c r="B49" s="19" t="s">
        <v>17</v>
      </c>
      <c r="C49" s="20">
        <f>F36</f>
        <v>5.8208396512509468</v>
      </c>
      <c r="E49" s="6">
        <f>AVERAGE(J3:J12)</f>
        <v>12.833333333333334</v>
      </c>
    </row>
    <row r="50" spans="1:8" x14ac:dyDescent="0.25">
      <c r="A50" s="18"/>
      <c r="B50" s="19" t="s">
        <v>18</v>
      </c>
      <c r="C50" s="20">
        <f>F37</f>
        <v>14.449109173616378</v>
      </c>
    </row>
    <row r="51" spans="1:8" x14ac:dyDescent="0.25">
      <c r="A51" s="18"/>
      <c r="B51" s="19" t="s">
        <v>19</v>
      </c>
      <c r="C51" s="20">
        <f>F38</f>
        <v>1.1443328278999241</v>
      </c>
    </row>
    <row r="52" spans="1:8" x14ac:dyDescent="0.25">
      <c r="A52" s="18"/>
      <c r="B52" s="19" t="s">
        <v>20</v>
      </c>
      <c r="C52" s="20">
        <f>F39</f>
        <v>0.28989764973464743</v>
      </c>
    </row>
    <row r="53" spans="1:8" x14ac:dyDescent="0.25">
      <c r="A53" s="18"/>
      <c r="B53" s="12" t="s">
        <v>21</v>
      </c>
      <c r="C53" s="20">
        <f>F40</f>
        <v>0.23649545109931761</v>
      </c>
    </row>
    <row r="54" spans="1:8" x14ac:dyDescent="0.25">
      <c r="A54" s="7"/>
      <c r="B54" s="13" t="s">
        <v>22</v>
      </c>
      <c r="C54" s="22">
        <f>SUM(C43:C53)</f>
        <v>89.67</v>
      </c>
    </row>
    <row r="55" spans="1:8" x14ac:dyDescent="0.25">
      <c r="E55" s="27" t="s">
        <v>30</v>
      </c>
    </row>
    <row r="56" spans="1:8" x14ac:dyDescent="0.25">
      <c r="A56" s="1" t="s">
        <v>31</v>
      </c>
      <c r="B56" s="16" t="s">
        <v>11</v>
      </c>
      <c r="C56" s="17">
        <f>F30+(E56*F$2/100)</f>
        <v>23.769300000000001</v>
      </c>
      <c r="E56">
        <f>AVERAGE(F56:K56)</f>
        <v>3</v>
      </c>
      <c r="F56" s="6">
        <v>2</v>
      </c>
      <c r="G56">
        <v>5</v>
      </c>
      <c r="H56">
        <v>2</v>
      </c>
    </row>
    <row r="57" spans="1:8" x14ac:dyDescent="0.25">
      <c r="A57" s="18" t="s">
        <v>32</v>
      </c>
      <c r="B57" s="19" t="s">
        <v>12</v>
      </c>
      <c r="C57" s="17">
        <f>F31+(E57*F$2/100)</f>
        <v>0.86912649199417757</v>
      </c>
      <c r="E57">
        <f>AVERAGE(F57:K57)</f>
        <v>0.33333333333333331</v>
      </c>
      <c r="F57" s="6">
        <v>1</v>
      </c>
      <c r="G57">
        <v>0</v>
      </c>
      <c r="H57">
        <v>0</v>
      </c>
    </row>
    <row r="58" spans="1:8" x14ac:dyDescent="0.25">
      <c r="A58" s="18"/>
      <c r="B58" s="19" t="s">
        <v>13</v>
      </c>
      <c r="C58" s="17">
        <f>F32+(E58*F$2/100)</f>
        <v>4.5690374090247454</v>
      </c>
      <c r="E58">
        <f t="shared" ref="E56:E67" si="4">AVERAGE(F58:K58)</f>
        <v>4.333333333333333</v>
      </c>
      <c r="F58" s="6">
        <v>7</v>
      </c>
      <c r="G58">
        <v>2</v>
      </c>
      <c r="H58">
        <v>4</v>
      </c>
    </row>
    <row r="59" spans="1:8" x14ac:dyDescent="0.25">
      <c r="A59" s="18"/>
      <c r="B59" s="19" t="s">
        <v>14</v>
      </c>
      <c r="C59" s="17">
        <f t="shared" ref="C57:C67" si="5">F33+(E59*F$2/100)</f>
        <v>1.1749336244541484</v>
      </c>
      <c r="E59">
        <f t="shared" si="4"/>
        <v>2</v>
      </c>
      <c r="F59" s="39">
        <v>1</v>
      </c>
      <c r="G59">
        <v>3</v>
      </c>
      <c r="H59">
        <v>2</v>
      </c>
    </row>
    <row r="60" spans="1:8" x14ac:dyDescent="0.25">
      <c r="A60" s="18"/>
      <c r="B60" s="19" t="s">
        <v>15</v>
      </c>
      <c r="C60" s="17">
        <f t="shared" si="5"/>
        <v>21.993135807860266</v>
      </c>
      <c r="E60">
        <f t="shared" si="4"/>
        <v>19</v>
      </c>
      <c r="F60" s="39">
        <v>17</v>
      </c>
      <c r="G60">
        <v>18</v>
      </c>
      <c r="H60">
        <v>22</v>
      </c>
    </row>
    <row r="61" spans="1:8" x14ac:dyDescent="0.25">
      <c r="A61" s="18"/>
      <c r="B61" s="19" t="s">
        <v>16</v>
      </c>
      <c r="C61" s="17">
        <f t="shared" si="5"/>
        <v>23.429958579732119</v>
      </c>
      <c r="E61">
        <f t="shared" si="4"/>
        <v>49.666666666666664</v>
      </c>
      <c r="F61" s="6">
        <v>56</v>
      </c>
      <c r="G61">
        <v>48</v>
      </c>
      <c r="H61">
        <v>45</v>
      </c>
    </row>
    <row r="62" spans="1:8" x14ac:dyDescent="0.25">
      <c r="A62" s="18"/>
      <c r="B62" s="19" t="s">
        <v>17</v>
      </c>
      <c r="C62" s="17">
        <f t="shared" si="5"/>
        <v>6.4050729845842804</v>
      </c>
      <c r="E62">
        <f t="shared" si="4"/>
        <v>5.666666666666667</v>
      </c>
      <c r="F62" s="6">
        <v>3</v>
      </c>
      <c r="G62">
        <v>6</v>
      </c>
      <c r="H62">
        <v>8</v>
      </c>
    </row>
    <row r="63" spans="1:8" x14ac:dyDescent="0.25">
      <c r="A63" s="18"/>
      <c r="B63" s="19" t="s">
        <v>18</v>
      </c>
      <c r="C63" s="17">
        <f t="shared" si="5"/>
        <v>15.858142506949712</v>
      </c>
      <c r="E63">
        <f t="shared" si="4"/>
        <v>13.666666666666666</v>
      </c>
      <c r="F63" s="6">
        <v>11</v>
      </c>
      <c r="G63">
        <v>17</v>
      </c>
      <c r="H63">
        <v>13</v>
      </c>
    </row>
    <row r="64" spans="1:8" x14ac:dyDescent="0.25">
      <c r="A64" s="18"/>
      <c r="B64" s="19" t="s">
        <v>19</v>
      </c>
      <c r="C64" s="17">
        <f t="shared" si="5"/>
        <v>1.3161661612332574</v>
      </c>
      <c r="E64">
        <f t="shared" si="4"/>
        <v>1.6666666666666667</v>
      </c>
      <c r="F64" s="39">
        <v>1</v>
      </c>
      <c r="G64">
        <v>0</v>
      </c>
      <c r="H64">
        <v>4</v>
      </c>
    </row>
    <row r="65" spans="1:9" x14ac:dyDescent="0.25">
      <c r="A65" s="18"/>
      <c r="B65" s="19" t="s">
        <v>20</v>
      </c>
      <c r="C65" s="17">
        <f t="shared" si="5"/>
        <v>0.35863098306798075</v>
      </c>
      <c r="E65">
        <f t="shared" si="4"/>
        <v>0.66666666666666663</v>
      </c>
      <c r="F65" s="39">
        <v>1</v>
      </c>
      <c r="G65">
        <v>1</v>
      </c>
      <c r="H65">
        <v>0</v>
      </c>
    </row>
    <row r="66" spans="1:9" x14ac:dyDescent="0.25">
      <c r="A66" s="18"/>
      <c r="B66" s="12" t="s">
        <v>21</v>
      </c>
      <c r="C66" s="17">
        <f t="shared" si="5"/>
        <v>0.23649545109931761</v>
      </c>
      <c r="E66">
        <f>AVERAGE(F66:K66)</f>
        <v>0</v>
      </c>
      <c r="F66" s="39">
        <v>0</v>
      </c>
      <c r="G66">
        <v>0</v>
      </c>
      <c r="H66">
        <v>0</v>
      </c>
    </row>
    <row r="67" spans="1:9" x14ac:dyDescent="0.25">
      <c r="A67" s="7"/>
      <c r="B67" s="13" t="s">
        <v>22</v>
      </c>
      <c r="C67" s="17">
        <f t="shared" si="5"/>
        <v>99.98</v>
      </c>
      <c r="E67">
        <f>SUM(E56:E66)</f>
        <v>100.00000000000001</v>
      </c>
      <c r="F67" s="6">
        <f>SUM(F56:F66)</f>
        <v>100</v>
      </c>
      <c r="G67" s="6">
        <f>SUM(G56:G66)</f>
        <v>100</v>
      </c>
      <c r="H67" s="6">
        <f>SUM(H56:H66)</f>
        <v>100</v>
      </c>
      <c r="I67" s="6">
        <f>SUM(I56:I66)</f>
        <v>0</v>
      </c>
    </row>
  </sheetData>
  <mergeCells count="88">
    <mergeCell ref="O27:O28"/>
    <mergeCell ref="P27:P28"/>
    <mergeCell ref="Q27:Q28"/>
    <mergeCell ref="R27:R28"/>
    <mergeCell ref="I27:I28"/>
    <mergeCell ref="J27:J28"/>
    <mergeCell ref="K27:K28"/>
    <mergeCell ref="L27:L28"/>
    <mergeCell ref="M27:M28"/>
    <mergeCell ref="N27:N28"/>
    <mergeCell ref="O25:O26"/>
    <mergeCell ref="P25:P26"/>
    <mergeCell ref="Q25:Q26"/>
    <mergeCell ref="R25:R26"/>
    <mergeCell ref="H27:H28"/>
    <mergeCell ref="I25:I26"/>
    <mergeCell ref="J25:J26"/>
    <mergeCell ref="K25:K26"/>
    <mergeCell ref="L25:L26"/>
    <mergeCell ref="M25:M26"/>
    <mergeCell ref="N25:N26"/>
    <mergeCell ref="O23:O24"/>
    <mergeCell ref="P23:P24"/>
    <mergeCell ref="Q23:Q24"/>
    <mergeCell ref="R23:R24"/>
    <mergeCell ref="H25:H26"/>
    <mergeCell ref="I23:I24"/>
    <mergeCell ref="J23:J24"/>
    <mergeCell ref="K23:K24"/>
    <mergeCell ref="L23:L24"/>
    <mergeCell ref="M23:M24"/>
    <mergeCell ref="N23:N24"/>
    <mergeCell ref="O21:O22"/>
    <mergeCell ref="P21:P22"/>
    <mergeCell ref="Q21:Q22"/>
    <mergeCell ref="R21:R22"/>
    <mergeCell ref="H23:H24"/>
    <mergeCell ref="I21:I22"/>
    <mergeCell ref="J21:J22"/>
    <mergeCell ref="K21:K22"/>
    <mergeCell ref="L21:L22"/>
    <mergeCell ref="M21:M22"/>
    <mergeCell ref="N21:N22"/>
    <mergeCell ref="O19:O20"/>
    <mergeCell ref="P19:P20"/>
    <mergeCell ref="Q19:Q20"/>
    <mergeCell ref="R19:R20"/>
    <mergeCell ref="H21:H22"/>
    <mergeCell ref="I19:I20"/>
    <mergeCell ref="J19:J20"/>
    <mergeCell ref="K19:K20"/>
    <mergeCell ref="L19:L20"/>
    <mergeCell ref="M19:M20"/>
    <mergeCell ref="N19:N20"/>
    <mergeCell ref="O17:O18"/>
    <mergeCell ref="P17:P18"/>
    <mergeCell ref="Q17:Q18"/>
    <mergeCell ref="R17:R18"/>
    <mergeCell ref="H19:H20"/>
    <mergeCell ref="I17:I18"/>
    <mergeCell ref="J17:J18"/>
    <mergeCell ref="K17:K18"/>
    <mergeCell ref="L17:L18"/>
    <mergeCell ref="M17:M18"/>
    <mergeCell ref="N17:N18"/>
    <mergeCell ref="O15:O16"/>
    <mergeCell ref="P15:P16"/>
    <mergeCell ref="Q15:Q16"/>
    <mergeCell ref="R15:R16"/>
    <mergeCell ref="H17:H18"/>
    <mergeCell ref="I15:I16"/>
    <mergeCell ref="J15:J16"/>
    <mergeCell ref="K15:K16"/>
    <mergeCell ref="L15:L16"/>
    <mergeCell ref="M15:M16"/>
    <mergeCell ref="N15:N16"/>
    <mergeCell ref="O13:O14"/>
    <mergeCell ref="P13:P14"/>
    <mergeCell ref="Q13:Q14"/>
    <mergeCell ref="R13:R14"/>
    <mergeCell ref="H15:H16"/>
    <mergeCell ref="I13:I14"/>
    <mergeCell ref="J13:J14"/>
    <mergeCell ref="K13:K14"/>
    <mergeCell ref="L13:L14"/>
    <mergeCell ref="M13:M14"/>
    <mergeCell ref="N13:N14"/>
    <mergeCell ref="H13:H14"/>
  </mergeCells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Al ani</dc:creator>
  <dc:description/>
  <cp:lastModifiedBy>Mohamed Al ani</cp:lastModifiedBy>
  <cp:revision>1</cp:revision>
  <dcterms:created xsi:type="dcterms:W3CDTF">2017-04-04T13:20:06Z</dcterms:created>
  <dcterms:modified xsi:type="dcterms:W3CDTF">2017-04-24T15:28:24Z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db7b7980-bde2-476e-bbdc-f2686d6fdc2e</vt:lpwstr>
  </property>
</Properties>
</file>