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it\Elections\Analyses\"/>
    </mc:Choice>
  </mc:AlternateContent>
  <bookViews>
    <workbookView xWindow="0" yWindow="0" windowWidth="15705" windowHeight="774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C57" i="1"/>
  <c r="C58" i="1"/>
  <c r="C59" i="1"/>
  <c r="C60" i="1"/>
  <c r="C61" i="1"/>
  <c r="C62" i="1"/>
  <c r="C63" i="1"/>
  <c r="C64" i="1"/>
  <c r="C65" i="1"/>
  <c r="C66" i="1"/>
  <c r="C56" i="1"/>
  <c r="G2" i="1"/>
  <c r="F30" i="1"/>
  <c r="D19" i="1"/>
  <c r="E49" i="1"/>
  <c r="E47" i="1"/>
  <c r="C31" i="1"/>
  <c r="C67" i="1" l="1"/>
  <c r="C15" i="1"/>
  <c r="E15" i="1"/>
  <c r="E23" i="1" s="1"/>
  <c r="E36" i="1" s="1"/>
  <c r="F36" i="1" s="1"/>
  <c r="C49" i="1" s="1"/>
  <c r="D15" i="1"/>
  <c r="D20" i="1" l="1"/>
  <c r="D33" i="1" s="1"/>
  <c r="F33" i="1" s="1"/>
  <c r="C46" i="1" s="1"/>
  <c r="D18" i="1"/>
  <c r="C32" i="1"/>
  <c r="C17" i="1"/>
  <c r="C30" i="1" s="1"/>
  <c r="D21" i="1"/>
  <c r="D34" i="1" s="1"/>
  <c r="D32" i="1"/>
  <c r="F32" i="1" s="1"/>
  <c r="C45" i="1" s="1"/>
  <c r="E24" i="1"/>
  <c r="E37" i="1" s="1"/>
  <c r="F37" i="1" s="1"/>
  <c r="C50" i="1" s="1"/>
  <c r="E27" i="1"/>
  <c r="E40" i="1" s="1"/>
  <c r="F40" i="1" s="1"/>
  <c r="C53" i="1" s="1"/>
  <c r="E25" i="1"/>
  <c r="E38" i="1" s="1"/>
  <c r="F38" i="1" s="1"/>
  <c r="C51" i="1" s="1"/>
  <c r="E22" i="1"/>
  <c r="E35" i="1" s="1"/>
  <c r="F35" i="1" s="1"/>
  <c r="E26" i="1"/>
  <c r="E39" i="1" s="1"/>
  <c r="F39" i="1" s="1"/>
  <c r="C52" i="1" s="1"/>
  <c r="F15" i="1"/>
  <c r="F34" i="1" l="1"/>
  <c r="C47" i="1" s="1"/>
  <c r="C43" i="1"/>
  <c r="C28" i="1"/>
  <c r="C41" i="1"/>
  <c r="D28" i="1"/>
  <c r="D31" i="1"/>
  <c r="F31" i="1" s="1"/>
  <c r="C44" i="1" s="1"/>
  <c r="C48" i="1"/>
  <c r="E41" i="1"/>
  <c r="E28" i="1"/>
  <c r="D41" i="1" l="1"/>
  <c r="F41" i="1" s="1"/>
  <c r="C54" i="1"/>
</calcChain>
</file>

<file path=xl/sharedStrings.xml><?xml version="1.0" encoding="utf-8"?>
<sst xmlns="http://schemas.openxmlformats.org/spreadsheetml/2006/main" count="80" uniqueCount="33">
  <si>
    <t>xdroite</t>
  </si>
  <si>
    <t>droite</t>
  </si>
  <si>
    <t>gauche</t>
  </si>
  <si>
    <t>total</t>
  </si>
  <si>
    <t>sondages</t>
  </si>
  <si>
    <t>MLP</t>
  </si>
  <si>
    <t>Macron</t>
  </si>
  <si>
    <t>Fillon</t>
  </si>
  <si>
    <t>Hamon</t>
  </si>
  <si>
    <t>Melenchon</t>
  </si>
  <si>
    <t>Dupont Aignan</t>
  </si>
  <si>
    <t>Asselineau</t>
  </si>
  <si>
    <t>Poutou</t>
  </si>
  <si>
    <t>Arthaud</t>
  </si>
  <si>
    <t>cheminade</t>
  </si>
  <si>
    <t>lassalle</t>
  </si>
  <si>
    <t>Total</t>
  </si>
  <si>
    <t>prediction</t>
  </si>
  <si>
    <t>Pondération intra bloc</t>
  </si>
  <si>
    <t>Macron G</t>
  </si>
  <si>
    <t>résultats pondérés sondages</t>
  </si>
  <si>
    <t xml:space="preserve">Transfert de voix </t>
  </si>
  <si>
    <t>transfert Fillon -&gt; macron</t>
  </si>
  <si>
    <t>transfert Fillon MLP</t>
  </si>
  <si>
    <t xml:space="preserve">Pourcentage de transfert F-&gt;M </t>
  </si>
  <si>
    <t>Pourcentage de transfert F-&gt;MLP</t>
  </si>
  <si>
    <t>Candidat</t>
  </si>
  <si>
    <t>bayrou -&gt; fillon</t>
  </si>
  <si>
    <t>centre</t>
  </si>
  <si>
    <t>Transfert de voix Bayrou</t>
  </si>
  <si>
    <t>prediction sans centre</t>
  </si>
  <si>
    <t>prediction avec centre</t>
  </si>
  <si>
    <t>Bayrou -&gt; candidats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</si>
</sst>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3" xfId="0" applyFont="1" applyFill="1" applyBorder="1"/>
    <xf numFmtId="0" fontId="1" fillId="2" borderId="2" xfId="0" applyFont="1" applyFill="1" applyBorder="1"/>
    <xf numFmtId="0" fontId="0" fillId="2" borderId="5" xfId="0" applyFill="1" applyBorder="1"/>
    <xf numFmtId="0" fontId="1" fillId="2" borderId="10" xfId="0" applyFont="1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11" xfId="0" applyFill="1" applyBorder="1"/>
    <xf numFmtId="0" fontId="1" fillId="3" borderId="2" xfId="0" applyFont="1" applyFill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16" fontId="0" fillId="0" borderId="1" xfId="0" applyNumberFormat="1" applyBorder="1"/>
    <xf numFmtId="0" fontId="0" fillId="0" borderId="0" xfId="0" applyFill="1" applyBorder="1"/>
    <xf numFmtId="0" fontId="0" fillId="0" borderId="6" xfId="0" applyFill="1" applyBorder="1"/>
    <xf numFmtId="0" fontId="1" fillId="4" borderId="3" xfId="0" applyFont="1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22" zoomScale="115" zoomScaleNormal="115" workbookViewId="0">
      <selection activeCell="D56" sqref="D56"/>
    </sheetView>
  </sheetViews>
  <sheetFormatPr baseColWidth="10" defaultRowHeight="15" x14ac:dyDescent="0.25"/>
  <cols>
    <col min="1" max="1" width="24.5703125" customWidth="1"/>
  </cols>
  <sheetData>
    <row r="1" spans="1:11" x14ac:dyDescent="0.25">
      <c r="A1" s="15" t="s">
        <v>17</v>
      </c>
      <c r="B1" s="1" t="s">
        <v>26</v>
      </c>
      <c r="C1" s="19" t="s">
        <v>0</v>
      </c>
      <c r="D1" s="12" t="s">
        <v>1</v>
      </c>
      <c r="E1" s="12" t="s">
        <v>2</v>
      </c>
      <c r="F1" s="12" t="s">
        <v>28</v>
      </c>
      <c r="G1" s="26" t="s">
        <v>3</v>
      </c>
      <c r="H1" s="7"/>
    </row>
    <row r="2" spans="1:11" x14ac:dyDescent="0.25">
      <c r="A2" s="16"/>
      <c r="B2" s="4"/>
      <c r="C2" s="3">
        <v>23.46</v>
      </c>
      <c r="D2" s="4">
        <v>25.96</v>
      </c>
      <c r="E2" s="4">
        <v>40.25</v>
      </c>
      <c r="F2" s="25">
        <v>10.31</v>
      </c>
      <c r="G2" s="5">
        <f>C2+D2+E2+F2</f>
        <v>99.98</v>
      </c>
      <c r="H2" s="11"/>
      <c r="I2" s="6" t="s">
        <v>22</v>
      </c>
      <c r="J2" s="6" t="s">
        <v>23</v>
      </c>
      <c r="K2" t="s">
        <v>27</v>
      </c>
    </row>
    <row r="3" spans="1:11" x14ac:dyDescent="0.25">
      <c r="A3" s="7"/>
      <c r="B3" s="7"/>
      <c r="C3" s="7"/>
      <c r="D3" s="7"/>
      <c r="E3" s="7"/>
      <c r="F3" s="7"/>
      <c r="H3" s="23">
        <v>42836</v>
      </c>
      <c r="I3" s="6">
        <v>16</v>
      </c>
      <c r="J3" s="6">
        <v>13</v>
      </c>
      <c r="K3" s="24">
        <v>50</v>
      </c>
    </row>
    <row r="4" spans="1:11" x14ac:dyDescent="0.25">
      <c r="A4" s="15" t="s">
        <v>4</v>
      </c>
      <c r="B4" s="9" t="s">
        <v>5</v>
      </c>
      <c r="C4" s="1">
        <v>24</v>
      </c>
      <c r="D4" s="1"/>
      <c r="E4" s="1"/>
      <c r="F4" s="2"/>
      <c r="H4" s="23">
        <v>42836</v>
      </c>
      <c r="I4" s="6">
        <v>16</v>
      </c>
      <c r="J4" s="6">
        <v>14</v>
      </c>
    </row>
    <row r="5" spans="1:11" x14ac:dyDescent="0.25">
      <c r="A5" s="18"/>
      <c r="B5" s="10" t="s">
        <v>11</v>
      </c>
      <c r="C5" s="7"/>
      <c r="D5" s="7">
        <v>0.5</v>
      </c>
      <c r="E5" s="7"/>
      <c r="F5" s="8"/>
      <c r="H5" s="23">
        <v>42831</v>
      </c>
      <c r="I5" s="6">
        <v>18</v>
      </c>
      <c r="J5" s="6">
        <v>11</v>
      </c>
    </row>
    <row r="6" spans="1:11" x14ac:dyDescent="0.25">
      <c r="A6" s="18"/>
      <c r="B6" s="10" t="s">
        <v>10</v>
      </c>
      <c r="D6" s="7">
        <v>4</v>
      </c>
      <c r="E6" s="7"/>
      <c r="F6" s="8"/>
      <c r="H6" s="23">
        <v>42832</v>
      </c>
      <c r="I6" s="6">
        <v>13</v>
      </c>
      <c r="J6" s="6">
        <v>17</v>
      </c>
    </row>
    <row r="7" spans="1:11" x14ac:dyDescent="0.25">
      <c r="A7" s="18"/>
      <c r="B7" s="10" t="s">
        <v>15</v>
      </c>
      <c r="C7" s="7"/>
      <c r="D7" s="7">
        <v>1</v>
      </c>
      <c r="E7" s="7"/>
      <c r="F7" s="8"/>
      <c r="H7" s="23">
        <v>42830</v>
      </c>
      <c r="I7" s="6">
        <v>14</v>
      </c>
      <c r="J7" s="6">
        <v>10</v>
      </c>
    </row>
    <row r="8" spans="1:11" x14ac:dyDescent="0.25">
      <c r="A8" s="18"/>
      <c r="B8" s="10" t="s">
        <v>7</v>
      </c>
      <c r="C8" s="7"/>
      <c r="D8" s="7">
        <v>19</v>
      </c>
      <c r="E8" s="7"/>
      <c r="F8" s="8"/>
      <c r="H8" s="23">
        <v>42828</v>
      </c>
      <c r="I8" s="6">
        <v>22</v>
      </c>
      <c r="J8" s="6">
        <v>12</v>
      </c>
    </row>
    <row r="9" spans="1:11" x14ac:dyDescent="0.25">
      <c r="A9" s="18"/>
      <c r="B9" s="10" t="s">
        <v>6</v>
      </c>
      <c r="C9" s="7"/>
      <c r="D9" s="7"/>
      <c r="E9" s="7">
        <v>23</v>
      </c>
      <c r="F9" s="8"/>
    </row>
    <row r="10" spans="1:11" x14ac:dyDescent="0.25">
      <c r="A10" s="18"/>
      <c r="B10" s="10" t="s">
        <v>8</v>
      </c>
      <c r="C10" s="7"/>
      <c r="D10" s="7"/>
      <c r="E10" s="7">
        <v>8.5</v>
      </c>
      <c r="F10" s="8"/>
    </row>
    <row r="11" spans="1:11" x14ac:dyDescent="0.25">
      <c r="A11" s="18"/>
      <c r="B11" s="10" t="s">
        <v>9</v>
      </c>
      <c r="C11" s="7"/>
      <c r="D11" s="7"/>
      <c r="E11" s="7">
        <v>18.5</v>
      </c>
      <c r="F11" s="8"/>
    </row>
    <row r="12" spans="1:11" x14ac:dyDescent="0.25">
      <c r="A12" s="18"/>
      <c r="B12" s="10" t="s">
        <v>12</v>
      </c>
      <c r="C12" s="7"/>
      <c r="D12" s="7"/>
      <c r="E12" s="7">
        <v>1.5</v>
      </c>
      <c r="F12" s="8"/>
    </row>
    <row r="13" spans="1:11" x14ac:dyDescent="0.25">
      <c r="A13" s="18"/>
      <c r="B13" s="10" t="s">
        <v>13</v>
      </c>
      <c r="C13" s="7"/>
      <c r="D13" s="7"/>
      <c r="E13" s="7">
        <v>0.5</v>
      </c>
      <c r="F13" s="8"/>
    </row>
    <row r="14" spans="1:11" x14ac:dyDescent="0.25">
      <c r="A14" s="18"/>
      <c r="B14" s="10" t="s">
        <v>14</v>
      </c>
      <c r="C14" s="7"/>
      <c r="D14" s="7"/>
      <c r="E14" s="7">
        <v>0</v>
      </c>
      <c r="F14" s="8"/>
    </row>
    <row r="15" spans="1:11" x14ac:dyDescent="0.25">
      <c r="A15" s="16"/>
      <c r="B15" s="6" t="s">
        <v>16</v>
      </c>
      <c r="C15" s="20">
        <f>SUM(C4:C14)</f>
        <v>24</v>
      </c>
      <c r="D15" s="20">
        <f>SUM(D5:D8)</f>
        <v>24.5</v>
      </c>
      <c r="E15" s="20">
        <f>SUM(E9:E14)</f>
        <v>52</v>
      </c>
      <c r="F15" s="21">
        <f>SUM(C15:E15)</f>
        <v>100.5</v>
      </c>
    </row>
    <row r="17" spans="1:6" x14ac:dyDescent="0.25">
      <c r="A17" s="13" t="s">
        <v>18</v>
      </c>
      <c r="B17" s="9" t="s">
        <v>5</v>
      </c>
      <c r="C17" s="1">
        <f>C4*100/C$15</f>
        <v>100</v>
      </c>
      <c r="D17" s="1"/>
      <c r="E17" s="2"/>
    </row>
    <row r="18" spans="1:6" x14ac:dyDescent="0.25">
      <c r="A18" s="17"/>
      <c r="B18" s="10" t="s">
        <v>11</v>
      </c>
      <c r="C18" s="7"/>
      <c r="D18" s="7">
        <f>D5*100/D$15</f>
        <v>2.0408163265306123</v>
      </c>
      <c r="E18" s="8"/>
    </row>
    <row r="19" spans="1:6" x14ac:dyDescent="0.25">
      <c r="A19" s="17"/>
      <c r="B19" s="10" t="s">
        <v>10</v>
      </c>
      <c r="C19" s="7"/>
      <c r="D19" s="7">
        <f>D6*100/D$15</f>
        <v>16.326530612244898</v>
      </c>
      <c r="E19" s="8"/>
    </row>
    <row r="20" spans="1:6" x14ac:dyDescent="0.25">
      <c r="A20" s="17"/>
      <c r="B20" s="10" t="s">
        <v>15</v>
      </c>
      <c r="C20" s="7"/>
      <c r="D20" s="7">
        <f t="shared" ref="D19:D21" si="0">D7*100/D$15</f>
        <v>4.0816326530612246</v>
      </c>
      <c r="E20" s="8"/>
    </row>
    <row r="21" spans="1:6" x14ac:dyDescent="0.25">
      <c r="A21" s="17"/>
      <c r="B21" s="10" t="s">
        <v>7</v>
      </c>
      <c r="C21" s="7"/>
      <c r="D21" s="7">
        <f t="shared" si="0"/>
        <v>77.551020408163268</v>
      </c>
      <c r="E21" s="8"/>
    </row>
    <row r="22" spans="1:6" x14ac:dyDescent="0.25">
      <c r="A22" s="17"/>
      <c r="B22" s="10" t="s">
        <v>19</v>
      </c>
      <c r="C22" s="7"/>
      <c r="D22" s="7"/>
      <c r="E22" s="8">
        <f>E9*100/E$15</f>
        <v>44.230769230769234</v>
      </c>
    </row>
    <row r="23" spans="1:6" x14ac:dyDescent="0.25">
      <c r="A23" s="17"/>
      <c r="B23" s="10" t="s">
        <v>8</v>
      </c>
      <c r="C23" s="7"/>
      <c r="D23" s="7"/>
      <c r="E23" s="8">
        <f t="shared" ref="E23:E27" si="1">E10*100/E$15</f>
        <v>16.346153846153847</v>
      </c>
    </row>
    <row r="24" spans="1:6" x14ac:dyDescent="0.25">
      <c r="A24" s="17"/>
      <c r="B24" s="10" t="s">
        <v>9</v>
      </c>
      <c r="C24" s="7"/>
      <c r="D24" s="7"/>
      <c r="E24" s="8">
        <f t="shared" si="1"/>
        <v>35.57692307692308</v>
      </c>
    </row>
    <row r="25" spans="1:6" x14ac:dyDescent="0.25">
      <c r="A25" s="17"/>
      <c r="B25" s="10" t="s">
        <v>12</v>
      </c>
      <c r="C25" s="7"/>
      <c r="D25" s="7"/>
      <c r="E25" s="8">
        <f t="shared" si="1"/>
        <v>2.8846153846153846</v>
      </c>
    </row>
    <row r="26" spans="1:6" x14ac:dyDescent="0.25">
      <c r="A26" s="17"/>
      <c r="B26" s="10" t="s">
        <v>13</v>
      </c>
      <c r="C26" s="7"/>
      <c r="D26" s="7"/>
      <c r="E26" s="8">
        <f t="shared" si="1"/>
        <v>0.96153846153846156</v>
      </c>
    </row>
    <row r="27" spans="1:6" x14ac:dyDescent="0.25">
      <c r="A27" s="17"/>
      <c r="B27" s="10" t="s">
        <v>14</v>
      </c>
      <c r="C27" s="7"/>
      <c r="D27" s="7"/>
      <c r="E27" s="8">
        <f t="shared" si="1"/>
        <v>0</v>
      </c>
    </row>
    <row r="28" spans="1:6" x14ac:dyDescent="0.25">
      <c r="A28" s="14"/>
      <c r="B28" s="6" t="s">
        <v>16</v>
      </c>
      <c r="C28" s="20">
        <f>SUM(C17:C27)</f>
        <v>100</v>
      </c>
      <c r="D28" s="20">
        <f>SUM(D17:D27)</f>
        <v>100</v>
      </c>
      <c r="E28" s="21">
        <f>SUM(E17:E27)</f>
        <v>100.00000000000001</v>
      </c>
    </row>
    <row r="30" spans="1:6" x14ac:dyDescent="0.25">
      <c r="A30" s="15" t="s">
        <v>20</v>
      </c>
      <c r="B30" s="9" t="s">
        <v>5</v>
      </c>
      <c r="C30" s="1">
        <f>C17*C$2/100</f>
        <v>23.46</v>
      </c>
      <c r="D30" s="1"/>
      <c r="E30" s="1"/>
      <c r="F30" s="2">
        <f>SUM(C30:E30)</f>
        <v>23.46</v>
      </c>
    </row>
    <row r="31" spans="1:6" x14ac:dyDescent="0.25">
      <c r="A31" s="18"/>
      <c r="B31" s="10" t="s">
        <v>11</v>
      </c>
      <c r="C31" s="7">
        <f t="shared" ref="C31:C32" si="2">C18*C$2/100</f>
        <v>0</v>
      </c>
      <c r="D31" s="7">
        <f>D18*D$2/100</f>
        <v>0.52979591836734696</v>
      </c>
      <c r="E31" s="7"/>
      <c r="F31" s="8">
        <f t="shared" ref="F31:F40" si="3">SUM(C31:E31)</f>
        <v>0.52979591836734696</v>
      </c>
    </row>
    <row r="32" spans="1:6" x14ac:dyDescent="0.25">
      <c r="A32" s="18"/>
      <c r="B32" s="10" t="s">
        <v>10</v>
      </c>
      <c r="C32" s="7">
        <f t="shared" si="2"/>
        <v>0</v>
      </c>
      <c r="D32" s="7">
        <f t="shared" ref="D32:D34" si="4">D19*D$2/100</f>
        <v>4.2383673469387757</v>
      </c>
      <c r="E32" s="7"/>
      <c r="F32" s="8">
        <f t="shared" si="3"/>
        <v>4.2383673469387757</v>
      </c>
    </row>
    <row r="33" spans="1:6" x14ac:dyDescent="0.25">
      <c r="A33" s="18"/>
      <c r="B33" s="10" t="s">
        <v>15</v>
      </c>
      <c r="C33" s="7"/>
      <c r="D33" s="7">
        <f t="shared" si="4"/>
        <v>1.0595918367346939</v>
      </c>
      <c r="E33" s="7"/>
      <c r="F33" s="8">
        <f t="shared" si="3"/>
        <v>1.0595918367346939</v>
      </c>
    </row>
    <row r="34" spans="1:6" x14ac:dyDescent="0.25">
      <c r="A34" s="18"/>
      <c r="B34" s="10" t="s">
        <v>7</v>
      </c>
      <c r="C34" s="7"/>
      <c r="D34" s="7">
        <f t="shared" si="4"/>
        <v>20.132244897959186</v>
      </c>
      <c r="E34" s="7"/>
      <c r="F34" s="8">
        <f t="shared" si="3"/>
        <v>20.132244897959186</v>
      </c>
    </row>
    <row r="35" spans="1:6" x14ac:dyDescent="0.25">
      <c r="A35" s="18"/>
      <c r="B35" s="10" t="s">
        <v>19</v>
      </c>
      <c r="C35" s="7"/>
      <c r="D35" s="7"/>
      <c r="E35" s="7">
        <f>E22*E$2/100</f>
        <v>17.802884615384617</v>
      </c>
      <c r="F35" s="8">
        <f t="shared" si="3"/>
        <v>17.802884615384617</v>
      </c>
    </row>
    <row r="36" spans="1:6" x14ac:dyDescent="0.25">
      <c r="A36" s="18"/>
      <c r="B36" s="10" t="s">
        <v>8</v>
      </c>
      <c r="C36" s="7"/>
      <c r="D36" s="7"/>
      <c r="E36" s="7">
        <f t="shared" ref="E36:E40" si="5">E23*E$2/100</f>
        <v>6.5793269230769234</v>
      </c>
      <c r="F36" s="8">
        <f t="shared" si="3"/>
        <v>6.5793269230769234</v>
      </c>
    </row>
    <row r="37" spans="1:6" x14ac:dyDescent="0.25">
      <c r="A37" s="18"/>
      <c r="B37" s="10" t="s">
        <v>9</v>
      </c>
      <c r="C37" s="7"/>
      <c r="D37" s="7"/>
      <c r="E37" s="7">
        <f t="shared" si="5"/>
        <v>14.31971153846154</v>
      </c>
      <c r="F37" s="8">
        <f t="shared" si="3"/>
        <v>14.31971153846154</v>
      </c>
    </row>
    <row r="38" spans="1:6" x14ac:dyDescent="0.25">
      <c r="A38" s="18"/>
      <c r="B38" s="10" t="s">
        <v>12</v>
      </c>
      <c r="C38" s="7"/>
      <c r="D38" s="7"/>
      <c r="E38" s="7">
        <f t="shared" si="5"/>
        <v>1.1610576923076923</v>
      </c>
      <c r="F38" s="8">
        <f t="shared" si="3"/>
        <v>1.1610576923076923</v>
      </c>
    </row>
    <row r="39" spans="1:6" x14ac:dyDescent="0.25">
      <c r="A39" s="18"/>
      <c r="B39" s="10" t="s">
        <v>13</v>
      </c>
      <c r="C39" s="7"/>
      <c r="D39" s="7"/>
      <c r="E39" s="7">
        <f t="shared" si="5"/>
        <v>0.38701923076923078</v>
      </c>
      <c r="F39" s="8">
        <f t="shared" si="3"/>
        <v>0.38701923076923078</v>
      </c>
    </row>
    <row r="40" spans="1:6" x14ac:dyDescent="0.25">
      <c r="A40" s="18"/>
      <c r="B40" s="10" t="s">
        <v>14</v>
      </c>
      <c r="C40" s="7"/>
      <c r="D40" s="7"/>
      <c r="E40" s="7">
        <f t="shared" si="5"/>
        <v>0</v>
      </c>
      <c r="F40" s="5">
        <f t="shared" si="3"/>
        <v>0</v>
      </c>
    </row>
    <row r="41" spans="1:6" x14ac:dyDescent="0.25">
      <c r="A41" s="16"/>
      <c r="B41" s="6" t="s">
        <v>16</v>
      </c>
      <c r="C41" s="20">
        <f>SUM(C30:C40)</f>
        <v>23.46</v>
      </c>
      <c r="D41" s="20">
        <f t="shared" ref="D41:E41" si="6">SUM(D30:D40)</f>
        <v>25.96</v>
      </c>
      <c r="E41" s="20">
        <f t="shared" si="6"/>
        <v>40.250000000000007</v>
      </c>
      <c r="F41" s="5">
        <f>SUM(C41:E41)</f>
        <v>89.670000000000016</v>
      </c>
    </row>
    <row r="43" spans="1:6" x14ac:dyDescent="0.25">
      <c r="A43" s="15" t="s">
        <v>21</v>
      </c>
      <c r="B43" s="9" t="s">
        <v>5</v>
      </c>
      <c r="C43" s="2">
        <f>F30+(E49*D34/100)</f>
        <v>26.043638095238094</v>
      </c>
    </row>
    <row r="44" spans="1:6" x14ac:dyDescent="0.25">
      <c r="A44" s="18" t="s">
        <v>30</v>
      </c>
      <c r="B44" s="10" t="s">
        <v>11</v>
      </c>
      <c r="C44" s="8">
        <f>F31</f>
        <v>0.52979591836734696</v>
      </c>
    </row>
    <row r="45" spans="1:6" x14ac:dyDescent="0.25">
      <c r="A45" s="18"/>
      <c r="B45" s="10" t="s">
        <v>10</v>
      </c>
      <c r="C45" s="8">
        <f>F32</f>
        <v>4.2383673469387757</v>
      </c>
    </row>
    <row r="46" spans="1:6" x14ac:dyDescent="0.25">
      <c r="A46" s="18"/>
      <c r="B46" s="10" t="s">
        <v>15</v>
      </c>
      <c r="C46" s="8">
        <f>F33</f>
        <v>1.0595918367346939</v>
      </c>
      <c r="E46" s="22" t="s">
        <v>24</v>
      </c>
      <c r="F46" s="7"/>
    </row>
    <row r="47" spans="1:6" x14ac:dyDescent="0.25">
      <c r="A47" s="18"/>
      <c r="B47" s="10" t="s">
        <v>7</v>
      </c>
      <c r="C47" s="8">
        <f>F34*(1-(E47+E49)/100)</f>
        <v>14.226786394557825</v>
      </c>
      <c r="E47" s="7">
        <f>AVERAGE(I3:I24)</f>
        <v>16.5</v>
      </c>
      <c r="F47" s="7"/>
    </row>
    <row r="48" spans="1:6" x14ac:dyDescent="0.25">
      <c r="A48" s="18"/>
      <c r="B48" s="10" t="s">
        <v>6</v>
      </c>
      <c r="C48" s="8">
        <f>E35+(E47*D34/100)</f>
        <v>21.124705023547882</v>
      </c>
      <c r="E48" s="22" t="s">
        <v>25</v>
      </c>
      <c r="F48" s="7"/>
    </row>
    <row r="49" spans="1:5" x14ac:dyDescent="0.25">
      <c r="A49" s="18"/>
      <c r="B49" s="10" t="s">
        <v>8</v>
      </c>
      <c r="C49" s="8">
        <f>F36</f>
        <v>6.5793269230769234</v>
      </c>
      <c r="E49" s="7">
        <f>AVERAGE(J3:J18)</f>
        <v>12.833333333333334</v>
      </c>
    </row>
    <row r="50" spans="1:5" x14ac:dyDescent="0.25">
      <c r="A50" s="18"/>
      <c r="B50" s="10" t="s">
        <v>9</v>
      </c>
      <c r="C50" s="8">
        <f>F37</f>
        <v>14.31971153846154</v>
      </c>
    </row>
    <row r="51" spans="1:5" x14ac:dyDescent="0.25">
      <c r="A51" s="18"/>
      <c r="B51" s="10" t="s">
        <v>12</v>
      </c>
      <c r="C51" s="8">
        <f>F38</f>
        <v>1.1610576923076923</v>
      </c>
    </row>
    <row r="52" spans="1:5" x14ac:dyDescent="0.25">
      <c r="A52" s="18"/>
      <c r="B52" s="10" t="s">
        <v>13</v>
      </c>
      <c r="C52" s="8">
        <f>F39</f>
        <v>0.38701923076923078</v>
      </c>
    </row>
    <row r="53" spans="1:5" x14ac:dyDescent="0.25">
      <c r="A53" s="18"/>
      <c r="B53" s="11" t="s">
        <v>14</v>
      </c>
      <c r="C53" s="8">
        <f>F40</f>
        <v>0</v>
      </c>
    </row>
    <row r="54" spans="1:5" x14ac:dyDescent="0.25">
      <c r="A54" s="16"/>
      <c r="B54" s="6" t="s">
        <v>16</v>
      </c>
      <c r="C54" s="21">
        <f>SUM(C43:C53)</f>
        <v>89.67</v>
      </c>
    </row>
    <row r="55" spans="1:5" x14ac:dyDescent="0.25">
      <c r="E55" s="27" t="s">
        <v>32</v>
      </c>
    </row>
    <row r="56" spans="1:5" x14ac:dyDescent="0.25">
      <c r="A56" s="15" t="s">
        <v>29</v>
      </c>
      <c r="B56" s="9" t="s">
        <v>5</v>
      </c>
      <c r="C56" s="2">
        <f>F30+(E56*F$2/100)</f>
        <v>23.872400000000003</v>
      </c>
      <c r="E56" s="10">
        <v>4</v>
      </c>
    </row>
    <row r="57" spans="1:5" x14ac:dyDescent="0.25">
      <c r="A57" s="18" t="s">
        <v>31</v>
      </c>
      <c r="B57" s="10" t="s">
        <v>11</v>
      </c>
      <c r="C57" s="2">
        <f t="shared" ref="C57:C66" si="7">F31+(E57*F$2/100)</f>
        <v>0.52979591836734696</v>
      </c>
      <c r="E57" s="10">
        <v>0</v>
      </c>
    </row>
    <row r="58" spans="1:5" x14ac:dyDescent="0.25">
      <c r="A58" s="18"/>
      <c r="B58" s="10" t="s">
        <v>10</v>
      </c>
      <c r="C58" s="2">
        <f t="shared" si="7"/>
        <v>4.6507673469387756</v>
      </c>
      <c r="E58" s="10">
        <v>4</v>
      </c>
    </row>
    <row r="59" spans="1:5" x14ac:dyDescent="0.25">
      <c r="A59" s="18"/>
      <c r="B59" s="10" t="s">
        <v>15</v>
      </c>
      <c r="C59" s="2">
        <f t="shared" si="7"/>
        <v>1.2657918367346939</v>
      </c>
      <c r="E59" s="10">
        <v>2</v>
      </c>
    </row>
    <row r="60" spans="1:5" x14ac:dyDescent="0.25">
      <c r="A60" s="18"/>
      <c r="B60" s="10" t="s">
        <v>7</v>
      </c>
      <c r="C60" s="2">
        <f t="shared" si="7"/>
        <v>22.194244897959187</v>
      </c>
      <c r="E60" s="10">
        <v>20</v>
      </c>
    </row>
    <row r="61" spans="1:5" x14ac:dyDescent="0.25">
      <c r="A61" s="18"/>
      <c r="B61" s="10" t="s">
        <v>6</v>
      </c>
      <c r="C61" s="2">
        <f t="shared" si="7"/>
        <v>22.957884615384618</v>
      </c>
      <c r="E61" s="10">
        <v>50</v>
      </c>
    </row>
    <row r="62" spans="1:5" x14ac:dyDescent="0.25">
      <c r="A62" s="18"/>
      <c r="B62" s="10" t="s">
        <v>8</v>
      </c>
      <c r="C62" s="2">
        <f t="shared" si="7"/>
        <v>7.3010269230769236</v>
      </c>
      <c r="E62" s="10">
        <v>7</v>
      </c>
    </row>
    <row r="63" spans="1:5" x14ac:dyDescent="0.25">
      <c r="A63" s="18"/>
      <c r="B63" s="10" t="s">
        <v>9</v>
      </c>
      <c r="C63" s="2">
        <f t="shared" si="7"/>
        <v>15.55691153846154</v>
      </c>
      <c r="E63" s="10">
        <v>12</v>
      </c>
    </row>
    <row r="64" spans="1:5" x14ac:dyDescent="0.25">
      <c r="A64" s="18"/>
      <c r="B64" s="10" t="s">
        <v>12</v>
      </c>
      <c r="C64" s="2">
        <f t="shared" si="7"/>
        <v>1.2641576923076923</v>
      </c>
      <c r="E64" s="10">
        <v>1</v>
      </c>
    </row>
    <row r="65" spans="1:5" x14ac:dyDescent="0.25">
      <c r="A65" s="18"/>
      <c r="B65" s="10" t="s">
        <v>13</v>
      </c>
      <c r="C65" s="2">
        <f t="shared" si="7"/>
        <v>0.38701923076923078</v>
      </c>
      <c r="E65" s="10">
        <v>0</v>
      </c>
    </row>
    <row r="66" spans="1:5" x14ac:dyDescent="0.25">
      <c r="A66" s="18"/>
      <c r="B66" s="11" t="s">
        <v>14</v>
      </c>
      <c r="C66" s="2">
        <f t="shared" si="7"/>
        <v>0</v>
      </c>
      <c r="E66" s="10">
        <v>0</v>
      </c>
    </row>
    <row r="67" spans="1:5" x14ac:dyDescent="0.25">
      <c r="A67" s="16"/>
      <c r="B67" s="6" t="s">
        <v>16</v>
      </c>
      <c r="C67" s="21">
        <f>SUM(C56:C66)</f>
        <v>99.97999999999999</v>
      </c>
      <c r="E67" s="11">
        <f>SUM(E56:E66)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ani</dc:creator>
  <cp:lastModifiedBy>Mohamed Al ani</cp:lastModifiedBy>
  <dcterms:created xsi:type="dcterms:W3CDTF">2017-04-04T13:20:06Z</dcterms:created>
  <dcterms:modified xsi:type="dcterms:W3CDTF">2017-04-16T08:53:01Z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db7b7980-bde2-476e-bbdc-f2686d6fdc2e</vt:lpwstr>
  </property>
</Properties>
</file>