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8_{F34D2D60-A3DF-46A7-A7BE-B8E7A99D9E58}" xr6:coauthVersionLast="47" xr6:coauthVersionMax="47" xr10:uidLastSave="{00000000-0000-0000-0000-000000000000}"/>
  <bookViews>
    <workbookView xWindow="-120" yWindow="-120" windowWidth="29040" windowHeight="1764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1" l="1"/>
  <c r="I5" i="11" s="1"/>
  <c r="G7" i="11"/>
  <c r="G8" i="11"/>
  <c r="D9" i="11"/>
  <c r="G12" i="11"/>
  <c r="G18" i="11"/>
  <c r="G24" i="11"/>
  <c r="E9" i="11" l="1"/>
  <c r="D10" i="11" s="1"/>
  <c r="H4" i="11"/>
  <c r="H6" i="11"/>
  <c r="I6" i="11"/>
  <c r="J5" i="11"/>
  <c r="G9" i="11" l="1"/>
  <c r="D11" i="11"/>
  <c r="E11" i="11" s="1"/>
  <c r="D13" i="11" s="1"/>
  <c r="E13" i="11" s="1"/>
  <c r="D14" i="11" s="1"/>
  <c r="E14" i="11" s="1"/>
  <c r="D15" i="11" s="1"/>
  <c r="E15" i="11" s="1"/>
  <c r="E10" i="11"/>
  <c r="G10" i="11" s="1"/>
  <c r="J6" i="11"/>
  <c r="K5" i="11"/>
  <c r="D16" i="11" l="1"/>
  <c r="D17" i="11" s="1"/>
  <c r="E17" i="11" s="1"/>
  <c r="L5" i="11"/>
  <c r="K6" i="11"/>
  <c r="D19" i="11" l="1"/>
  <c r="D25" i="11"/>
  <c r="D27" i="11"/>
  <c r="E27" i="11" s="1"/>
  <c r="E16" i="11"/>
  <c r="M5" i="11"/>
  <c r="L6" i="11"/>
  <c r="G13" i="11"/>
  <c r="G11" i="11"/>
  <c r="D28" i="11" l="1"/>
  <c r="E28" i="11" s="1"/>
  <c r="E25" i="11"/>
  <c r="G25" i="11" s="1"/>
  <c r="D20" i="11"/>
  <c r="E19" i="11"/>
  <c r="G19" i="11" s="1"/>
  <c r="N5" i="11"/>
  <c r="M6" i="11"/>
  <c r="E20" i="11" l="1"/>
  <c r="D21" i="11" s="1"/>
  <c r="G15" i="11"/>
  <c r="G14" i="11"/>
  <c r="O5" i="11"/>
  <c r="O4" i="11" s="1"/>
  <c r="N6" i="11"/>
  <c r="G20" i="11" l="1"/>
  <c r="D23" i="11"/>
  <c r="E21" i="11"/>
  <c r="G21" i="11" s="1"/>
  <c r="D22" i="11"/>
  <c r="P5" i="11"/>
  <c r="O6" i="11"/>
  <c r="G16" i="11"/>
  <c r="E22" i="11" l="1"/>
  <c r="G22" i="11" s="1"/>
  <c r="E23" i="11"/>
  <c r="G23" i="11"/>
  <c r="G17" i="11"/>
  <c r="Q5" i="11"/>
  <c r="P6" i="11"/>
  <c r="Q6" i="11" l="1"/>
  <c r="R5" i="11"/>
  <c r="R6" i="11" l="1"/>
  <c r="S5" i="11"/>
  <c r="S6" i="11" l="1"/>
  <c r="T5" i="11"/>
  <c r="T6" i="11" l="1"/>
  <c r="U5" i="11"/>
  <c r="U6" i="11" l="1"/>
  <c r="V5" i="11"/>
  <c r="V4" i="11" l="1"/>
  <c r="V6" i="11"/>
  <c r="W5" i="11"/>
  <c r="X5" i="11" l="1"/>
  <c r="W6" i="11"/>
  <c r="Y5" i="11" l="1"/>
  <c r="X6" i="11"/>
  <c r="Z5" i="11" l="1"/>
  <c r="Y6" i="11"/>
  <c r="AA5" i="11" l="1"/>
  <c r="Z6" i="11"/>
  <c r="AB5" i="11" l="1"/>
  <c r="AA6" i="11"/>
  <c r="AC5" i="11" l="1"/>
  <c r="AB6" i="11"/>
  <c r="AC6" i="11" l="1"/>
  <c r="AC4" i="11"/>
  <c r="AD5" i="11"/>
  <c r="AD6" i="11" l="1"/>
  <c r="AE5" i="11"/>
  <c r="AE6" i="11" l="1"/>
  <c r="AF5" i="11"/>
  <c r="AF6" i="11" l="1"/>
  <c r="AG5" i="11"/>
  <c r="AG6" i="11" l="1"/>
  <c r="AH5" i="11"/>
  <c r="AH6" i="11" l="1"/>
  <c r="AI5" i="11"/>
  <c r="AI6" i="11" l="1"/>
  <c r="AJ5" i="11"/>
  <c r="AK5" i="11" l="1"/>
  <c r="AJ4" i="11"/>
  <c r="AJ6" i="11"/>
  <c r="AL5" i="11" l="1"/>
  <c r="AK6" i="11"/>
  <c r="AM5" i="11" l="1"/>
  <c r="AL6" i="11"/>
  <c r="AN5" i="11" l="1"/>
  <c r="AM6" i="11"/>
  <c r="AO5" i="11" l="1"/>
  <c r="AN6" i="11"/>
  <c r="AO6" i="11" l="1"/>
  <c r="AP5" i="11"/>
  <c r="AP6" i="11" l="1"/>
  <c r="AQ5" i="11"/>
  <c r="AQ6" i="11" l="1"/>
  <c r="AQ4" i="11"/>
  <c r="AR5" i="11"/>
  <c r="AR6" i="11" l="1"/>
  <c r="AS5" i="11"/>
  <c r="AS6" i="11" l="1"/>
  <c r="AT5" i="11"/>
  <c r="AT6" i="11" l="1"/>
  <c r="AU5" i="11"/>
  <c r="AU6" i="11" l="1"/>
  <c r="AV5" i="11"/>
  <c r="AW5" i="11" l="1"/>
  <c r="AV6" i="11"/>
  <c r="AX5" i="11" l="1"/>
  <c r="AW6" i="11"/>
  <c r="AY5" i="11" l="1"/>
  <c r="AX4" i="11"/>
  <c r="AX6" i="11"/>
  <c r="AZ5" i="11" l="1"/>
  <c r="AY6" i="11"/>
  <c r="BA5" i="11" l="1"/>
  <c r="AZ6" i="11"/>
  <c r="BA6" i="11" l="1"/>
  <c r="BB5" i="11"/>
  <c r="BB6" i="11" l="1"/>
  <c r="BC5" i="11"/>
  <c r="BC6" i="11" l="1"/>
  <c r="BD5" i="11"/>
  <c r="BD6" i="11" l="1"/>
  <c r="BE5" i="11"/>
  <c r="BE6" i="11" l="1"/>
  <c r="BE4" i="11"/>
  <c r="BF5" i="11"/>
  <c r="BF6" i="11" l="1"/>
  <c r="BG5" i="11"/>
  <c r="BH5" i="11" l="1"/>
  <c r="BG6" i="11"/>
  <c r="BI5" i="11" l="1"/>
  <c r="BH6" i="11"/>
  <c r="BJ5" i="11" l="1"/>
  <c r="BI6" i="11"/>
  <c r="BK5" i="11" l="1"/>
  <c r="BK6" i="11" s="1"/>
  <c r="BJ6" i="11"/>
</calcChain>
</file>

<file path=xl/sharedStrings.xml><?xml version="1.0" encoding="utf-8"?>
<sst xmlns="http://schemas.openxmlformats.org/spreadsheetml/2006/main" count="48" uniqueCount="46">
  <si>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</si>
  <si>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</si>
  <si>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</si>
  <si>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</si>
  <si>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</si>
  <si>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</si>
  <si>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</si>
  <si>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</si>
  <si>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</si>
  <si>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</si>
  <si>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</si>
  <si>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</si>
  <si>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</si>
  <si>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</si>
  <si>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</si>
  <si>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</si>
  <si>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</si>
  <si>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</si>
  <si>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</si>
  <si>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</si>
  <si>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</si>
  <si>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</si>
  <si>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Internet of Fish cSLIM v1</t>
  </si>
  <si>
    <t>NTNU</t>
  </si>
  <si>
    <t>Vetle Berg Abrahamsen</t>
  </si>
  <si>
    <t>Reading Background material</t>
  </si>
  <si>
    <t>Phase 1 Planning</t>
  </si>
  <si>
    <t>Import existing work to Altium</t>
  </si>
  <si>
    <t>Download library: Footprints and components</t>
  </si>
  <si>
    <t xml:space="preserve">Phase 2 Design </t>
  </si>
  <si>
    <t>Design review: Schematics</t>
  </si>
  <si>
    <t>PCB layout in Altium PCB editor</t>
  </si>
  <si>
    <t>Order PCB: PCBway</t>
  </si>
  <si>
    <t>Order components: DigiKey, Mouser</t>
  </si>
  <si>
    <t>Schematic design in Altium schematics</t>
  </si>
  <si>
    <t>Phase 3 Realization</t>
  </si>
  <si>
    <t>Soldering Components</t>
  </si>
  <si>
    <t xml:space="preserve">Measuring and error check circuit </t>
  </si>
  <si>
    <t>Implementing software from cSLIM-Shield</t>
  </si>
  <si>
    <t>Testing software</t>
  </si>
  <si>
    <t>Debugging</t>
  </si>
  <si>
    <t>Phase 4 Report</t>
  </si>
  <si>
    <t>Writing project report</t>
  </si>
  <si>
    <t>Other</t>
  </si>
  <si>
    <t xml:space="preserve">Vacation: Christmas </t>
  </si>
  <si>
    <t>Examn prep for other couses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</si>
</sst>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
      <patternFill patternType="solid">
        <fgColor theme="8" tint="0.79998168889431442"/>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7" fillId="0" borderId="11" xfId="9" applyBorder="1">
      <alignment horizontal="center" vertical="center"/>
    </xf>
    <xf numFmtId="166" fontId="7" fillId="0" borderId="12" xfId="9" applyBorder="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5" fontId="7" fillId="13" borderId="2" xfId="10" applyFill="1">
      <alignment horizontal="center" vertical="center"/>
    </xf>
    <xf numFmtId="0" fontId="0" fillId="14" borderId="2" xfId="12" applyFont="1" applyFill="1">
      <alignment horizontal="left" vertical="center" indent="2"/>
    </xf>
    <xf numFmtId="0" fontId="7" fillId="14" borderId="2" xfId="11" applyFill="1">
      <alignment horizontal="center" vertical="center"/>
    </xf>
    <xf numFmtId="9" fontId="4" fillId="14" borderId="2" xfId="2" applyFont="1" applyFill="1" applyBorder="1" applyAlignment="1">
      <alignment horizontal="center" vertical="center"/>
    </xf>
    <xf numFmtId="165" fontId="7" fillId="14" borderId="2" xfId="10" applyFill="1">
      <alignment horizontal="center" vertical="center"/>
    </xf>
    <xf numFmtId="165" fontId="0" fillId="9" borderId="2" xfId="10" applyFont="1" applyFill="1">
      <alignment horizontal="center" vertical="center"/>
    </xf>
    <xf numFmtId="0" fontId="0" fillId="0" borderId="9" xfId="0"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6"/>
  <sheetViews>
    <sheetView showGridLines="0" tabSelected="1" showRuler="0" zoomScaleNormal="100" zoomScalePageLayoutView="70" workbookViewId="0">
      <pane ySplit="6" topLeftCell="A7" activePane="bottomLeft" state="frozen"/>
      <selection pane="bottomLeft" activeCell="B31" sqref="B31"/>
    </sheetView>
  </sheetViews>
  <sheetFormatPr defaultRowHeight="30" customHeight="1" x14ac:dyDescent="0.25"/>
  <cols>
    <col min="1" max="1" width="33.140625" customWidth="1"/>
    <col min="2" max="2" width="30.7109375" customWidth="1"/>
    <col min="3" max="3" width="10.7109375" customWidth="1"/>
    <col min="4" max="4" width="10.42578125" style="5" customWidth="1"/>
    <col min="5" max="5" width="10.42578125" customWidth="1"/>
    <col min="6" max="6" width="2.7109375" customWidth="1"/>
    <col min="7" max="7" width="6.140625" hidden="1" customWidth="1"/>
    <col min="8" max="63" width="2.5703125" customWidth="1"/>
    <col min="68" max="69" width="10.28515625"/>
  </cols>
  <sheetData>
    <row r="1" spans="1:63" ht="30" customHeight="1" x14ac:dyDescent="0.45">
      <c r="A1" s="53" t="s">
        <v>22</v>
      </c>
      <c r="B1" s="1"/>
      <c r="C1" s="2"/>
      <c r="D1" s="4"/>
      <c r="E1" s="39"/>
      <c r="G1" s="2"/>
      <c r="H1" s="14" t="s">
        <v>10</v>
      </c>
    </row>
    <row r="2" spans="1:63" ht="30" customHeight="1" x14ac:dyDescent="0.3">
      <c r="A2" s="54" t="s">
        <v>23</v>
      </c>
      <c r="H2" s="51" t="s">
        <v>15</v>
      </c>
    </row>
    <row r="3" spans="1:63" ht="30" customHeight="1" x14ac:dyDescent="0.25">
      <c r="A3" s="55" t="s">
        <v>24</v>
      </c>
      <c r="B3" s="72" t="s">
        <v>0</v>
      </c>
      <c r="C3" s="73"/>
      <c r="D3" s="78">
        <v>44459</v>
      </c>
      <c r="E3" s="79"/>
    </row>
    <row r="4" spans="1:63" ht="30" customHeight="1" x14ac:dyDescent="0.25">
      <c r="B4" s="72" t="s">
        <v>6</v>
      </c>
      <c r="C4" s="73"/>
      <c r="D4" s="7">
        <v>1</v>
      </c>
      <c r="H4" s="75">
        <f>H5</f>
        <v>44459</v>
      </c>
      <c r="I4" s="76"/>
      <c r="J4" s="76"/>
      <c r="K4" s="76"/>
      <c r="L4" s="76"/>
      <c r="M4" s="76"/>
      <c r="N4" s="77"/>
      <c r="O4" s="75">
        <f>O5</f>
        <v>44466</v>
      </c>
      <c r="P4" s="76"/>
      <c r="Q4" s="76"/>
      <c r="R4" s="76"/>
      <c r="S4" s="76"/>
      <c r="T4" s="76"/>
      <c r="U4" s="77"/>
      <c r="V4" s="75">
        <f>V5</f>
        <v>44473</v>
      </c>
      <c r="W4" s="76"/>
      <c r="X4" s="76"/>
      <c r="Y4" s="76"/>
      <c r="Z4" s="76"/>
      <c r="AA4" s="76"/>
      <c r="AB4" s="77"/>
      <c r="AC4" s="75">
        <f>AC5</f>
        <v>44480</v>
      </c>
      <c r="AD4" s="76"/>
      <c r="AE4" s="76"/>
      <c r="AF4" s="76"/>
      <c r="AG4" s="76"/>
      <c r="AH4" s="76"/>
      <c r="AI4" s="77"/>
      <c r="AJ4" s="75">
        <f>AJ5</f>
        <v>44487</v>
      </c>
      <c r="AK4" s="76"/>
      <c r="AL4" s="76"/>
      <c r="AM4" s="76"/>
      <c r="AN4" s="76"/>
      <c r="AO4" s="76"/>
      <c r="AP4" s="77"/>
      <c r="AQ4" s="75">
        <f>AQ5</f>
        <v>44494</v>
      </c>
      <c r="AR4" s="76"/>
      <c r="AS4" s="76"/>
      <c r="AT4" s="76"/>
      <c r="AU4" s="76"/>
      <c r="AV4" s="76"/>
      <c r="AW4" s="77"/>
      <c r="AX4" s="75">
        <f>AX5</f>
        <v>44501</v>
      </c>
      <c r="AY4" s="76"/>
      <c r="AZ4" s="76"/>
      <c r="BA4" s="76"/>
      <c r="BB4" s="76"/>
      <c r="BC4" s="76"/>
      <c r="BD4" s="77"/>
      <c r="BE4" s="75">
        <f>BE5</f>
        <v>44508</v>
      </c>
      <c r="BF4" s="76"/>
      <c r="BG4" s="76"/>
      <c r="BH4" s="76"/>
      <c r="BI4" s="76"/>
      <c r="BJ4" s="76"/>
      <c r="BK4" s="77"/>
    </row>
    <row r="5" spans="1:63" ht="15" customHeight="1" x14ac:dyDescent="0.25">
      <c r="A5" s="74"/>
      <c r="B5" s="74"/>
      <c r="C5" s="74"/>
      <c r="D5" s="74"/>
      <c r="E5" s="74"/>
      <c r="F5" s="74"/>
      <c r="H5" s="11">
        <f>Project_Start-WEEKDAY(Project_Start,1)+2+7*(Display_Week-1)</f>
        <v>44459</v>
      </c>
      <c r="I5" s="10">
        <f>H5+1</f>
        <v>44460</v>
      </c>
      <c r="J5" s="10">
        <f t="shared" ref="J5:AW5" si="0">I5+1</f>
        <v>44461</v>
      </c>
      <c r="K5" s="10">
        <f t="shared" si="0"/>
        <v>44462</v>
      </c>
      <c r="L5" s="10">
        <f t="shared" si="0"/>
        <v>44463</v>
      </c>
      <c r="M5" s="10">
        <f t="shared" si="0"/>
        <v>44464</v>
      </c>
      <c r="N5" s="12">
        <f t="shared" si="0"/>
        <v>44465</v>
      </c>
      <c r="O5" s="11">
        <f>N5+1</f>
        <v>44466</v>
      </c>
      <c r="P5" s="10">
        <f>O5+1</f>
        <v>44467</v>
      </c>
      <c r="Q5" s="10">
        <f t="shared" si="0"/>
        <v>44468</v>
      </c>
      <c r="R5" s="10">
        <f t="shared" si="0"/>
        <v>44469</v>
      </c>
      <c r="S5" s="10">
        <f t="shared" si="0"/>
        <v>44470</v>
      </c>
      <c r="T5" s="10">
        <f t="shared" si="0"/>
        <v>44471</v>
      </c>
      <c r="U5" s="12">
        <f t="shared" si="0"/>
        <v>44472</v>
      </c>
      <c r="V5" s="11">
        <f>U5+1</f>
        <v>44473</v>
      </c>
      <c r="W5" s="10">
        <f>V5+1</f>
        <v>44474</v>
      </c>
      <c r="X5" s="10">
        <f t="shared" si="0"/>
        <v>44475</v>
      </c>
      <c r="Y5" s="10">
        <f t="shared" si="0"/>
        <v>44476</v>
      </c>
      <c r="Z5" s="10">
        <f t="shared" si="0"/>
        <v>44477</v>
      </c>
      <c r="AA5" s="10">
        <f t="shared" si="0"/>
        <v>44478</v>
      </c>
      <c r="AB5" s="12">
        <f t="shared" si="0"/>
        <v>44479</v>
      </c>
      <c r="AC5" s="11">
        <f>AB5+1</f>
        <v>44480</v>
      </c>
      <c r="AD5" s="10">
        <f>AC5+1</f>
        <v>44481</v>
      </c>
      <c r="AE5" s="10">
        <f t="shared" si="0"/>
        <v>44482</v>
      </c>
      <c r="AF5" s="10">
        <f t="shared" si="0"/>
        <v>44483</v>
      </c>
      <c r="AG5" s="10">
        <f t="shared" si="0"/>
        <v>44484</v>
      </c>
      <c r="AH5" s="10">
        <f t="shared" si="0"/>
        <v>44485</v>
      </c>
      <c r="AI5" s="12">
        <f t="shared" si="0"/>
        <v>44486</v>
      </c>
      <c r="AJ5" s="11">
        <f>AI5+1</f>
        <v>44487</v>
      </c>
      <c r="AK5" s="10">
        <f>AJ5+1</f>
        <v>44488</v>
      </c>
      <c r="AL5" s="10">
        <f t="shared" si="0"/>
        <v>44489</v>
      </c>
      <c r="AM5" s="10">
        <f t="shared" si="0"/>
        <v>44490</v>
      </c>
      <c r="AN5" s="10">
        <f t="shared" si="0"/>
        <v>44491</v>
      </c>
      <c r="AO5" s="10">
        <f t="shared" si="0"/>
        <v>44492</v>
      </c>
      <c r="AP5" s="12">
        <f t="shared" si="0"/>
        <v>44493</v>
      </c>
      <c r="AQ5" s="11">
        <f>AP5+1</f>
        <v>44494</v>
      </c>
      <c r="AR5" s="10">
        <f>AQ5+1</f>
        <v>44495</v>
      </c>
      <c r="AS5" s="10">
        <f t="shared" si="0"/>
        <v>44496</v>
      </c>
      <c r="AT5" s="10">
        <f t="shared" si="0"/>
        <v>44497</v>
      </c>
      <c r="AU5" s="10">
        <f t="shared" si="0"/>
        <v>44498</v>
      </c>
      <c r="AV5" s="10">
        <f t="shared" si="0"/>
        <v>44499</v>
      </c>
      <c r="AW5" s="12">
        <f t="shared" si="0"/>
        <v>44500</v>
      </c>
      <c r="AX5" s="11">
        <f>AW5+1</f>
        <v>44501</v>
      </c>
      <c r="AY5" s="10">
        <f>AX5+1</f>
        <v>44502</v>
      </c>
      <c r="AZ5" s="10">
        <f t="shared" ref="AZ5:BD5" si="1">AY5+1</f>
        <v>44503</v>
      </c>
      <c r="BA5" s="10">
        <f t="shared" si="1"/>
        <v>44504</v>
      </c>
      <c r="BB5" s="10">
        <f t="shared" si="1"/>
        <v>44505</v>
      </c>
      <c r="BC5" s="10">
        <f t="shared" si="1"/>
        <v>44506</v>
      </c>
      <c r="BD5" s="12">
        <f t="shared" si="1"/>
        <v>44507</v>
      </c>
      <c r="BE5" s="11">
        <f>BD5+1</f>
        <v>44508</v>
      </c>
      <c r="BF5" s="10">
        <f>BE5+1</f>
        <v>44509</v>
      </c>
      <c r="BG5" s="10">
        <f t="shared" ref="BG5:BK5" si="2">BF5+1</f>
        <v>44510</v>
      </c>
      <c r="BH5" s="10">
        <f t="shared" si="2"/>
        <v>44511</v>
      </c>
      <c r="BI5" s="10">
        <f t="shared" si="2"/>
        <v>44512</v>
      </c>
      <c r="BJ5" s="10">
        <f t="shared" si="2"/>
        <v>44513</v>
      </c>
      <c r="BK5" s="12">
        <f t="shared" si="2"/>
        <v>44514</v>
      </c>
    </row>
    <row r="6" spans="1:63" ht="30" customHeight="1" thickBot="1" x14ac:dyDescent="0.3">
      <c r="A6" s="8" t="s">
        <v>7</v>
      </c>
      <c r="B6" s="9"/>
      <c r="C6" s="9" t="s">
        <v>1</v>
      </c>
      <c r="D6" s="9" t="s">
        <v>3</v>
      </c>
      <c r="E6" s="9" t="s">
        <v>4</v>
      </c>
      <c r="F6" s="9"/>
      <c r="G6" s="9" t="s">
        <v>5</v>
      </c>
      <c r="H6" s="13" t="str">
        <f t="shared" ref="H6" si="3">LEFT(TEXT(H5,"ddd"),1)</f>
        <v>m</v>
      </c>
      <c r="I6" s="13" t="str">
        <f t="shared" ref="I6:AQ6" si="4">LEFT(TEXT(I5,"ddd"),1)</f>
        <v>t</v>
      </c>
      <c r="J6" s="13" t="str">
        <f t="shared" si="4"/>
        <v>o</v>
      </c>
      <c r="K6" s="13" t="str">
        <f t="shared" si="4"/>
        <v>t</v>
      </c>
      <c r="L6" s="13" t="str">
        <f t="shared" si="4"/>
        <v>f</v>
      </c>
      <c r="M6" s="13" t="str">
        <f t="shared" si="4"/>
        <v>l</v>
      </c>
      <c r="N6" s="13" t="str">
        <f t="shared" si="4"/>
        <v>s</v>
      </c>
      <c r="O6" s="13" t="str">
        <f t="shared" si="4"/>
        <v>m</v>
      </c>
      <c r="P6" s="13" t="str">
        <f t="shared" si="4"/>
        <v>t</v>
      </c>
      <c r="Q6" s="13" t="str">
        <f t="shared" si="4"/>
        <v>o</v>
      </c>
      <c r="R6" s="13" t="str">
        <f t="shared" si="4"/>
        <v>t</v>
      </c>
      <c r="S6" s="13" t="str">
        <f t="shared" si="4"/>
        <v>f</v>
      </c>
      <c r="T6" s="13" t="str">
        <f t="shared" si="4"/>
        <v>l</v>
      </c>
      <c r="U6" s="13" t="str">
        <f t="shared" si="4"/>
        <v>s</v>
      </c>
      <c r="V6" s="13" t="str">
        <f t="shared" si="4"/>
        <v>m</v>
      </c>
      <c r="W6" s="13" t="str">
        <f t="shared" si="4"/>
        <v>t</v>
      </c>
      <c r="X6" s="13" t="str">
        <f t="shared" si="4"/>
        <v>o</v>
      </c>
      <c r="Y6" s="13" t="str">
        <f t="shared" si="4"/>
        <v>t</v>
      </c>
      <c r="Z6" s="13" t="str">
        <f t="shared" si="4"/>
        <v>f</v>
      </c>
      <c r="AA6" s="13" t="str">
        <f t="shared" si="4"/>
        <v>l</v>
      </c>
      <c r="AB6" s="13" t="str">
        <f t="shared" si="4"/>
        <v>s</v>
      </c>
      <c r="AC6" s="13" t="str">
        <f t="shared" si="4"/>
        <v>m</v>
      </c>
      <c r="AD6" s="13" t="str">
        <f t="shared" si="4"/>
        <v>t</v>
      </c>
      <c r="AE6" s="13" t="str">
        <f t="shared" si="4"/>
        <v>o</v>
      </c>
      <c r="AF6" s="13" t="str">
        <f t="shared" si="4"/>
        <v>t</v>
      </c>
      <c r="AG6" s="13" t="str">
        <f t="shared" si="4"/>
        <v>f</v>
      </c>
      <c r="AH6" s="13" t="str">
        <f t="shared" si="4"/>
        <v>l</v>
      </c>
      <c r="AI6" s="13" t="str">
        <f t="shared" si="4"/>
        <v>s</v>
      </c>
      <c r="AJ6" s="13" t="str">
        <f t="shared" si="4"/>
        <v>m</v>
      </c>
      <c r="AK6" s="13" t="str">
        <f t="shared" si="4"/>
        <v>t</v>
      </c>
      <c r="AL6" s="13" t="str">
        <f t="shared" si="4"/>
        <v>o</v>
      </c>
      <c r="AM6" s="13" t="str">
        <f t="shared" si="4"/>
        <v>t</v>
      </c>
      <c r="AN6" s="13" t="str">
        <f t="shared" si="4"/>
        <v>f</v>
      </c>
      <c r="AO6" s="13" t="str">
        <f t="shared" si="4"/>
        <v>l</v>
      </c>
      <c r="AP6" s="13" t="str">
        <f t="shared" si="4"/>
        <v>s</v>
      </c>
      <c r="AQ6" s="13" t="str">
        <f t="shared" si="4"/>
        <v>m</v>
      </c>
      <c r="AR6" s="13" t="str">
        <f t="shared" ref="AR6:BK6" si="5">LEFT(TEXT(AR5,"ddd"),1)</f>
        <v>t</v>
      </c>
      <c r="AS6" s="13" t="str">
        <f t="shared" si="5"/>
        <v>o</v>
      </c>
      <c r="AT6" s="13" t="str">
        <f t="shared" si="5"/>
        <v>t</v>
      </c>
      <c r="AU6" s="13" t="str">
        <f t="shared" si="5"/>
        <v>f</v>
      </c>
      <c r="AV6" s="13" t="str">
        <f t="shared" si="5"/>
        <v>l</v>
      </c>
      <c r="AW6" s="13" t="str">
        <f t="shared" si="5"/>
        <v>s</v>
      </c>
      <c r="AX6" s="13" t="str">
        <f t="shared" si="5"/>
        <v>m</v>
      </c>
      <c r="AY6" s="13" t="str">
        <f t="shared" si="5"/>
        <v>t</v>
      </c>
      <c r="AZ6" s="13" t="str">
        <f t="shared" si="5"/>
        <v>o</v>
      </c>
      <c r="BA6" s="13" t="str">
        <f t="shared" si="5"/>
        <v>t</v>
      </c>
      <c r="BB6" s="13" t="str">
        <f t="shared" si="5"/>
        <v>f</v>
      </c>
      <c r="BC6" s="13" t="str">
        <f t="shared" si="5"/>
        <v>l</v>
      </c>
      <c r="BD6" s="13" t="str">
        <f t="shared" si="5"/>
        <v>s</v>
      </c>
      <c r="BE6" s="13" t="str">
        <f t="shared" si="5"/>
        <v>m</v>
      </c>
      <c r="BF6" s="13" t="str">
        <f t="shared" si="5"/>
        <v>t</v>
      </c>
      <c r="BG6" s="13" t="str">
        <f t="shared" si="5"/>
        <v>o</v>
      </c>
      <c r="BH6" s="13" t="str">
        <f t="shared" si="5"/>
        <v>t</v>
      </c>
      <c r="BI6" s="13" t="str">
        <f t="shared" si="5"/>
        <v>f</v>
      </c>
      <c r="BJ6" s="13" t="str">
        <f t="shared" si="5"/>
        <v>l</v>
      </c>
      <c r="BK6" s="13" t="str">
        <f t="shared" si="5"/>
        <v>s</v>
      </c>
    </row>
    <row r="7" spans="1:63" ht="30" hidden="1" customHeight="1" thickBot="1" x14ac:dyDescent="0.3">
      <c r="B7" s="52"/>
      <c r="D7"/>
      <c r="G7" t="str">
        <f>IF(OR(ISBLANK(task_start),ISBLANK(task_end)),"",task_end-task_start+1)</f>
        <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3" customFormat="1" ht="30" customHeight="1" thickBot="1" x14ac:dyDescent="0.3">
      <c r="A8" s="17" t="s">
        <v>26</v>
      </c>
      <c r="B8" s="60"/>
      <c r="C8" s="18"/>
      <c r="D8" s="19"/>
      <c r="E8" s="20"/>
      <c r="F8" s="16"/>
      <c r="G8" s="16" t="str">
        <f t="shared" ref="G8:G25" si="6">IF(OR(ISBLANK(task_start),ISBLANK(task_end)),"",task_end-task_start+1)</f>
        <v/>
      </c>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row>
    <row r="9" spans="1:63" s="3" customFormat="1" ht="30" customHeight="1" thickBot="1" x14ac:dyDescent="0.3">
      <c r="A9" s="68" t="s">
        <v>25</v>
      </c>
      <c r="B9" s="61"/>
      <c r="C9" s="21">
        <v>1</v>
      </c>
      <c r="D9" s="56">
        <f>Project_Start</f>
        <v>44459</v>
      </c>
      <c r="E9" s="56">
        <f>D9+13</f>
        <v>44472</v>
      </c>
      <c r="F9" s="16"/>
      <c r="G9" s="16">
        <f t="shared" si="6"/>
        <v>14</v>
      </c>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row>
    <row r="10" spans="1:63" s="3" customFormat="1" ht="30" customHeight="1" thickBot="1" x14ac:dyDescent="0.3">
      <c r="A10" s="68" t="s">
        <v>27</v>
      </c>
      <c r="B10" s="61"/>
      <c r="C10" s="21">
        <v>1</v>
      </c>
      <c r="D10" s="56">
        <f>E9+1</f>
        <v>44473</v>
      </c>
      <c r="E10" s="56">
        <f>D10+1</f>
        <v>44474</v>
      </c>
      <c r="F10" s="16"/>
      <c r="G10" s="16">
        <f t="shared" si="6"/>
        <v>2</v>
      </c>
      <c r="H10" s="37"/>
      <c r="I10" s="37"/>
      <c r="J10" s="37"/>
      <c r="K10" s="37"/>
      <c r="L10" s="37"/>
      <c r="M10" s="37"/>
      <c r="N10" s="37"/>
      <c r="O10" s="37"/>
      <c r="P10" s="37"/>
      <c r="Q10" s="37"/>
      <c r="R10" s="37"/>
      <c r="S10" s="37"/>
      <c r="T10" s="38"/>
      <c r="U10" s="38"/>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row>
    <row r="11" spans="1:63" s="3" customFormat="1" ht="30" customHeight="1" thickBot="1" x14ac:dyDescent="0.3">
      <c r="A11" s="68" t="s">
        <v>28</v>
      </c>
      <c r="B11" s="61"/>
      <c r="C11" s="21">
        <v>1</v>
      </c>
      <c r="D11" s="56">
        <f>D10</f>
        <v>44473</v>
      </c>
      <c r="E11" s="56">
        <f>D11+4</f>
        <v>44477</v>
      </c>
      <c r="F11" s="16"/>
      <c r="G11" s="16">
        <f t="shared" si="6"/>
        <v>5</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row>
    <row r="12" spans="1:63" s="3" customFormat="1" ht="30" customHeight="1" thickBot="1" x14ac:dyDescent="0.3">
      <c r="A12" s="22" t="s">
        <v>29</v>
      </c>
      <c r="B12" s="62"/>
      <c r="C12" s="23"/>
      <c r="D12" s="24"/>
      <c r="E12" s="25"/>
      <c r="F12" s="16"/>
      <c r="G12" s="16" t="str">
        <f t="shared" si="6"/>
        <v/>
      </c>
      <c r="H12" s="37"/>
      <c r="I12" s="37"/>
      <c r="J12" s="37"/>
      <c r="K12" s="37"/>
      <c r="L12" s="37"/>
      <c r="M12" s="37"/>
      <c r="N12" s="37"/>
      <c r="O12" s="37"/>
      <c r="P12" s="37"/>
      <c r="Q12" s="37"/>
      <c r="R12" s="37"/>
      <c r="S12" s="37"/>
      <c r="T12" s="37"/>
      <c r="U12" s="37"/>
      <c r="V12" s="37"/>
      <c r="W12" s="37"/>
      <c r="X12" s="38"/>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row>
    <row r="13" spans="1:63" s="3" customFormat="1" ht="30" customHeight="1" thickBot="1" x14ac:dyDescent="0.3">
      <c r="A13" s="69" t="s">
        <v>34</v>
      </c>
      <c r="B13" s="63"/>
      <c r="C13" s="26">
        <v>1</v>
      </c>
      <c r="D13" s="57">
        <f>E11+1</f>
        <v>44478</v>
      </c>
      <c r="E13" s="57">
        <f>D13+23</f>
        <v>44501</v>
      </c>
      <c r="F13" s="16"/>
      <c r="G13" s="16">
        <f t="shared" si="6"/>
        <v>24</v>
      </c>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row>
    <row r="14" spans="1:63" s="3" customFormat="1" ht="30" customHeight="1" thickBot="1" x14ac:dyDescent="0.3">
      <c r="A14" s="69" t="s">
        <v>30</v>
      </c>
      <c r="B14" s="63"/>
      <c r="C14" s="26">
        <v>1</v>
      </c>
      <c r="D14" s="57">
        <f>E13+1</f>
        <v>44502</v>
      </c>
      <c r="E14" s="57">
        <f>D14</f>
        <v>44502</v>
      </c>
      <c r="F14" s="16"/>
      <c r="G14" s="16">
        <f t="shared" si="6"/>
        <v>1</v>
      </c>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row>
    <row r="15" spans="1:63" s="3" customFormat="1" ht="30" customHeight="1" thickBot="1" x14ac:dyDescent="0.3">
      <c r="A15" s="69" t="s">
        <v>31</v>
      </c>
      <c r="B15" s="63"/>
      <c r="C15" s="26">
        <v>1</v>
      </c>
      <c r="D15" s="57">
        <f>E14+1</f>
        <v>44503</v>
      </c>
      <c r="E15" s="57">
        <f>D15+11</f>
        <v>44514</v>
      </c>
      <c r="F15" s="16"/>
      <c r="G15" s="16">
        <f t="shared" si="6"/>
        <v>12</v>
      </c>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row>
    <row r="16" spans="1:63" s="3" customFormat="1" ht="30" customHeight="1" thickBot="1" x14ac:dyDescent="0.3">
      <c r="A16" s="69" t="s">
        <v>33</v>
      </c>
      <c r="B16" s="63"/>
      <c r="C16" s="26">
        <v>1</v>
      </c>
      <c r="D16" s="57">
        <f>E15+1</f>
        <v>44515</v>
      </c>
      <c r="E16" s="57">
        <f>D16+2</f>
        <v>44517</v>
      </c>
      <c r="F16" s="16"/>
      <c r="G16" s="16">
        <f t="shared" si="6"/>
        <v>3</v>
      </c>
      <c r="H16" s="37"/>
      <c r="I16" s="37"/>
      <c r="J16" s="37"/>
      <c r="K16" s="37"/>
      <c r="L16" s="37"/>
      <c r="M16" s="37"/>
      <c r="N16" s="37"/>
      <c r="O16" s="37"/>
      <c r="P16" s="37"/>
      <c r="Q16" s="37"/>
      <c r="R16" s="37"/>
      <c r="S16" s="37"/>
      <c r="T16" s="38"/>
      <c r="U16" s="38"/>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row>
    <row r="17" spans="1:63" s="3" customFormat="1" ht="30" customHeight="1" thickBot="1" x14ac:dyDescent="0.3">
      <c r="A17" s="69" t="s">
        <v>32</v>
      </c>
      <c r="B17" s="63"/>
      <c r="C17" s="26">
        <v>1</v>
      </c>
      <c r="D17" s="57">
        <f>D16</f>
        <v>44515</v>
      </c>
      <c r="E17" s="57">
        <f>D17+2</f>
        <v>44517</v>
      </c>
      <c r="F17" s="16"/>
      <c r="G17" s="16">
        <f t="shared" si="6"/>
        <v>3</v>
      </c>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row>
    <row r="18" spans="1:63" s="3" customFormat="1" ht="30" customHeight="1" thickBot="1" x14ac:dyDescent="0.3">
      <c r="A18" s="27" t="s">
        <v>35</v>
      </c>
      <c r="B18" s="64"/>
      <c r="C18" s="28"/>
      <c r="D18" s="29"/>
      <c r="E18" s="30"/>
      <c r="F18" s="16"/>
      <c r="G18" s="16" t="str">
        <f t="shared" si="6"/>
        <v/>
      </c>
      <c r="H18" s="37"/>
      <c r="I18" s="37"/>
      <c r="J18" s="37"/>
      <c r="K18" s="37"/>
      <c r="L18" s="37"/>
      <c r="M18" s="37"/>
      <c r="N18" s="37"/>
      <c r="O18" s="37"/>
      <c r="P18" s="37"/>
      <c r="Q18" s="37"/>
      <c r="R18" s="37"/>
      <c r="S18" s="37"/>
      <c r="T18" s="37"/>
      <c r="U18" s="37"/>
      <c r="V18" s="37"/>
      <c r="W18" s="37"/>
      <c r="X18" s="38"/>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row>
    <row r="19" spans="1:63" s="3" customFormat="1" ht="30" customHeight="1" thickBot="1" x14ac:dyDescent="0.3">
      <c r="A19" s="70" t="s">
        <v>36</v>
      </c>
      <c r="B19" s="65"/>
      <c r="C19" s="31">
        <v>0</v>
      </c>
      <c r="D19" s="58">
        <f>E17+26</f>
        <v>44543</v>
      </c>
      <c r="E19" s="58">
        <f>D19+5</f>
        <v>44548</v>
      </c>
      <c r="F19" s="16"/>
      <c r="G19" s="16">
        <f t="shared" si="6"/>
        <v>6</v>
      </c>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row>
    <row r="20" spans="1:63" s="3" customFormat="1" ht="30" customHeight="1" thickBot="1" x14ac:dyDescent="0.3">
      <c r="A20" s="70" t="s">
        <v>37</v>
      </c>
      <c r="B20" s="65"/>
      <c r="C20" s="31">
        <v>0</v>
      </c>
      <c r="D20" s="58">
        <f>D19</f>
        <v>44543</v>
      </c>
      <c r="E20" s="58">
        <f>D20+5</f>
        <v>44548</v>
      </c>
      <c r="F20" s="16"/>
      <c r="G20" s="16">
        <f t="shared" si="6"/>
        <v>6</v>
      </c>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row>
    <row r="21" spans="1:63" s="3" customFormat="1" ht="30" customHeight="1" thickBot="1" x14ac:dyDescent="0.3">
      <c r="A21" s="70" t="s">
        <v>38</v>
      </c>
      <c r="B21" s="65"/>
      <c r="C21" s="31">
        <v>0</v>
      </c>
      <c r="D21" s="58">
        <f>E20+16</f>
        <v>44564</v>
      </c>
      <c r="E21" s="58">
        <f>D21+6</f>
        <v>44570</v>
      </c>
      <c r="F21" s="16"/>
      <c r="G21" s="16">
        <f t="shared" si="6"/>
        <v>7</v>
      </c>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row>
    <row r="22" spans="1:63" s="3" customFormat="1" ht="30" customHeight="1" thickBot="1" x14ac:dyDescent="0.3">
      <c r="A22" s="70" t="s">
        <v>39</v>
      </c>
      <c r="B22" s="65"/>
      <c r="C22" s="31">
        <v>0</v>
      </c>
      <c r="D22" s="58">
        <f>D21</f>
        <v>44564</v>
      </c>
      <c r="E22" s="58">
        <f>D22+6</f>
        <v>44570</v>
      </c>
      <c r="F22" s="16"/>
      <c r="G22" s="16">
        <f t="shared" si="6"/>
        <v>7</v>
      </c>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row>
    <row r="23" spans="1:63" s="3" customFormat="1" ht="30" customHeight="1" thickBot="1" x14ac:dyDescent="0.3">
      <c r="A23" s="70" t="s">
        <v>40</v>
      </c>
      <c r="B23" s="65"/>
      <c r="C23" s="31">
        <v>0</v>
      </c>
      <c r="D23" s="58">
        <f>D21</f>
        <v>44564</v>
      </c>
      <c r="E23" s="58">
        <f>D23+6</f>
        <v>44570</v>
      </c>
      <c r="F23" s="16"/>
      <c r="G23" s="16">
        <f t="shared" si="6"/>
        <v>7</v>
      </c>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row>
    <row r="24" spans="1:63" s="3" customFormat="1" ht="30" customHeight="1" thickBot="1" x14ac:dyDescent="0.3">
      <c r="A24" s="32" t="s">
        <v>41</v>
      </c>
      <c r="B24" s="66"/>
      <c r="C24" s="33"/>
      <c r="D24" s="34"/>
      <c r="E24" s="35"/>
      <c r="F24" s="16"/>
      <c r="G24" s="16" t="str">
        <f t="shared" si="6"/>
        <v/>
      </c>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row>
    <row r="25" spans="1:63" s="3" customFormat="1" ht="30" customHeight="1" thickBot="1" x14ac:dyDescent="0.3">
      <c r="A25" s="71" t="s">
        <v>42</v>
      </c>
      <c r="B25" s="67"/>
      <c r="C25" s="36">
        <v>0.05</v>
      </c>
      <c r="D25" s="88">
        <f>E17+1</f>
        <v>44518</v>
      </c>
      <c r="E25" s="59">
        <f>D25+66</f>
        <v>44584</v>
      </c>
      <c r="F25" s="16"/>
      <c r="G25" s="16">
        <f t="shared" si="6"/>
        <v>67</v>
      </c>
      <c r="H25" s="37"/>
      <c r="I25" s="37"/>
      <c r="J25" s="37"/>
      <c r="K25" s="37"/>
      <c r="L25" s="37"/>
      <c r="M25" s="37"/>
      <c r="N25" s="37"/>
      <c r="O25" s="89"/>
      <c r="P25" s="89"/>
      <c r="Q25" s="89"/>
      <c r="R25" s="89"/>
      <c r="S25" s="89"/>
      <c r="T25" s="89"/>
      <c r="U25" s="89"/>
      <c r="V25" s="89"/>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row>
    <row r="26" spans="1:63" s="3" customFormat="1" ht="30" customHeight="1" thickBot="1" x14ac:dyDescent="0.3">
      <c r="A26" s="80" t="s">
        <v>43</v>
      </c>
      <c r="B26" s="81"/>
      <c r="C26" s="82"/>
      <c r="D26" s="83"/>
      <c r="E26" s="83"/>
      <c r="F26" s="16"/>
      <c r="G26" s="16"/>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row>
    <row r="27" spans="1:63" s="3" customFormat="1" ht="30" customHeight="1" thickBot="1" x14ac:dyDescent="0.3">
      <c r="A27" s="84" t="s">
        <v>45</v>
      </c>
      <c r="B27" s="85"/>
      <c r="C27" s="86">
        <v>0.25</v>
      </c>
      <c r="D27" s="87">
        <f>E17+1</f>
        <v>44518</v>
      </c>
      <c r="E27" s="87">
        <f>D27+24</f>
        <v>44542</v>
      </c>
      <c r="F27" s="16"/>
      <c r="G27" s="16"/>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row>
    <row r="28" spans="1:63" s="3" customFormat="1" ht="30" customHeight="1" thickBot="1" x14ac:dyDescent="0.3">
      <c r="A28" s="84" t="s">
        <v>44</v>
      </c>
      <c r="B28" s="85"/>
      <c r="C28" s="86"/>
      <c r="D28" s="87">
        <f>D25+32</f>
        <v>44550</v>
      </c>
      <c r="E28" s="87">
        <f>D28+7</f>
        <v>44557</v>
      </c>
      <c r="F28" s="16"/>
      <c r="G28" s="16"/>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row>
    <row r="29" spans="1:63" s="3" customFormat="1" ht="30" customHeight="1" thickBot="1" x14ac:dyDescent="0.3">
      <c r="A29" s="84"/>
      <c r="B29" s="85"/>
      <c r="C29" s="86"/>
      <c r="D29" s="87"/>
      <c r="E29" s="87"/>
      <c r="F29" s="16"/>
      <c r="G29" s="16"/>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row>
    <row r="30" spans="1:63" s="3" customFormat="1" ht="30" customHeight="1" x14ac:dyDescent="0.25"/>
    <row r="31" spans="1:63" s="3" customFormat="1" ht="30" customHeight="1" x14ac:dyDescent="0.25"/>
    <row r="32" spans="1:63" s="3" customFormat="1" ht="30" customHeight="1" x14ac:dyDescent="0.25"/>
    <row r="33" spans="2:6" s="3" customFormat="1" ht="30" customHeight="1" x14ac:dyDescent="0.25"/>
    <row r="34" spans="2:6" ht="30" customHeight="1" x14ac:dyDescent="0.25">
      <c r="F34" s="6"/>
    </row>
    <row r="35" spans="2:6" ht="30" customHeight="1" x14ac:dyDescent="0.25">
      <c r="B35" s="14"/>
      <c r="E35" s="50"/>
    </row>
    <row r="36" spans="2:6" ht="30" customHeight="1" x14ac:dyDescent="0.25">
      <c r="B36" s="15"/>
    </row>
  </sheetData>
  <mergeCells count="12">
    <mergeCell ref="AX4:BD4"/>
    <mergeCell ref="BE4:BK4"/>
    <mergeCell ref="D3:E3"/>
    <mergeCell ref="H4:N4"/>
    <mergeCell ref="O4:U4"/>
    <mergeCell ref="V4:AB4"/>
    <mergeCell ref="AC4:AI4"/>
    <mergeCell ref="B3:C3"/>
    <mergeCell ref="B4:C4"/>
    <mergeCell ref="A5:F5"/>
    <mergeCell ref="AJ4:AP4"/>
    <mergeCell ref="AQ4:AW4"/>
  </mergeCells>
  <conditionalFormatting sqref="C7:C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9">
    <cfRule type="expression" dxfId="2" priority="33">
      <formula>AND(TODAY()&gt;=H$5,TODAY()&lt;I$5)</formula>
    </cfRule>
  </conditionalFormatting>
  <conditionalFormatting sqref="H7:BK29">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1" r:id="rId1" xr:uid="{00000000-0004-0000-0000-000001000000}"/>
    <hyperlink ref="H2" r:id="rId2" xr:uid="{00000000-0004-0000-0000-000000000000}"/>
  </hyperlinks>
  <printOptions horizontalCentered="1"/>
  <pageMargins left="0.25" right="0.25" top="0.75" bottom="0.75" header="0.3" footer="0.3"/>
  <pageSetup paperSize="8" scale="84"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0" customWidth="1"/>
    <col min="2" max="16384" width="9.140625" style="2"/>
  </cols>
  <sheetData>
    <row r="1" spans="1:2" ht="46.5" customHeight="1" x14ac:dyDescent="0.2"/>
    <row r="2" spans="1:2" s="42" customFormat="1" ht="15.75" x14ac:dyDescent="0.25">
      <c r="A2" s="41" t="s">
        <v>10</v>
      </c>
      <c r="B2" s="41"/>
    </row>
    <row r="3" spans="1:2" s="46" customFormat="1" ht="27" customHeight="1" x14ac:dyDescent="0.25">
      <c r="A3" s="47" t="s">
        <v>15</v>
      </c>
      <c r="B3" s="47"/>
    </row>
    <row r="4" spans="1:2" s="43" customFormat="1" ht="26.25" x14ac:dyDescent="0.4">
      <c r="A4" s="44" t="s">
        <v>9</v>
      </c>
    </row>
    <row r="5" spans="1:2" ht="74.099999999999994" customHeight="1" x14ac:dyDescent="0.2">
      <c r="A5" s="45" t="s">
        <v>18</v>
      </c>
    </row>
    <row r="6" spans="1:2" ht="26.25" customHeight="1" x14ac:dyDescent="0.2">
      <c r="A6" s="44" t="s">
        <v>21</v>
      </c>
    </row>
    <row r="7" spans="1:2" s="40" customFormat="1" ht="204.95" customHeight="1" x14ac:dyDescent="0.25">
      <c r="A7" s="49" t="s">
        <v>20</v>
      </c>
    </row>
    <row r="8" spans="1:2" s="43" customFormat="1" ht="26.25" x14ac:dyDescent="0.4">
      <c r="A8" s="44" t="s">
        <v>11</v>
      </c>
    </row>
    <row r="9" spans="1:2" ht="60" x14ac:dyDescent="0.2">
      <c r="A9" s="45" t="s">
        <v>19</v>
      </c>
    </row>
    <row r="10" spans="1:2" s="40" customFormat="1" ht="27.95" customHeight="1" x14ac:dyDescent="0.25">
      <c r="A10" s="48" t="s">
        <v>17</v>
      </c>
    </row>
    <row r="11" spans="1:2" s="43" customFormat="1" ht="26.25" x14ac:dyDescent="0.4">
      <c r="A11" s="44" t="s">
        <v>8</v>
      </c>
    </row>
    <row r="12" spans="1:2" ht="30" x14ac:dyDescent="0.2">
      <c r="A12" s="45" t="s">
        <v>16</v>
      </c>
    </row>
    <row r="13" spans="1:2" s="40" customFormat="1" ht="27.95" customHeight="1" x14ac:dyDescent="0.25">
      <c r="A13" s="48" t="s">
        <v>2</v>
      </c>
    </row>
    <row r="14" spans="1:2" s="43" customFormat="1" ht="26.25" x14ac:dyDescent="0.4">
      <c r="A14" s="44" t="s">
        <v>12</v>
      </c>
    </row>
    <row r="15" spans="1:2" ht="75" customHeight="1" x14ac:dyDescent="0.2">
      <c r="A15" s="45" t="s">
        <v>13</v>
      </c>
    </row>
    <row r="16" spans="1:2" ht="75" x14ac:dyDescent="0.2">
      <c r="A16" s="45"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94F2B0DAD8C046A8DC42BE10D63F9C" ma:contentTypeVersion="13" ma:contentTypeDescription="Create a new document." ma:contentTypeScope="" ma:versionID="32eed9e9264916855ddea8c1936a4572">
  <xsd:schema xmlns:xsd="http://www.w3.org/2001/XMLSchema" xmlns:xs="http://www.w3.org/2001/XMLSchema" xmlns:p="http://schemas.microsoft.com/office/2006/metadata/properties" xmlns:ns3="bdd08e44-91f9-41e8-a370-385cca48f2af" xmlns:ns4="e708c21b-cbea-4eaf-ada3-2e26b830b7f7" targetNamespace="http://schemas.microsoft.com/office/2006/metadata/properties" ma:root="true" ma:fieldsID="7f7c9776a0e11a54a2b7895a678ac913" ns3:_="" ns4:_="">
    <xsd:import namespace="bdd08e44-91f9-41e8-a370-385cca48f2af"/>
    <xsd:import namespace="e708c21b-cbea-4eaf-ada3-2e26b830b7f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d08e44-91f9-41e8-a370-385cca48f2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08c21b-cbea-4eaf-ada3-2e26b830b7f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B4218A-E618-4DBF-9F4F-C95AC02268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d08e44-91f9-41e8-a370-385cca48f2af"/>
    <ds:schemaRef ds:uri="e708c21b-cbea-4eaf-ada3-2e26b830b7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123FA2-2C69-4B31-9031-22B12E07E677}">
  <ds:schemaRefs>
    <ds:schemaRef ds:uri="http://schemas.microsoft.com/sharepoint/v3/contenttype/forms"/>
  </ds:schemaRefs>
</ds:datastoreItem>
</file>

<file path=customXml/itemProps3.xml><?xml version="1.0" encoding="utf-8"?>
<ds:datastoreItem xmlns:ds="http://schemas.openxmlformats.org/officeDocument/2006/customXml" ds:itemID="{FC7ADD33-E886-4EBA-97B2-2C0555620F48}">
  <ds:schemaRefs>
    <ds:schemaRef ds:uri="bdd08e44-91f9-41e8-a370-385cca48f2af"/>
    <ds:schemaRef ds:uri="http://purl.org/dc/elements/1.1/"/>
    <ds:schemaRef ds:uri="http://schemas.openxmlformats.org/package/2006/metadata/core-properties"/>
    <ds:schemaRef ds:uri="http://schemas.microsoft.com/office/infopath/2007/PartnerControls"/>
    <ds:schemaRef ds:uri="http://purl.org/dc/terms/"/>
    <ds:schemaRef ds:uri="e708c21b-cbea-4eaf-ada3-2e26b830b7f7"/>
    <ds:schemaRef ds:uri="http://schemas.microsoft.com/office/2006/documentManagement/typ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2021-11-23T12:37:10Z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0x0101006994F2B0DAD8C046A8DC42BE10D63F9C</vt:lpwstr>
  </property>
</Properties>
</file>