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Levin\Schule\JugendForscht\Messungen\Doppler-Messungen\Auswertung\"/>
    </mc:Choice>
  </mc:AlternateContent>
  <xr:revisionPtr revIDLastSave="0" documentId="13_ncr:1_{B3642F02-BCAF-4C5A-B0F8-E54DBB780977}" xr6:coauthVersionLast="47" xr6:coauthVersionMax="47" xr10:uidLastSave="{00000000-0000-0000-0000-000000000000}"/>
  <bookViews>
    <workbookView xWindow="57480" yWindow="14520" windowWidth="29040" windowHeight="15840" xr2:uid="{00000000-000D-0000-FFFF-FFFF00000000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1" l="1"/>
  <c r="F10" i="1" s="1"/>
  <c r="G10" i="1" s="1"/>
  <c r="G28" i="1"/>
  <c r="H28" i="1" s="1"/>
  <c r="E28" i="1"/>
  <c r="E27" i="1"/>
  <c r="G27" i="1" s="1"/>
  <c r="H27" i="1" s="1"/>
  <c r="E26" i="1"/>
  <c r="G26" i="1" s="1"/>
  <c r="H26" i="1" s="1"/>
  <c r="E25" i="1"/>
  <c r="G25" i="1" s="1"/>
  <c r="H25" i="1" s="1"/>
  <c r="E24" i="1"/>
  <c r="G24" i="1" s="1"/>
  <c r="H24" i="1" s="1"/>
  <c r="E23" i="1"/>
  <c r="G23" i="1" s="1"/>
  <c r="H23" i="1" s="1"/>
  <c r="Q8" i="1"/>
  <c r="N8" i="1"/>
  <c r="P8" i="1" s="1"/>
  <c r="N9" i="1"/>
  <c r="P9" i="1" s="1"/>
  <c r="Q9" i="1" s="1"/>
  <c r="N10" i="1"/>
  <c r="P10" i="1" s="1"/>
  <c r="Q10" i="1" s="1"/>
  <c r="N11" i="1"/>
  <c r="P11" i="1" s="1"/>
  <c r="Q11" i="1" s="1"/>
  <c r="N12" i="1"/>
  <c r="P12" i="1" s="1"/>
  <c r="Q12" i="1" s="1"/>
  <c r="N7" i="1"/>
  <c r="P7" i="1" s="1"/>
  <c r="Q7" i="1" s="1"/>
  <c r="Q14" i="1" s="1"/>
  <c r="P14" i="1" l="1"/>
</calcChain>
</file>

<file path=xl/sharedStrings.xml><?xml version="1.0" encoding="utf-8"?>
<sst xmlns="http://schemas.openxmlformats.org/spreadsheetml/2006/main" count="24" uniqueCount="14">
  <si>
    <t>Feld für Testeingaben</t>
  </si>
  <si>
    <t>f1</t>
  </si>
  <si>
    <t>f2</t>
  </si>
  <si>
    <t>k</t>
  </si>
  <si>
    <t>Moped</t>
  </si>
  <si>
    <t>c [m/s]</t>
  </si>
  <si>
    <t>v [m/s]</t>
  </si>
  <si>
    <t>v [km/h]</t>
  </si>
  <si>
    <t>Median:</t>
  </si>
  <si>
    <t>m/s</t>
  </si>
  <si>
    <t>km/h</t>
  </si>
  <si>
    <t>Sinustöne</t>
  </si>
  <si>
    <t>⇒ 1000Hz gewählt, da sich diese Tonhöhe als am besten erwiesen hat: Die Lautstärke anderer getester Tonhöhen (z. B. 500 Hz) war geringer und deshalb weniger geeignet.</t>
  </si>
  <si>
    <t>Ergebnisse verschiedener Messungen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</si>
</sst>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MU Serif Extra"/>
    </font>
    <font>
      <sz val="14"/>
      <color theme="1"/>
      <name val="CMU Serif Extra"/>
    </font>
    <font>
      <i/>
      <sz val="11"/>
      <color theme="1" tint="0.249977111117893"/>
      <name val="Calibri"/>
      <family val="2"/>
      <scheme val="minor"/>
    </font>
    <font>
      <sz val="11"/>
      <color theme="1"/>
      <name val="CMU Serif Extra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9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3" fillId="0" borderId="3" applyNumberFormat="0" applyFill="0" applyAlignment="0" applyProtection="0"/>
    <xf numFmtId="0" fontId="4" fillId="2" borderId="4" applyNumberFormat="0" applyAlignment="0" applyProtection="0"/>
    <xf numFmtId="0" fontId="5" fillId="3" borderId="5" applyNumberFormat="0" applyAlignment="0" applyProtection="0"/>
    <xf numFmtId="0" fontId="6" fillId="3" borderId="4" applyNumberFormat="0" applyAlignment="0" applyProtection="0"/>
    <xf numFmtId="0" fontId="7" fillId="0" borderId="0" applyNumberFormat="0" applyFill="0" applyBorder="0" applyAlignment="0" applyProtection="0"/>
    <xf numFmtId="0" fontId="8" fillId="0" borderId="6" applyNumberFormat="0" applyFill="0" applyAlignment="0" applyProtection="0"/>
  </cellStyleXfs>
  <cellXfs count="32">
    <xf numFmtId="0" fontId="0" fillId="0" borderId="0" xfId="0"/>
    <xf numFmtId="0" fontId="9" fillId="0" borderId="0" xfId="0" applyFont="1" applyAlignment="1">
      <alignment vertical="center"/>
    </xf>
    <xf numFmtId="0" fontId="4" fillId="2" borderId="4" xfId="4"/>
    <xf numFmtId="0" fontId="5" fillId="3" borderId="5" xfId="5"/>
    <xf numFmtId="0" fontId="6" fillId="3" borderId="4" xfId="6"/>
    <xf numFmtId="0" fontId="11" fillId="0" borderId="0" xfId="7" applyFont="1"/>
    <xf numFmtId="0" fontId="12" fillId="0" borderId="15" xfId="0" applyFont="1" applyBorder="1" applyAlignment="1">
      <alignment vertical="center"/>
    </xf>
    <xf numFmtId="0" fontId="10" fillId="0" borderId="16" xfId="0" applyFont="1" applyBorder="1" applyAlignment="1">
      <alignment vertical="center"/>
    </xf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11" fillId="0" borderId="0" xfId="7" applyFont="1" applyBorder="1"/>
    <xf numFmtId="0" fontId="8" fillId="3" borderId="6" xfId="8" applyFill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0" fontId="1" fillId="0" borderId="1" xfId="1" applyAlignment="1">
      <alignment horizontal="center"/>
    </xf>
    <xf numFmtId="0" fontId="3" fillId="0" borderId="3" xfId="3" applyAlignment="1">
      <alignment horizontal="center"/>
    </xf>
    <xf numFmtId="0" fontId="9" fillId="0" borderId="7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2" fillId="0" borderId="2" xfId="2" applyAlignment="1">
      <alignment horizontal="center"/>
    </xf>
  </cellXfs>
  <cellStyles count="9">
    <cellStyle name="Ausgabe" xfId="5" builtinId="21"/>
    <cellStyle name="Berechnung" xfId="6" builtinId="22"/>
    <cellStyle name="Eingabe" xfId="4" builtinId="20"/>
    <cellStyle name="Ergebnis" xfId="8" builtinId="25"/>
    <cellStyle name="Erklärender Text" xfId="7" builtinId="53"/>
    <cellStyle name="Standard" xfId="0" builtinId="0"/>
    <cellStyle name="Überschrift 1" xfId="1" builtinId="16"/>
    <cellStyle name="Überschrift 2" xfId="2" builtinId="17"/>
    <cellStyle name="Überschrift 3" xfId="3" builtinId="1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311150</xdr:colOff>
      <xdr:row>3</xdr:row>
      <xdr:rowOff>55562</xdr:rowOff>
    </xdr:from>
    <xdr:ext cx="532775" cy="44730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feld 2">
              <a:extLst>
                <a:ext uri="{FF2B5EF4-FFF2-40B4-BE49-F238E27FC236}">
                  <a16:creationId xmlns:a16="http://schemas.microsoft.com/office/drawing/2014/main" id="{D79DC049-4DAA-6C3C-9AF0-CEA11BE852D6}"/>
                </a:ext>
              </a:extLst>
            </xdr:cNvPr>
            <xdr:cNvSpPr txBox="1"/>
          </xdr:nvSpPr>
          <xdr:spPr>
            <a:xfrm>
              <a:off x="920750" y="598487"/>
              <a:ext cx="532775" cy="4473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DE" sz="14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de-DE" sz="14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de-DE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de-DE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de-DE" sz="1400" b="0" i="1">
                                <a:latin typeface="Cambria Math" panose="02040503050406030204" pitchFamily="18" charset="0"/>
                              </a:rPr>
                              <m:t>𝑓</m:t>
                            </m:r>
                          </m:e>
                          <m:sub>
                            <m:r>
                              <a:rPr lang="de-DE" sz="14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de-DE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de-DE" sz="1400" b="0" i="1">
                                <a:latin typeface="Cambria Math" panose="02040503050406030204" pitchFamily="18" charset="0"/>
                              </a:rPr>
                              <m:t>𝑓</m:t>
                            </m:r>
                          </m:e>
                          <m:sub>
                            <m:r>
                              <a:rPr lang="de-DE" sz="14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de-DE" sz="1400" b="0"/>
            </a:p>
          </xdr:txBody>
        </xdr:sp>
      </mc:Choice>
      <mc:Fallback xmlns="">
        <xdr:sp macro="" textlink="">
          <xdr:nvSpPr>
            <xdr:cNvPr id="3" name="Textfeld 2">
              <a:extLst>
                <a:ext uri="{FF2B5EF4-FFF2-40B4-BE49-F238E27FC236}">
                  <a16:creationId xmlns:a16="http://schemas.microsoft.com/office/drawing/2014/main" id="{D79DC049-4DAA-6C3C-9AF0-CEA11BE852D6}"/>
                </a:ext>
              </a:extLst>
            </xdr:cNvPr>
            <xdr:cNvSpPr txBox="1"/>
          </xdr:nvSpPr>
          <xdr:spPr>
            <a:xfrm>
              <a:off x="920750" y="598487"/>
              <a:ext cx="532775" cy="4473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DE" sz="1400" b="0" i="0">
                  <a:latin typeface="Cambria Math" panose="02040503050406030204" pitchFamily="18" charset="0"/>
                </a:rPr>
                <a:t>𝑘=𝑓_1/𝑓_2 </a:t>
              </a:r>
              <a:endParaRPr lang="de-DE" sz="1400" b="0"/>
            </a:p>
          </xdr:txBody>
        </xdr:sp>
      </mc:Fallback>
    </mc:AlternateContent>
    <xdr:clientData/>
  </xdr:oneCellAnchor>
  <xdr:oneCellAnchor>
    <xdr:from>
      <xdr:col>3</xdr:col>
      <xdr:colOff>596900</xdr:colOff>
      <xdr:row>3</xdr:row>
      <xdr:rowOff>55562</xdr:rowOff>
    </xdr:from>
    <xdr:ext cx="1034450" cy="41280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feld 3">
              <a:extLst>
                <a:ext uri="{FF2B5EF4-FFF2-40B4-BE49-F238E27FC236}">
                  <a16:creationId xmlns:a16="http://schemas.microsoft.com/office/drawing/2014/main" id="{2DBF14C1-1134-EA33-F456-F5100C6C6242}"/>
                </a:ext>
              </a:extLst>
            </xdr:cNvPr>
            <xdr:cNvSpPr txBox="1"/>
          </xdr:nvSpPr>
          <xdr:spPr>
            <a:xfrm>
              <a:off x="2425700" y="598487"/>
              <a:ext cx="1034450" cy="4128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DE" sz="1400" b="1" i="1">
                        <a:latin typeface="Cambria Math" panose="02040503050406030204" pitchFamily="18" charset="0"/>
                      </a:rPr>
                      <m:t>𝒗</m:t>
                    </m:r>
                    <m:r>
                      <a:rPr lang="de-DE" sz="1400" b="1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de-DE" sz="1400" b="1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de-DE" sz="1400" b="1" i="1">
                            <a:latin typeface="Cambria Math" panose="02040503050406030204" pitchFamily="18" charset="0"/>
                          </a:rPr>
                          <m:t>𝒌</m:t>
                        </m:r>
                        <m:r>
                          <a:rPr lang="de-DE" sz="1400" b="1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de-DE" sz="1400" b="1" i="1">
                            <a:latin typeface="Cambria Math" panose="02040503050406030204" pitchFamily="18" charset="0"/>
                          </a:rPr>
                          <m:t>𝟏</m:t>
                        </m:r>
                      </m:num>
                      <m:den>
                        <m:r>
                          <a:rPr lang="de-DE" sz="1400" b="1" i="1">
                            <a:latin typeface="Cambria Math" panose="02040503050406030204" pitchFamily="18" charset="0"/>
                          </a:rPr>
                          <m:t>𝒌</m:t>
                        </m:r>
                        <m:r>
                          <a:rPr lang="de-DE" sz="1400" b="1" i="1">
                            <a:latin typeface="Cambria Math" panose="02040503050406030204" pitchFamily="18" charset="0"/>
                          </a:rPr>
                          <m:t>+</m:t>
                        </m:r>
                        <m:r>
                          <a:rPr lang="de-DE" sz="1400" b="1" i="1">
                            <a:latin typeface="Cambria Math" panose="02040503050406030204" pitchFamily="18" charset="0"/>
                          </a:rPr>
                          <m:t>𝟏</m:t>
                        </m:r>
                      </m:den>
                    </m:f>
                    <m:r>
                      <a:rPr lang="de-DE" sz="1400" b="1" i="1">
                        <a:latin typeface="Cambria Math" panose="02040503050406030204" pitchFamily="18" charset="0"/>
                      </a:rPr>
                      <m:t>⋅</m:t>
                    </m:r>
                    <m:r>
                      <a:rPr lang="de-DE" sz="1400" b="1" i="1">
                        <a:latin typeface="Cambria Math" panose="02040503050406030204" pitchFamily="18" charset="0"/>
                      </a:rPr>
                      <m:t>𝒄</m:t>
                    </m:r>
                  </m:oMath>
                </m:oMathPara>
              </a14:m>
              <a:endParaRPr lang="de-DE" sz="1400" b="1"/>
            </a:p>
          </xdr:txBody>
        </xdr:sp>
      </mc:Choice>
      <mc:Fallback xmlns="">
        <xdr:sp macro="" textlink="">
          <xdr:nvSpPr>
            <xdr:cNvPr id="4" name="Textfeld 3">
              <a:extLst>
                <a:ext uri="{FF2B5EF4-FFF2-40B4-BE49-F238E27FC236}">
                  <a16:creationId xmlns:a16="http://schemas.microsoft.com/office/drawing/2014/main" id="{2DBF14C1-1134-EA33-F456-F5100C6C6242}"/>
                </a:ext>
              </a:extLst>
            </xdr:cNvPr>
            <xdr:cNvSpPr txBox="1"/>
          </xdr:nvSpPr>
          <xdr:spPr>
            <a:xfrm>
              <a:off x="2425700" y="598487"/>
              <a:ext cx="1034450" cy="4128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DE" sz="1400" b="1" i="0">
                  <a:latin typeface="Cambria Math" panose="02040503050406030204" pitchFamily="18" charset="0"/>
                </a:rPr>
                <a:t>𝒗=(𝒌−𝟏)/(𝒌+𝟏)⋅𝒄</a:t>
              </a:r>
              <a:endParaRPr lang="de-DE" sz="1400" b="1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R28"/>
  <sheetViews>
    <sheetView tabSelected="1" workbookViewId="0">
      <selection activeCell="C10" sqref="C10"/>
    </sheetView>
  </sheetViews>
  <sheetFormatPr baseColWidth="10" defaultColWidth="8.7265625" defaultRowHeight="14.5" x14ac:dyDescent="0.35"/>
  <sheetData>
    <row r="2" spans="2:18" ht="15" thickBot="1" x14ac:dyDescent="0.4"/>
    <row r="3" spans="2:18" ht="16" thickBot="1" x14ac:dyDescent="0.4">
      <c r="I3" s="6" t="s">
        <v>5</v>
      </c>
    </row>
    <row r="4" spans="2:18" ht="14.5" customHeight="1" thickBot="1" x14ac:dyDescent="0.4">
      <c r="B4" s="22"/>
      <c r="C4" s="23"/>
      <c r="D4" s="22"/>
      <c r="E4" s="28"/>
      <c r="F4" s="28"/>
      <c r="G4" s="23"/>
      <c r="H4" s="1"/>
      <c r="I4" s="7">
        <v>343</v>
      </c>
      <c r="K4" s="8"/>
      <c r="L4" s="9"/>
      <c r="M4" s="9"/>
      <c r="N4" s="9"/>
      <c r="O4" s="9"/>
      <c r="P4" s="9"/>
      <c r="Q4" s="9"/>
      <c r="R4" s="10"/>
    </row>
    <row r="5" spans="2:18" ht="14.5" customHeight="1" thickBot="1" x14ac:dyDescent="0.4">
      <c r="B5" s="24"/>
      <c r="C5" s="25"/>
      <c r="D5" s="24"/>
      <c r="E5" s="29"/>
      <c r="F5" s="29"/>
      <c r="G5" s="25"/>
      <c r="H5" s="1"/>
      <c r="I5" s="1"/>
      <c r="K5" s="11"/>
      <c r="L5" s="21" t="s">
        <v>4</v>
      </c>
      <c r="M5" s="21"/>
      <c r="N5" s="21"/>
      <c r="O5" s="21"/>
      <c r="P5" s="21"/>
      <c r="Q5" s="21"/>
      <c r="R5" s="12"/>
    </row>
    <row r="6" spans="2:18" ht="14.5" customHeight="1" thickBot="1" x14ac:dyDescent="0.4">
      <c r="B6" s="26"/>
      <c r="C6" s="27"/>
      <c r="D6" s="26"/>
      <c r="E6" s="30"/>
      <c r="F6" s="30"/>
      <c r="G6" s="27"/>
      <c r="H6" s="1"/>
      <c r="I6" s="1"/>
      <c r="K6" s="11"/>
      <c r="L6" s="13" t="s">
        <v>1</v>
      </c>
      <c r="M6" s="13" t="s">
        <v>2</v>
      </c>
      <c r="N6" s="13" t="s">
        <v>3</v>
      </c>
      <c r="P6" s="13" t="s">
        <v>6</v>
      </c>
      <c r="Q6" s="13" t="s">
        <v>7</v>
      </c>
      <c r="R6" s="12"/>
    </row>
    <row r="7" spans="2:18" x14ac:dyDescent="0.35">
      <c r="K7" s="11"/>
      <c r="L7" s="2">
        <v>113</v>
      </c>
      <c r="M7" s="2">
        <v>101</v>
      </c>
      <c r="N7" s="4">
        <f>L7/M7</f>
        <v>1.1188118811881189</v>
      </c>
      <c r="P7" s="3">
        <f>(N7 - 1) / (N7 + 1) * $I$4</f>
        <v>19.233644859813101</v>
      </c>
      <c r="Q7" s="3">
        <f>P7*3.6</f>
        <v>69.241121495327164</v>
      </c>
      <c r="R7" s="12"/>
    </row>
    <row r="8" spans="2:18" ht="17.5" thickBot="1" x14ac:dyDescent="0.45">
      <c r="C8" s="31" t="s">
        <v>0</v>
      </c>
      <c r="D8" s="31"/>
      <c r="E8" s="31"/>
      <c r="F8" s="31"/>
      <c r="K8" s="11"/>
      <c r="L8" s="2">
        <v>224</v>
      </c>
      <c r="M8" s="2">
        <v>202</v>
      </c>
      <c r="N8" s="4">
        <f t="shared" ref="N8:N12" si="0">L8/M8</f>
        <v>1.108910891089109</v>
      </c>
      <c r="P8" s="3">
        <f t="shared" ref="P8:P12" si="1">(N8 - 1) / (N8 + 1) * $I$4</f>
        <v>17.713615023474194</v>
      </c>
      <c r="Q8" s="3">
        <f t="shared" ref="Q8:Q12" si="2">P8*3.6</f>
        <v>63.769014084507099</v>
      </c>
      <c r="R8" s="12"/>
    </row>
    <row r="9" spans="2:18" ht="15" thickTop="1" x14ac:dyDescent="0.35">
      <c r="C9" s="5" t="s">
        <v>1</v>
      </c>
      <c r="D9" s="5" t="s">
        <v>2</v>
      </c>
      <c r="E9" s="5" t="s">
        <v>3</v>
      </c>
      <c r="F9" s="13" t="s">
        <v>6</v>
      </c>
      <c r="G9" s="13" t="s">
        <v>7</v>
      </c>
      <c r="K9" s="11"/>
      <c r="L9" s="2">
        <v>336</v>
      </c>
      <c r="M9" s="2">
        <v>303</v>
      </c>
      <c r="N9" s="4">
        <f t="shared" si="0"/>
        <v>1.108910891089109</v>
      </c>
      <c r="P9" s="3">
        <f t="shared" si="1"/>
        <v>17.713615023474194</v>
      </c>
      <c r="Q9" s="3">
        <f t="shared" si="2"/>
        <v>63.769014084507099</v>
      </c>
      <c r="R9" s="12"/>
    </row>
    <row r="10" spans="2:18" x14ac:dyDescent="0.35">
      <c r="C10" s="2">
        <v>47</v>
      </c>
      <c r="D10" s="2">
        <v>43</v>
      </c>
      <c r="E10" s="4">
        <f>C10/D10</f>
        <v>1.0930232558139534</v>
      </c>
      <c r="F10" s="3">
        <f>(E10 - 1) / (E10 + 1) * $I$4</f>
        <v>15.244444444444433</v>
      </c>
      <c r="G10" s="3">
        <f>F10*3.6</f>
        <v>54.87999999999996</v>
      </c>
      <c r="K10" s="11"/>
      <c r="L10" s="2">
        <v>448</v>
      </c>
      <c r="M10" s="2">
        <v>404</v>
      </c>
      <c r="N10" s="4">
        <f t="shared" si="0"/>
        <v>1.108910891089109</v>
      </c>
      <c r="P10" s="3">
        <f t="shared" si="1"/>
        <v>17.713615023474194</v>
      </c>
      <c r="Q10" s="3">
        <f t="shared" si="2"/>
        <v>63.769014084507099</v>
      </c>
      <c r="R10" s="12"/>
    </row>
    <row r="11" spans="2:18" x14ac:dyDescent="0.35">
      <c r="K11" s="11"/>
      <c r="L11" s="2">
        <v>560</v>
      </c>
      <c r="M11" s="2">
        <v>506</v>
      </c>
      <c r="N11" s="4">
        <f t="shared" si="0"/>
        <v>1.1067193675889329</v>
      </c>
      <c r="P11" s="3">
        <f t="shared" si="1"/>
        <v>17.375234521575994</v>
      </c>
      <c r="Q11" s="3">
        <f t="shared" si="2"/>
        <v>62.550844277673576</v>
      </c>
      <c r="R11" s="12"/>
    </row>
    <row r="12" spans="2:18" x14ac:dyDescent="0.35">
      <c r="K12" s="11"/>
      <c r="L12" s="2">
        <v>673</v>
      </c>
      <c r="M12" s="2">
        <v>607</v>
      </c>
      <c r="N12" s="4">
        <f t="shared" si="0"/>
        <v>1.1087314662273475</v>
      </c>
      <c r="P12" s="3">
        <f t="shared" si="1"/>
        <v>17.685937499999987</v>
      </c>
      <c r="Q12" s="3">
        <f t="shared" si="2"/>
        <v>63.669374999999953</v>
      </c>
      <c r="R12" s="12"/>
    </row>
    <row r="13" spans="2:18" x14ac:dyDescent="0.35">
      <c r="K13" s="11"/>
      <c r="R13" s="12"/>
    </row>
    <row r="14" spans="2:18" ht="20" thickBot="1" x14ac:dyDescent="0.5">
      <c r="C14" s="20" t="s">
        <v>11</v>
      </c>
      <c r="D14" s="20"/>
      <c r="E14" s="20"/>
      <c r="F14" s="20"/>
      <c r="G14" s="20"/>
      <c r="H14" s="20"/>
      <c r="K14" s="11"/>
      <c r="O14" t="s">
        <v>8</v>
      </c>
      <c r="P14" s="14">
        <f>MEDIAN(P7:P12)</f>
        <v>17.713615023474194</v>
      </c>
      <c r="Q14" s="14">
        <f>MEDIAN(Q7:Q12)</f>
        <v>63.769014084507099</v>
      </c>
      <c r="R14" s="12"/>
    </row>
    <row r="15" spans="2:18" ht="15" customHeight="1" thickTop="1" x14ac:dyDescent="0.35">
      <c r="C15" s="19" t="s">
        <v>12</v>
      </c>
      <c r="D15" s="19"/>
      <c r="E15" s="19"/>
      <c r="F15" s="19"/>
      <c r="G15" s="19"/>
      <c r="H15" s="19"/>
      <c r="K15" s="11"/>
      <c r="P15" t="s">
        <v>9</v>
      </c>
      <c r="Q15" t="s">
        <v>10</v>
      </c>
      <c r="R15" s="12"/>
    </row>
    <row r="16" spans="2:18" x14ac:dyDescent="0.35">
      <c r="C16" s="19"/>
      <c r="D16" s="19"/>
      <c r="E16" s="19"/>
      <c r="F16" s="19"/>
      <c r="G16" s="19"/>
      <c r="H16" s="19"/>
      <c r="K16" s="15"/>
      <c r="L16" s="16"/>
      <c r="M16" s="16"/>
      <c r="N16" s="16"/>
      <c r="O16" s="16"/>
      <c r="P16" s="16"/>
      <c r="Q16" s="16"/>
      <c r="R16" s="17"/>
    </row>
    <row r="17" spans="3:8" x14ac:dyDescent="0.35">
      <c r="C17" s="19"/>
      <c r="D17" s="19"/>
      <c r="E17" s="19"/>
      <c r="F17" s="19"/>
      <c r="G17" s="19"/>
      <c r="H17" s="19"/>
    </row>
    <row r="18" spans="3:8" x14ac:dyDescent="0.35">
      <c r="C18" s="18"/>
      <c r="D18" s="18"/>
      <c r="E18" s="18"/>
      <c r="F18" s="18"/>
      <c r="G18" s="18"/>
      <c r="H18" s="18"/>
    </row>
    <row r="19" spans="3:8" x14ac:dyDescent="0.35">
      <c r="C19" s="18"/>
      <c r="D19" s="18"/>
      <c r="E19" s="18"/>
      <c r="F19" s="18"/>
      <c r="G19" s="18"/>
      <c r="H19" s="18"/>
    </row>
    <row r="21" spans="3:8" ht="15" thickBot="1" x14ac:dyDescent="0.4">
      <c r="C21" s="21" t="s">
        <v>13</v>
      </c>
      <c r="D21" s="21"/>
      <c r="E21" s="21"/>
      <c r="F21" s="21"/>
      <c r="G21" s="21"/>
      <c r="H21" s="21"/>
    </row>
    <row r="22" spans="3:8" x14ac:dyDescent="0.35">
      <c r="C22" s="13" t="s">
        <v>1</v>
      </c>
      <c r="D22" s="13" t="s">
        <v>2</v>
      </c>
      <c r="E22" s="13" t="s">
        <v>3</v>
      </c>
      <c r="G22" s="13" t="s">
        <v>6</v>
      </c>
      <c r="H22" s="13" t="s">
        <v>7</v>
      </c>
    </row>
    <row r="23" spans="3:8" x14ac:dyDescent="0.35">
      <c r="C23" s="2">
        <v>1023</v>
      </c>
      <c r="D23" s="2">
        <v>982</v>
      </c>
      <c r="E23" s="4">
        <f>C23/D23</f>
        <v>1.0417515274949083</v>
      </c>
      <c r="G23" s="3">
        <f>(E23 - 1) / (E23 + 1) * $I$4</f>
        <v>7.0139650872817851</v>
      </c>
      <c r="H23" s="3">
        <f>G23*3.6</f>
        <v>25.250274314214426</v>
      </c>
    </row>
    <row r="24" spans="3:8" x14ac:dyDescent="0.35">
      <c r="C24" s="2"/>
      <c r="D24" s="2"/>
      <c r="E24" s="4" t="e">
        <f t="shared" ref="E24:E28" si="3">C24/D24</f>
        <v>#DIV/0!</v>
      </c>
      <c r="G24" s="3" t="e">
        <f t="shared" ref="G24:G28" si="4">(E24 - 1) / (E24 + 1) * $I$4</f>
        <v>#DIV/0!</v>
      </c>
      <c r="H24" s="3" t="e">
        <f t="shared" ref="H24:H28" si="5">G24*3.6</f>
        <v>#DIV/0!</v>
      </c>
    </row>
    <row r="25" spans="3:8" x14ac:dyDescent="0.35">
      <c r="C25" s="2"/>
      <c r="D25" s="2"/>
      <c r="E25" s="4" t="e">
        <f t="shared" si="3"/>
        <v>#DIV/0!</v>
      </c>
      <c r="G25" s="3" t="e">
        <f t="shared" si="4"/>
        <v>#DIV/0!</v>
      </c>
      <c r="H25" s="3" t="e">
        <f t="shared" si="5"/>
        <v>#DIV/0!</v>
      </c>
    </row>
    <row r="26" spans="3:8" x14ac:dyDescent="0.35">
      <c r="C26" s="2"/>
      <c r="D26" s="2"/>
      <c r="E26" s="4" t="e">
        <f t="shared" si="3"/>
        <v>#DIV/0!</v>
      </c>
      <c r="G26" s="3" t="e">
        <f t="shared" si="4"/>
        <v>#DIV/0!</v>
      </c>
      <c r="H26" s="3" t="e">
        <f t="shared" si="5"/>
        <v>#DIV/0!</v>
      </c>
    </row>
    <row r="27" spans="3:8" x14ac:dyDescent="0.35">
      <c r="C27" s="2"/>
      <c r="D27" s="2"/>
      <c r="E27" s="4" t="e">
        <f t="shared" si="3"/>
        <v>#DIV/0!</v>
      </c>
      <c r="G27" s="3" t="e">
        <f t="shared" si="4"/>
        <v>#DIV/0!</v>
      </c>
      <c r="H27" s="3" t="e">
        <f t="shared" si="5"/>
        <v>#DIV/0!</v>
      </c>
    </row>
    <row r="28" spans="3:8" x14ac:dyDescent="0.35">
      <c r="C28" s="2"/>
      <c r="D28" s="2"/>
      <c r="E28" s="4" t="e">
        <f t="shared" si="3"/>
        <v>#DIV/0!</v>
      </c>
      <c r="G28" s="3" t="e">
        <f t="shared" si="4"/>
        <v>#DIV/0!</v>
      </c>
      <c r="H28" s="3" t="e">
        <f t="shared" si="5"/>
        <v>#DIV/0!</v>
      </c>
    </row>
  </sheetData>
  <mergeCells count="7">
    <mergeCell ref="L5:Q5"/>
    <mergeCell ref="C15:H17"/>
    <mergeCell ref="C14:H14"/>
    <mergeCell ref="C21:H21"/>
    <mergeCell ref="B4:C6"/>
    <mergeCell ref="D4:G6"/>
    <mergeCell ref="C8:F8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Levin</dc:creator>
  <cp:lastModifiedBy>Levin</cp:lastModifiedBy>
  <cp:lastPrinted>2023-02-24T16:09:25Z</cp:lastPrinted>
  <dcterms:created xsi:type="dcterms:W3CDTF">2015-06-05T18:19:34Z</dcterms:created>
  <dcterms:modified xsi:type="dcterms:W3CDTF">2023-02-24T21:33:34Z</dcterms:modified>
</cp:coreProperties>
</file>