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5" sheetId="1" r:id="rId1"/>
  </sheets>
  <definedNames>
    <definedName name="_xlnm.Print_Area" localSheetId="0">'T-13.15'!$A$1:$H$27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M27" i="1"/>
  <c r="M31" i="1" s="1"/>
  <c r="K22" i="1"/>
  <c r="L20" i="1" s="1"/>
  <c r="J24" i="1" s="1"/>
  <c r="J25" i="1" s="1"/>
  <c r="J28" i="1" s="1"/>
  <c r="N20" i="1"/>
  <c r="K17" i="1"/>
  <c r="M15" i="1"/>
  <c r="M17" i="1" s="1"/>
  <c r="K11" i="1"/>
  <c r="M5" i="1"/>
  <c r="N3" i="1"/>
  <c r="N5" i="1" s="1"/>
</calcChain>
</file>

<file path=xl/sharedStrings.xml><?xml version="1.0" encoding="utf-8"?>
<sst xmlns="http://schemas.openxmlformats.org/spreadsheetml/2006/main" count="45" uniqueCount="40">
  <si>
    <t>TABLE 13.15</t>
  </si>
  <si>
    <t>Per Capita Taxation in West Bengal ( Upto 2010-11)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</si>
  <si>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</si>
  <si>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</si>
  <si>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</si>
  <si>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</si>
  <si>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</si>
  <si>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</si>
  <si>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</si>
  <si>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</si>
  <si>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</si>
  <si>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</si>
  <si>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t>Agricultural Income Tax</t>
  </si>
  <si>
    <t>(-)0.01</t>
  </si>
  <si>
    <t>(-) 0.30</t>
  </si>
  <si>
    <t>Land Revenue</t>
  </si>
  <si>
    <t>State Excise Duties</t>
  </si>
  <si>
    <t>Stamps</t>
  </si>
  <si>
    <t>Registration</t>
  </si>
  <si>
    <t>.</t>
  </si>
  <si>
    <t>Electricity Duty</t>
  </si>
  <si>
    <t>Sales Tax</t>
  </si>
  <si>
    <t>Motor Spirit Sales Tax</t>
  </si>
  <si>
    <t>-</t>
  </si>
  <si>
    <t>S.Tax</t>
  </si>
  <si>
    <t>Taxes on Immovable Properties other than Agricultural Land</t>
  </si>
  <si>
    <t>Taxes on Vehicles</t>
  </si>
  <si>
    <t>Other Taxes and Duties</t>
  </si>
  <si>
    <t>(i)  Entertainment Tax</t>
  </si>
  <si>
    <t>(ii) Betting Tax</t>
  </si>
  <si>
    <t>C.Tax</t>
  </si>
  <si>
    <t>(iii)  Raw Jute Tax</t>
  </si>
  <si>
    <t>(iv) Taxes on Entry of Goods into Local and Kolkata Metropolitan Areas and other Taxes</t>
  </si>
  <si>
    <t>Total</t>
  </si>
  <si>
    <t>Note :Per Capita figures are based on mid-year population</t>
  </si>
  <si>
    <t>Source:Receipts under consolidated Fund and Explanatory Memorandum thereon under Revenue Account,</t>
  </si>
  <si>
    <t>as estimated by Registrar General of India.</t>
  </si>
  <si>
    <t>Government of West Bengal.</t>
  </si>
  <si>
    <t>C. Tax-2013-14</t>
  </si>
  <si>
    <t>S. Tax-2013-14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</si>
</sst>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[$-409]mmm\-yy;@"/>
  </numFmts>
  <fonts count="13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1" fontId="0" fillId="0" borderId="0" xfId="0" applyNumberFormat="1"/>
    <xf numFmtId="49" fontId="5" fillId="0" borderId="0" xfId="0" applyNumberFormat="1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 indent="2"/>
    </xf>
    <xf numFmtId="49" fontId="5" fillId="0" borderId="0" xfId="0" applyNumberFormat="1" applyFont="1" applyAlignment="1">
      <alignment horizontal="right" vertical="center" indent="2"/>
    </xf>
    <xf numFmtId="2" fontId="6" fillId="0" borderId="0" xfId="0" applyNumberFormat="1" applyFont="1" applyBorder="1" applyAlignment="1">
      <alignment horizontal="right" vertical="center" indent="2"/>
    </xf>
    <xf numFmtId="2" fontId="5" fillId="0" borderId="0" xfId="0" applyNumberFormat="1" applyFont="1" applyAlignment="1">
      <alignment horizontal="right" vertical="center" indent="2"/>
    </xf>
    <xf numFmtId="2" fontId="6" fillId="0" borderId="0" xfId="0" applyNumberFormat="1" applyFont="1" applyAlignment="1">
      <alignment horizontal="right" vertical="center" indent="2"/>
    </xf>
    <xf numFmtId="165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49" fontId="5" fillId="0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 indent="2"/>
    </xf>
    <xf numFmtId="2" fontId="5" fillId="0" borderId="2" xfId="0" applyNumberFormat="1" applyFont="1" applyBorder="1" applyAlignment="1">
      <alignment horizontal="right" vertical="center" indent="2"/>
    </xf>
    <xf numFmtId="2" fontId="6" fillId="0" borderId="2" xfId="0" applyNumberFormat="1" applyFont="1" applyBorder="1" applyAlignment="1">
      <alignment horizontal="right" vertical="center" indent="2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 indent="2"/>
    </xf>
    <xf numFmtId="0" fontId="5" fillId="0" borderId="0" xfId="0" applyFont="1" applyBorder="1" applyAlignment="1">
      <alignment horizontal="right" vertical="center" indent="2"/>
    </xf>
    <xf numFmtId="49" fontId="9" fillId="0" borderId="2" xfId="0" applyNumberFormat="1" applyFont="1" applyBorder="1" applyAlignment="1">
      <alignment vertical="center"/>
    </xf>
    <xf numFmtId="49" fontId="10" fillId="0" borderId="0" xfId="0" applyNumberFormat="1" applyFont="1" applyAlignment="1"/>
    <xf numFmtId="0" fontId="11" fillId="0" borderId="3" xfId="0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topLeftCell="A4" zoomScaleNormal="100" workbookViewId="0">
      <selection activeCell="A10" sqref="A10"/>
    </sheetView>
  </sheetViews>
  <sheetFormatPr defaultRowHeight="12.75"/>
  <cols>
    <col min="1" max="1" width="60.85546875" customWidth="1"/>
    <col min="2" max="2" width="11.7109375" customWidth="1"/>
    <col min="3" max="4" width="9.5703125" customWidth="1"/>
    <col min="5" max="5" width="10.28515625" customWidth="1"/>
    <col min="6" max="6" width="11.140625" customWidth="1"/>
    <col min="7" max="8" width="10" customWidth="1"/>
    <col min="10" max="10" width="18" hidden="1" customWidth="1"/>
    <col min="11" max="11" width="11" hidden="1" customWidth="1"/>
    <col min="12" max="12" width="13.42578125" hidden="1" customWidth="1"/>
    <col min="13" max="13" width="14.85546875" hidden="1" customWidth="1"/>
    <col min="14" max="14" width="13.28515625" hidden="1" customWidth="1"/>
    <col min="15" max="15" width="11.7109375" hidden="1" customWidth="1"/>
  </cols>
  <sheetData>
    <row r="2" spans="1:14" ht="16.5">
      <c r="A2" s="1" t="s">
        <v>0</v>
      </c>
      <c r="B2" s="1"/>
      <c r="C2" s="1"/>
      <c r="D2" s="1"/>
      <c r="E2" s="1"/>
      <c r="F2" s="1"/>
      <c r="G2" s="1"/>
      <c r="H2" s="1"/>
    </row>
    <row r="3" spans="1:14" ht="16.5">
      <c r="A3" s="2" t="s">
        <v>1</v>
      </c>
      <c r="B3" s="2"/>
      <c r="C3" s="2"/>
      <c r="D3" s="2"/>
      <c r="E3" s="2"/>
      <c r="F3" s="2"/>
      <c r="G3" s="2"/>
      <c r="H3" s="2"/>
      <c r="L3">
        <v>5457976</v>
      </c>
      <c r="M3">
        <v>805695362</v>
      </c>
      <c r="N3">
        <f>L3*1000-M5</f>
        <v>4519074926</v>
      </c>
    </row>
    <row r="4" spans="1:14" ht="16.5">
      <c r="A4" s="2" t="s">
        <v>2</v>
      </c>
      <c r="B4" s="2"/>
      <c r="C4" s="2"/>
      <c r="D4" s="2"/>
      <c r="E4" s="2"/>
      <c r="F4" s="2"/>
      <c r="G4" s="2"/>
      <c r="H4" s="2"/>
      <c r="M4">
        <v>133205712</v>
      </c>
    </row>
    <row r="5" spans="1:14">
      <c r="A5" s="3"/>
      <c r="B5" s="3"/>
      <c r="C5" s="3"/>
      <c r="D5" s="4" t="s">
        <v>3</v>
      </c>
      <c r="E5" s="4"/>
      <c r="F5" s="4"/>
      <c r="G5" s="4"/>
      <c r="H5" s="4"/>
      <c r="K5" s="5"/>
      <c r="M5">
        <f>SUM(M3:M4)</f>
        <v>938901074</v>
      </c>
      <c r="N5" s="5">
        <f>N3/1000</f>
        <v>4519074.926</v>
      </c>
    </row>
    <row r="6" spans="1:14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6" t="s">
        <v>10</v>
      </c>
      <c r="H6" s="6" t="s">
        <v>11</v>
      </c>
    </row>
    <row r="7" spans="1:14">
      <c r="A7" s="8">
        <v>-1</v>
      </c>
      <c r="B7" s="8">
        <v>-2</v>
      </c>
      <c r="C7" s="8">
        <v>-3</v>
      </c>
      <c r="D7" s="8">
        <v>-4</v>
      </c>
      <c r="E7" s="8">
        <v>-5</v>
      </c>
      <c r="F7" s="8">
        <v>-6</v>
      </c>
      <c r="G7" s="8">
        <v>-7</v>
      </c>
      <c r="H7" s="8">
        <v>-8</v>
      </c>
    </row>
    <row r="8" spans="1:14" ht="15" customHeight="1">
      <c r="A8" s="9" t="s">
        <v>12</v>
      </c>
      <c r="B8" s="10">
        <v>4.58</v>
      </c>
      <c r="C8" s="11" t="s">
        <v>13</v>
      </c>
      <c r="D8" s="10">
        <v>0.37</v>
      </c>
      <c r="E8" s="12" t="s">
        <v>14</v>
      </c>
      <c r="F8" s="12">
        <v>0.4</v>
      </c>
      <c r="G8" s="12">
        <v>1</v>
      </c>
      <c r="H8" s="12">
        <v>1.78</v>
      </c>
      <c r="K8">
        <v>4643497</v>
      </c>
    </row>
    <row r="9" spans="1:14" ht="15" customHeight="1">
      <c r="A9" s="9" t="s">
        <v>15</v>
      </c>
      <c r="B9" s="10">
        <v>33.29</v>
      </c>
      <c r="C9" s="10">
        <v>102.68</v>
      </c>
      <c r="D9" s="10">
        <v>63.94</v>
      </c>
      <c r="E9" s="12">
        <v>119.96</v>
      </c>
      <c r="F9" s="12">
        <v>112.42</v>
      </c>
      <c r="G9" s="12">
        <v>105.16</v>
      </c>
      <c r="H9" s="12">
        <v>140.61000000000001</v>
      </c>
      <c r="K9">
        <v>8588559</v>
      </c>
    </row>
    <row r="10" spans="1:14" ht="15" customHeight="1">
      <c r="A10" s="9" t="s">
        <v>16</v>
      </c>
      <c r="B10" s="10">
        <v>25.08</v>
      </c>
      <c r="C10" s="10">
        <v>36.270000000000003</v>
      </c>
      <c r="D10" s="10">
        <v>57.79</v>
      </c>
      <c r="E10" s="13">
        <v>107.95</v>
      </c>
      <c r="F10" s="13">
        <v>123.76</v>
      </c>
      <c r="G10" s="14">
        <v>163.44999999999999</v>
      </c>
      <c r="H10" s="14">
        <v>210.11</v>
      </c>
      <c r="K10">
        <v>4519075</v>
      </c>
      <c r="N10" s="15">
        <v>41943</v>
      </c>
    </row>
    <row r="11" spans="1:14" ht="15" customHeight="1">
      <c r="A11" s="9" t="s">
        <v>17</v>
      </c>
      <c r="B11" s="10">
        <v>16.11</v>
      </c>
      <c r="C11" s="10">
        <v>37.659999999999997</v>
      </c>
      <c r="D11" s="10">
        <v>50.54</v>
      </c>
      <c r="E11" s="13">
        <v>62.92</v>
      </c>
      <c r="F11" s="13">
        <v>101.06</v>
      </c>
      <c r="G11" s="14">
        <v>96.95</v>
      </c>
      <c r="H11" s="14">
        <v>110.51</v>
      </c>
      <c r="K11" s="16">
        <f>SUM(K8:K10)</f>
        <v>17751131</v>
      </c>
      <c r="N11">
        <v>95617067</v>
      </c>
    </row>
    <row r="12" spans="1:14" ht="15" customHeight="1">
      <c r="A12" s="9" t="s">
        <v>18</v>
      </c>
      <c r="B12" s="13">
        <v>6</v>
      </c>
      <c r="C12" s="10">
        <v>3.67</v>
      </c>
      <c r="D12" s="13">
        <v>8.8000000000000007</v>
      </c>
      <c r="E12" s="13">
        <v>100.59</v>
      </c>
      <c r="F12" s="13">
        <v>71.44</v>
      </c>
      <c r="G12" s="14">
        <v>108.43</v>
      </c>
      <c r="H12" s="14">
        <v>143.56</v>
      </c>
      <c r="L12" s="17" t="s">
        <v>19</v>
      </c>
    </row>
    <row r="13" spans="1:14" ht="15" customHeight="1">
      <c r="A13" s="9" t="s">
        <v>20</v>
      </c>
      <c r="B13" s="10">
        <v>4.49</v>
      </c>
      <c r="C13" s="10">
        <v>7.01</v>
      </c>
      <c r="D13" s="10">
        <v>20.05</v>
      </c>
      <c r="E13" s="13">
        <v>58.47</v>
      </c>
      <c r="F13" s="13">
        <v>67.14</v>
      </c>
      <c r="G13" s="14">
        <v>75.23</v>
      </c>
      <c r="H13" s="14">
        <v>86.26</v>
      </c>
    </row>
    <row r="14" spans="1:14" ht="15" customHeight="1">
      <c r="A14" s="9" t="s">
        <v>21</v>
      </c>
      <c r="B14" s="10">
        <v>187.27</v>
      </c>
      <c r="C14" s="10">
        <v>332.67</v>
      </c>
      <c r="D14" s="10">
        <v>459.61</v>
      </c>
      <c r="E14" s="13">
        <v>930.12</v>
      </c>
      <c r="F14" s="13">
        <v>1023.35</v>
      </c>
      <c r="G14" s="14">
        <v>1189.74</v>
      </c>
      <c r="H14" s="14">
        <v>1489</v>
      </c>
      <c r="I14" s="18"/>
      <c r="K14" s="19"/>
      <c r="M14">
        <v>640069107</v>
      </c>
      <c r="N14">
        <v>85885904</v>
      </c>
    </row>
    <row r="15" spans="1:14" ht="15" customHeight="1">
      <c r="A15" s="9" t="s">
        <v>22</v>
      </c>
      <c r="B15" s="11" t="s">
        <v>23</v>
      </c>
      <c r="C15" s="10">
        <v>0.01</v>
      </c>
      <c r="D15" s="11" t="s">
        <v>23</v>
      </c>
      <c r="E15" s="13">
        <v>0.01</v>
      </c>
      <c r="F15" s="13">
        <v>0.02</v>
      </c>
      <c r="G15" s="14">
        <v>0.01</v>
      </c>
      <c r="H15" s="14">
        <v>0.02</v>
      </c>
      <c r="I15" s="20"/>
      <c r="L15" s="16" t="s">
        <v>24</v>
      </c>
      <c r="M15" s="16">
        <f>M14-N20</f>
        <v>394121769</v>
      </c>
      <c r="N15">
        <v>61330814</v>
      </c>
    </row>
    <row r="16" spans="1:14" ht="15" customHeight="1">
      <c r="A16" s="9" t="s">
        <v>25</v>
      </c>
      <c r="B16" s="10">
        <v>0.27</v>
      </c>
      <c r="C16" s="10">
        <v>0.26</v>
      </c>
      <c r="D16" s="10">
        <v>0.15</v>
      </c>
      <c r="E16" s="13">
        <v>0.05</v>
      </c>
      <c r="F16" s="13">
        <v>0.01</v>
      </c>
      <c r="G16" s="14">
        <v>0.01</v>
      </c>
      <c r="H16" s="14">
        <v>0</v>
      </c>
      <c r="N16">
        <v>231900</v>
      </c>
    </row>
    <row r="17" spans="1:15" ht="15" customHeight="1">
      <c r="A17" s="9" t="s">
        <v>26</v>
      </c>
      <c r="B17" s="10">
        <v>10.96</v>
      </c>
      <c r="C17" s="10">
        <v>16.190000000000001</v>
      </c>
      <c r="D17" s="10">
        <v>35.369999999999997</v>
      </c>
      <c r="E17" s="13">
        <v>61.4</v>
      </c>
      <c r="F17" s="13">
        <v>69.48</v>
      </c>
      <c r="G17" s="14">
        <v>87.66</v>
      </c>
      <c r="H17" s="14">
        <v>104.98</v>
      </c>
      <c r="K17" s="19">
        <f>K11*1000/95617067</f>
        <v>185.64814375659526</v>
      </c>
      <c r="M17" s="19">
        <f>M15*1000/N11</f>
        <v>4121.8767879587858</v>
      </c>
      <c r="N17">
        <v>39776600</v>
      </c>
    </row>
    <row r="18" spans="1:15" ht="15" customHeight="1">
      <c r="A18" s="21" t="s">
        <v>27</v>
      </c>
      <c r="B18" s="22">
        <v>37.71</v>
      </c>
      <c r="C18" s="22">
        <v>25.41</v>
      </c>
      <c r="D18" s="22">
        <v>44.18</v>
      </c>
      <c r="E18" s="23">
        <v>73.55</v>
      </c>
      <c r="F18" s="23">
        <v>78.7</v>
      </c>
      <c r="G18" s="24">
        <v>86.71</v>
      </c>
      <c r="H18" s="24">
        <v>93.07</v>
      </c>
      <c r="N18">
        <v>22460600</v>
      </c>
    </row>
    <row r="19" spans="1:15" ht="15" customHeight="1">
      <c r="A19" s="25" t="s">
        <v>28</v>
      </c>
      <c r="B19" s="10">
        <v>5.56</v>
      </c>
      <c r="C19" s="10">
        <v>5.24</v>
      </c>
      <c r="D19" s="10">
        <v>6.22</v>
      </c>
      <c r="E19" s="13">
        <v>3.47</v>
      </c>
      <c r="F19" s="13">
        <v>4.3600000000000003</v>
      </c>
      <c r="G19" s="14">
        <v>4.71</v>
      </c>
      <c r="H19" s="14">
        <v>4.2300000000000004</v>
      </c>
      <c r="N19">
        <v>36261520</v>
      </c>
    </row>
    <row r="20" spans="1:15" ht="15" customHeight="1">
      <c r="A20" s="25" t="s">
        <v>29</v>
      </c>
      <c r="B20" s="13">
        <v>0.4</v>
      </c>
      <c r="C20" s="10">
        <v>0.52</v>
      </c>
      <c r="D20" s="10">
        <v>0.74</v>
      </c>
      <c r="E20" s="13">
        <v>1.1599999999999999</v>
      </c>
      <c r="F20" s="13">
        <v>0.67</v>
      </c>
      <c r="G20" s="14">
        <v>1.0900000000000001</v>
      </c>
      <c r="H20" s="14">
        <v>1.18</v>
      </c>
      <c r="K20">
        <v>703821420</v>
      </c>
      <c r="L20">
        <f>5287646*1000-K22</f>
        <v>4455539626</v>
      </c>
      <c r="N20" s="16">
        <f>SUM(N14:N19)</f>
        <v>245947338</v>
      </c>
      <c r="O20" s="16" t="s">
        <v>30</v>
      </c>
    </row>
    <row r="21" spans="1:15" ht="15" customHeight="1">
      <c r="A21" s="25" t="s">
        <v>31</v>
      </c>
      <c r="B21" s="10">
        <v>1.45</v>
      </c>
      <c r="C21" s="10">
        <v>0.73</v>
      </c>
      <c r="D21" s="10">
        <v>0.17</v>
      </c>
      <c r="E21" s="13" t="s">
        <v>23</v>
      </c>
      <c r="F21" s="13" t="s">
        <v>23</v>
      </c>
      <c r="G21" s="13" t="s">
        <v>23</v>
      </c>
      <c r="H21" s="13" t="s">
        <v>23</v>
      </c>
      <c r="K21">
        <v>128284954</v>
      </c>
    </row>
    <row r="22" spans="1:15" ht="15" customHeight="1">
      <c r="A22" s="26" t="s">
        <v>32</v>
      </c>
      <c r="B22" s="27">
        <v>30.3</v>
      </c>
      <c r="C22" s="28">
        <v>18.920000000000002</v>
      </c>
      <c r="D22" s="28">
        <v>37.049999999999997</v>
      </c>
      <c r="E22" s="27">
        <v>68.92</v>
      </c>
      <c r="F22" s="27">
        <v>73.67</v>
      </c>
      <c r="G22" s="12">
        <v>80.91</v>
      </c>
      <c r="H22" s="12">
        <v>87.66</v>
      </c>
      <c r="J22">
        <v>4652822</v>
      </c>
      <c r="K22">
        <f>SUM(K20:K21)</f>
        <v>832106374</v>
      </c>
    </row>
    <row r="23" spans="1:15" ht="15" customHeight="1">
      <c r="A23" s="29" t="s">
        <v>33</v>
      </c>
      <c r="B23" s="22">
        <v>325.76</v>
      </c>
      <c r="C23" s="22">
        <v>561.82000000000005</v>
      </c>
      <c r="D23" s="23">
        <v>740.8</v>
      </c>
      <c r="E23" s="23">
        <v>1514.72</v>
      </c>
      <c r="F23" s="23">
        <v>1647.78</v>
      </c>
      <c r="G23" s="24">
        <v>1914.35</v>
      </c>
      <c r="H23" s="24">
        <v>2379.9</v>
      </c>
      <c r="J23">
        <v>9995842</v>
      </c>
      <c r="O23">
        <v>77939700</v>
      </c>
    </row>
    <row r="24" spans="1:15" ht="13.5">
      <c r="A24" s="30" t="s">
        <v>34</v>
      </c>
      <c r="B24" s="31" t="s">
        <v>35</v>
      </c>
      <c r="C24" s="31"/>
      <c r="D24" s="31"/>
      <c r="E24" s="31"/>
      <c r="F24" s="31"/>
      <c r="G24" s="31"/>
      <c r="H24" s="31"/>
      <c r="J24">
        <f>L20/1000</f>
        <v>4455539.6260000002</v>
      </c>
      <c r="O24">
        <v>51320900</v>
      </c>
    </row>
    <row r="25" spans="1:15" ht="13.5">
      <c r="A25" s="30" t="s">
        <v>36</v>
      </c>
      <c r="B25" s="32"/>
      <c r="C25" s="32"/>
      <c r="D25" s="32"/>
      <c r="E25" s="32"/>
      <c r="F25" s="33" t="s">
        <v>37</v>
      </c>
      <c r="G25" s="33"/>
      <c r="H25" s="33"/>
      <c r="J25" s="16">
        <f>SUM(J22:J24)</f>
        <v>19104203.626000002</v>
      </c>
      <c r="M25">
        <v>590055803</v>
      </c>
      <c r="O25">
        <v>213900</v>
      </c>
    </row>
    <row r="26" spans="1:15" ht="13.5">
      <c r="A26" s="30"/>
      <c r="E26" s="34"/>
      <c r="L26" s="17" t="s">
        <v>38</v>
      </c>
      <c r="M26">
        <v>231750300</v>
      </c>
      <c r="O26">
        <v>37812000</v>
      </c>
    </row>
    <row r="27" spans="1:15" ht="13.5">
      <c r="A27" s="30"/>
      <c r="L27" s="16" t="s">
        <v>39</v>
      </c>
      <c r="M27" s="16">
        <f>M25-M26</f>
        <v>358305503</v>
      </c>
      <c r="O27">
        <v>26705600</v>
      </c>
    </row>
    <row r="28" spans="1:15" ht="13.5">
      <c r="A28" s="30"/>
      <c r="J28" s="19">
        <f>J25*1000/94385281</f>
        <v>202.40659797368198</v>
      </c>
      <c r="O28">
        <v>37758200</v>
      </c>
    </row>
    <row r="29" spans="1:15">
      <c r="O29">
        <f>SUM(O23:O28)</f>
        <v>231750300</v>
      </c>
    </row>
    <row r="31" spans="1:15">
      <c r="M31" s="19">
        <f>M27*1000/94385281</f>
        <v>3796.2010517296653</v>
      </c>
    </row>
  </sheetData>
  <mergeCells count="7">
    <mergeCell ref="F25:H25"/>
    <mergeCell ref="A2:H2"/>
    <mergeCell ref="A3:H3"/>
    <mergeCell ref="A4:H4"/>
    <mergeCell ref="D5:H5"/>
    <mergeCell ref="I14:I15"/>
    <mergeCell ref="B24:H24"/>
  </mergeCells>
  <printOptions horizontalCentered="1"/>
  <pageMargins left="0.655511811" right="0.655511811" top="0.643700787" bottom="0.39370078740157499" header="0.511811023622047" footer="0.511811023622047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T-13.15</vt:lpstr>
      <vt:lpstr>'T-13.15'!Print_Area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2019-06-02T16:40:16Z</dcterms:created>
  <dcterms:modified xsi:type="dcterms:W3CDTF">2019-06-02T16:40:17Z</dcterms:modified>
</cp:coreProperties>
</file>