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9\"/>
    </mc:Choice>
  </mc:AlternateContent>
  <bookViews>
    <workbookView xWindow="0" yWindow="0" windowWidth="28800" windowHeight="12300"/>
  </bookViews>
  <sheets>
    <sheet name="T-19.4" sheetId="1" r:id="rId1"/>
  </sheets>
  <definedNames>
    <definedName name="_xlnm.Print_Area" localSheetId="0">'T-19.4'!$A$1:$O$24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" i="1" l="1"/>
  <c r="H21" i="1"/>
  <c r="F21" i="1"/>
  <c r="H20" i="1"/>
  <c r="F20" i="1"/>
  <c r="H19" i="1"/>
  <c r="F19" i="1"/>
  <c r="H18" i="1"/>
  <c r="F18" i="1"/>
  <c r="H17" i="1"/>
  <c r="F17" i="1"/>
  <c r="H16" i="1"/>
  <c r="F16" i="1"/>
  <c r="H15" i="1"/>
  <c r="F15" i="1"/>
  <c r="H14" i="1"/>
  <c r="F14" i="1"/>
  <c r="H13" i="1"/>
  <c r="F13" i="1"/>
  <c r="H12" i="1"/>
  <c r="F12" i="1"/>
  <c r="H11" i="1"/>
  <c r="F11" i="1"/>
  <c r="H10" i="1"/>
  <c r="O9" i="1"/>
  <c r="H9" i="1"/>
</calcChain>
</file>

<file path=xl/sharedStrings.xml><?xml version="1.0" encoding="utf-8"?>
<sst xmlns="http://schemas.openxmlformats.org/spreadsheetml/2006/main" count="123" uniqueCount="31">
  <si>
    <t>Table 19.4</t>
  </si>
  <si>
    <t>Accidents Classified According to Cause in Kolkata &amp; West Bengal</t>
  </si>
  <si>
    <t>Cause of Accident</t>
  </si>
  <si>
    <t xml:space="preserve">West Bengal </t>
  </si>
  <si>
    <t>Kolkata</t>
  </si>
  <si>
    <t>Type of Accidents</t>
  </si>
  <si>
    <t>Number of Persons</t>
  </si>
  <si>
    <t>Fatal</t>
  </si>
  <si>
    <t>Grievous injury</t>
  </si>
  <si>
    <t>Minor Injury</t>
  </si>
  <si>
    <t>Non Injury</t>
  </si>
  <si>
    <t>Total no of Accidents</t>
  </si>
  <si>
    <t>Killed</t>
  </si>
  <si>
    <t>Injured</t>
  </si>
  <si>
    <t>1. Fault of driver of motor vehicle</t>
  </si>
  <si>
    <t>2. Fault of cyclist</t>
  </si>
  <si>
    <t>-</t>
  </si>
  <si>
    <t>3. Fault of driver of other vehicles</t>
  </si>
  <si>
    <t>4. Fault of pedestrian</t>
  </si>
  <si>
    <t>5. Fault of passenger</t>
  </si>
  <si>
    <t>6. Defect in mechanical condition of MV</t>
  </si>
  <si>
    <t>7. Poor light condition</t>
  </si>
  <si>
    <t>8. Defect in road condition</t>
  </si>
  <si>
    <t>9. Result of weather condition</t>
  </si>
  <si>
    <t>10. Falling of boulders</t>
  </si>
  <si>
    <t>11. Neglect of civic bodies</t>
  </si>
  <si>
    <t>12. Stray Animals</t>
  </si>
  <si>
    <t>13. Other causes not known</t>
  </si>
  <si>
    <t>Total</t>
  </si>
  <si>
    <t>Source: 1) West Bengal Traffic Police</t>
  </si>
  <si>
    <t>2) Kolkata Traffic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</si>
</sst>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name val="Arial Narrow"/>
      <family val="2"/>
    </font>
    <font>
      <sz val="1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color rgb="FF2E2D30"/>
      <name val="Arial Narrow"/>
      <family val="2"/>
    </font>
    <font>
      <sz val="10"/>
      <color rgb="FF484749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/>
    </xf>
    <xf numFmtId="164" fontId="7" fillId="0" borderId="5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 indent="2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 indent="2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2"/>
    </xf>
    <xf numFmtId="0" fontId="5" fillId="0" borderId="0" xfId="0" applyFont="1" applyBorder="1" applyAlignment="1">
      <alignment horizontal="left" indent="2"/>
    </xf>
    <xf numFmtId="0" fontId="9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87"/>
  <sheetViews>
    <sheetView tabSelected="1" workbookViewId="0">
      <selection activeCell="B22" sqref="B22"/>
    </sheetView>
  </sheetViews>
  <sheetFormatPr defaultRowHeight="15" x14ac:dyDescent="0.25"/>
  <cols>
    <col min="1" max="1" width="29.85546875" customWidth="1"/>
    <col min="2" max="15" width="7.85546875" customWidth="1"/>
  </cols>
  <sheetData>
    <row r="1" spans="1:15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customHeight="1" x14ac:dyDescent="0.25">
      <c r="A3" s="3">
        <v>2015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" customHeight="1" x14ac:dyDescent="0.25"/>
    <row r="5" spans="1:15" ht="16.5" customHeight="1" x14ac:dyDescent="0.25">
      <c r="A5" s="4" t="s">
        <v>2</v>
      </c>
      <c r="B5" s="5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</row>
    <row r="6" spans="1:15" ht="15" customHeight="1" x14ac:dyDescent="0.25">
      <c r="A6" s="7"/>
      <c r="B6" s="8" t="s">
        <v>5</v>
      </c>
      <c r="C6" s="9"/>
      <c r="D6" s="9"/>
      <c r="E6" s="9"/>
      <c r="F6" s="9"/>
      <c r="G6" s="8" t="s">
        <v>6</v>
      </c>
      <c r="H6" s="9"/>
      <c r="I6" s="10" t="s">
        <v>5</v>
      </c>
      <c r="J6" s="10"/>
      <c r="K6" s="10"/>
      <c r="L6" s="10"/>
      <c r="M6" s="10"/>
      <c r="N6" s="11" t="s">
        <v>6</v>
      </c>
      <c r="O6" s="11"/>
    </row>
    <row r="7" spans="1:15" ht="29.25" customHeight="1" x14ac:dyDescent="0.25">
      <c r="A7" s="12"/>
      <c r="B7" s="13" t="s">
        <v>7</v>
      </c>
      <c r="C7" s="13" t="s">
        <v>8</v>
      </c>
      <c r="D7" s="13" t="s">
        <v>9</v>
      </c>
      <c r="E7" s="13" t="s">
        <v>10</v>
      </c>
      <c r="F7" s="14" t="s">
        <v>11</v>
      </c>
      <c r="G7" s="13" t="s">
        <v>12</v>
      </c>
      <c r="H7" s="15" t="s">
        <v>13</v>
      </c>
      <c r="I7" s="13" t="s">
        <v>7</v>
      </c>
      <c r="J7" s="13" t="s">
        <v>8</v>
      </c>
      <c r="K7" s="13" t="s">
        <v>9</v>
      </c>
      <c r="L7" s="13" t="s">
        <v>10</v>
      </c>
      <c r="M7" s="14" t="s">
        <v>11</v>
      </c>
      <c r="N7" s="13" t="s">
        <v>12</v>
      </c>
      <c r="O7" s="16" t="s">
        <v>13</v>
      </c>
    </row>
    <row r="8" spans="1:15" ht="19.5" customHeight="1" x14ac:dyDescent="0.25">
      <c r="A8" s="17">
        <v>-1</v>
      </c>
      <c r="B8" s="18">
        <v>-2</v>
      </c>
      <c r="C8" s="19">
        <v>-3</v>
      </c>
      <c r="D8" s="18">
        <v>-4</v>
      </c>
      <c r="E8" s="19">
        <v>-5</v>
      </c>
      <c r="F8" s="18">
        <v>-6</v>
      </c>
      <c r="G8" s="19">
        <v>-7</v>
      </c>
      <c r="H8" s="20">
        <v>-8</v>
      </c>
      <c r="I8" s="19">
        <v>-9</v>
      </c>
      <c r="J8" s="18">
        <v>-10</v>
      </c>
      <c r="K8" s="19">
        <v>-11</v>
      </c>
      <c r="L8" s="18">
        <v>-12</v>
      </c>
      <c r="M8" s="19">
        <v>-13</v>
      </c>
      <c r="N8" s="18">
        <v>-14</v>
      </c>
      <c r="O8" s="17">
        <v>-15</v>
      </c>
    </row>
    <row r="9" spans="1:15" ht="24.95" customHeight="1" x14ac:dyDescent="0.25">
      <c r="A9" s="21" t="s">
        <v>14</v>
      </c>
      <c r="B9" s="22">
        <v>2442</v>
      </c>
      <c r="C9" s="22">
        <v>2304</v>
      </c>
      <c r="D9" s="22">
        <v>421</v>
      </c>
      <c r="E9" s="22">
        <v>446</v>
      </c>
      <c r="F9" s="22">
        <v>5613</v>
      </c>
      <c r="G9" s="22">
        <v>2595</v>
      </c>
      <c r="H9" s="23">
        <f>4223+857</f>
        <v>5080</v>
      </c>
      <c r="I9" s="24">
        <v>412</v>
      </c>
      <c r="J9" s="24">
        <v>1357</v>
      </c>
      <c r="K9" s="24">
        <v>1404</v>
      </c>
      <c r="L9" s="24">
        <v>1174</v>
      </c>
      <c r="M9" s="24">
        <v>4347</v>
      </c>
      <c r="N9" s="24">
        <v>422</v>
      </c>
      <c r="O9" s="24">
        <f>1571+1758</f>
        <v>3329</v>
      </c>
    </row>
    <row r="10" spans="1:15" ht="24.95" customHeight="1" x14ac:dyDescent="0.25">
      <c r="A10" s="21" t="s">
        <v>15</v>
      </c>
      <c r="B10" s="25">
        <v>84</v>
      </c>
      <c r="C10" s="25">
        <v>82</v>
      </c>
      <c r="D10" s="25">
        <v>14</v>
      </c>
      <c r="E10" s="25">
        <v>7</v>
      </c>
      <c r="F10" s="25">
        <v>187</v>
      </c>
      <c r="G10" s="25">
        <v>89</v>
      </c>
      <c r="H10" s="24">
        <f>155+24</f>
        <v>179</v>
      </c>
      <c r="I10" s="24" t="s">
        <v>16</v>
      </c>
      <c r="J10" s="24" t="s">
        <v>16</v>
      </c>
      <c r="K10" s="24" t="s">
        <v>16</v>
      </c>
      <c r="L10" s="24" t="s">
        <v>16</v>
      </c>
      <c r="M10" s="24" t="s">
        <v>16</v>
      </c>
      <c r="N10" s="24" t="s">
        <v>16</v>
      </c>
      <c r="O10" s="24" t="s">
        <v>16</v>
      </c>
    </row>
    <row r="11" spans="1:15" ht="24.95" customHeight="1" x14ac:dyDescent="0.25">
      <c r="A11" s="26" t="s">
        <v>17</v>
      </c>
      <c r="B11" s="27">
        <v>701</v>
      </c>
      <c r="C11" s="27">
        <v>575</v>
      </c>
      <c r="D11" s="28">
        <v>179</v>
      </c>
      <c r="E11" s="28">
        <v>199</v>
      </c>
      <c r="F11" s="24">
        <f>SUM(B11:E11)</f>
        <v>1654</v>
      </c>
      <c r="G11" s="28">
        <v>764</v>
      </c>
      <c r="H11" s="24">
        <f>938+570</f>
        <v>1508</v>
      </c>
      <c r="I11" s="24" t="s">
        <v>16</v>
      </c>
      <c r="J11" s="24" t="s">
        <v>16</v>
      </c>
      <c r="K11" s="24" t="s">
        <v>16</v>
      </c>
      <c r="L11" s="24" t="s">
        <v>16</v>
      </c>
      <c r="M11" s="24" t="s">
        <v>16</v>
      </c>
      <c r="N11" s="24" t="s">
        <v>16</v>
      </c>
      <c r="O11" s="24" t="s">
        <v>16</v>
      </c>
    </row>
    <row r="12" spans="1:15" ht="24.95" customHeight="1" x14ac:dyDescent="0.25">
      <c r="A12" s="26" t="s">
        <v>18</v>
      </c>
      <c r="B12" s="27">
        <v>109</v>
      </c>
      <c r="C12" s="27">
        <v>104</v>
      </c>
      <c r="D12" s="28">
        <v>12</v>
      </c>
      <c r="E12" s="28">
        <v>7</v>
      </c>
      <c r="F12" s="24">
        <f>SUM(B12:E12)</f>
        <v>232</v>
      </c>
      <c r="G12" s="28">
        <v>118</v>
      </c>
      <c r="H12" s="24">
        <f>224+29</f>
        <v>253</v>
      </c>
      <c r="I12" s="24" t="s">
        <v>16</v>
      </c>
      <c r="J12" s="24" t="s">
        <v>16</v>
      </c>
      <c r="K12" s="24" t="s">
        <v>16</v>
      </c>
      <c r="L12" s="24" t="s">
        <v>16</v>
      </c>
      <c r="M12" s="24" t="s">
        <v>16</v>
      </c>
      <c r="N12" s="24" t="s">
        <v>16</v>
      </c>
      <c r="O12" s="24" t="s">
        <v>16</v>
      </c>
    </row>
    <row r="13" spans="1:15" ht="24.95" customHeight="1" x14ac:dyDescent="0.25">
      <c r="A13" s="29" t="s">
        <v>19</v>
      </c>
      <c r="B13" s="24">
        <v>207</v>
      </c>
      <c r="C13" s="24">
        <v>158</v>
      </c>
      <c r="D13" s="24">
        <v>21</v>
      </c>
      <c r="E13" s="24">
        <v>31</v>
      </c>
      <c r="F13" s="24">
        <f>SUM(B13:E13)</f>
        <v>417</v>
      </c>
      <c r="G13" s="24">
        <v>221</v>
      </c>
      <c r="H13" s="24">
        <f>268+60</f>
        <v>328</v>
      </c>
      <c r="I13" s="24" t="s">
        <v>16</v>
      </c>
      <c r="J13" s="24" t="s">
        <v>16</v>
      </c>
      <c r="K13" s="24" t="s">
        <v>16</v>
      </c>
      <c r="L13" s="24" t="s">
        <v>16</v>
      </c>
      <c r="M13" s="24" t="s">
        <v>16</v>
      </c>
      <c r="N13" s="24" t="s">
        <v>16</v>
      </c>
      <c r="O13" s="24" t="s">
        <v>16</v>
      </c>
    </row>
    <row r="14" spans="1:15" ht="24.95" customHeight="1" x14ac:dyDescent="0.25">
      <c r="A14" s="29" t="s">
        <v>20</v>
      </c>
      <c r="B14" s="24">
        <v>384</v>
      </c>
      <c r="C14" s="24">
        <v>272</v>
      </c>
      <c r="D14" s="24">
        <v>87</v>
      </c>
      <c r="E14" s="24">
        <v>56</v>
      </c>
      <c r="F14" s="24">
        <f>SUM(B14:E14)</f>
        <v>799</v>
      </c>
      <c r="G14" s="24">
        <v>428</v>
      </c>
      <c r="H14" s="24">
        <f>555+159</f>
        <v>714</v>
      </c>
      <c r="I14" s="24" t="s">
        <v>16</v>
      </c>
      <c r="J14" s="24" t="s">
        <v>16</v>
      </c>
      <c r="K14" s="24" t="s">
        <v>16</v>
      </c>
      <c r="L14" s="24" t="s">
        <v>16</v>
      </c>
      <c r="M14" s="24" t="s">
        <v>16</v>
      </c>
      <c r="N14" s="24" t="s">
        <v>16</v>
      </c>
      <c r="O14" s="24" t="s">
        <v>16</v>
      </c>
    </row>
    <row r="15" spans="1:15" ht="24.95" customHeight="1" x14ac:dyDescent="0.25">
      <c r="A15" s="29" t="s">
        <v>21</v>
      </c>
      <c r="B15" s="24">
        <v>256</v>
      </c>
      <c r="C15" s="24">
        <v>181</v>
      </c>
      <c r="D15" s="24">
        <v>19</v>
      </c>
      <c r="E15" s="24">
        <v>41</v>
      </c>
      <c r="F15" s="24">
        <f t="shared" ref="F15:F21" si="0">SUM(B15:E15)</f>
        <v>497</v>
      </c>
      <c r="G15" s="24">
        <v>260</v>
      </c>
      <c r="H15" s="24">
        <f>312+51</f>
        <v>363</v>
      </c>
      <c r="I15" s="24" t="s">
        <v>16</v>
      </c>
      <c r="J15" s="24" t="s">
        <v>16</v>
      </c>
      <c r="K15" s="24" t="s">
        <v>16</v>
      </c>
      <c r="L15" s="24" t="s">
        <v>16</v>
      </c>
      <c r="M15" s="24" t="s">
        <v>16</v>
      </c>
      <c r="N15" s="24" t="s">
        <v>16</v>
      </c>
      <c r="O15" s="24" t="s">
        <v>16</v>
      </c>
    </row>
    <row r="16" spans="1:15" ht="24.95" customHeight="1" x14ac:dyDescent="0.25">
      <c r="A16" s="30" t="s">
        <v>22</v>
      </c>
      <c r="B16" s="24">
        <v>288</v>
      </c>
      <c r="C16" s="24">
        <v>167</v>
      </c>
      <c r="D16" s="24">
        <v>48</v>
      </c>
      <c r="E16" s="24">
        <v>50</v>
      </c>
      <c r="F16" s="24">
        <f t="shared" si="0"/>
        <v>553</v>
      </c>
      <c r="G16" s="24">
        <v>300</v>
      </c>
      <c r="H16" s="24">
        <f>381+104</f>
        <v>485</v>
      </c>
      <c r="I16" s="24" t="s">
        <v>16</v>
      </c>
      <c r="J16" s="24" t="s">
        <v>16</v>
      </c>
      <c r="K16" s="24" t="s">
        <v>16</v>
      </c>
      <c r="L16" s="24" t="s">
        <v>16</v>
      </c>
      <c r="M16" s="24" t="s">
        <v>16</v>
      </c>
      <c r="N16" s="24" t="s">
        <v>16</v>
      </c>
      <c r="O16" s="24" t="s">
        <v>16</v>
      </c>
    </row>
    <row r="17" spans="1:15" ht="24.95" customHeight="1" x14ac:dyDescent="0.25">
      <c r="A17" s="30" t="s">
        <v>23</v>
      </c>
      <c r="B17" s="24">
        <v>419</v>
      </c>
      <c r="C17" s="24">
        <v>495</v>
      </c>
      <c r="D17" s="24">
        <v>45</v>
      </c>
      <c r="E17" s="24">
        <v>62</v>
      </c>
      <c r="F17" s="24">
        <f t="shared" si="0"/>
        <v>1021</v>
      </c>
      <c r="G17" s="24">
        <v>462</v>
      </c>
      <c r="H17" s="24">
        <f>829+74</f>
        <v>903</v>
      </c>
      <c r="I17" s="24" t="s">
        <v>16</v>
      </c>
      <c r="J17" s="24" t="s">
        <v>16</v>
      </c>
      <c r="K17" s="24" t="s">
        <v>16</v>
      </c>
      <c r="L17" s="24" t="s">
        <v>16</v>
      </c>
      <c r="M17" s="24" t="s">
        <v>16</v>
      </c>
      <c r="N17" s="24" t="s">
        <v>16</v>
      </c>
      <c r="O17" s="24" t="s">
        <v>16</v>
      </c>
    </row>
    <row r="18" spans="1:15" ht="24.95" customHeight="1" x14ac:dyDescent="0.25">
      <c r="A18" s="30" t="s">
        <v>24</v>
      </c>
      <c r="B18" s="24">
        <v>42</v>
      </c>
      <c r="C18" s="24">
        <v>37</v>
      </c>
      <c r="D18" s="24">
        <v>9</v>
      </c>
      <c r="E18" s="24">
        <v>5</v>
      </c>
      <c r="F18" s="24">
        <f t="shared" si="0"/>
        <v>93</v>
      </c>
      <c r="G18" s="24">
        <v>52</v>
      </c>
      <c r="H18" s="24">
        <f>50+14</f>
        <v>64</v>
      </c>
      <c r="I18" s="24" t="s">
        <v>16</v>
      </c>
      <c r="J18" s="24" t="s">
        <v>16</v>
      </c>
      <c r="K18" s="24" t="s">
        <v>16</v>
      </c>
      <c r="L18" s="24" t="s">
        <v>16</v>
      </c>
      <c r="M18" s="24" t="s">
        <v>16</v>
      </c>
      <c r="N18" s="24" t="s">
        <v>16</v>
      </c>
      <c r="O18" s="24" t="s">
        <v>16</v>
      </c>
    </row>
    <row r="19" spans="1:15" ht="24.95" customHeight="1" x14ac:dyDescent="0.25">
      <c r="A19" s="30" t="s">
        <v>25</v>
      </c>
      <c r="B19" s="24">
        <v>38</v>
      </c>
      <c r="C19" s="24">
        <v>36</v>
      </c>
      <c r="D19" s="24">
        <v>3</v>
      </c>
      <c r="E19" s="24">
        <v>5</v>
      </c>
      <c r="F19" s="24">
        <f t="shared" si="0"/>
        <v>82</v>
      </c>
      <c r="G19" s="24">
        <v>50</v>
      </c>
      <c r="H19" s="24">
        <f>50+10</f>
        <v>60</v>
      </c>
      <c r="I19" s="24" t="s">
        <v>16</v>
      </c>
      <c r="J19" s="24" t="s">
        <v>16</v>
      </c>
      <c r="K19" s="24" t="s">
        <v>16</v>
      </c>
      <c r="L19" s="24" t="s">
        <v>16</v>
      </c>
      <c r="M19" s="24" t="s">
        <v>16</v>
      </c>
      <c r="N19" s="24" t="s">
        <v>16</v>
      </c>
      <c r="O19" s="24" t="s">
        <v>16</v>
      </c>
    </row>
    <row r="20" spans="1:15" ht="24.95" customHeight="1" x14ac:dyDescent="0.25">
      <c r="A20" s="30" t="s">
        <v>26</v>
      </c>
      <c r="B20" s="24">
        <v>40</v>
      </c>
      <c r="C20" s="24">
        <v>36</v>
      </c>
      <c r="D20" s="24">
        <v>14</v>
      </c>
      <c r="E20" s="24">
        <v>17</v>
      </c>
      <c r="F20" s="24">
        <f t="shared" si="0"/>
        <v>107</v>
      </c>
      <c r="G20" s="24">
        <v>48</v>
      </c>
      <c r="H20" s="24">
        <f>78+44</f>
        <v>122</v>
      </c>
      <c r="I20" s="24" t="s">
        <v>16</v>
      </c>
      <c r="J20" s="24" t="s">
        <v>16</v>
      </c>
      <c r="K20" s="24" t="s">
        <v>16</v>
      </c>
      <c r="L20" s="24" t="s">
        <v>16</v>
      </c>
      <c r="M20" s="24" t="s">
        <v>16</v>
      </c>
      <c r="N20" s="24" t="s">
        <v>16</v>
      </c>
      <c r="O20" s="24" t="s">
        <v>16</v>
      </c>
    </row>
    <row r="21" spans="1:15" ht="24.95" customHeight="1" x14ac:dyDescent="0.25">
      <c r="A21" s="30" t="s">
        <v>27</v>
      </c>
      <c r="B21" s="24">
        <v>769</v>
      </c>
      <c r="C21" s="24">
        <v>806</v>
      </c>
      <c r="D21" s="24">
        <v>187</v>
      </c>
      <c r="E21" s="24">
        <v>191</v>
      </c>
      <c r="F21" s="24">
        <f t="shared" si="0"/>
        <v>1953</v>
      </c>
      <c r="G21" s="24">
        <v>847</v>
      </c>
      <c r="H21" s="24">
        <f>1008+727</f>
        <v>1735</v>
      </c>
      <c r="I21" s="24" t="s">
        <v>16</v>
      </c>
      <c r="J21" s="24" t="s">
        <v>16</v>
      </c>
      <c r="K21" s="24" t="s">
        <v>16</v>
      </c>
      <c r="L21" s="24" t="s">
        <v>16</v>
      </c>
      <c r="M21" s="24" t="s">
        <v>16</v>
      </c>
      <c r="N21" s="24" t="s">
        <v>16</v>
      </c>
      <c r="O21" s="24" t="s">
        <v>16</v>
      </c>
    </row>
    <row r="22" spans="1:15" ht="24.95" customHeight="1" x14ac:dyDescent="0.25">
      <c r="A22" s="31" t="s">
        <v>28</v>
      </c>
      <c r="B22" s="31">
        <v>5779</v>
      </c>
      <c r="C22" s="31">
        <v>5253</v>
      </c>
      <c r="D22" s="31">
        <v>1059</v>
      </c>
      <c r="E22" s="31">
        <v>1117</v>
      </c>
      <c r="F22" s="31">
        <v>13208</v>
      </c>
      <c r="G22" s="31">
        <v>6234</v>
      </c>
      <c r="H22" s="31">
        <v>11794</v>
      </c>
      <c r="I22" s="31">
        <v>412</v>
      </c>
      <c r="J22" s="31">
        <v>1357</v>
      </c>
      <c r="K22" s="31">
        <v>1404</v>
      </c>
      <c r="L22" s="31">
        <v>1174</v>
      </c>
      <c r="M22" s="31">
        <v>4347</v>
      </c>
      <c r="N22" s="31">
        <v>422</v>
      </c>
      <c r="O22" s="31">
        <f>1571+1758</f>
        <v>3329</v>
      </c>
    </row>
    <row r="23" spans="1:15" x14ac:dyDescent="0.25">
      <c r="I23" s="32" t="s">
        <v>29</v>
      </c>
      <c r="J23" s="32"/>
      <c r="K23" s="32"/>
      <c r="L23" s="32"/>
      <c r="M23" s="32"/>
      <c r="N23" s="32"/>
      <c r="O23" s="32"/>
    </row>
    <row r="24" spans="1:15" x14ac:dyDescent="0.25">
      <c r="I24" s="33" t="s">
        <v>30</v>
      </c>
      <c r="J24" s="33"/>
      <c r="K24" s="33"/>
      <c r="L24" s="33"/>
      <c r="M24" s="33"/>
      <c r="N24" s="33"/>
      <c r="O24" s="33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81" spans="1:8" x14ac:dyDescent="0.25">
      <c r="A81" s="34"/>
      <c r="B81" s="35"/>
      <c r="C81" s="35"/>
      <c r="D81" s="35"/>
      <c r="E81" s="35"/>
      <c r="F81" s="35"/>
      <c r="G81" s="35"/>
      <c r="H81" s="35"/>
    </row>
    <row r="82" spans="1:8" x14ac:dyDescent="0.25">
      <c r="A82" s="34"/>
      <c r="B82" s="35"/>
      <c r="C82" s="35"/>
      <c r="D82" s="35"/>
      <c r="E82" s="35"/>
      <c r="F82" s="35"/>
      <c r="G82" s="35"/>
      <c r="H82" s="35"/>
    </row>
    <row r="94" spans="1:8" x14ac:dyDescent="0.25">
      <c r="A94" s="36"/>
      <c r="B94" s="36"/>
      <c r="C94" s="36"/>
      <c r="D94" s="36"/>
      <c r="E94" s="36"/>
      <c r="F94" s="36"/>
      <c r="G94" s="36"/>
      <c r="H94" s="36"/>
    </row>
    <row r="108" spans="1:8" ht="20.25" customHeight="1" x14ac:dyDescent="0.25">
      <c r="A108" s="37"/>
      <c r="B108" s="37"/>
      <c r="C108" s="37"/>
      <c r="D108" s="37"/>
      <c r="E108" s="37"/>
      <c r="F108" s="37"/>
      <c r="G108" s="37"/>
      <c r="H108" s="37"/>
    </row>
    <row r="125" spans="1:9" ht="21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</row>
    <row r="146" spans="1:8" ht="22.5" customHeight="1" x14ac:dyDescent="0.25">
      <c r="A146" s="39"/>
      <c r="B146" s="39"/>
      <c r="C146" s="39"/>
      <c r="D146" s="39"/>
      <c r="E146" s="39"/>
      <c r="F146" s="39"/>
      <c r="G146" s="39"/>
      <c r="H146" s="39"/>
    </row>
    <row r="285" spans="1:9" ht="16.5" x14ac:dyDescent="0.3">
      <c r="A285" s="40"/>
      <c r="B285" s="40"/>
      <c r="C285" s="40"/>
      <c r="D285" s="40"/>
      <c r="E285" s="40"/>
      <c r="F285" s="40"/>
      <c r="G285" s="40"/>
      <c r="H285" s="40"/>
      <c r="I285" s="40"/>
    </row>
    <row r="286" spans="1:9" ht="16.5" x14ac:dyDescent="0.3">
      <c r="A286" s="40"/>
      <c r="B286" s="40"/>
      <c r="C286" s="40"/>
      <c r="D286" s="40"/>
      <c r="E286" s="40"/>
      <c r="F286" s="40"/>
      <c r="G286" s="40"/>
      <c r="H286" s="40"/>
      <c r="I286" s="40"/>
    </row>
    <row r="287" spans="1:9" ht="16.5" x14ac:dyDescent="0.3">
      <c r="A287" s="40"/>
      <c r="B287" s="40"/>
      <c r="C287" s="40"/>
      <c r="D287" s="40"/>
      <c r="E287" s="40"/>
      <c r="F287" s="40"/>
      <c r="G287" s="40"/>
      <c r="H287" s="40"/>
      <c r="I287" s="40"/>
    </row>
  </sheetData>
  <mergeCells count="17">
    <mergeCell ref="A146:H146"/>
    <mergeCell ref="I23:O23"/>
    <mergeCell ref="I24:O24"/>
    <mergeCell ref="A34:H34"/>
    <mergeCell ref="A94:H94"/>
    <mergeCell ref="A108:H108"/>
    <mergeCell ref="A125:I125"/>
    <mergeCell ref="A1:O1"/>
    <mergeCell ref="A2:O2"/>
    <mergeCell ref="A3:O3"/>
    <mergeCell ref="A5:A7"/>
    <mergeCell ref="B5:H5"/>
    <mergeCell ref="I5:O5"/>
    <mergeCell ref="B6:F6"/>
    <mergeCell ref="G6:H6"/>
    <mergeCell ref="I6:M6"/>
    <mergeCell ref="N6:O6"/>
  </mergeCells>
  <printOptions horizontalCentered="1"/>
  <pageMargins left="0.5" right="0.5" top="0.75" bottom="0.5" header="0.5" footer="0.5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T-19.4</vt:lpstr>
      <vt:lpstr>'T-19.4'!Print_Area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2019-06-02T16:47:48Z</dcterms:created>
  <dcterms:modified xsi:type="dcterms:W3CDTF">2019-06-02T16:47:49Z</dcterms:modified>
</cp:coreProperties>
</file>