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13_ncr:1_{418F6BAC-8DDF-4FEB-932E-FF5B0151B067}" xr6:coauthVersionLast="43" xr6:coauthVersionMax="43" xr10:uidLastSave="{00000000-0000-0000-0000-000000000000}"/>
  <bookViews>
    <workbookView xWindow="1770" yWindow="1770" windowWidth="21600" windowHeight="11385" xr2:uid="{9CBE0FB5-4652-4258-82EB-8D049A2AA68D}"/>
  </bookViews>
  <sheets>
    <sheet name="Kutools for Excel" sheetId="1" r:id="rId1"/>
    <sheet name="Table-1.6(New)" sheetId="2" r:id="rId2"/>
    <sheet name="Table-1.6a(New)" sheetId="3" r:id="rId3"/>
    <sheet name="Table-1.6b(New)" sheetId="4" r:id="rId4"/>
    <sheet name="Table-1.6c(New)" sheetId="5" r:id="rId5"/>
    <sheet name="Table-1.6d(New)" sheetId="6" r:id="rId6"/>
    <sheet name="Table-1.6e(New)" sheetId="7" r:id="rId7"/>
    <sheet name="Table-1.6f(New)" sheetId="8" r:id="rId8"/>
    <sheet name="Table-1.6g(New)" sheetId="9" r:id="rId9"/>
    <sheet name="Table-1.6h(New)" sheetId="10" r:id="rId10"/>
    <sheet name="Table-1.6i(New)" sheetId="11" r:id="rId11"/>
    <sheet name="Table-1.6j(New)" sheetId="12" r:id="rId12"/>
    <sheet name="Table-1.6k(New)" sheetId="13" r:id="rId13"/>
    <sheet name="Table-1.6l(New)" sheetId="14" r:id="rId14"/>
    <sheet name="Table-1.6m(New)" sheetId="15" r:id="rId15"/>
    <sheet name="Table-1.6n(New)" sheetId="16" r:id="rId16"/>
  </sheets>
  <definedNames>
    <definedName name="Index_Sheet_Kutools">'Kutools for Excel'!$A$1</definedName>
    <definedName name="_xlnm.Print_Area" localSheetId="1">'Table-1.6(New)'!$A$1:$G$33</definedName>
    <definedName name="_xlnm.Print_Area" localSheetId="3">'Table-1.6b(New)'!$A$1:$G$34</definedName>
    <definedName name="_xlnm.Print_Area" localSheetId="4">'Table-1.6c(New)'!$A$1:$G$34</definedName>
    <definedName name="_xlnm.Print_Area" localSheetId="5">'Table-1.6d(New)'!$A$1:$G$34</definedName>
    <definedName name="_xlnm.Print_Area" localSheetId="6">'Table-1.6e(New)'!$A$1:$G$34</definedName>
    <definedName name="_xlnm.Print_Area" localSheetId="7">'Table-1.6f(New)'!$A$1:$G$34</definedName>
    <definedName name="_xlnm.Print_Area" localSheetId="8">'Table-1.6g(New)'!$A$1:$G$33</definedName>
    <definedName name="_xlnm.Print_Area" localSheetId="9">'Table-1.6h(New)'!$A$1:$G$33</definedName>
    <definedName name="_xlnm.Print_Area" localSheetId="10">'Table-1.6i(New)'!$A$1:$G$33</definedName>
    <definedName name="_xlnm.Print_Area" localSheetId="11">'Table-1.6j(New)'!$A$1:$G$33</definedName>
    <definedName name="_xlnm.Print_Area" localSheetId="12">'Table-1.6k(New)'!$A$1:$G$32</definedName>
    <definedName name="_xlnm.Print_Area" localSheetId="13">'Table-1.6l(New)'!$A$1:$G$33</definedName>
    <definedName name="_xlnm.Print_Area" localSheetId="14">'Table-1.6m(New)'!$A$1:$G$34</definedName>
    <definedName name="_xlnm.Print_Area" localSheetId="15">'Table-1.6n(New)'!$A$1:$G$35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E11" i="16"/>
  <c r="G10" i="16"/>
  <c r="C15" i="1" l="1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19" i="15"/>
  <c r="G18" i="15"/>
  <c r="G17" i="15"/>
  <c r="G16" i="15"/>
  <c r="G15" i="15"/>
  <c r="G14" i="15"/>
  <c r="G13" i="15"/>
  <c r="G12" i="15"/>
  <c r="E12" i="15"/>
  <c r="G11" i="15"/>
  <c r="G10" i="15"/>
  <c r="C14" i="1" l="1"/>
  <c r="G33" i="14"/>
  <c r="G32" i="14"/>
  <c r="G31" i="14"/>
  <c r="G30" i="14"/>
  <c r="G29" i="14"/>
  <c r="G27" i="14"/>
  <c r="G26" i="14"/>
  <c r="G25" i="14"/>
  <c r="G24" i="14"/>
  <c r="G23" i="14"/>
  <c r="G22" i="14"/>
  <c r="G21" i="14"/>
  <c r="G20" i="14"/>
  <c r="G18" i="14"/>
  <c r="G17" i="14"/>
  <c r="G16" i="14"/>
  <c r="G15" i="14"/>
  <c r="G14" i="14"/>
  <c r="G13" i="14"/>
  <c r="G12" i="14"/>
  <c r="E12" i="14"/>
  <c r="G11" i="14"/>
  <c r="G10" i="14"/>
  <c r="C13" i="1" l="1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E12" i="13"/>
  <c r="G11" i="13"/>
  <c r="G10" i="13"/>
  <c r="C12" i="1" l="1"/>
  <c r="G33" i="12"/>
  <c r="G32" i="12"/>
  <c r="G31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1" i="12"/>
  <c r="G10" i="12"/>
  <c r="C11" i="1" l="1"/>
  <c r="G33" i="11"/>
  <c r="G32" i="11"/>
  <c r="G31" i="11"/>
  <c r="G30" i="11"/>
  <c r="G29" i="11"/>
  <c r="G28" i="11"/>
  <c r="G27" i="11"/>
  <c r="G26" i="11"/>
  <c r="G25" i="11"/>
  <c r="G24" i="11"/>
  <c r="G23" i="11"/>
  <c r="G22" i="11"/>
  <c r="G20" i="11"/>
  <c r="G19" i="11"/>
  <c r="G18" i="11"/>
  <c r="G17" i="11"/>
  <c r="G16" i="11"/>
  <c r="G15" i="11"/>
  <c r="G14" i="11"/>
  <c r="G13" i="11"/>
  <c r="G12" i="11"/>
  <c r="E12" i="11"/>
  <c r="G11" i="11"/>
  <c r="G10" i="11"/>
  <c r="C10" i="1" l="1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4" i="10"/>
  <c r="G13" i="10"/>
  <c r="G12" i="10"/>
  <c r="E12" i="10"/>
  <c r="G11" i="10"/>
  <c r="G10" i="10"/>
  <c r="C9" i="1" l="1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3" i="9"/>
  <c r="G12" i="9"/>
  <c r="E12" i="9"/>
  <c r="G11" i="9"/>
  <c r="G10" i="9"/>
  <c r="C8" i="1" l="1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E21" i="8"/>
  <c r="G20" i="8"/>
  <c r="G18" i="8"/>
  <c r="G17" i="8"/>
  <c r="G16" i="8"/>
  <c r="G15" i="8"/>
  <c r="G14" i="8"/>
  <c r="G13" i="8"/>
  <c r="G12" i="8"/>
  <c r="G11" i="8"/>
  <c r="G10" i="8"/>
  <c r="C7" i="1" l="1"/>
  <c r="G33" i="7"/>
  <c r="G32" i="7"/>
  <c r="G31" i="7"/>
  <c r="G30" i="7"/>
  <c r="G29" i="7"/>
  <c r="G28" i="7"/>
  <c r="G27" i="7"/>
  <c r="G26" i="7"/>
  <c r="G25" i="7"/>
  <c r="G23" i="7"/>
  <c r="G22" i="7"/>
  <c r="G21" i="7"/>
  <c r="E21" i="7"/>
  <c r="G20" i="7"/>
  <c r="G19" i="7"/>
  <c r="G18" i="7"/>
  <c r="G17" i="7"/>
  <c r="G16" i="7"/>
  <c r="G15" i="7"/>
  <c r="G14" i="7"/>
  <c r="G13" i="7"/>
  <c r="G12" i="7"/>
  <c r="G11" i="7"/>
  <c r="G10" i="7"/>
  <c r="C6" i="1" l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E21" i="6"/>
  <c r="G20" i="6"/>
  <c r="G19" i="6"/>
  <c r="G17" i="6"/>
  <c r="G16" i="6"/>
  <c r="G15" i="6"/>
  <c r="G14" i="6"/>
  <c r="G13" i="6"/>
  <c r="G12" i="6"/>
  <c r="G11" i="6"/>
  <c r="G10" i="6"/>
  <c r="C5" i="1" l="1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C4" i="1" l="1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2" i="4"/>
  <c r="G11" i="4"/>
  <c r="G10" i="4"/>
  <c r="C3" i="1" l="1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C2" i="1" l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</calcChain>
</file>

<file path=xl/sharedStrings.xml><?xml version="1.0" encoding="utf-8"?>
<sst xmlns="http://schemas.openxmlformats.org/spreadsheetml/2006/main" count="601" uniqueCount="422">
  <si>
    <t>Final worksheets list</t>
  </si>
  <si>
    <t>Original workbooks list</t>
  </si>
  <si>
    <t>Original worksheets list</t>
  </si>
  <si>
    <t>TABLE-1.6</t>
  </si>
  <si>
    <t>Population of CD Blocks in West Bengal by District (as  per  Census 2011)</t>
  </si>
  <si>
    <t>Rural</t>
  </si>
  <si>
    <t xml:space="preserve">Sl. No.  </t>
  </si>
  <si>
    <t>District/C.D.Block</t>
  </si>
  <si>
    <t>Population  2011</t>
  </si>
  <si>
    <t>Density 
2001</t>
  </si>
  <si>
    <r>
      <t>Sex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Ratio 
2011*</t>
    </r>
  </si>
  <si>
    <t>Male</t>
  </si>
  <si>
    <t>Female</t>
  </si>
  <si>
    <t>Total</t>
  </si>
  <si>
    <t>A.</t>
  </si>
  <si>
    <t>Burdwan</t>
  </si>
  <si>
    <t>Salanpur</t>
  </si>
  <si>
    <t>Barabani</t>
  </si>
  <si>
    <t>Jamuria</t>
  </si>
  <si>
    <t>Raniganj</t>
  </si>
  <si>
    <t>Ondal</t>
  </si>
  <si>
    <t>Pandabeswar</t>
  </si>
  <si>
    <t>Faridpur Durgapur</t>
  </si>
  <si>
    <t>Kanksa</t>
  </si>
  <si>
    <t>Ausgram - II</t>
  </si>
  <si>
    <t>Ausgram - I</t>
  </si>
  <si>
    <t>Mangolkote</t>
  </si>
  <si>
    <t>Ketugram - I</t>
  </si>
  <si>
    <t>Ketugram - II</t>
  </si>
  <si>
    <t>Katwa - I</t>
  </si>
  <si>
    <t>Katwa - II</t>
  </si>
  <si>
    <t>Purbasthali - I</t>
  </si>
  <si>
    <t>Purbasthali - II</t>
  </si>
  <si>
    <t>Manteswar</t>
  </si>
  <si>
    <t>Bhatar</t>
  </si>
  <si>
    <t>Galsi - I</t>
  </si>
  <si>
    <t>Galsi - II</t>
  </si>
  <si>
    <t>Burdwan - I</t>
  </si>
  <si>
    <t>Table-1.6(New)</t>
  </si>
  <si>
    <t>Table-1.6(New).xlsx</t>
  </si>
  <si>
    <t>Burdwan - II</t>
  </si>
  <si>
    <t>Memari - I</t>
  </si>
  <si>
    <t>Memari - II</t>
  </si>
  <si>
    <t>Kalna - I</t>
  </si>
  <si>
    <t>Kalna - II</t>
  </si>
  <si>
    <t>Jamalpur</t>
  </si>
  <si>
    <t>Raina - I</t>
  </si>
  <si>
    <t>Raina - II</t>
  </si>
  <si>
    <t>Khandaghosh</t>
  </si>
  <si>
    <t>B.</t>
  </si>
  <si>
    <t>Birbhum</t>
  </si>
  <si>
    <t>Murarai - I</t>
  </si>
  <si>
    <t>Murarai - II</t>
  </si>
  <si>
    <t>Nalhati - I</t>
  </si>
  <si>
    <t>Nalhati - II</t>
  </si>
  <si>
    <t>Rampurhat - I</t>
  </si>
  <si>
    <t>Rampurhat - II</t>
  </si>
  <si>
    <t>Mayureswar - I</t>
  </si>
  <si>
    <t>Mayureswar - II</t>
  </si>
  <si>
    <t>Mohammad Bazar</t>
  </si>
  <si>
    <t>Rajnagar</t>
  </si>
  <si>
    <t>Suri - I</t>
  </si>
  <si>
    <t>Suri - II</t>
  </si>
  <si>
    <t>Table-1.6a(New)</t>
  </si>
  <si>
    <t>Table-1.6a(New).xlsx</t>
  </si>
  <si>
    <t>TABLE-1.6 (Contd.)</t>
  </si>
  <si>
    <t>Sainthia</t>
  </si>
  <si>
    <t>Labpur</t>
  </si>
  <si>
    <t>Nanoor</t>
  </si>
  <si>
    <t>Bolpur Sriniketan</t>
  </si>
  <si>
    <t>Illambazar</t>
  </si>
  <si>
    <t>Dubrajpur</t>
  </si>
  <si>
    <t>Khoyrasol</t>
  </si>
  <si>
    <t>C.</t>
  </si>
  <si>
    <t>Bankura</t>
  </si>
  <si>
    <t>Saltora</t>
  </si>
  <si>
    <t>Mejhia</t>
  </si>
  <si>
    <t>Gangajalghati</t>
  </si>
  <si>
    <t>Chhatna</t>
  </si>
  <si>
    <t>Indpur</t>
  </si>
  <si>
    <t>Bankura - I</t>
  </si>
  <si>
    <t>Bankura - II</t>
  </si>
  <si>
    <t>Barjora</t>
  </si>
  <si>
    <t>Sonamukhi</t>
  </si>
  <si>
    <t>Patrasayer</t>
  </si>
  <si>
    <t>Indus</t>
  </si>
  <si>
    <t>Kotulpur</t>
  </si>
  <si>
    <t>Jaypur</t>
  </si>
  <si>
    <t>Vishnupur</t>
  </si>
  <si>
    <t>Onda</t>
  </si>
  <si>
    <t>Taldangra</t>
  </si>
  <si>
    <t>Table-1.6b(New)</t>
  </si>
  <si>
    <t>Table-1.6b(New).xlsx</t>
  </si>
  <si>
    <t>Simlapal</t>
  </si>
  <si>
    <t>Khatra</t>
  </si>
  <si>
    <t>Hirbandh</t>
  </si>
  <si>
    <t>Ranibundh</t>
  </si>
  <si>
    <t>Raipur</t>
  </si>
  <si>
    <t>Sarenga</t>
  </si>
  <si>
    <t>D.</t>
  </si>
  <si>
    <t>Purba Medinipur</t>
  </si>
  <si>
    <t xml:space="preserve">Panskura </t>
  </si>
  <si>
    <t>Kolaghat</t>
  </si>
  <si>
    <t>Tamluk</t>
  </si>
  <si>
    <t>Sahid Matangini</t>
  </si>
  <si>
    <t>Nanda Kumar</t>
  </si>
  <si>
    <t>Mahisadal</t>
  </si>
  <si>
    <t>Moyna</t>
  </si>
  <si>
    <t>Potashpur - I</t>
  </si>
  <si>
    <t>Potashpur - II</t>
  </si>
  <si>
    <t>Bhagawanpur - II</t>
  </si>
  <si>
    <t>Bhagawanpur - I</t>
  </si>
  <si>
    <t>Chandipur</t>
  </si>
  <si>
    <t>Sutahata</t>
  </si>
  <si>
    <t>Haldia</t>
  </si>
  <si>
    <t>Nandigram - I</t>
  </si>
  <si>
    <t>Nandigram - II</t>
  </si>
  <si>
    <t>Khejuri - I</t>
  </si>
  <si>
    <t>Table-1.6c(New)</t>
  </si>
  <si>
    <t>Table-1.6c(New).xlsx</t>
  </si>
  <si>
    <t>Khejuri - II</t>
  </si>
  <si>
    <t>Contai - I</t>
  </si>
  <si>
    <t>Deshopran</t>
  </si>
  <si>
    <t>Contai - III</t>
  </si>
  <si>
    <t>Egra - I</t>
  </si>
  <si>
    <t>Egra - II</t>
  </si>
  <si>
    <t>Ramnagar - I</t>
  </si>
  <si>
    <t>Ramnagar - II</t>
  </si>
  <si>
    <t>E.</t>
  </si>
  <si>
    <t>Paschim Medinipur</t>
  </si>
  <si>
    <t>Binpur - II</t>
  </si>
  <si>
    <t>Binpur - I</t>
  </si>
  <si>
    <t>Garbeta - II</t>
  </si>
  <si>
    <t>Garbeta - I</t>
  </si>
  <si>
    <t>Garbeta - III</t>
  </si>
  <si>
    <t>Chandrakona - I</t>
  </si>
  <si>
    <t>Chandrakona - II</t>
  </si>
  <si>
    <t>Ghatal</t>
  </si>
  <si>
    <t>Daspur - I</t>
  </si>
  <si>
    <t>Daspur - II</t>
  </si>
  <si>
    <t>Keshpur</t>
  </si>
  <si>
    <t>Salbani</t>
  </si>
  <si>
    <t>Midnapore</t>
  </si>
  <si>
    <t>Jhargram</t>
  </si>
  <si>
    <t>Jamboni</t>
  </si>
  <si>
    <t>Table-1.6d(New)</t>
  </si>
  <si>
    <t>Table-1.6d(New).xlsx</t>
  </si>
  <si>
    <t>Gopiballavpur - II</t>
  </si>
  <si>
    <t>Gopiballavpur - I</t>
  </si>
  <si>
    <t>Nayagram</t>
  </si>
  <si>
    <t>Sankrail</t>
  </si>
  <si>
    <t>Kharagpur - I</t>
  </si>
  <si>
    <t>Kharagpur - II</t>
  </si>
  <si>
    <t>Debra</t>
  </si>
  <si>
    <t>Pingla</t>
  </si>
  <si>
    <t>Sabang</t>
  </si>
  <si>
    <t>Narayangarh</t>
  </si>
  <si>
    <t>Keshiary</t>
  </si>
  <si>
    <t>Dantan - I</t>
  </si>
  <si>
    <t>Dantan - II</t>
  </si>
  <si>
    <t>Mohanpur</t>
  </si>
  <si>
    <t>F.</t>
  </si>
  <si>
    <t>Hooghly</t>
  </si>
  <si>
    <t>Goghat - I</t>
  </si>
  <si>
    <t>Goghat - II</t>
  </si>
  <si>
    <t>Arambag</t>
  </si>
  <si>
    <t>Pursura</t>
  </si>
  <si>
    <t>Tarakeswar</t>
  </si>
  <si>
    <t>Dhaniakhali</t>
  </si>
  <si>
    <t>Pandua</t>
  </si>
  <si>
    <t>Balagarh</t>
  </si>
  <si>
    <t>Chinsurah - Magra</t>
  </si>
  <si>
    <t>Table-1.6e(New)</t>
  </si>
  <si>
    <t>Table-1.6e(New).xlsx</t>
  </si>
  <si>
    <t>Polba - Dadpur</t>
  </si>
  <si>
    <t>Haripal</t>
  </si>
  <si>
    <t>Singur</t>
  </si>
  <si>
    <t>Serampur Uttarpara</t>
  </si>
  <si>
    <t>Chanditala - I</t>
  </si>
  <si>
    <t>Chanditala - II</t>
  </si>
  <si>
    <t>Jangipara</t>
  </si>
  <si>
    <t>Khanakul - I</t>
  </si>
  <si>
    <t>Khanakul - II</t>
  </si>
  <si>
    <t>G.</t>
  </si>
  <si>
    <t>Purulia</t>
  </si>
  <si>
    <t>Jaipur</t>
  </si>
  <si>
    <t>Purulia - II</t>
  </si>
  <si>
    <t>Para</t>
  </si>
  <si>
    <t>Raghunathpur - II</t>
  </si>
  <si>
    <t>Raghunathpur - I</t>
  </si>
  <si>
    <t>Neturia</t>
  </si>
  <si>
    <t>Santuri</t>
  </si>
  <si>
    <t>Kashipur</t>
  </si>
  <si>
    <t>Hura</t>
  </si>
  <si>
    <t>Purulia - I</t>
  </si>
  <si>
    <t>Puncha</t>
  </si>
  <si>
    <t>Arsha</t>
  </si>
  <si>
    <t>Jhalda - I</t>
  </si>
  <si>
    <t>Jhalda - II</t>
  </si>
  <si>
    <t>Table-1.6f(New)</t>
  </si>
  <si>
    <t>Table-1.6f(New).xlsx</t>
  </si>
  <si>
    <t>Bagmundi</t>
  </si>
  <si>
    <t>Balarampur</t>
  </si>
  <si>
    <t>Barabazar</t>
  </si>
  <si>
    <t>Manbazar - I</t>
  </si>
  <si>
    <t>Manbazar - II</t>
  </si>
  <si>
    <t>Bundwan</t>
  </si>
  <si>
    <t>H.</t>
  </si>
  <si>
    <t>North 24-Parganas</t>
  </si>
  <si>
    <t>Bagda</t>
  </si>
  <si>
    <t>Bongaon</t>
  </si>
  <si>
    <t>Gaighata</t>
  </si>
  <si>
    <t>Swarupnagar</t>
  </si>
  <si>
    <t>Habra - I</t>
  </si>
  <si>
    <t>Habra - II</t>
  </si>
  <si>
    <t>Amdanga</t>
  </si>
  <si>
    <t>Barrackpur - I</t>
  </si>
  <si>
    <t>Barrackpur - II</t>
  </si>
  <si>
    <t>Barasat - I</t>
  </si>
  <si>
    <t>Barasat - II</t>
  </si>
  <si>
    <t>Deganga</t>
  </si>
  <si>
    <t>Baduria</t>
  </si>
  <si>
    <t>Basirhat - I</t>
  </si>
  <si>
    <t>Basirhat - II</t>
  </si>
  <si>
    <t>Haroa</t>
  </si>
  <si>
    <t>Rajarhat</t>
  </si>
  <si>
    <t>Table-1.6g(New)</t>
  </si>
  <si>
    <t>Table-1.6g(New).xlsx</t>
  </si>
  <si>
    <t>Minakhan</t>
  </si>
  <si>
    <t>Sandeshkhali - I</t>
  </si>
  <si>
    <t>Sandeshkhali - II</t>
  </si>
  <si>
    <t>Hasnabad</t>
  </si>
  <si>
    <t>Hingalganj</t>
  </si>
  <si>
    <t>I.</t>
  </si>
  <si>
    <t>South 24-Parganas</t>
  </si>
  <si>
    <t>Thakurpukur Mahestola</t>
  </si>
  <si>
    <t>Budge Budge - I</t>
  </si>
  <si>
    <t>Budge Budge - II</t>
  </si>
  <si>
    <t>Bishnupur - I</t>
  </si>
  <si>
    <t>Bishnupur - II</t>
  </si>
  <si>
    <t>Sonarpur</t>
  </si>
  <si>
    <t>Bhangar - I</t>
  </si>
  <si>
    <t>Bhangar - II</t>
  </si>
  <si>
    <t>Canning - I</t>
  </si>
  <si>
    <t>Canning - II</t>
  </si>
  <si>
    <t>Baruipur</t>
  </si>
  <si>
    <t>Magrahat - II</t>
  </si>
  <si>
    <t>Magrahat - I</t>
  </si>
  <si>
    <t>Falta</t>
  </si>
  <si>
    <t>Diamond Harbour - I</t>
  </si>
  <si>
    <t>Diamond Harbour - II</t>
  </si>
  <si>
    <t>Kulpi</t>
  </si>
  <si>
    <t>Mandirbazar</t>
  </si>
  <si>
    <t>Table-1.6h(New)</t>
  </si>
  <si>
    <t>Table-1.6h(New).xlsx</t>
  </si>
  <si>
    <t>Mathurapur - I</t>
  </si>
  <si>
    <t>Jaynagar - I</t>
  </si>
  <si>
    <t>Jaynagar - II</t>
  </si>
  <si>
    <t>Kultali</t>
  </si>
  <si>
    <t>Basanti</t>
  </si>
  <si>
    <t>Gosaba</t>
  </si>
  <si>
    <t>Mathurapur - II</t>
  </si>
  <si>
    <t>Kakdwip</t>
  </si>
  <si>
    <t>Sagar</t>
  </si>
  <si>
    <t>Namkhana</t>
  </si>
  <si>
    <t>Patharpratima</t>
  </si>
  <si>
    <t>J.</t>
  </si>
  <si>
    <t>Howrah</t>
  </si>
  <si>
    <t>Udaynarayanpur</t>
  </si>
  <si>
    <t>Amta - II</t>
  </si>
  <si>
    <t>Amta - I</t>
  </si>
  <si>
    <t>Jagatballavpur</t>
  </si>
  <si>
    <t>Domjur</t>
  </si>
  <si>
    <t>Bally Jagachha</t>
  </si>
  <si>
    <t>Panchla</t>
  </si>
  <si>
    <t>Uluberia - II</t>
  </si>
  <si>
    <t>Uluberia - I</t>
  </si>
  <si>
    <t>Bagnan - I</t>
  </si>
  <si>
    <t>Bagnan - II</t>
  </si>
  <si>
    <t>Table-1.6i(New)</t>
  </si>
  <si>
    <t>Table-1.6i(New).xlsx</t>
  </si>
  <si>
    <t>Shyampur - I</t>
  </si>
  <si>
    <t>Shyampur - II</t>
  </si>
  <si>
    <t>K.</t>
  </si>
  <si>
    <t>Nadia</t>
  </si>
  <si>
    <t>Karimpur - I</t>
  </si>
  <si>
    <t>Karimpur - II</t>
  </si>
  <si>
    <t>Tehatta - I</t>
  </si>
  <si>
    <t>Tehatta - II</t>
  </si>
  <si>
    <t>Kaliganj</t>
  </si>
  <si>
    <t>Nakashipara</t>
  </si>
  <si>
    <t>Chapra</t>
  </si>
  <si>
    <t>Krishnagar - II</t>
  </si>
  <si>
    <t xml:space="preserve"> Nabadwip</t>
  </si>
  <si>
    <t>Krishnagar - I</t>
  </si>
  <si>
    <t>Krishnaganj</t>
  </si>
  <si>
    <t>Hanskhali</t>
  </si>
  <si>
    <t>Santipur</t>
  </si>
  <si>
    <t>Ranaghat - I</t>
  </si>
  <si>
    <t>Ranaghat - II</t>
  </si>
  <si>
    <t>Chakdah</t>
  </si>
  <si>
    <t>Haringhata</t>
  </si>
  <si>
    <t>L.</t>
  </si>
  <si>
    <t>Murshidabad</t>
  </si>
  <si>
    <t>Farakka</t>
  </si>
  <si>
    <t>Samserganj</t>
  </si>
  <si>
    <t>Suti - I</t>
  </si>
  <si>
    <t>Table-1.6j(New)</t>
  </si>
  <si>
    <t>Table-1.6j(New).xlsx</t>
  </si>
  <si>
    <t>Suti - II</t>
  </si>
  <si>
    <t>Raghunathganj - I</t>
  </si>
  <si>
    <t>Raghunathganj - II</t>
  </si>
  <si>
    <t>Lalgola</t>
  </si>
  <si>
    <t>Sagardighi</t>
  </si>
  <si>
    <t>Bhagawangola - I</t>
  </si>
  <si>
    <t>Bhagawangola - II</t>
  </si>
  <si>
    <t>Raninagar - II</t>
  </si>
  <si>
    <t>Jalangi</t>
  </si>
  <si>
    <t>Domkal</t>
  </si>
  <si>
    <t>Raninagar - I</t>
  </si>
  <si>
    <t>Murshidabad Jiaganj</t>
  </si>
  <si>
    <t>Nabagram</t>
  </si>
  <si>
    <t>Khargram</t>
  </si>
  <si>
    <t>Kandi</t>
  </si>
  <si>
    <t>Berhampore</t>
  </si>
  <si>
    <t>Hariharpara</t>
  </si>
  <si>
    <t>Nawda</t>
  </si>
  <si>
    <t>Beldanga - I</t>
  </si>
  <si>
    <t>Beldanga - II</t>
  </si>
  <si>
    <t>Bharatpur - II</t>
  </si>
  <si>
    <t>Bharatpur - I</t>
  </si>
  <si>
    <t>Burwan</t>
  </si>
  <si>
    <t>Table-1.6k(New)</t>
  </si>
  <si>
    <t>Table-1.6k(New).xlsx</t>
  </si>
  <si>
    <t>M.</t>
  </si>
  <si>
    <t>UttarDinajpur</t>
  </si>
  <si>
    <t>Chopra</t>
  </si>
  <si>
    <t>Islampur</t>
  </si>
  <si>
    <t>Goalpokhar - I</t>
  </si>
  <si>
    <t>Goalpokhar - II</t>
  </si>
  <si>
    <t>Karandighi</t>
  </si>
  <si>
    <t>Raiganj</t>
  </si>
  <si>
    <t>Hemtabad</t>
  </si>
  <si>
    <t>Kaliaganj</t>
  </si>
  <si>
    <t>Itahar</t>
  </si>
  <si>
    <t>N.</t>
  </si>
  <si>
    <t>Dakshin Dinajpur</t>
  </si>
  <si>
    <t>Kushmundi</t>
  </si>
  <si>
    <t>Gangarampur</t>
  </si>
  <si>
    <t>Kumarganj</t>
  </si>
  <si>
    <t>Hilli</t>
  </si>
  <si>
    <t>Balurghat</t>
  </si>
  <si>
    <t>Tapan</t>
  </si>
  <si>
    <t>Bansihari</t>
  </si>
  <si>
    <t>Harirampur</t>
  </si>
  <si>
    <t>O.</t>
  </si>
  <si>
    <t>Malda</t>
  </si>
  <si>
    <t>Harischandrapur - I</t>
  </si>
  <si>
    <t>Harischandrapur - II</t>
  </si>
  <si>
    <t>Chanchal - I</t>
  </si>
  <si>
    <t>Chanchal - II</t>
  </si>
  <si>
    <t>Ratua - I</t>
  </si>
  <si>
    <t>Table-1.6l(New)</t>
  </si>
  <si>
    <t>Table-1.6l(New).xlsx</t>
  </si>
  <si>
    <t>Ratua - II</t>
  </si>
  <si>
    <t>Gazole</t>
  </si>
  <si>
    <t>Bamangola</t>
  </si>
  <si>
    <t>Habibpur</t>
  </si>
  <si>
    <t>Maldah (Old)</t>
  </si>
  <si>
    <t>English Bazar</t>
  </si>
  <si>
    <t>Manikchak</t>
  </si>
  <si>
    <t>Kaliachak - I</t>
  </si>
  <si>
    <t>Kaliachak - II</t>
  </si>
  <si>
    <t>Kaliachak - III</t>
  </si>
  <si>
    <t>P.</t>
  </si>
  <si>
    <t>Jalpaiguri</t>
  </si>
  <si>
    <t>Rajganj</t>
  </si>
  <si>
    <t>Mal</t>
  </si>
  <si>
    <t>Matiali</t>
  </si>
  <si>
    <t>Nagrakata</t>
  </si>
  <si>
    <t>Madarihat</t>
  </si>
  <si>
    <t>Kalchini</t>
  </si>
  <si>
    <t>Kumargram</t>
  </si>
  <si>
    <t>Alipurduar - I</t>
  </si>
  <si>
    <t>Alipurduar - II</t>
  </si>
  <si>
    <t>Falakata</t>
  </si>
  <si>
    <t>Dhupguri</t>
  </si>
  <si>
    <t>Maynaguri</t>
  </si>
  <si>
    <t>Table-1.6m(New)</t>
  </si>
  <si>
    <t>Table-1.6m(New).xlsx</t>
  </si>
  <si>
    <t>Q.</t>
  </si>
  <si>
    <t>Darjeeling</t>
  </si>
  <si>
    <t>Darjeeling Pulbazar</t>
  </si>
  <si>
    <t>Rangli Rangliot</t>
  </si>
  <si>
    <t>Kalimpong -I</t>
  </si>
  <si>
    <t>Kalimpong - II</t>
  </si>
  <si>
    <t>Gorubathan</t>
  </si>
  <si>
    <t>Jorebunglow Sukiapokhri</t>
  </si>
  <si>
    <t>Mirik</t>
  </si>
  <si>
    <t>Kurseong</t>
  </si>
  <si>
    <t xml:space="preserve">Matigara </t>
  </si>
  <si>
    <t>Naxalbari</t>
  </si>
  <si>
    <t>Phansidewa</t>
  </si>
  <si>
    <t>Kharibari</t>
  </si>
  <si>
    <t>R.</t>
  </si>
  <si>
    <t>Cooch Behar</t>
  </si>
  <si>
    <t>Haldibari</t>
  </si>
  <si>
    <t>Mekliganj</t>
  </si>
  <si>
    <t>Mathabhanga - I</t>
  </si>
  <si>
    <t>Mathabhanga - II</t>
  </si>
  <si>
    <t>Cooch Behar - I</t>
  </si>
  <si>
    <t>Cooch Behar - II</t>
  </si>
  <si>
    <t>Tufanganj - I</t>
  </si>
  <si>
    <t>Tufanganj - II</t>
  </si>
  <si>
    <t>Dinhata - I</t>
  </si>
  <si>
    <t>Dinhata - II</t>
  </si>
  <si>
    <t>Sitai</t>
  </si>
  <si>
    <t>Sitalkuchi</t>
  </si>
  <si>
    <t>* Sex Ratio= Females per 1000 male</t>
  </si>
  <si>
    <t>Source :  Primary Census  Abstract, 2011.</t>
  </si>
  <si>
    <t>Table-1.6n(New)</t>
  </si>
  <si>
    <t>Table-1.6n(New).xlsx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</si>
</sst>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rgb="FF000000"/>
      <name val="Calibri"/>
      <family val="3"/>
      <charset val="134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left" vertical="top"/>
    </xf>
    <xf numFmtId="164" fontId="6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0" fillId="0" borderId="0" xfId="1"/>
    <xf numFmtId="164" fontId="5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49" fontId="6" fillId="0" borderId="0" xfId="0" applyNumberFormat="1" applyFont="1"/>
    <xf numFmtId="49" fontId="6" fillId="0" borderId="3" xfId="0" applyNumberFormat="1" applyFont="1" applyBorder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top"/>
    </xf>
    <xf numFmtId="0" fontId="1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1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9E20-66A5-443F-B4EA-EDC13C501AAE}">
  <dimension ref="A1:C16"/>
  <sheetViews>
    <sheetView tabSelected="1" workbookViewId="0">
      <selection activeCell="E9" sqref="E9"/>
    </sheetView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17" t="s">
        <v>38</v>
      </c>
      <c r="B2" t="s">
        <v>39</v>
      </c>
      <c r="C2" s="17" t="str">
        <f>HYPERLINK("C:\Users\MUDIT\Desktop\ps dopspi\new\1\1.6\Table-1.6(New).xlsx#'Table-1.6(New)'!A1","Table-1.6(New)")</f>
        <v>Table-1.6(New)</v>
      </c>
    </row>
    <row r="3" spans="1:3">
      <c r="A3" s="17" t="s">
        <v>63</v>
      </c>
      <c r="B3" t="s">
        <v>64</v>
      </c>
      <c r="C3" s="17" t="str">
        <f>HYPERLINK("C:\Users\MUDIT\Desktop\ps dopspi\new\1\1.6\Table-1.6a(New).xlsx#'Table-1.6a(New)'!A1","Table-1.6a(New)")</f>
        <v>Table-1.6a(New)</v>
      </c>
    </row>
    <row r="4" spans="1:3">
      <c r="A4" s="17" t="s">
        <v>91</v>
      </c>
      <c r="B4" t="s">
        <v>92</v>
      </c>
      <c r="C4" s="17" t="str">
        <f>HYPERLINK("C:\Users\MUDIT\Desktop\ps dopspi\new\1\1.6\Table-1.6b(New).xlsx#'Table-1.6b(New)'!A1","Table-1.6b(New)")</f>
        <v>Table-1.6b(New)</v>
      </c>
    </row>
    <row r="5" spans="1:3">
      <c r="A5" s="17" t="s">
        <v>118</v>
      </c>
      <c r="B5" t="s">
        <v>119</v>
      </c>
      <c r="C5" s="17" t="str">
        <f>HYPERLINK("C:\Users\MUDIT\Desktop\ps dopspi\new\1\1.6\Table-1.6c(New).xlsx#'Table-1.6c(New)'!A1","Table-1.6c(New)")</f>
        <v>Table-1.6c(New)</v>
      </c>
    </row>
    <row r="6" spans="1:3">
      <c r="A6" s="17" t="s">
        <v>145</v>
      </c>
      <c r="B6" t="s">
        <v>146</v>
      </c>
      <c r="C6" s="17" t="str">
        <f>HYPERLINK("C:\Users\MUDIT\Desktop\ps dopspi\new\1\1.6\Table-1.6d(New).xlsx#'Table-1.6d(New)'!A1","Table-1.6d(New)")</f>
        <v>Table-1.6d(New)</v>
      </c>
    </row>
    <row r="7" spans="1:3">
      <c r="A7" s="17" t="s">
        <v>172</v>
      </c>
      <c r="B7" t="s">
        <v>173</v>
      </c>
      <c r="C7" s="17" t="str">
        <f>HYPERLINK("C:\Users\MUDIT\Desktop\ps dopspi\new\1\1.6\Table-1.6e(New).xlsx#'Table-1.6e(New)'!A1","Table-1.6e(New)")</f>
        <v>Table-1.6e(New)</v>
      </c>
    </row>
    <row r="8" spans="1:3">
      <c r="A8" s="17" t="s">
        <v>199</v>
      </c>
      <c r="B8" t="s">
        <v>200</v>
      </c>
      <c r="C8" s="17" t="str">
        <f>HYPERLINK("C:\Users\MUDIT\Desktop\ps dopspi\new\1\1.6\Table-1.6f(New).xlsx#'Table-1.6f(New)'!A1","Table-1.6f(New)")</f>
        <v>Table-1.6f(New)</v>
      </c>
    </row>
    <row r="9" spans="1:3">
      <c r="A9" s="17" t="s">
        <v>226</v>
      </c>
      <c r="B9" t="s">
        <v>227</v>
      </c>
      <c r="C9" s="17" t="str">
        <f>HYPERLINK("C:\Users\MUDIT\Desktop\ps dopspi\new\1\1.6\Table-1.6g(New).xlsx#'Table-1.6g(New)'!A1","Table-1.6g(New)")</f>
        <v>Table-1.6g(New)</v>
      </c>
    </row>
    <row r="10" spans="1:3">
      <c r="A10" s="17" t="s">
        <v>253</v>
      </c>
      <c r="B10" t="s">
        <v>254</v>
      </c>
      <c r="C10" s="17" t="str">
        <f>HYPERLINK("C:\Users\MUDIT\Desktop\ps dopspi\new\1\1.6\Table-1.6h(New).xlsx#'Table-1.6h(New)'!A1","Table-1.6h(New)")</f>
        <v>Table-1.6h(New)</v>
      </c>
    </row>
    <row r="11" spans="1:3">
      <c r="A11" s="17" t="s">
        <v>279</v>
      </c>
      <c r="B11" t="s">
        <v>280</v>
      </c>
      <c r="C11" s="17" t="str">
        <f>HYPERLINK("C:\Users\MUDIT\Desktop\ps dopspi\new\1\1.6\Table-1.6i(New).xlsx#'Table-1.6i(New)'!A1","Table-1.6i(New)")</f>
        <v>Table-1.6i(New)</v>
      </c>
    </row>
    <row r="12" spans="1:3">
      <c r="A12" s="17" t="s">
        <v>307</v>
      </c>
      <c r="B12" t="s">
        <v>308</v>
      </c>
      <c r="C12" s="17" t="str">
        <f>HYPERLINK("C:\Users\MUDIT\Desktop\ps dopspi\new\1\1.6\Table-1.6j(New).xlsx#'Table-1.6j(New)'!A1","Table-1.6j(New)")</f>
        <v>Table-1.6j(New)</v>
      </c>
    </row>
    <row r="13" spans="1:3">
      <c r="A13" s="17" t="s">
        <v>332</v>
      </c>
      <c r="B13" t="s">
        <v>333</v>
      </c>
      <c r="C13" s="17" t="str">
        <f>HYPERLINK("C:\Users\MUDIT\Desktop\ps dopspi\new\1\1.6\Table-1.6k(New).xlsx#'Table-1.6k(New)'!A1","Table-1.6k(New)")</f>
        <v>Table-1.6k(New)</v>
      </c>
    </row>
    <row r="14" spans="1:3">
      <c r="A14" s="17" t="s">
        <v>362</v>
      </c>
      <c r="B14" t="s">
        <v>363</v>
      </c>
      <c r="C14" s="17" t="str">
        <f>HYPERLINK("C:\Users\MUDIT\Desktop\ps dopspi\new\1\1.6\Table-1.6l(New).xlsx#'Table-1.6l(New)'!A1","Table-1.6l(New)")</f>
        <v>Table-1.6l(New)</v>
      </c>
    </row>
    <row r="15" spans="1:3">
      <c r="A15" s="17" t="s">
        <v>388</v>
      </c>
      <c r="B15" t="s">
        <v>389</v>
      </c>
      <c r="C15" s="17" t="str">
        <f>HYPERLINK("C:\Users\MUDIT\Desktop\ps dopspi\new\1\1.6\Table-1.6m(New).xlsx#'Table-1.6m(New)'!A1","Table-1.6m(New)")</f>
        <v>Table-1.6m(New)</v>
      </c>
    </row>
    <row r="16" spans="1:3">
      <c r="A16" s="17" t="s">
        <v>420</v>
      </c>
      <c r="B16" t="s">
        <v>421</v>
      </c>
      <c r="C16" s="17" t="str">
        <f>HYPERLINK("C:\Users\MUDIT\Desktop\ps dopspi\new\1\1.6\Table-1.6n(New).xlsx#'Table-1.6n(New)'!A1","Table-1.6n(New)")</f>
        <v>Table-1.6n(New)</v>
      </c>
    </row>
  </sheetData>
  <hyperlinks>
    <hyperlink ref="A2" location="'Table-1.6(New)'!A1" display="Table-1.6(New)" xr:uid="{500DA299-CD9B-4C49-ADBC-CC00404489F3}"/>
    <hyperlink ref="A3" location="'Table-1.6a(New)'!A1" display="Table-1.6a(New)" xr:uid="{95E0B5F6-D1C0-4CF7-899E-0EE289FFE21B}"/>
    <hyperlink ref="A4" location="'Table-1.6b(New)'!A1" display="Table-1.6b(New)" xr:uid="{09649CEA-C013-4F89-8D70-743309BBAB33}"/>
    <hyperlink ref="A5" location="'Table-1.6c(New)'!A1" display="Table-1.6c(New)" xr:uid="{4AB035A7-54B4-48EA-AB45-78EAC8B5D530}"/>
    <hyperlink ref="A6" location="'Table-1.6d(New)'!A1" display="Table-1.6d(New)" xr:uid="{F3F55A87-5601-4AA5-BF35-E6B6E909D641}"/>
    <hyperlink ref="A7" location="'Table-1.6e(New)'!A1" display="Table-1.6e(New)" xr:uid="{9EA5A898-4254-4034-9C10-E63F1D19253E}"/>
    <hyperlink ref="A8" location="'Table-1.6f(New)'!A1" display="Table-1.6f(New)" xr:uid="{F8210283-B0BB-4BA1-8B87-35CFC43FA302}"/>
    <hyperlink ref="A9" location="'Table-1.6g(New)'!A1" display="Table-1.6g(New)" xr:uid="{9419E4D1-B562-4F45-AE00-27A934A04A9B}"/>
    <hyperlink ref="A10" location="'Table-1.6h(New)'!A1" display="Table-1.6h(New)" xr:uid="{9EE94DF6-C647-4973-BCA7-753C830CE5B5}"/>
    <hyperlink ref="A11" location="'Table-1.6i(New)'!A1" display="Table-1.6i(New)" xr:uid="{68F612DC-14AD-45CA-B6DF-ED73011C33D4}"/>
    <hyperlink ref="A12" location="'Table-1.6j(New)'!A1" display="Table-1.6j(New)" xr:uid="{99295436-6B5B-429C-82E9-1C5B5562FA1D}"/>
    <hyperlink ref="A13" location="'Table-1.6k(New)'!A1" display="Table-1.6k(New)" xr:uid="{DABCA716-07BA-4925-87F6-86CA625DDEE7}"/>
    <hyperlink ref="A14" location="'Table-1.6l(New)'!A1" display="Table-1.6l(New)" xr:uid="{E638158D-53EF-40D2-B8FF-9E7FF82378FF}"/>
    <hyperlink ref="A15" location="'Table-1.6m(New)'!A1" display="Table-1.6m(New)" xr:uid="{1135A0D5-C664-481E-B3D7-612F12AD49BA}"/>
    <hyperlink ref="A16" location="'Table-1.6n(New)'!A1" display="Table-1.6n(New)" xr:uid="{C24F3D4A-C12F-41DA-AE25-EA045BDC3286}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916-4DBD-4C32-ACBC-A578CC35C36A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7.425781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207</v>
      </c>
      <c r="B9" s="9" t="s">
        <v>208</v>
      </c>
      <c r="C9" s="10"/>
      <c r="D9" s="10"/>
      <c r="E9" s="10"/>
      <c r="F9" s="10"/>
      <c r="G9" s="10"/>
    </row>
    <row r="10" spans="1:7" ht="20.100000000000001" customHeight="1">
      <c r="A10" s="12">
        <v>18</v>
      </c>
      <c r="B10" s="3" t="s">
        <v>228</v>
      </c>
      <c r="C10" s="13">
        <v>98141</v>
      </c>
      <c r="D10" s="13">
        <v>93832</v>
      </c>
      <c r="E10" s="13">
        <v>191973</v>
      </c>
      <c r="F10" s="13">
        <v>1064</v>
      </c>
      <c r="G10" s="13">
        <f t="shared" ref="G10:G33" si="0">ROUND((D10/C10*1000),0)</f>
        <v>956</v>
      </c>
    </row>
    <row r="11" spans="1:7" ht="20.100000000000001" customHeight="1">
      <c r="A11" s="12">
        <v>19</v>
      </c>
      <c r="B11" s="3" t="s">
        <v>229</v>
      </c>
      <c r="C11" s="13">
        <v>83925</v>
      </c>
      <c r="D11" s="13">
        <v>80540</v>
      </c>
      <c r="E11" s="13">
        <v>164465</v>
      </c>
      <c r="F11" s="13">
        <v>771</v>
      </c>
      <c r="G11" s="13">
        <f t="shared" si="0"/>
        <v>960</v>
      </c>
    </row>
    <row r="12" spans="1:7" ht="20.100000000000001" customHeight="1">
      <c r="A12" s="12">
        <v>20</v>
      </c>
      <c r="B12" s="3" t="s">
        <v>230</v>
      </c>
      <c r="C12" s="13">
        <v>81921</v>
      </c>
      <c r="D12" s="13">
        <v>79055</v>
      </c>
      <c r="E12" s="13">
        <f>SUM(C12:D12)</f>
        <v>160976</v>
      </c>
      <c r="F12" s="13">
        <v>691</v>
      </c>
      <c r="G12" s="13">
        <f t="shared" si="0"/>
        <v>965</v>
      </c>
    </row>
    <row r="13" spans="1:7" ht="20.100000000000001" customHeight="1">
      <c r="A13" s="12">
        <v>21</v>
      </c>
      <c r="B13" s="3" t="s">
        <v>231</v>
      </c>
      <c r="C13" s="13">
        <v>100795</v>
      </c>
      <c r="D13" s="13">
        <v>96219</v>
      </c>
      <c r="E13" s="13">
        <v>197014</v>
      </c>
      <c r="F13" s="13">
        <v>1160</v>
      </c>
      <c r="G13" s="13">
        <f t="shared" si="0"/>
        <v>955</v>
      </c>
    </row>
    <row r="14" spans="1:7" ht="20.100000000000001" customHeight="1">
      <c r="A14" s="12">
        <v>22</v>
      </c>
      <c r="B14" s="3" t="s">
        <v>232</v>
      </c>
      <c r="C14" s="13">
        <v>81413</v>
      </c>
      <c r="D14" s="13">
        <v>78056</v>
      </c>
      <c r="E14" s="13">
        <v>159469</v>
      </c>
      <c r="F14" s="13">
        <v>655</v>
      </c>
      <c r="G14" s="13">
        <f t="shared" si="0"/>
        <v>959</v>
      </c>
    </row>
    <row r="15" spans="1:7" ht="20.100000000000001" customHeight="1">
      <c r="A15" s="19" t="s">
        <v>233</v>
      </c>
      <c r="B15" s="21" t="s">
        <v>234</v>
      </c>
      <c r="C15" s="10"/>
      <c r="D15" s="10"/>
      <c r="E15" s="10"/>
      <c r="F15" s="10"/>
      <c r="G15" s="10"/>
    </row>
    <row r="16" spans="1:7" ht="20.100000000000001" customHeight="1">
      <c r="A16" s="12">
        <v>1</v>
      </c>
      <c r="B16" s="22" t="s">
        <v>235</v>
      </c>
      <c r="C16" s="13">
        <v>45717</v>
      </c>
      <c r="D16" s="13">
        <v>44463</v>
      </c>
      <c r="E16" s="13">
        <v>90180</v>
      </c>
      <c r="F16" s="13">
        <v>2170</v>
      </c>
      <c r="G16" s="13">
        <f t="shared" si="0"/>
        <v>973</v>
      </c>
    </row>
    <row r="17" spans="1:7" ht="20.100000000000001" customHeight="1">
      <c r="A17" s="12">
        <v>2</v>
      </c>
      <c r="B17" s="22" t="s">
        <v>236</v>
      </c>
      <c r="C17" s="13">
        <v>15040</v>
      </c>
      <c r="D17" s="13">
        <v>14533</v>
      </c>
      <c r="E17" s="13">
        <v>29573</v>
      </c>
      <c r="F17" s="13">
        <v>3764</v>
      </c>
      <c r="G17" s="13">
        <f t="shared" si="0"/>
        <v>966</v>
      </c>
    </row>
    <row r="18" spans="1:7" ht="20.100000000000001" customHeight="1">
      <c r="A18" s="12">
        <v>3</v>
      </c>
      <c r="B18" s="22" t="s">
        <v>237</v>
      </c>
      <c r="C18" s="13">
        <v>69117</v>
      </c>
      <c r="D18" s="13">
        <v>66137</v>
      </c>
      <c r="E18" s="13">
        <v>135254</v>
      </c>
      <c r="F18" s="13">
        <v>2224</v>
      </c>
      <c r="G18" s="13">
        <f t="shared" si="0"/>
        <v>957</v>
      </c>
    </row>
    <row r="19" spans="1:7" ht="20.100000000000001" customHeight="1">
      <c r="A19" s="12">
        <v>4</v>
      </c>
      <c r="B19" s="22" t="s">
        <v>238</v>
      </c>
      <c r="C19" s="13">
        <v>104530</v>
      </c>
      <c r="D19" s="13">
        <v>99855</v>
      </c>
      <c r="E19" s="13">
        <v>204385</v>
      </c>
      <c r="F19" s="13">
        <v>1774</v>
      </c>
      <c r="G19" s="13">
        <f t="shared" si="0"/>
        <v>955</v>
      </c>
    </row>
    <row r="20" spans="1:7" ht="20.100000000000001" customHeight="1">
      <c r="A20" s="12">
        <v>5</v>
      </c>
      <c r="B20" s="22" t="s">
        <v>239</v>
      </c>
      <c r="C20" s="13">
        <v>71223</v>
      </c>
      <c r="D20" s="13">
        <v>67756</v>
      </c>
      <c r="E20" s="13">
        <v>138979</v>
      </c>
      <c r="F20" s="13">
        <v>2333</v>
      </c>
      <c r="G20" s="13">
        <f t="shared" si="0"/>
        <v>951</v>
      </c>
    </row>
    <row r="21" spans="1:7" ht="20.100000000000001" customHeight="1">
      <c r="A21" s="12">
        <v>6</v>
      </c>
      <c r="B21" s="22" t="s">
        <v>240</v>
      </c>
      <c r="C21" s="13">
        <v>89706</v>
      </c>
      <c r="D21" s="13">
        <v>86007</v>
      </c>
      <c r="E21" s="13">
        <v>175713</v>
      </c>
      <c r="F21" s="13">
        <v>1388</v>
      </c>
      <c r="G21" s="13">
        <f t="shared" si="0"/>
        <v>959</v>
      </c>
    </row>
    <row r="22" spans="1:7" ht="20.100000000000001" customHeight="1">
      <c r="A22" s="12">
        <v>7</v>
      </c>
      <c r="B22" s="22" t="s">
        <v>241</v>
      </c>
      <c r="C22" s="13">
        <v>117229</v>
      </c>
      <c r="D22" s="13">
        <v>111299</v>
      </c>
      <c r="E22" s="13">
        <v>228528</v>
      </c>
      <c r="F22" s="13">
        <v>1330</v>
      </c>
      <c r="G22" s="13">
        <f t="shared" si="0"/>
        <v>949</v>
      </c>
    </row>
    <row r="23" spans="1:7" ht="20.100000000000001" customHeight="1">
      <c r="A23" s="12">
        <v>8</v>
      </c>
      <c r="B23" s="22" t="s">
        <v>242</v>
      </c>
      <c r="C23" s="13">
        <v>127195</v>
      </c>
      <c r="D23" s="13">
        <v>119513</v>
      </c>
      <c r="E23" s="13">
        <v>246708</v>
      </c>
      <c r="F23" s="13">
        <v>1281</v>
      </c>
      <c r="G23" s="13">
        <f t="shared" si="0"/>
        <v>940</v>
      </c>
    </row>
    <row r="24" spans="1:7" ht="20.100000000000001" customHeight="1">
      <c r="A24" s="12">
        <v>9</v>
      </c>
      <c r="B24" s="22" t="s">
        <v>243</v>
      </c>
      <c r="C24" s="13">
        <v>92684</v>
      </c>
      <c r="D24" s="13">
        <v>88824</v>
      </c>
      <c r="E24" s="13">
        <v>181508</v>
      </c>
      <c r="F24" s="13">
        <v>1302</v>
      </c>
      <c r="G24" s="13">
        <f t="shared" si="0"/>
        <v>958</v>
      </c>
    </row>
    <row r="25" spans="1:7" ht="20.100000000000001" customHeight="1">
      <c r="A25" s="12">
        <v>10</v>
      </c>
      <c r="B25" s="22" t="s">
        <v>244</v>
      </c>
      <c r="C25" s="13">
        <v>122787</v>
      </c>
      <c r="D25" s="13">
        <v>118544</v>
      </c>
      <c r="E25" s="13">
        <v>241331</v>
      </c>
      <c r="F25" s="13">
        <v>912</v>
      </c>
      <c r="G25" s="13">
        <f t="shared" si="0"/>
        <v>965</v>
      </c>
    </row>
    <row r="26" spans="1:7" ht="20.100000000000001" customHeight="1">
      <c r="A26" s="12">
        <v>11</v>
      </c>
      <c r="B26" s="22" t="s">
        <v>245</v>
      </c>
      <c r="C26" s="13">
        <v>161643</v>
      </c>
      <c r="D26" s="13">
        <v>154164</v>
      </c>
      <c r="E26" s="13">
        <v>315807</v>
      </c>
      <c r="F26" s="13">
        <v>1554</v>
      </c>
      <c r="G26" s="13">
        <f t="shared" si="0"/>
        <v>954</v>
      </c>
    </row>
    <row r="27" spans="1:7" ht="20.100000000000001" customHeight="1">
      <c r="A27" s="12">
        <v>12</v>
      </c>
      <c r="B27" s="22" t="s">
        <v>246</v>
      </c>
      <c r="C27" s="13">
        <v>112441</v>
      </c>
      <c r="D27" s="13">
        <v>106063</v>
      </c>
      <c r="E27" s="13">
        <v>218504</v>
      </c>
      <c r="F27" s="13">
        <v>1914</v>
      </c>
      <c r="G27" s="13">
        <f t="shared" si="0"/>
        <v>943</v>
      </c>
    </row>
    <row r="28" spans="1:7" ht="20.100000000000001" customHeight="1">
      <c r="A28" s="12">
        <v>13</v>
      </c>
      <c r="B28" s="22" t="s">
        <v>247</v>
      </c>
      <c r="C28" s="13">
        <v>104329</v>
      </c>
      <c r="D28" s="13">
        <v>99508</v>
      </c>
      <c r="E28" s="13">
        <v>203837</v>
      </c>
      <c r="F28" s="13">
        <v>1918</v>
      </c>
      <c r="G28" s="13">
        <f t="shared" si="0"/>
        <v>954</v>
      </c>
    </row>
    <row r="29" spans="1:7" ht="20.100000000000001" customHeight="1">
      <c r="A29" s="12">
        <v>14</v>
      </c>
      <c r="B29" s="22" t="s">
        <v>248</v>
      </c>
      <c r="C29" s="13">
        <v>115725</v>
      </c>
      <c r="D29" s="13">
        <v>110437</v>
      </c>
      <c r="E29" s="13">
        <v>226162</v>
      </c>
      <c r="F29" s="13">
        <v>1696</v>
      </c>
      <c r="G29" s="13">
        <f t="shared" si="0"/>
        <v>954</v>
      </c>
    </row>
    <row r="30" spans="1:7" ht="20.100000000000001" customHeight="1">
      <c r="A30" s="12">
        <v>15</v>
      </c>
      <c r="B30" s="22" t="s">
        <v>249</v>
      </c>
      <c r="C30" s="13">
        <v>69031</v>
      </c>
      <c r="D30" s="13">
        <v>66129</v>
      </c>
      <c r="E30" s="13">
        <v>135160</v>
      </c>
      <c r="F30" s="13">
        <v>1949</v>
      </c>
      <c r="G30" s="13">
        <f t="shared" si="0"/>
        <v>958</v>
      </c>
    </row>
    <row r="31" spans="1:7" ht="20.100000000000001" customHeight="1">
      <c r="A31" s="12">
        <v>16</v>
      </c>
      <c r="B31" s="22" t="s">
        <v>250</v>
      </c>
      <c r="C31" s="13">
        <v>95134</v>
      </c>
      <c r="D31" s="13">
        <v>90674</v>
      </c>
      <c r="E31" s="13">
        <v>185808</v>
      </c>
      <c r="F31" s="13">
        <v>1729</v>
      </c>
      <c r="G31" s="13">
        <f t="shared" si="0"/>
        <v>953</v>
      </c>
    </row>
    <row r="32" spans="1:7" ht="20.100000000000001" customHeight="1">
      <c r="A32" s="12">
        <v>17</v>
      </c>
      <c r="B32" s="22" t="s">
        <v>251</v>
      </c>
      <c r="C32" s="13">
        <v>136359</v>
      </c>
      <c r="D32" s="13">
        <v>130286</v>
      </c>
      <c r="E32" s="13">
        <v>266645</v>
      </c>
      <c r="F32" s="13">
        <v>1151</v>
      </c>
      <c r="G32" s="13">
        <f t="shared" si="0"/>
        <v>955</v>
      </c>
    </row>
    <row r="33" spans="1:7" ht="20.100000000000001" customHeight="1">
      <c r="A33" s="15">
        <v>18</v>
      </c>
      <c r="B33" s="23" t="s">
        <v>252</v>
      </c>
      <c r="C33" s="16">
        <v>97208</v>
      </c>
      <c r="D33" s="16">
        <v>91787</v>
      </c>
      <c r="E33" s="16">
        <v>188995</v>
      </c>
      <c r="F33" s="16">
        <v>1551</v>
      </c>
      <c r="G33" s="16">
        <f t="shared" si="0"/>
        <v>944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2200-419C-4743-B8CA-D493948EFE35}">
  <dimension ref="A1:G33"/>
  <sheetViews>
    <sheetView showGridLines="0" topLeftCell="A16" workbookViewId="0">
      <selection activeCell="N26" sqref="N26"/>
    </sheetView>
  </sheetViews>
  <sheetFormatPr defaultRowHeight="15"/>
  <cols>
    <col min="1" max="1" width="9.28515625" bestFit="1" customWidth="1"/>
    <col min="2" max="2" width="17.28515625" bestFit="1" customWidth="1"/>
    <col min="3" max="3" width="13" customWidth="1"/>
    <col min="4" max="4" width="10.5703125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233</v>
      </c>
      <c r="B9" s="21" t="s">
        <v>234</v>
      </c>
      <c r="C9" s="10"/>
      <c r="D9" s="10"/>
      <c r="E9" s="10"/>
      <c r="F9" s="10"/>
      <c r="G9" s="10"/>
    </row>
    <row r="10" spans="1:7" ht="20.100000000000001" customHeight="1">
      <c r="A10" s="12">
        <v>19</v>
      </c>
      <c r="B10" s="22" t="s">
        <v>255</v>
      </c>
      <c r="C10" s="13">
        <v>86713</v>
      </c>
      <c r="D10" s="13">
        <v>82550</v>
      </c>
      <c r="E10" s="13">
        <v>169263</v>
      </c>
      <c r="F10" s="13">
        <v>1118</v>
      </c>
      <c r="G10" s="13">
        <f t="shared" ref="G10:G33" si="0">ROUND((D10/C10*1000),0)</f>
        <v>952</v>
      </c>
    </row>
    <row r="11" spans="1:7" ht="20.100000000000001" customHeight="1">
      <c r="A11" s="12">
        <v>20</v>
      </c>
      <c r="B11" s="22" t="s">
        <v>256</v>
      </c>
      <c r="C11" s="13">
        <v>111367</v>
      </c>
      <c r="D11" s="13">
        <v>105462</v>
      </c>
      <c r="E11" s="13">
        <v>216829</v>
      </c>
      <c r="F11" s="13">
        <v>1672</v>
      </c>
      <c r="G11" s="13">
        <f t="shared" si="0"/>
        <v>947</v>
      </c>
    </row>
    <row r="12" spans="1:7" ht="20.100000000000001" customHeight="1">
      <c r="A12" s="12">
        <v>21</v>
      </c>
      <c r="B12" s="22" t="s">
        <v>257</v>
      </c>
      <c r="C12" s="13">
        <v>122545</v>
      </c>
      <c r="D12" s="13">
        <v>117239</v>
      </c>
      <c r="E12" s="13">
        <f>SUM(C12:D12)</f>
        <v>239784</v>
      </c>
      <c r="F12" s="13">
        <v>1123</v>
      </c>
      <c r="G12" s="13">
        <f t="shared" si="0"/>
        <v>957</v>
      </c>
    </row>
    <row r="13" spans="1:7" ht="20.100000000000001" customHeight="1">
      <c r="A13" s="12">
        <v>22</v>
      </c>
      <c r="B13" s="22" t="s">
        <v>258</v>
      </c>
      <c r="C13" s="13">
        <v>117562</v>
      </c>
      <c r="D13" s="13">
        <v>111491</v>
      </c>
      <c r="E13" s="13">
        <v>229053</v>
      </c>
      <c r="F13" s="13">
        <v>614</v>
      </c>
      <c r="G13" s="13">
        <f t="shared" si="0"/>
        <v>948</v>
      </c>
    </row>
    <row r="14" spans="1:7" ht="20.100000000000001" customHeight="1">
      <c r="A14" s="12">
        <v>23</v>
      </c>
      <c r="B14" s="22" t="s">
        <v>259</v>
      </c>
      <c r="C14" s="13">
        <v>167832</v>
      </c>
      <c r="D14" s="13">
        <v>162260</v>
      </c>
      <c r="E14" s="13">
        <v>330092</v>
      </c>
      <c r="F14" s="13">
        <v>689</v>
      </c>
      <c r="G14" s="13">
        <f t="shared" si="0"/>
        <v>967</v>
      </c>
    </row>
    <row r="15" spans="1:7" ht="20.100000000000001" customHeight="1">
      <c r="A15" s="12">
        <v>24</v>
      </c>
      <c r="B15" s="22" t="s">
        <v>260</v>
      </c>
      <c r="C15" s="13">
        <v>125910</v>
      </c>
      <c r="D15" s="13">
        <v>120688</v>
      </c>
      <c r="E15" s="13">
        <v>246598</v>
      </c>
      <c r="F15" s="13">
        <v>751</v>
      </c>
      <c r="G15" s="13">
        <f t="shared" si="0"/>
        <v>959</v>
      </c>
    </row>
    <row r="16" spans="1:7" ht="20.100000000000001" customHeight="1">
      <c r="A16" s="12">
        <v>25</v>
      </c>
      <c r="B16" s="22" t="s">
        <v>261</v>
      </c>
      <c r="C16" s="13">
        <v>113831</v>
      </c>
      <c r="D16" s="13">
        <v>107008</v>
      </c>
      <c r="E16" s="13">
        <v>220839</v>
      </c>
      <c r="F16" s="13">
        <v>872</v>
      </c>
      <c r="G16" s="13">
        <f t="shared" si="0"/>
        <v>940</v>
      </c>
    </row>
    <row r="17" spans="1:7" ht="20.100000000000001" customHeight="1">
      <c r="A17" s="12">
        <v>26</v>
      </c>
      <c r="B17" s="22" t="s">
        <v>262</v>
      </c>
      <c r="C17" s="13">
        <v>144120</v>
      </c>
      <c r="D17" s="13">
        <v>137843</v>
      </c>
      <c r="E17" s="13">
        <v>281963</v>
      </c>
      <c r="F17" s="13">
        <v>947</v>
      </c>
      <c r="G17" s="13">
        <f t="shared" si="0"/>
        <v>956</v>
      </c>
    </row>
    <row r="18" spans="1:7" ht="20.100000000000001" customHeight="1">
      <c r="A18" s="12">
        <v>27</v>
      </c>
      <c r="B18" s="22" t="s">
        <v>263</v>
      </c>
      <c r="C18" s="13">
        <v>109468</v>
      </c>
      <c r="D18" s="13">
        <v>102569</v>
      </c>
      <c r="E18" s="13">
        <v>212037</v>
      </c>
      <c r="F18" s="13">
        <v>658</v>
      </c>
      <c r="G18" s="13">
        <f t="shared" si="0"/>
        <v>937</v>
      </c>
    </row>
    <row r="19" spans="1:7" ht="20.100000000000001" customHeight="1">
      <c r="A19" s="12">
        <v>28</v>
      </c>
      <c r="B19" s="22" t="s">
        <v>264</v>
      </c>
      <c r="C19" s="13">
        <v>93351</v>
      </c>
      <c r="D19" s="13">
        <v>89479</v>
      </c>
      <c r="E19" s="13">
        <v>182830</v>
      </c>
      <c r="F19" s="13">
        <v>433</v>
      </c>
      <c r="G19" s="13">
        <f t="shared" si="0"/>
        <v>959</v>
      </c>
    </row>
    <row r="20" spans="1:7" ht="20.100000000000001" customHeight="1">
      <c r="A20" s="12">
        <v>29</v>
      </c>
      <c r="B20" s="22" t="s">
        <v>265</v>
      </c>
      <c r="C20" s="13">
        <v>169422</v>
      </c>
      <c r="D20" s="13">
        <v>162401</v>
      </c>
      <c r="E20" s="13">
        <v>331823</v>
      </c>
      <c r="F20" s="13">
        <v>595</v>
      </c>
      <c r="G20" s="13">
        <f t="shared" si="0"/>
        <v>959</v>
      </c>
    </row>
    <row r="21" spans="1:7" ht="20.100000000000001" customHeight="1">
      <c r="A21" s="19" t="s">
        <v>266</v>
      </c>
      <c r="B21" s="9" t="s">
        <v>267</v>
      </c>
      <c r="C21" s="10"/>
      <c r="D21" s="10"/>
      <c r="E21" s="10"/>
      <c r="F21" s="10"/>
      <c r="G21" s="10"/>
    </row>
    <row r="22" spans="1:7" ht="20.100000000000001" customHeight="1">
      <c r="A22" s="12">
        <v>1</v>
      </c>
      <c r="B22" s="3" t="s">
        <v>268</v>
      </c>
      <c r="C22" s="13">
        <v>97735</v>
      </c>
      <c r="D22" s="13">
        <v>92451</v>
      </c>
      <c r="E22" s="13">
        <v>190186</v>
      </c>
      <c r="F22" s="13">
        <v>1569</v>
      </c>
      <c r="G22" s="13">
        <f t="shared" si="0"/>
        <v>946</v>
      </c>
    </row>
    <row r="23" spans="1:7" ht="20.100000000000001" customHeight="1">
      <c r="A23" s="12">
        <v>2</v>
      </c>
      <c r="B23" s="3" t="s">
        <v>269</v>
      </c>
      <c r="C23" s="13">
        <v>98887</v>
      </c>
      <c r="D23" s="13">
        <v>93411</v>
      </c>
      <c r="E23" s="13">
        <v>192298</v>
      </c>
      <c r="F23" s="13">
        <v>1377</v>
      </c>
      <c r="G23" s="13">
        <f t="shared" si="0"/>
        <v>945</v>
      </c>
    </row>
    <row r="24" spans="1:7" ht="20.100000000000001" customHeight="1">
      <c r="A24" s="12">
        <v>3</v>
      </c>
      <c r="B24" s="3" t="s">
        <v>270</v>
      </c>
      <c r="C24" s="13">
        <v>82709</v>
      </c>
      <c r="D24" s="13">
        <v>78484</v>
      </c>
      <c r="E24" s="13">
        <v>161193</v>
      </c>
      <c r="F24" s="13">
        <v>1689</v>
      </c>
      <c r="G24" s="13">
        <f t="shared" si="0"/>
        <v>949</v>
      </c>
    </row>
    <row r="25" spans="1:7" ht="20.100000000000001" customHeight="1">
      <c r="A25" s="12">
        <v>4</v>
      </c>
      <c r="B25" s="3" t="s">
        <v>271</v>
      </c>
      <c r="C25" s="13">
        <v>95602</v>
      </c>
      <c r="D25" s="13">
        <v>91096</v>
      </c>
      <c r="E25" s="13">
        <v>186698</v>
      </c>
      <c r="F25" s="13">
        <v>1758</v>
      </c>
      <c r="G25" s="13">
        <f t="shared" si="0"/>
        <v>953</v>
      </c>
    </row>
    <row r="26" spans="1:7" ht="20.100000000000001" customHeight="1">
      <c r="A26" s="12">
        <v>5</v>
      </c>
      <c r="B26" s="22" t="s">
        <v>272</v>
      </c>
      <c r="C26" s="13">
        <v>37416</v>
      </c>
      <c r="D26" s="13">
        <v>37094</v>
      </c>
      <c r="E26" s="13">
        <v>74510</v>
      </c>
      <c r="F26" s="13">
        <v>3204</v>
      </c>
      <c r="G26" s="13">
        <f t="shared" si="0"/>
        <v>991</v>
      </c>
    </row>
    <row r="27" spans="1:7" ht="20.100000000000001" customHeight="1">
      <c r="A27" s="12">
        <v>6</v>
      </c>
      <c r="B27" s="22" t="s">
        <v>273</v>
      </c>
      <c r="C27" s="13">
        <v>4734</v>
      </c>
      <c r="D27" s="13">
        <v>4566</v>
      </c>
      <c r="E27" s="13">
        <v>9300</v>
      </c>
      <c r="F27" s="13">
        <v>5275</v>
      </c>
      <c r="G27" s="13">
        <f t="shared" si="0"/>
        <v>965</v>
      </c>
    </row>
    <row r="28" spans="1:7" ht="20.100000000000001" customHeight="1">
      <c r="A28" s="12">
        <v>7</v>
      </c>
      <c r="B28" s="22" t="s">
        <v>150</v>
      </c>
      <c r="C28" s="13">
        <v>18017</v>
      </c>
      <c r="D28" s="13">
        <v>17178</v>
      </c>
      <c r="E28" s="13">
        <v>35195</v>
      </c>
      <c r="F28" s="13">
        <v>4875</v>
      </c>
      <c r="G28" s="13">
        <f t="shared" si="0"/>
        <v>953</v>
      </c>
    </row>
    <row r="29" spans="1:7" ht="20.100000000000001" customHeight="1">
      <c r="A29" s="12">
        <v>8</v>
      </c>
      <c r="B29" s="22" t="s">
        <v>274</v>
      </c>
      <c r="C29" s="13">
        <v>22147</v>
      </c>
      <c r="D29" s="13">
        <v>20940</v>
      </c>
      <c r="E29" s="13">
        <v>43087</v>
      </c>
      <c r="F29" s="13">
        <v>3011</v>
      </c>
      <c r="G29" s="13">
        <f t="shared" si="0"/>
        <v>946</v>
      </c>
    </row>
    <row r="30" spans="1:7" ht="20.100000000000001" customHeight="1">
      <c r="A30" s="12">
        <v>9</v>
      </c>
      <c r="B30" s="22" t="s">
        <v>275</v>
      </c>
      <c r="C30" s="13">
        <v>41288</v>
      </c>
      <c r="D30" s="13">
        <v>39505</v>
      </c>
      <c r="E30" s="13">
        <v>80793</v>
      </c>
      <c r="F30" s="13">
        <v>2297</v>
      </c>
      <c r="G30" s="13">
        <f t="shared" si="0"/>
        <v>957</v>
      </c>
    </row>
    <row r="31" spans="1:7" ht="20.100000000000001" customHeight="1">
      <c r="A31" s="12">
        <v>10</v>
      </c>
      <c r="B31" s="22" t="s">
        <v>276</v>
      </c>
      <c r="C31" s="13">
        <v>94250</v>
      </c>
      <c r="D31" s="13">
        <v>90531</v>
      </c>
      <c r="E31" s="13">
        <v>184781</v>
      </c>
      <c r="F31" s="13">
        <v>1881</v>
      </c>
      <c r="G31" s="13">
        <f t="shared" si="0"/>
        <v>961</v>
      </c>
    </row>
    <row r="32" spans="1:7" ht="20.100000000000001" customHeight="1">
      <c r="A32" s="12">
        <v>11</v>
      </c>
      <c r="B32" s="22" t="s">
        <v>277</v>
      </c>
      <c r="C32" s="13">
        <v>72270</v>
      </c>
      <c r="D32" s="13">
        <v>67846</v>
      </c>
      <c r="E32" s="13">
        <v>140116</v>
      </c>
      <c r="F32" s="13">
        <v>2398</v>
      </c>
      <c r="G32" s="13">
        <f t="shared" si="0"/>
        <v>939</v>
      </c>
    </row>
    <row r="33" spans="1:7" ht="20.100000000000001" customHeight="1">
      <c r="A33" s="15">
        <v>12</v>
      </c>
      <c r="B33" s="23" t="s">
        <v>278</v>
      </c>
      <c r="C33" s="16">
        <v>61419</v>
      </c>
      <c r="D33" s="16">
        <v>57614</v>
      </c>
      <c r="E33" s="16">
        <v>119033</v>
      </c>
      <c r="F33" s="16">
        <v>1929</v>
      </c>
      <c r="G33" s="16">
        <f t="shared" si="0"/>
        <v>938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FAA4-B72A-48F6-B48E-28216FE222B0}">
  <dimension ref="A1:G33"/>
  <sheetViews>
    <sheetView showGridLines="0" workbookViewId="0">
      <selection activeCell="K11" sqref="K11"/>
    </sheetView>
  </sheetViews>
  <sheetFormatPr defaultRowHeight="15"/>
  <cols>
    <col min="1" max="1" width="9.28515625" bestFit="1" customWidth="1"/>
    <col min="2" max="2" width="15.57031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266</v>
      </c>
      <c r="B9" s="9" t="s">
        <v>267</v>
      </c>
      <c r="C9" s="10"/>
      <c r="D9" s="10"/>
      <c r="E9" s="10"/>
      <c r="F9" s="10"/>
      <c r="G9" s="10"/>
    </row>
    <row r="10" spans="1:7" ht="20.100000000000001" customHeight="1">
      <c r="A10" s="12">
        <v>13</v>
      </c>
      <c r="B10" s="22" t="s">
        <v>281</v>
      </c>
      <c r="C10" s="13">
        <v>93192</v>
      </c>
      <c r="D10" s="13">
        <v>90028</v>
      </c>
      <c r="E10" s="13">
        <v>183220</v>
      </c>
      <c r="F10" s="13">
        <v>1559</v>
      </c>
      <c r="G10" s="13">
        <f t="shared" ref="G10:G29" si="0">ROUND((D10/C10*1000),0)</f>
        <v>966</v>
      </c>
    </row>
    <row r="11" spans="1:7" ht="20.100000000000001" customHeight="1">
      <c r="A11" s="12">
        <v>14</v>
      </c>
      <c r="B11" s="22" t="s">
        <v>282</v>
      </c>
      <c r="C11" s="13">
        <v>89853</v>
      </c>
      <c r="D11" s="13">
        <v>85622</v>
      </c>
      <c r="E11" s="13">
        <v>175475</v>
      </c>
      <c r="F11" s="13">
        <v>1688</v>
      </c>
      <c r="G11" s="13">
        <f t="shared" si="0"/>
        <v>953</v>
      </c>
    </row>
    <row r="12" spans="1:7" ht="20.100000000000001" customHeight="1">
      <c r="A12" s="19" t="s">
        <v>283</v>
      </c>
      <c r="B12" s="24" t="s">
        <v>284</v>
      </c>
      <c r="C12" s="10"/>
      <c r="D12" s="10"/>
      <c r="E12" s="10"/>
      <c r="F12" s="25"/>
      <c r="G12" s="10"/>
    </row>
    <row r="13" spans="1:7" ht="20.100000000000001" customHeight="1">
      <c r="A13" s="12">
        <v>1</v>
      </c>
      <c r="B13" s="3" t="s">
        <v>285</v>
      </c>
      <c r="C13" s="13">
        <v>83014</v>
      </c>
      <c r="D13" s="13">
        <v>77881</v>
      </c>
      <c r="E13" s="13">
        <v>160895</v>
      </c>
      <c r="F13" s="13">
        <v>773</v>
      </c>
      <c r="G13" s="13">
        <f t="shared" si="0"/>
        <v>938</v>
      </c>
    </row>
    <row r="14" spans="1:7" ht="20.100000000000001" customHeight="1">
      <c r="A14" s="12">
        <v>2</v>
      </c>
      <c r="B14" s="3" t="s">
        <v>286</v>
      </c>
      <c r="C14" s="13">
        <v>111488</v>
      </c>
      <c r="D14" s="13">
        <v>105648</v>
      </c>
      <c r="E14" s="13">
        <v>217136</v>
      </c>
      <c r="F14" s="13">
        <v>855</v>
      </c>
      <c r="G14" s="13">
        <f t="shared" si="0"/>
        <v>948</v>
      </c>
    </row>
    <row r="15" spans="1:7" ht="20.100000000000001" customHeight="1">
      <c r="A15" s="12">
        <v>3</v>
      </c>
      <c r="B15" s="3" t="s">
        <v>287</v>
      </c>
      <c r="C15" s="13">
        <v>125875</v>
      </c>
      <c r="D15" s="13">
        <v>118447</v>
      </c>
      <c r="E15" s="13">
        <v>244322</v>
      </c>
      <c r="F15" s="13">
        <v>872</v>
      </c>
      <c r="G15" s="13">
        <f t="shared" si="0"/>
        <v>941</v>
      </c>
    </row>
    <row r="16" spans="1:7" ht="20.100000000000001" customHeight="1">
      <c r="A16" s="12">
        <v>4</v>
      </c>
      <c r="B16" s="3" t="s">
        <v>288</v>
      </c>
      <c r="C16" s="13">
        <v>77299</v>
      </c>
      <c r="D16" s="13">
        <v>73932</v>
      </c>
      <c r="E16" s="13">
        <v>151231</v>
      </c>
      <c r="F16" s="13">
        <v>778</v>
      </c>
      <c r="G16" s="13">
        <f t="shared" si="0"/>
        <v>956</v>
      </c>
    </row>
    <row r="17" spans="1:7" ht="20.100000000000001" customHeight="1">
      <c r="A17" s="12">
        <v>5</v>
      </c>
      <c r="B17" s="3" t="s">
        <v>289</v>
      </c>
      <c r="C17" s="13">
        <v>157234</v>
      </c>
      <c r="D17" s="13">
        <v>148963</v>
      </c>
      <c r="E17" s="13">
        <v>306197</v>
      </c>
      <c r="F17" s="13">
        <v>909</v>
      </c>
      <c r="G17" s="13">
        <f t="shared" si="0"/>
        <v>947</v>
      </c>
    </row>
    <row r="18" spans="1:7" ht="20.100000000000001" customHeight="1">
      <c r="A18" s="12">
        <v>6</v>
      </c>
      <c r="B18" s="3" t="s">
        <v>290</v>
      </c>
      <c r="C18" s="13">
        <v>180990</v>
      </c>
      <c r="D18" s="13">
        <v>171201</v>
      </c>
      <c r="E18" s="13">
        <v>352191</v>
      </c>
      <c r="F18" s="13">
        <v>928</v>
      </c>
      <c r="G18" s="13">
        <f t="shared" si="0"/>
        <v>946</v>
      </c>
    </row>
    <row r="19" spans="1:7" ht="20.100000000000001" customHeight="1">
      <c r="A19" s="12">
        <v>7</v>
      </c>
      <c r="B19" s="3" t="s">
        <v>291</v>
      </c>
      <c r="C19" s="13">
        <v>152575</v>
      </c>
      <c r="D19" s="13">
        <v>143954</v>
      </c>
      <c r="E19" s="13">
        <v>296529</v>
      </c>
      <c r="F19" s="13">
        <v>890</v>
      </c>
      <c r="G19" s="13">
        <f t="shared" si="0"/>
        <v>943</v>
      </c>
    </row>
    <row r="20" spans="1:7" ht="20.100000000000001" customHeight="1">
      <c r="A20" s="12">
        <v>8</v>
      </c>
      <c r="B20" s="3" t="s">
        <v>292</v>
      </c>
      <c r="C20" s="13">
        <v>68826</v>
      </c>
      <c r="D20" s="13">
        <v>65206</v>
      </c>
      <c r="E20" s="13">
        <v>134032</v>
      </c>
      <c r="F20" s="13">
        <v>998</v>
      </c>
      <c r="G20" s="13">
        <f t="shared" si="0"/>
        <v>947</v>
      </c>
    </row>
    <row r="21" spans="1:7" ht="20.100000000000001" customHeight="1">
      <c r="A21" s="12">
        <v>9</v>
      </c>
      <c r="B21" s="3" t="s">
        <v>293</v>
      </c>
      <c r="C21" s="13">
        <v>39515</v>
      </c>
      <c r="D21" s="13">
        <v>36726</v>
      </c>
      <c r="E21" s="13">
        <v>76241</v>
      </c>
      <c r="F21" s="13">
        <v>1251</v>
      </c>
      <c r="G21" s="13">
        <f t="shared" si="0"/>
        <v>929</v>
      </c>
    </row>
    <row r="22" spans="1:7" ht="20.100000000000001" customHeight="1">
      <c r="A22" s="12">
        <v>10</v>
      </c>
      <c r="B22" s="3" t="s">
        <v>294</v>
      </c>
      <c r="C22" s="13">
        <v>147239</v>
      </c>
      <c r="D22" s="13">
        <v>138646</v>
      </c>
      <c r="E22" s="13">
        <v>285885</v>
      </c>
      <c r="F22" s="13">
        <v>1026</v>
      </c>
      <c r="G22" s="13">
        <f t="shared" si="0"/>
        <v>942</v>
      </c>
    </row>
    <row r="23" spans="1:7" ht="20.100000000000001" customHeight="1">
      <c r="A23" s="12">
        <v>11</v>
      </c>
      <c r="B23" s="3" t="s">
        <v>295</v>
      </c>
      <c r="C23" s="13">
        <v>75573</v>
      </c>
      <c r="D23" s="13">
        <v>71132</v>
      </c>
      <c r="E23" s="13">
        <v>146705</v>
      </c>
      <c r="F23" s="13">
        <v>880</v>
      </c>
      <c r="G23" s="13">
        <f t="shared" si="0"/>
        <v>941</v>
      </c>
    </row>
    <row r="24" spans="1:7" ht="20.100000000000001" customHeight="1">
      <c r="A24" s="12">
        <v>12</v>
      </c>
      <c r="B24" s="3" t="s">
        <v>296</v>
      </c>
      <c r="C24" s="13">
        <v>127576</v>
      </c>
      <c r="D24" s="13">
        <v>118323</v>
      </c>
      <c r="E24" s="13">
        <v>245899</v>
      </c>
      <c r="F24" s="13">
        <v>1060</v>
      </c>
      <c r="G24" s="13">
        <f t="shared" si="0"/>
        <v>927</v>
      </c>
    </row>
    <row r="25" spans="1:7" ht="20.100000000000001" customHeight="1">
      <c r="A25" s="12">
        <v>13</v>
      </c>
      <c r="B25" s="3" t="s">
        <v>297</v>
      </c>
      <c r="C25" s="13">
        <v>79482</v>
      </c>
      <c r="D25" s="13">
        <v>74774</v>
      </c>
      <c r="E25" s="13">
        <v>154256</v>
      </c>
      <c r="F25" s="13">
        <v>1268</v>
      </c>
      <c r="G25" s="13">
        <f t="shared" si="0"/>
        <v>941</v>
      </c>
    </row>
    <row r="26" spans="1:7" ht="20.100000000000001" customHeight="1">
      <c r="A26" s="12">
        <v>14</v>
      </c>
      <c r="B26" s="3" t="s">
        <v>298</v>
      </c>
      <c r="C26" s="13">
        <v>62661</v>
      </c>
      <c r="D26" s="13">
        <v>58186</v>
      </c>
      <c r="E26" s="13">
        <v>120847</v>
      </c>
      <c r="F26" s="13">
        <v>1425</v>
      </c>
      <c r="G26" s="13">
        <f t="shared" si="0"/>
        <v>929</v>
      </c>
    </row>
    <row r="27" spans="1:7" ht="20.100000000000001" customHeight="1">
      <c r="A27" s="12">
        <v>15</v>
      </c>
      <c r="B27" s="3" t="s">
        <v>299</v>
      </c>
      <c r="C27" s="13">
        <v>162237</v>
      </c>
      <c r="D27" s="13">
        <v>152282</v>
      </c>
      <c r="E27" s="13">
        <v>314519</v>
      </c>
      <c r="F27" s="13">
        <v>1184</v>
      </c>
      <c r="G27" s="13">
        <f t="shared" si="0"/>
        <v>939</v>
      </c>
    </row>
    <row r="28" spans="1:7" ht="20.100000000000001" customHeight="1">
      <c r="A28" s="12">
        <v>16</v>
      </c>
      <c r="B28" s="3" t="s">
        <v>300</v>
      </c>
      <c r="C28" s="13">
        <v>162899</v>
      </c>
      <c r="D28" s="13">
        <v>151484</v>
      </c>
      <c r="E28" s="13">
        <v>314383</v>
      </c>
      <c r="F28" s="13">
        <v>1257</v>
      </c>
      <c r="G28" s="13">
        <f t="shared" si="0"/>
        <v>930</v>
      </c>
    </row>
    <row r="29" spans="1:7" ht="20.100000000000001" customHeight="1">
      <c r="A29" s="12">
        <v>17</v>
      </c>
      <c r="B29" s="3" t="s">
        <v>301</v>
      </c>
      <c r="C29" s="13">
        <v>106629</v>
      </c>
      <c r="D29" s="13">
        <v>100830</v>
      </c>
      <c r="E29" s="13">
        <v>207459</v>
      </c>
      <c r="F29" s="13">
        <v>1221</v>
      </c>
      <c r="G29" s="13">
        <f t="shared" si="0"/>
        <v>946</v>
      </c>
    </row>
    <row r="30" spans="1:7" ht="20.100000000000001" customHeight="1">
      <c r="A30" s="19" t="s">
        <v>302</v>
      </c>
      <c r="B30" s="9" t="s">
        <v>303</v>
      </c>
      <c r="C30" s="10"/>
      <c r="D30" s="10"/>
      <c r="E30" s="10"/>
      <c r="F30" s="10"/>
      <c r="G30" s="10"/>
    </row>
    <row r="31" spans="1:7" ht="20.100000000000001" customHeight="1">
      <c r="A31" s="12">
        <v>1</v>
      </c>
      <c r="B31" s="3" t="s">
        <v>304</v>
      </c>
      <c r="C31" s="13">
        <v>85302</v>
      </c>
      <c r="D31" s="13">
        <v>82524</v>
      </c>
      <c r="E31" s="13">
        <v>167826</v>
      </c>
      <c r="F31" s="13">
        <v>1658</v>
      </c>
      <c r="G31" s="13">
        <f t="shared" ref="G31:G33" si="1">ROUND((D31/C31*1000),0)</f>
        <v>967</v>
      </c>
    </row>
    <row r="32" spans="1:7" ht="20.100000000000001" customHeight="1">
      <c r="A32" s="12">
        <v>2</v>
      </c>
      <c r="B32" s="3" t="s">
        <v>305</v>
      </c>
      <c r="C32" s="13">
        <v>54532</v>
      </c>
      <c r="D32" s="13">
        <v>54186</v>
      </c>
      <c r="E32" s="13">
        <v>108718</v>
      </c>
      <c r="F32" s="13">
        <v>2516</v>
      </c>
      <c r="G32" s="13">
        <f t="shared" si="1"/>
        <v>994</v>
      </c>
    </row>
    <row r="33" spans="1:7" ht="20.100000000000001" customHeight="1">
      <c r="A33" s="15">
        <v>3</v>
      </c>
      <c r="B33" s="6" t="s">
        <v>306</v>
      </c>
      <c r="C33" s="16">
        <v>77047</v>
      </c>
      <c r="D33" s="16">
        <v>73756</v>
      </c>
      <c r="E33" s="16">
        <v>150803</v>
      </c>
      <c r="F33" s="16">
        <v>971</v>
      </c>
      <c r="G33" s="16">
        <f t="shared" si="1"/>
        <v>957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FD04-837B-4EC0-9281-AFEF4BF97148}">
  <dimension ref="A1:G32"/>
  <sheetViews>
    <sheetView showGridLines="0" topLeftCell="A4" workbookViewId="0">
      <selection activeCell="N26" sqref="N26"/>
    </sheetView>
  </sheetViews>
  <sheetFormatPr defaultRowHeight="15"/>
  <cols>
    <col min="2" max="2" width="13.85546875" bestFit="1" customWidth="1"/>
    <col min="3" max="3" width="13" customWidth="1"/>
    <col min="4" max="4" width="12" bestFit="1" customWidth="1"/>
    <col min="5" max="5" width="10.5703125" customWidth="1"/>
    <col min="6" max="6" width="10.28515625" customWidth="1"/>
    <col min="7" max="7" width="10.85546875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A8" s="26"/>
      <c r="B8" s="27"/>
      <c r="C8" s="27"/>
      <c r="D8" s="27"/>
      <c r="E8" s="27"/>
      <c r="F8" s="27"/>
      <c r="G8" s="27"/>
    </row>
    <row r="9" spans="1:7" ht="20.100000000000001" customHeight="1">
      <c r="A9" s="19" t="s">
        <v>302</v>
      </c>
      <c r="B9" s="9" t="s">
        <v>303</v>
      </c>
      <c r="C9" s="10"/>
      <c r="D9" s="10"/>
      <c r="E9" s="10"/>
      <c r="F9" s="10"/>
      <c r="G9" s="10"/>
    </row>
    <row r="10" spans="1:7" ht="20.100000000000001" customHeight="1">
      <c r="A10" s="12">
        <v>4</v>
      </c>
      <c r="B10" s="3" t="s">
        <v>309</v>
      </c>
      <c r="C10" s="13">
        <v>55790</v>
      </c>
      <c r="D10" s="13">
        <v>54977</v>
      </c>
      <c r="E10" s="13">
        <v>110767</v>
      </c>
      <c r="F10" s="13">
        <v>1919</v>
      </c>
      <c r="G10" s="13">
        <f t="shared" ref="G10:G32" si="0">ROUND((D10/C10*1000),0)</f>
        <v>985</v>
      </c>
    </row>
    <row r="11" spans="1:7" ht="20.100000000000001" customHeight="1">
      <c r="A11" s="12">
        <v>5</v>
      </c>
      <c r="B11" s="3" t="s">
        <v>310</v>
      </c>
      <c r="C11" s="13">
        <v>68136</v>
      </c>
      <c r="D11" s="13">
        <v>64978</v>
      </c>
      <c r="E11" s="13">
        <v>133114</v>
      </c>
      <c r="F11" s="13">
        <v>1096</v>
      </c>
      <c r="G11" s="13">
        <f t="shared" si="0"/>
        <v>954</v>
      </c>
    </row>
    <row r="12" spans="1:7" ht="20.100000000000001" customHeight="1">
      <c r="A12" s="12">
        <v>6</v>
      </c>
      <c r="B12" s="3" t="s">
        <v>311</v>
      </c>
      <c r="C12" s="13">
        <v>67018</v>
      </c>
      <c r="D12" s="13">
        <v>64218</v>
      </c>
      <c r="E12" s="13">
        <f>SUM(C12:D12)</f>
        <v>131236</v>
      </c>
      <c r="F12" s="13">
        <v>1583</v>
      </c>
      <c r="G12" s="13">
        <f t="shared" si="0"/>
        <v>958</v>
      </c>
    </row>
    <row r="13" spans="1:7" ht="20.100000000000001" customHeight="1">
      <c r="A13" s="12">
        <v>7</v>
      </c>
      <c r="B13" s="3" t="s">
        <v>312</v>
      </c>
      <c r="C13" s="13">
        <v>170997</v>
      </c>
      <c r="D13" s="13">
        <v>164834</v>
      </c>
      <c r="E13" s="13">
        <v>335831</v>
      </c>
      <c r="F13" s="13">
        <v>1452</v>
      </c>
      <c r="G13" s="13">
        <f t="shared" si="0"/>
        <v>964</v>
      </c>
    </row>
    <row r="14" spans="1:7" ht="20.100000000000001" customHeight="1">
      <c r="A14" s="12">
        <v>8</v>
      </c>
      <c r="B14" s="3" t="s">
        <v>313</v>
      </c>
      <c r="C14" s="13">
        <v>158641</v>
      </c>
      <c r="D14" s="13">
        <v>151820</v>
      </c>
      <c r="E14" s="13">
        <v>310461</v>
      </c>
      <c r="F14" s="13">
        <v>730</v>
      </c>
      <c r="G14" s="13">
        <f t="shared" si="0"/>
        <v>957</v>
      </c>
    </row>
    <row r="15" spans="1:7" ht="20.100000000000001" customHeight="1">
      <c r="A15" s="12">
        <v>9</v>
      </c>
      <c r="B15" s="3" t="s">
        <v>314</v>
      </c>
      <c r="C15" s="13">
        <v>103419</v>
      </c>
      <c r="D15" s="13">
        <v>98652</v>
      </c>
      <c r="E15" s="13">
        <v>202071</v>
      </c>
      <c r="F15" s="13">
        <v>1201</v>
      </c>
      <c r="G15" s="13">
        <f t="shared" si="0"/>
        <v>954</v>
      </c>
    </row>
    <row r="16" spans="1:7" ht="20.100000000000001" customHeight="1">
      <c r="A16" s="12">
        <v>10</v>
      </c>
      <c r="B16" s="3" t="s">
        <v>315</v>
      </c>
      <c r="C16" s="13">
        <v>80699</v>
      </c>
      <c r="D16" s="13">
        <v>77325</v>
      </c>
      <c r="E16" s="13">
        <v>158024</v>
      </c>
      <c r="F16" s="13">
        <v>741</v>
      </c>
      <c r="G16" s="13">
        <f t="shared" si="0"/>
        <v>958</v>
      </c>
    </row>
    <row r="17" spans="1:7" ht="20.100000000000001" customHeight="1">
      <c r="A17" s="12">
        <v>11</v>
      </c>
      <c r="B17" s="3" t="s">
        <v>316</v>
      </c>
      <c r="C17" s="13">
        <v>97359</v>
      </c>
      <c r="D17" s="13">
        <v>93526</v>
      </c>
      <c r="E17" s="13">
        <v>190885</v>
      </c>
      <c r="F17" s="13">
        <v>892</v>
      </c>
      <c r="G17" s="13">
        <f t="shared" si="0"/>
        <v>961</v>
      </c>
    </row>
    <row r="18" spans="1:7" ht="20.100000000000001" customHeight="1">
      <c r="A18" s="12">
        <v>12</v>
      </c>
      <c r="B18" s="3" t="s">
        <v>317</v>
      </c>
      <c r="C18" s="13">
        <v>129430</v>
      </c>
      <c r="D18" s="13">
        <v>123047</v>
      </c>
      <c r="E18" s="13">
        <v>252477</v>
      </c>
      <c r="F18" s="13">
        <v>1024</v>
      </c>
      <c r="G18" s="13">
        <f t="shared" si="0"/>
        <v>951</v>
      </c>
    </row>
    <row r="19" spans="1:7" ht="20.100000000000001" customHeight="1">
      <c r="A19" s="12">
        <v>13</v>
      </c>
      <c r="B19" s="3" t="s">
        <v>318</v>
      </c>
      <c r="C19" s="13">
        <v>186182</v>
      </c>
      <c r="D19" s="13">
        <v>177794</v>
      </c>
      <c r="E19" s="13">
        <v>363976</v>
      </c>
      <c r="F19" s="13">
        <v>1021</v>
      </c>
      <c r="G19" s="13">
        <f t="shared" si="0"/>
        <v>955</v>
      </c>
    </row>
    <row r="20" spans="1:7" ht="20.100000000000001" customHeight="1">
      <c r="A20" s="12">
        <v>14</v>
      </c>
      <c r="B20" s="3" t="s">
        <v>319</v>
      </c>
      <c r="C20" s="13">
        <v>83846</v>
      </c>
      <c r="D20" s="13">
        <v>80829</v>
      </c>
      <c r="E20" s="13">
        <v>164675</v>
      </c>
      <c r="F20" s="13">
        <v>1052</v>
      </c>
      <c r="G20" s="13">
        <f t="shared" si="0"/>
        <v>964</v>
      </c>
    </row>
    <row r="21" spans="1:7" ht="20.100000000000001" customHeight="1">
      <c r="A21" s="12">
        <v>15</v>
      </c>
      <c r="B21" s="3" t="s">
        <v>320</v>
      </c>
      <c r="C21" s="13">
        <v>121187</v>
      </c>
      <c r="D21" s="13">
        <v>113378</v>
      </c>
      <c r="E21" s="13">
        <v>234565</v>
      </c>
      <c r="F21" s="13">
        <v>1042</v>
      </c>
      <c r="G21" s="13">
        <f t="shared" si="0"/>
        <v>936</v>
      </c>
    </row>
    <row r="22" spans="1:7" ht="20.100000000000001" customHeight="1">
      <c r="A22" s="12">
        <v>16</v>
      </c>
      <c r="B22" s="3" t="s">
        <v>321</v>
      </c>
      <c r="C22" s="13">
        <v>116134</v>
      </c>
      <c r="D22" s="13">
        <v>111452</v>
      </c>
      <c r="E22" s="13">
        <v>227586</v>
      </c>
      <c r="F22" s="13">
        <v>641</v>
      </c>
      <c r="G22" s="13">
        <f t="shared" si="0"/>
        <v>960</v>
      </c>
    </row>
    <row r="23" spans="1:7" ht="20.100000000000001" customHeight="1">
      <c r="A23" s="12">
        <v>17</v>
      </c>
      <c r="B23" s="3" t="s">
        <v>322</v>
      </c>
      <c r="C23" s="13">
        <v>139533</v>
      </c>
      <c r="D23" s="13">
        <v>133799</v>
      </c>
      <c r="E23" s="13">
        <v>273332</v>
      </c>
      <c r="F23" s="13">
        <v>737</v>
      </c>
      <c r="G23" s="13">
        <f t="shared" si="0"/>
        <v>959</v>
      </c>
    </row>
    <row r="24" spans="1:7" ht="20.100000000000001" customHeight="1">
      <c r="A24" s="12">
        <v>18</v>
      </c>
      <c r="B24" s="3" t="s">
        <v>323</v>
      </c>
      <c r="C24" s="13">
        <v>112789</v>
      </c>
      <c r="D24" s="13">
        <v>107356</v>
      </c>
      <c r="E24" s="13">
        <v>220145</v>
      </c>
      <c r="F24" s="13">
        <v>849</v>
      </c>
      <c r="G24" s="13">
        <f t="shared" si="0"/>
        <v>952</v>
      </c>
    </row>
    <row r="25" spans="1:7" ht="20.100000000000001" customHeight="1">
      <c r="A25" s="12">
        <v>19</v>
      </c>
      <c r="B25" s="3" t="s">
        <v>324</v>
      </c>
      <c r="C25" s="13">
        <v>173129</v>
      </c>
      <c r="D25" s="13">
        <v>164494</v>
      </c>
      <c r="E25" s="13">
        <v>337623</v>
      </c>
      <c r="F25" s="13">
        <v>1206</v>
      </c>
      <c r="G25" s="13">
        <f t="shared" si="0"/>
        <v>950</v>
      </c>
    </row>
    <row r="26" spans="1:7" ht="20.100000000000001" customHeight="1">
      <c r="A26" s="12">
        <v>20</v>
      </c>
      <c r="B26" s="3" t="s">
        <v>325</v>
      </c>
      <c r="C26" s="13">
        <v>131634</v>
      </c>
      <c r="D26" s="13">
        <v>125937</v>
      </c>
      <c r="E26" s="13">
        <v>257571</v>
      </c>
      <c r="F26" s="13">
        <v>876</v>
      </c>
      <c r="G26" s="13">
        <f t="shared" si="0"/>
        <v>957</v>
      </c>
    </row>
    <row r="27" spans="1:7" ht="20.100000000000001" customHeight="1">
      <c r="A27" s="12">
        <v>21</v>
      </c>
      <c r="B27" s="3" t="s">
        <v>326</v>
      </c>
      <c r="C27" s="13">
        <v>116341</v>
      </c>
      <c r="D27" s="13">
        <v>110518</v>
      </c>
      <c r="E27" s="13">
        <v>226859</v>
      </c>
      <c r="F27" s="13">
        <v>848</v>
      </c>
      <c r="G27" s="13">
        <f t="shared" si="0"/>
        <v>950</v>
      </c>
    </row>
    <row r="28" spans="1:7" ht="20.100000000000001" customHeight="1">
      <c r="A28" s="12">
        <v>22</v>
      </c>
      <c r="B28" s="3" t="s">
        <v>327</v>
      </c>
      <c r="C28" s="13">
        <v>159626</v>
      </c>
      <c r="D28" s="13">
        <v>150844</v>
      </c>
      <c r="E28" s="13">
        <v>310470</v>
      </c>
      <c r="F28" s="13">
        <v>1536</v>
      </c>
      <c r="G28" s="13">
        <f t="shared" si="0"/>
        <v>945</v>
      </c>
    </row>
    <row r="29" spans="1:7" ht="20.100000000000001" customHeight="1">
      <c r="A29" s="12">
        <v>23</v>
      </c>
      <c r="B29" s="3" t="s">
        <v>328</v>
      </c>
      <c r="C29" s="13">
        <v>129144</v>
      </c>
      <c r="D29" s="13">
        <v>121314</v>
      </c>
      <c r="E29" s="13">
        <v>250458</v>
      </c>
      <c r="F29" s="13">
        <v>1011</v>
      </c>
      <c r="G29" s="13">
        <f t="shared" si="0"/>
        <v>939</v>
      </c>
    </row>
    <row r="30" spans="1:7" ht="20.100000000000001" customHeight="1">
      <c r="A30" s="12">
        <v>24</v>
      </c>
      <c r="B30" s="3" t="s">
        <v>329</v>
      </c>
      <c r="C30" s="13">
        <v>78380</v>
      </c>
      <c r="D30" s="13">
        <v>75094</v>
      </c>
      <c r="E30" s="13">
        <v>153474</v>
      </c>
      <c r="F30" s="13">
        <v>821</v>
      </c>
      <c r="G30" s="13">
        <f t="shared" si="0"/>
        <v>958</v>
      </c>
    </row>
    <row r="31" spans="1:7" ht="20.100000000000001" customHeight="1">
      <c r="A31" s="12">
        <v>25</v>
      </c>
      <c r="B31" s="3" t="s">
        <v>330</v>
      </c>
      <c r="C31" s="13">
        <v>89088</v>
      </c>
      <c r="D31" s="13">
        <v>83614</v>
      </c>
      <c r="E31" s="13">
        <v>172702</v>
      </c>
      <c r="F31" s="13">
        <v>947</v>
      </c>
      <c r="G31" s="13">
        <f t="shared" si="0"/>
        <v>939</v>
      </c>
    </row>
    <row r="32" spans="1:7" ht="20.100000000000001" customHeight="1">
      <c r="A32" s="15">
        <v>26</v>
      </c>
      <c r="B32" s="6" t="s">
        <v>331</v>
      </c>
      <c r="C32" s="16">
        <v>132439</v>
      </c>
      <c r="D32" s="16">
        <v>125027</v>
      </c>
      <c r="E32" s="16">
        <v>257466</v>
      </c>
      <c r="F32" s="16">
        <v>749</v>
      </c>
      <c r="G32" s="16">
        <f t="shared" si="0"/>
        <v>944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C655-D62E-4062-9388-08F40141968F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5.1406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334</v>
      </c>
      <c r="B9" s="9" t="s">
        <v>335</v>
      </c>
      <c r="C9" s="10"/>
      <c r="D9" s="10"/>
      <c r="E9" s="10"/>
      <c r="F9" s="10"/>
      <c r="G9" s="10"/>
    </row>
    <row r="10" spans="1:7" ht="20.100000000000001" customHeight="1">
      <c r="A10" s="12">
        <v>1</v>
      </c>
      <c r="B10" s="3" t="s">
        <v>336</v>
      </c>
      <c r="C10" s="13">
        <v>144076</v>
      </c>
      <c r="D10" s="13">
        <v>134550</v>
      </c>
      <c r="E10" s="13">
        <v>278626</v>
      </c>
      <c r="F10" s="13">
        <v>586</v>
      </c>
      <c r="G10" s="13">
        <f t="shared" ref="G10:G27" si="0">ROUND((D10/C10*1000),0)</f>
        <v>934</v>
      </c>
    </row>
    <row r="11" spans="1:7" ht="20.100000000000001" customHeight="1">
      <c r="A11" s="12">
        <v>2</v>
      </c>
      <c r="B11" s="3" t="s">
        <v>337</v>
      </c>
      <c r="C11" s="13">
        <v>158933</v>
      </c>
      <c r="D11" s="13">
        <v>149585</v>
      </c>
      <c r="E11" s="13">
        <v>308518</v>
      </c>
      <c r="F11" s="13">
        <v>734</v>
      </c>
      <c r="G11" s="13">
        <f t="shared" si="0"/>
        <v>941</v>
      </c>
    </row>
    <row r="12" spans="1:7" ht="20.100000000000001" customHeight="1">
      <c r="A12" s="12">
        <v>3</v>
      </c>
      <c r="B12" s="3" t="s">
        <v>338</v>
      </c>
      <c r="C12" s="13">
        <v>166889</v>
      </c>
      <c r="D12" s="13">
        <v>153292</v>
      </c>
      <c r="E12" s="13">
        <f>SUM(C12:D12)</f>
        <v>320181</v>
      </c>
      <c r="F12" s="13">
        <v>691</v>
      </c>
      <c r="G12" s="13">
        <f t="shared" si="0"/>
        <v>919</v>
      </c>
    </row>
    <row r="13" spans="1:7" ht="20.100000000000001" customHeight="1">
      <c r="A13" s="12">
        <v>4</v>
      </c>
      <c r="B13" s="3" t="s">
        <v>339</v>
      </c>
      <c r="C13" s="13">
        <v>150125</v>
      </c>
      <c r="D13" s="13">
        <v>141127</v>
      </c>
      <c r="E13" s="13">
        <v>291252</v>
      </c>
      <c r="F13" s="13">
        <v>758</v>
      </c>
      <c r="G13" s="13">
        <f t="shared" si="0"/>
        <v>940</v>
      </c>
    </row>
    <row r="14" spans="1:7" ht="20.100000000000001" customHeight="1">
      <c r="A14" s="12">
        <v>5</v>
      </c>
      <c r="B14" s="3" t="s">
        <v>340</v>
      </c>
      <c r="C14" s="13">
        <v>188572</v>
      </c>
      <c r="D14" s="13">
        <v>179760</v>
      </c>
      <c r="E14" s="13">
        <v>368332</v>
      </c>
      <c r="F14" s="13">
        <v>817</v>
      </c>
      <c r="G14" s="13">
        <f t="shared" si="0"/>
        <v>953</v>
      </c>
    </row>
    <row r="15" spans="1:7" ht="20.100000000000001" customHeight="1">
      <c r="A15" s="12">
        <v>6</v>
      </c>
      <c r="B15" s="3" t="s">
        <v>341</v>
      </c>
      <c r="C15" s="13">
        <v>213393</v>
      </c>
      <c r="D15" s="13">
        <v>200750</v>
      </c>
      <c r="E15" s="13">
        <v>414143</v>
      </c>
      <c r="F15" s="13">
        <v>767</v>
      </c>
      <c r="G15" s="13">
        <f t="shared" si="0"/>
        <v>941</v>
      </c>
    </row>
    <row r="16" spans="1:7" ht="20.100000000000001" customHeight="1">
      <c r="A16" s="12">
        <v>7</v>
      </c>
      <c r="B16" s="3" t="s">
        <v>342</v>
      </c>
      <c r="C16" s="13">
        <v>72624</v>
      </c>
      <c r="D16" s="13">
        <v>69432</v>
      </c>
      <c r="E16" s="13">
        <v>142056</v>
      </c>
      <c r="F16" s="13">
        <v>619</v>
      </c>
      <c r="G16" s="13">
        <f t="shared" si="0"/>
        <v>956</v>
      </c>
    </row>
    <row r="17" spans="1:7" ht="20.100000000000001" customHeight="1">
      <c r="A17" s="12">
        <v>8</v>
      </c>
      <c r="B17" s="3" t="s">
        <v>343</v>
      </c>
      <c r="C17" s="13">
        <v>115104</v>
      </c>
      <c r="D17" s="13">
        <v>109038</v>
      </c>
      <c r="E17" s="13">
        <v>224142</v>
      </c>
      <c r="F17" s="13">
        <v>629</v>
      </c>
      <c r="G17" s="13">
        <f t="shared" si="0"/>
        <v>947</v>
      </c>
    </row>
    <row r="18" spans="1:7" ht="20.100000000000001" customHeight="1">
      <c r="A18" s="12">
        <v>9</v>
      </c>
      <c r="B18" s="3" t="s">
        <v>344</v>
      </c>
      <c r="C18" s="13">
        <v>152753</v>
      </c>
      <c r="D18" s="13">
        <v>144903</v>
      </c>
      <c r="E18" s="13">
        <v>297656</v>
      </c>
      <c r="F18" s="13">
        <v>689</v>
      </c>
      <c r="G18" s="13">
        <f t="shared" si="0"/>
        <v>949</v>
      </c>
    </row>
    <row r="19" spans="1:7" ht="20.100000000000001" customHeight="1">
      <c r="A19" s="19" t="s">
        <v>345</v>
      </c>
      <c r="B19" s="9" t="s">
        <v>346</v>
      </c>
      <c r="C19" s="10"/>
      <c r="D19" s="10"/>
      <c r="E19" s="10"/>
      <c r="F19" s="10"/>
      <c r="G19" s="10"/>
    </row>
    <row r="20" spans="1:7" ht="20.100000000000001" customHeight="1">
      <c r="A20" s="12">
        <v>1</v>
      </c>
      <c r="B20" s="3" t="s">
        <v>347</v>
      </c>
      <c r="C20" s="13">
        <v>100317</v>
      </c>
      <c r="D20" s="13">
        <v>98435</v>
      </c>
      <c r="E20" s="13">
        <v>198752</v>
      </c>
      <c r="F20" s="13">
        <v>564</v>
      </c>
      <c r="G20" s="13">
        <f t="shared" si="0"/>
        <v>981</v>
      </c>
    </row>
    <row r="21" spans="1:7" ht="20.100000000000001" customHeight="1">
      <c r="A21" s="12">
        <v>2</v>
      </c>
      <c r="B21" s="3" t="s">
        <v>348</v>
      </c>
      <c r="C21" s="13">
        <v>119358</v>
      </c>
      <c r="D21" s="13">
        <v>111254</v>
      </c>
      <c r="E21" s="13">
        <v>230612</v>
      </c>
      <c r="F21" s="13">
        <v>655</v>
      </c>
      <c r="G21" s="13">
        <f t="shared" si="0"/>
        <v>932</v>
      </c>
    </row>
    <row r="22" spans="1:7" ht="20.100000000000001" customHeight="1">
      <c r="A22" s="12">
        <v>3</v>
      </c>
      <c r="B22" s="3" t="s">
        <v>349</v>
      </c>
      <c r="C22" s="13">
        <v>87098</v>
      </c>
      <c r="D22" s="13">
        <v>82004</v>
      </c>
      <c r="E22" s="13">
        <v>169102</v>
      </c>
      <c r="F22" s="13">
        <v>534</v>
      </c>
      <c r="G22" s="13">
        <f t="shared" si="0"/>
        <v>942</v>
      </c>
    </row>
    <row r="23" spans="1:7" ht="20.100000000000001" customHeight="1">
      <c r="A23" s="12">
        <v>4</v>
      </c>
      <c r="B23" s="3" t="s">
        <v>350</v>
      </c>
      <c r="C23" s="13">
        <v>42981</v>
      </c>
      <c r="D23" s="13">
        <v>40773</v>
      </c>
      <c r="E23" s="13">
        <v>83754</v>
      </c>
      <c r="F23" s="13">
        <v>851</v>
      </c>
      <c r="G23" s="13">
        <f t="shared" si="0"/>
        <v>949</v>
      </c>
    </row>
    <row r="24" spans="1:7" ht="20.100000000000001" customHeight="1">
      <c r="A24" s="12">
        <v>5</v>
      </c>
      <c r="B24" s="3" t="s">
        <v>351</v>
      </c>
      <c r="C24" s="13">
        <v>120867</v>
      </c>
      <c r="D24" s="13">
        <v>113272</v>
      </c>
      <c r="E24" s="13">
        <v>234139</v>
      </c>
      <c r="F24" s="13">
        <v>619</v>
      </c>
      <c r="G24" s="13">
        <f t="shared" si="0"/>
        <v>937</v>
      </c>
    </row>
    <row r="25" spans="1:7" ht="20.100000000000001" customHeight="1">
      <c r="A25" s="12">
        <v>6</v>
      </c>
      <c r="B25" s="3" t="s">
        <v>352</v>
      </c>
      <c r="C25" s="13">
        <v>128500</v>
      </c>
      <c r="D25" s="13">
        <v>122004</v>
      </c>
      <c r="E25" s="13">
        <v>250504</v>
      </c>
      <c r="F25" s="13">
        <v>507</v>
      </c>
      <c r="G25" s="13">
        <f t="shared" si="0"/>
        <v>949</v>
      </c>
    </row>
    <row r="26" spans="1:7" ht="20.100000000000001" customHeight="1">
      <c r="A26" s="12">
        <v>7</v>
      </c>
      <c r="B26" s="3" t="s">
        <v>353</v>
      </c>
      <c r="C26" s="13">
        <v>72161</v>
      </c>
      <c r="D26" s="13">
        <v>69125</v>
      </c>
      <c r="E26" s="13">
        <v>141286</v>
      </c>
      <c r="F26" s="13">
        <v>621</v>
      </c>
      <c r="G26" s="13">
        <f t="shared" si="0"/>
        <v>958</v>
      </c>
    </row>
    <row r="27" spans="1:7" ht="20.100000000000001" customHeight="1">
      <c r="A27" s="12">
        <v>8</v>
      </c>
      <c r="B27" s="3" t="s">
        <v>354</v>
      </c>
      <c r="C27" s="13">
        <v>66489</v>
      </c>
      <c r="D27" s="13">
        <v>65343</v>
      </c>
      <c r="E27" s="13">
        <v>131832</v>
      </c>
      <c r="F27" s="13">
        <v>581</v>
      </c>
      <c r="G27" s="13">
        <f t="shared" si="0"/>
        <v>983</v>
      </c>
    </row>
    <row r="28" spans="1:7" ht="20.100000000000001" customHeight="1">
      <c r="A28" s="19" t="s">
        <v>355</v>
      </c>
      <c r="B28" s="9" t="s">
        <v>356</v>
      </c>
      <c r="C28" s="10"/>
      <c r="D28" s="10"/>
      <c r="E28" s="10"/>
      <c r="F28" s="10"/>
      <c r="G28" s="10"/>
    </row>
    <row r="29" spans="1:7" ht="20.100000000000001" customHeight="1">
      <c r="A29" s="12">
        <v>1</v>
      </c>
      <c r="B29" s="3" t="s">
        <v>357</v>
      </c>
      <c r="C29" s="13">
        <v>103183</v>
      </c>
      <c r="D29" s="13">
        <v>96310</v>
      </c>
      <c r="E29" s="13">
        <v>199493</v>
      </c>
      <c r="F29" s="13">
        <v>947</v>
      </c>
      <c r="G29" s="13">
        <f t="shared" ref="G29:G33" si="1">ROUND((D29/C29*1000),0)</f>
        <v>933</v>
      </c>
    </row>
    <row r="30" spans="1:7" ht="20.100000000000001" customHeight="1">
      <c r="A30" s="12">
        <v>2</v>
      </c>
      <c r="B30" s="3" t="s">
        <v>358</v>
      </c>
      <c r="C30" s="13">
        <v>130367</v>
      </c>
      <c r="D30" s="13">
        <v>120978</v>
      </c>
      <c r="E30" s="13">
        <v>251345</v>
      </c>
      <c r="F30" s="13">
        <v>912</v>
      </c>
      <c r="G30" s="13">
        <f t="shared" si="1"/>
        <v>928</v>
      </c>
    </row>
    <row r="31" spans="1:7" ht="20.100000000000001" customHeight="1">
      <c r="A31" s="12">
        <v>3</v>
      </c>
      <c r="B31" s="3" t="s">
        <v>359</v>
      </c>
      <c r="C31" s="13">
        <v>102187</v>
      </c>
      <c r="D31" s="13">
        <v>96983</v>
      </c>
      <c r="E31" s="13">
        <v>199170</v>
      </c>
      <c r="F31" s="13">
        <v>1074</v>
      </c>
      <c r="G31" s="13">
        <f t="shared" si="1"/>
        <v>949</v>
      </c>
    </row>
    <row r="32" spans="1:7" ht="20.100000000000001" customHeight="1">
      <c r="A32" s="12">
        <v>4</v>
      </c>
      <c r="B32" s="3" t="s">
        <v>360</v>
      </c>
      <c r="C32" s="13">
        <v>105374</v>
      </c>
      <c r="D32" s="13">
        <v>99959</v>
      </c>
      <c r="E32" s="13">
        <v>205333</v>
      </c>
      <c r="F32" s="13">
        <v>805</v>
      </c>
      <c r="G32" s="13">
        <f t="shared" si="1"/>
        <v>949</v>
      </c>
    </row>
    <row r="33" spans="1:7" ht="20.100000000000001" customHeight="1">
      <c r="A33" s="15">
        <v>5</v>
      </c>
      <c r="B33" s="6" t="s">
        <v>361</v>
      </c>
      <c r="C33" s="16">
        <v>142183</v>
      </c>
      <c r="D33" s="16">
        <v>133205</v>
      </c>
      <c r="E33" s="16">
        <v>275388</v>
      </c>
      <c r="F33" s="16">
        <v>943</v>
      </c>
      <c r="G33" s="16">
        <f t="shared" si="1"/>
        <v>937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EEE3-0F1C-40CE-9FE1-3D247C99DC3C}">
  <dimension ref="A1:G33"/>
  <sheetViews>
    <sheetView showGridLines="0" topLeftCell="A4" workbookViewId="0">
      <selection activeCell="N26" sqref="N26"/>
    </sheetView>
  </sheetViews>
  <sheetFormatPr defaultRowHeight="15"/>
  <cols>
    <col min="1" max="1" width="9.28515625" bestFit="1" customWidth="1"/>
    <col min="2" max="2" width="14.8554687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355</v>
      </c>
      <c r="B9" s="9" t="s">
        <v>356</v>
      </c>
      <c r="C9" s="10"/>
      <c r="D9" s="10"/>
      <c r="E9" s="10"/>
      <c r="F9" s="10"/>
      <c r="G9" s="10"/>
    </row>
    <row r="10" spans="1:7" ht="20.100000000000001" customHeight="1">
      <c r="A10" s="12">
        <v>6</v>
      </c>
      <c r="B10" s="3" t="s">
        <v>364</v>
      </c>
      <c r="C10" s="13">
        <v>102962</v>
      </c>
      <c r="D10" s="13">
        <v>99118</v>
      </c>
      <c r="E10" s="13">
        <v>202080</v>
      </c>
      <c r="F10" s="13">
        <v>925</v>
      </c>
      <c r="G10" s="13">
        <f t="shared" ref="G10:G33" si="0">ROUND((D10/C10*1000),0)</f>
        <v>963</v>
      </c>
    </row>
    <row r="11" spans="1:7" ht="20.100000000000001" customHeight="1">
      <c r="A11" s="12">
        <v>7</v>
      </c>
      <c r="B11" s="3" t="s">
        <v>365</v>
      </c>
      <c r="C11" s="13">
        <v>168635</v>
      </c>
      <c r="D11" s="13">
        <v>163556</v>
      </c>
      <c r="E11" s="13">
        <v>332191</v>
      </c>
      <c r="F11" s="13">
        <v>574</v>
      </c>
      <c r="G11" s="13">
        <f t="shared" si="0"/>
        <v>970</v>
      </c>
    </row>
    <row r="12" spans="1:7" ht="20.100000000000001" customHeight="1">
      <c r="A12" s="12">
        <v>8</v>
      </c>
      <c r="B12" s="3" t="s">
        <v>366</v>
      </c>
      <c r="C12" s="13">
        <v>74071</v>
      </c>
      <c r="D12" s="13">
        <v>69835</v>
      </c>
      <c r="E12" s="13">
        <f>SUM(C12:D12)</f>
        <v>143906</v>
      </c>
      <c r="F12" s="13">
        <v>618</v>
      </c>
      <c r="G12" s="13">
        <f t="shared" si="0"/>
        <v>943</v>
      </c>
    </row>
    <row r="13" spans="1:7" ht="20.100000000000001" customHeight="1">
      <c r="A13" s="12">
        <v>9</v>
      </c>
      <c r="B13" s="3" t="s">
        <v>367</v>
      </c>
      <c r="C13" s="13">
        <v>93812</v>
      </c>
      <c r="D13" s="13">
        <v>91530</v>
      </c>
      <c r="E13" s="13">
        <v>185342</v>
      </c>
      <c r="F13" s="13">
        <v>474</v>
      </c>
      <c r="G13" s="13">
        <f t="shared" si="0"/>
        <v>976</v>
      </c>
    </row>
    <row r="14" spans="1:7" ht="20.100000000000001" customHeight="1">
      <c r="A14" s="12">
        <v>10</v>
      </c>
      <c r="B14" s="3" t="s">
        <v>368</v>
      </c>
      <c r="C14" s="13">
        <v>69626</v>
      </c>
      <c r="D14" s="13">
        <v>66229</v>
      </c>
      <c r="E14" s="13">
        <v>135855</v>
      </c>
      <c r="F14" s="13">
        <v>609</v>
      </c>
      <c r="G14" s="13">
        <f t="shared" si="0"/>
        <v>951</v>
      </c>
    </row>
    <row r="15" spans="1:7" ht="20.100000000000001" customHeight="1">
      <c r="A15" s="12">
        <v>11</v>
      </c>
      <c r="B15" s="3" t="s">
        <v>369</v>
      </c>
      <c r="C15" s="13">
        <v>124521</v>
      </c>
      <c r="D15" s="13">
        <v>118276</v>
      </c>
      <c r="E15" s="13">
        <v>242797</v>
      </c>
      <c r="F15" s="13">
        <v>899</v>
      </c>
      <c r="G15" s="13">
        <f t="shared" si="0"/>
        <v>950</v>
      </c>
    </row>
    <row r="16" spans="1:7" ht="20.100000000000001" customHeight="1">
      <c r="A16" s="12">
        <v>12</v>
      </c>
      <c r="B16" s="3" t="s">
        <v>370</v>
      </c>
      <c r="C16" s="13">
        <v>139593</v>
      </c>
      <c r="D16" s="13">
        <v>130220</v>
      </c>
      <c r="E16" s="13">
        <v>269813</v>
      </c>
      <c r="F16" s="13">
        <v>665</v>
      </c>
      <c r="G16" s="13">
        <f t="shared" si="0"/>
        <v>933</v>
      </c>
    </row>
    <row r="17" spans="1:7" ht="20.100000000000001" customHeight="1">
      <c r="A17" s="12">
        <v>13</v>
      </c>
      <c r="B17" s="3" t="s">
        <v>371</v>
      </c>
      <c r="C17" s="13">
        <v>137213</v>
      </c>
      <c r="D17" s="13">
        <v>131845</v>
      </c>
      <c r="E17" s="13">
        <v>269058</v>
      </c>
      <c r="F17" s="13">
        <v>2951</v>
      </c>
      <c r="G17" s="13">
        <f t="shared" si="0"/>
        <v>961</v>
      </c>
    </row>
    <row r="18" spans="1:7" ht="20.100000000000001" customHeight="1">
      <c r="A18" s="12">
        <v>14</v>
      </c>
      <c r="B18" s="3" t="s">
        <v>372</v>
      </c>
      <c r="C18" s="13">
        <v>105609</v>
      </c>
      <c r="D18" s="13">
        <v>100658</v>
      </c>
      <c r="E18" s="13">
        <v>206267</v>
      </c>
      <c r="F18" s="13">
        <v>949</v>
      </c>
      <c r="G18" s="13">
        <f t="shared" si="0"/>
        <v>953</v>
      </c>
    </row>
    <row r="19" spans="1:7" ht="20.100000000000001" customHeight="1">
      <c r="A19" s="12">
        <v>15</v>
      </c>
      <c r="B19" s="3" t="s">
        <v>373</v>
      </c>
      <c r="C19" s="13">
        <v>169000</v>
      </c>
      <c r="D19" s="13">
        <v>160147</v>
      </c>
      <c r="E19" s="13">
        <v>329147</v>
      </c>
      <c r="F19" s="13">
        <v>1093</v>
      </c>
      <c r="G19" s="13">
        <f t="shared" si="0"/>
        <v>948</v>
      </c>
    </row>
    <row r="20" spans="1:7" ht="20.100000000000001" customHeight="1">
      <c r="A20" s="19" t="s">
        <v>374</v>
      </c>
      <c r="B20" s="9" t="s">
        <v>375</v>
      </c>
      <c r="C20" s="1"/>
      <c r="D20" s="1"/>
      <c r="E20" s="1"/>
      <c r="F20" s="10"/>
      <c r="G20" s="10"/>
    </row>
    <row r="21" spans="1:7" ht="20.100000000000001" customHeight="1">
      <c r="A21" s="12">
        <v>1</v>
      </c>
      <c r="B21" s="22" t="s">
        <v>376</v>
      </c>
      <c r="C21" s="13">
        <v>99129</v>
      </c>
      <c r="D21" s="13">
        <v>91516</v>
      </c>
      <c r="E21" s="13">
        <v>190645</v>
      </c>
      <c r="F21" s="13">
        <v>462</v>
      </c>
      <c r="G21" s="13">
        <f t="shared" si="0"/>
        <v>923</v>
      </c>
    </row>
    <row r="22" spans="1:7" ht="20.100000000000001" customHeight="1">
      <c r="A22" s="12">
        <v>2</v>
      </c>
      <c r="B22" s="22" t="s">
        <v>377</v>
      </c>
      <c r="C22" s="13">
        <v>139602</v>
      </c>
      <c r="D22" s="13">
        <v>135782</v>
      </c>
      <c r="E22" s="13">
        <v>275384</v>
      </c>
      <c r="F22" s="13">
        <v>486</v>
      </c>
      <c r="G22" s="13">
        <f t="shared" si="0"/>
        <v>973</v>
      </c>
    </row>
    <row r="23" spans="1:7" ht="20.100000000000001" customHeight="1">
      <c r="A23" s="12">
        <v>3</v>
      </c>
      <c r="B23" s="22" t="s">
        <v>378</v>
      </c>
      <c r="C23" s="13">
        <v>52476</v>
      </c>
      <c r="D23" s="13">
        <v>49942</v>
      </c>
      <c r="E23" s="13">
        <v>102418</v>
      </c>
      <c r="F23" s="13">
        <v>517</v>
      </c>
      <c r="G23" s="13">
        <f t="shared" si="0"/>
        <v>952</v>
      </c>
    </row>
    <row r="24" spans="1:7" ht="20.100000000000001" customHeight="1">
      <c r="A24" s="12">
        <v>4</v>
      </c>
      <c r="B24" s="22" t="s">
        <v>379</v>
      </c>
      <c r="C24" s="13">
        <v>64133</v>
      </c>
      <c r="D24" s="13">
        <v>63264</v>
      </c>
      <c r="E24" s="13">
        <v>127397</v>
      </c>
      <c r="F24" s="13">
        <v>292</v>
      </c>
      <c r="G24" s="13">
        <f t="shared" si="0"/>
        <v>986</v>
      </c>
    </row>
    <row r="25" spans="1:7" ht="20.100000000000001" customHeight="1">
      <c r="A25" s="12">
        <v>5</v>
      </c>
      <c r="B25" s="22" t="s">
        <v>380</v>
      </c>
      <c r="C25" s="13">
        <v>94531</v>
      </c>
      <c r="D25" s="13">
        <v>93734</v>
      </c>
      <c r="E25" s="13">
        <v>188265</v>
      </c>
      <c r="F25" s="13">
        <v>492</v>
      </c>
      <c r="G25" s="13">
        <f t="shared" si="0"/>
        <v>992</v>
      </c>
    </row>
    <row r="26" spans="1:7" ht="20.100000000000001" customHeight="1">
      <c r="A26" s="12">
        <v>6</v>
      </c>
      <c r="B26" s="22" t="s">
        <v>381</v>
      </c>
      <c r="C26" s="13">
        <v>105633</v>
      </c>
      <c r="D26" s="13">
        <v>106175</v>
      </c>
      <c r="E26" s="13">
        <v>211808</v>
      </c>
      <c r="F26" s="13">
        <v>355</v>
      </c>
      <c r="G26" s="13">
        <f t="shared" si="0"/>
        <v>1005</v>
      </c>
    </row>
    <row r="27" spans="1:7" ht="20.100000000000001" customHeight="1">
      <c r="A27" s="12">
        <v>7</v>
      </c>
      <c r="B27" s="22" t="s">
        <v>382</v>
      </c>
      <c r="C27" s="13">
        <v>89456</v>
      </c>
      <c r="D27" s="13">
        <v>84602</v>
      </c>
      <c r="E27" s="13">
        <v>174058</v>
      </c>
      <c r="F27" s="13">
        <v>344</v>
      </c>
      <c r="G27" s="13">
        <f t="shared" si="0"/>
        <v>946</v>
      </c>
    </row>
    <row r="28" spans="1:7" ht="20.100000000000001" customHeight="1">
      <c r="A28" s="12">
        <v>8</v>
      </c>
      <c r="B28" s="22" t="s">
        <v>383</v>
      </c>
      <c r="C28" s="13">
        <v>82878</v>
      </c>
      <c r="D28" s="13">
        <v>77882</v>
      </c>
      <c r="E28" s="13">
        <v>160760</v>
      </c>
      <c r="F28" s="13">
        <v>521</v>
      </c>
      <c r="G28" s="13">
        <f t="shared" si="0"/>
        <v>940</v>
      </c>
    </row>
    <row r="29" spans="1:7" ht="20.100000000000001" customHeight="1">
      <c r="A29" s="12">
        <v>9</v>
      </c>
      <c r="B29" s="22" t="s">
        <v>384</v>
      </c>
      <c r="C29" s="13">
        <v>105403</v>
      </c>
      <c r="D29" s="13">
        <v>99249</v>
      </c>
      <c r="E29" s="13">
        <v>204652</v>
      </c>
      <c r="F29" s="13">
        <v>618</v>
      </c>
      <c r="G29" s="13">
        <f t="shared" si="0"/>
        <v>942</v>
      </c>
    </row>
    <row r="30" spans="1:7" ht="20.100000000000001" customHeight="1">
      <c r="A30" s="12">
        <v>10</v>
      </c>
      <c r="B30" s="3" t="s">
        <v>385</v>
      </c>
      <c r="C30" s="13">
        <v>125691</v>
      </c>
      <c r="D30" s="13">
        <v>118470</v>
      </c>
      <c r="E30" s="13">
        <v>244161</v>
      </c>
      <c r="F30" s="13">
        <v>718</v>
      </c>
      <c r="G30" s="13">
        <f t="shared" si="0"/>
        <v>943</v>
      </c>
    </row>
    <row r="31" spans="1:7" ht="20.100000000000001" customHeight="1">
      <c r="A31" s="12">
        <v>11</v>
      </c>
      <c r="B31" s="3" t="s">
        <v>386</v>
      </c>
      <c r="C31" s="13">
        <v>193071</v>
      </c>
      <c r="D31" s="13">
        <v>187019</v>
      </c>
      <c r="E31" s="13">
        <v>380090</v>
      </c>
      <c r="F31" s="13">
        <v>741</v>
      </c>
      <c r="G31" s="13">
        <f t="shared" si="0"/>
        <v>969</v>
      </c>
    </row>
    <row r="32" spans="1:7" ht="20.100000000000001" customHeight="1">
      <c r="A32" s="12">
        <v>12</v>
      </c>
      <c r="B32" s="3" t="s">
        <v>387</v>
      </c>
      <c r="C32" s="13">
        <v>150757</v>
      </c>
      <c r="D32" s="13">
        <v>140316</v>
      </c>
      <c r="E32" s="13">
        <v>291073</v>
      </c>
      <c r="F32" s="13">
        <v>531</v>
      </c>
      <c r="G32" s="13">
        <f t="shared" si="0"/>
        <v>931</v>
      </c>
    </row>
    <row r="33" spans="1:7" ht="20.100000000000001" customHeight="1">
      <c r="A33" s="15">
        <v>13</v>
      </c>
      <c r="B33" s="6" t="s">
        <v>375</v>
      </c>
      <c r="C33" s="16">
        <v>134526</v>
      </c>
      <c r="D33" s="16">
        <v>127258</v>
      </c>
      <c r="E33" s="16">
        <v>261784</v>
      </c>
      <c r="F33" s="16">
        <v>561</v>
      </c>
      <c r="G33" s="16">
        <f t="shared" si="0"/>
        <v>946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C7E7-BD04-45E6-AD51-33B23E3EE697}">
  <dimension ref="A1:G35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8.28515625" bestFit="1" customWidth="1"/>
    <col min="3" max="3" width="13" customWidth="1"/>
    <col min="4" max="4" width="10.5703125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A8" s="8"/>
      <c r="B8" s="9"/>
      <c r="C8" s="3"/>
      <c r="D8" s="3"/>
      <c r="E8" s="3"/>
      <c r="F8" s="3"/>
      <c r="G8" s="3"/>
    </row>
    <row r="9" spans="1:7" ht="20.100000000000001" customHeight="1">
      <c r="A9" s="19" t="s">
        <v>390</v>
      </c>
      <c r="B9" s="9" t="s">
        <v>391</v>
      </c>
      <c r="C9" s="10"/>
      <c r="D9" s="10"/>
      <c r="E9" s="10"/>
      <c r="F9" s="10"/>
      <c r="G9" s="10"/>
    </row>
    <row r="10" spans="1:7" ht="20.100000000000001" customHeight="1">
      <c r="A10" s="12">
        <v>1</v>
      </c>
      <c r="B10" s="22" t="s">
        <v>392</v>
      </c>
      <c r="C10" s="13">
        <v>53078</v>
      </c>
      <c r="D10" s="13">
        <v>52072</v>
      </c>
      <c r="E10" s="13">
        <v>105150</v>
      </c>
      <c r="F10" s="13">
        <v>276</v>
      </c>
      <c r="G10" s="13">
        <f t="shared" ref="G10:G34" si="0">ROUND((D10/C10*1000),0)</f>
        <v>981</v>
      </c>
    </row>
    <row r="11" spans="1:7" ht="20.100000000000001" customHeight="1">
      <c r="A11" s="12">
        <v>2</v>
      </c>
      <c r="B11" s="22" t="s">
        <v>393</v>
      </c>
      <c r="C11" s="13">
        <v>35025</v>
      </c>
      <c r="D11" s="13">
        <v>35100</v>
      </c>
      <c r="E11" s="13">
        <f>SUM(C11:D11)</f>
        <v>70125</v>
      </c>
      <c r="F11" s="13">
        <v>236</v>
      </c>
      <c r="G11" s="13">
        <f t="shared" si="0"/>
        <v>1002</v>
      </c>
    </row>
    <row r="12" spans="1:7" ht="20.100000000000001" customHeight="1">
      <c r="A12" s="12">
        <v>3</v>
      </c>
      <c r="B12" s="22" t="s">
        <v>394</v>
      </c>
      <c r="C12" s="13">
        <v>34474</v>
      </c>
      <c r="D12" s="13">
        <v>33483</v>
      </c>
      <c r="E12" s="13">
        <v>67957</v>
      </c>
      <c r="F12" s="13">
        <v>188</v>
      </c>
      <c r="G12" s="13">
        <f t="shared" si="0"/>
        <v>971</v>
      </c>
    </row>
    <row r="13" spans="1:7" ht="20.100000000000001" customHeight="1">
      <c r="A13" s="12">
        <v>4</v>
      </c>
      <c r="B13" s="22" t="s">
        <v>395</v>
      </c>
      <c r="C13" s="13">
        <v>34546</v>
      </c>
      <c r="D13" s="13">
        <v>32284</v>
      </c>
      <c r="E13" s="13">
        <v>66830</v>
      </c>
      <c r="F13" s="13">
        <v>250</v>
      </c>
      <c r="G13" s="13">
        <f t="shared" si="0"/>
        <v>935</v>
      </c>
    </row>
    <row r="14" spans="1:7" ht="20.100000000000001" customHeight="1">
      <c r="A14" s="12">
        <v>5</v>
      </c>
      <c r="B14" s="22" t="s">
        <v>396</v>
      </c>
      <c r="C14" s="13">
        <v>31054</v>
      </c>
      <c r="D14" s="13">
        <v>29609</v>
      </c>
      <c r="E14" s="13">
        <v>60663</v>
      </c>
      <c r="F14" s="13">
        <v>123</v>
      </c>
      <c r="G14" s="13">
        <f t="shared" si="0"/>
        <v>953</v>
      </c>
    </row>
    <row r="15" spans="1:7" ht="20.100000000000001" customHeight="1">
      <c r="A15" s="12">
        <v>6</v>
      </c>
      <c r="B15" s="22" t="s">
        <v>397</v>
      </c>
      <c r="C15" s="13">
        <v>42969</v>
      </c>
      <c r="D15" s="13">
        <v>43668</v>
      </c>
      <c r="E15" s="13">
        <v>86637</v>
      </c>
      <c r="F15" s="13">
        <v>453</v>
      </c>
      <c r="G15" s="13">
        <f t="shared" si="0"/>
        <v>1016</v>
      </c>
    </row>
    <row r="16" spans="1:7" ht="20.100000000000001" customHeight="1">
      <c r="A16" s="12">
        <v>7</v>
      </c>
      <c r="B16" s="22" t="s">
        <v>398</v>
      </c>
      <c r="C16" s="13">
        <v>23394</v>
      </c>
      <c r="D16" s="13">
        <v>22980</v>
      </c>
      <c r="E16" s="13">
        <v>46374</v>
      </c>
      <c r="F16" s="13">
        <v>354</v>
      </c>
      <c r="G16" s="13">
        <f t="shared" si="0"/>
        <v>982</v>
      </c>
    </row>
    <row r="17" spans="1:7" ht="20.100000000000001" customHeight="1">
      <c r="A17" s="12">
        <v>8</v>
      </c>
      <c r="B17" s="22" t="s">
        <v>399</v>
      </c>
      <c r="C17" s="13">
        <v>39914</v>
      </c>
      <c r="D17" s="13">
        <v>39989</v>
      </c>
      <c r="E17" s="13">
        <v>79903</v>
      </c>
      <c r="F17" s="13">
        <v>231</v>
      </c>
      <c r="G17" s="13">
        <f t="shared" si="0"/>
        <v>1002</v>
      </c>
    </row>
    <row r="18" spans="1:7" ht="20.100000000000001" customHeight="1">
      <c r="A18" s="12">
        <v>9</v>
      </c>
      <c r="B18" s="22" t="s">
        <v>400</v>
      </c>
      <c r="C18" s="13">
        <v>69884</v>
      </c>
      <c r="D18" s="13">
        <v>65699</v>
      </c>
      <c r="E18" s="13">
        <v>135583</v>
      </c>
      <c r="F18" s="13">
        <v>904</v>
      </c>
      <c r="G18" s="13">
        <f t="shared" si="0"/>
        <v>940</v>
      </c>
    </row>
    <row r="19" spans="1:7" ht="20.100000000000001" customHeight="1">
      <c r="A19" s="12">
        <v>10</v>
      </c>
      <c r="B19" s="22" t="s">
        <v>401</v>
      </c>
      <c r="C19" s="13">
        <v>49281</v>
      </c>
      <c r="D19" s="13">
        <v>48436</v>
      </c>
      <c r="E19" s="13">
        <v>97717</v>
      </c>
      <c r="F19" s="13">
        <v>797</v>
      </c>
      <c r="G19" s="13">
        <f t="shared" si="0"/>
        <v>983</v>
      </c>
    </row>
    <row r="20" spans="1:7" ht="20.100000000000001" customHeight="1">
      <c r="A20" s="12">
        <v>11</v>
      </c>
      <c r="B20" s="22" t="s">
        <v>402</v>
      </c>
      <c r="C20" s="13">
        <v>103719</v>
      </c>
      <c r="D20" s="13">
        <v>100803</v>
      </c>
      <c r="E20" s="13">
        <v>204522</v>
      </c>
      <c r="F20" s="13">
        <v>549</v>
      </c>
      <c r="G20" s="13">
        <f t="shared" si="0"/>
        <v>972</v>
      </c>
    </row>
    <row r="21" spans="1:7" ht="20.100000000000001" customHeight="1">
      <c r="A21" s="12">
        <v>12</v>
      </c>
      <c r="B21" s="22" t="s">
        <v>403</v>
      </c>
      <c r="C21" s="13">
        <v>49627</v>
      </c>
      <c r="D21" s="13">
        <v>47772</v>
      </c>
      <c r="E21" s="13">
        <v>97399</v>
      </c>
      <c r="F21" s="13">
        <v>609</v>
      </c>
      <c r="G21" s="13">
        <f t="shared" si="0"/>
        <v>963</v>
      </c>
    </row>
    <row r="22" spans="1:7" ht="20.100000000000001" customHeight="1">
      <c r="A22" s="19" t="s">
        <v>404</v>
      </c>
      <c r="B22" s="9" t="s">
        <v>405</v>
      </c>
      <c r="C22" s="13">
        <v>1304916</v>
      </c>
      <c r="D22" s="13">
        <v>1224736</v>
      </c>
      <c r="E22" s="13">
        <v>2529652</v>
      </c>
      <c r="F22" s="13">
        <v>732</v>
      </c>
      <c r="G22" s="13">
        <f t="shared" si="0"/>
        <v>939</v>
      </c>
    </row>
    <row r="23" spans="1:7" ht="20.100000000000001" customHeight="1">
      <c r="A23" s="12">
        <v>1</v>
      </c>
      <c r="B23" s="3" t="s">
        <v>406</v>
      </c>
      <c r="C23" s="13">
        <v>52851</v>
      </c>
      <c r="D23" s="13">
        <v>51118</v>
      </c>
      <c r="E23" s="13">
        <v>103969</v>
      </c>
      <c r="F23" s="13">
        <v>616</v>
      </c>
      <c r="G23" s="13">
        <f t="shared" si="0"/>
        <v>967</v>
      </c>
    </row>
    <row r="24" spans="1:7" ht="20.100000000000001" customHeight="1">
      <c r="A24" s="12">
        <v>2</v>
      </c>
      <c r="B24" s="3" t="s">
        <v>407</v>
      </c>
      <c r="C24" s="13">
        <v>77801</v>
      </c>
      <c r="D24" s="13">
        <v>72966</v>
      </c>
      <c r="E24" s="13">
        <v>150767</v>
      </c>
      <c r="F24" s="13">
        <v>441</v>
      </c>
      <c r="G24" s="13">
        <f t="shared" si="0"/>
        <v>938</v>
      </c>
    </row>
    <row r="25" spans="1:7" ht="20.100000000000001" customHeight="1">
      <c r="A25" s="12">
        <v>3</v>
      </c>
      <c r="B25" s="3" t="s">
        <v>408</v>
      </c>
      <c r="C25" s="13">
        <v>112497</v>
      </c>
      <c r="D25" s="13">
        <v>105694</v>
      </c>
      <c r="E25" s="13">
        <v>218191</v>
      </c>
      <c r="F25" s="13">
        <v>584</v>
      </c>
      <c r="G25" s="13">
        <f t="shared" si="0"/>
        <v>940</v>
      </c>
    </row>
    <row r="26" spans="1:7" ht="20.100000000000001" customHeight="1">
      <c r="A26" s="12">
        <v>4</v>
      </c>
      <c r="B26" s="3" t="s">
        <v>409</v>
      </c>
      <c r="C26" s="13">
        <v>117100</v>
      </c>
      <c r="D26" s="13">
        <v>110297</v>
      </c>
      <c r="E26" s="13">
        <v>227397</v>
      </c>
      <c r="F26" s="13">
        <v>633</v>
      </c>
      <c r="G26" s="13">
        <f t="shared" si="0"/>
        <v>942</v>
      </c>
    </row>
    <row r="27" spans="1:7" ht="20.100000000000001" customHeight="1">
      <c r="A27" s="12">
        <v>5</v>
      </c>
      <c r="B27" s="3" t="s">
        <v>410</v>
      </c>
      <c r="C27" s="13">
        <v>151337</v>
      </c>
      <c r="D27" s="13">
        <v>141930</v>
      </c>
      <c r="E27" s="13">
        <v>293267</v>
      </c>
      <c r="F27" s="13">
        <v>788</v>
      </c>
      <c r="G27" s="13">
        <f t="shared" si="0"/>
        <v>938</v>
      </c>
    </row>
    <row r="28" spans="1:7" ht="20.100000000000001" customHeight="1">
      <c r="A28" s="12">
        <v>6</v>
      </c>
      <c r="B28" s="3" t="s">
        <v>411</v>
      </c>
      <c r="C28" s="13">
        <v>151946</v>
      </c>
      <c r="D28" s="13">
        <v>137971</v>
      </c>
      <c r="E28" s="13">
        <v>289917</v>
      </c>
      <c r="F28" s="13">
        <v>773</v>
      </c>
      <c r="G28" s="13">
        <f t="shared" si="0"/>
        <v>908</v>
      </c>
    </row>
    <row r="29" spans="1:7" ht="20.100000000000001" customHeight="1">
      <c r="A29" s="12">
        <v>7</v>
      </c>
      <c r="B29" s="3" t="s">
        <v>412</v>
      </c>
      <c r="C29" s="13">
        <v>125672</v>
      </c>
      <c r="D29" s="13">
        <v>117584</v>
      </c>
      <c r="E29" s="13">
        <v>243256</v>
      </c>
      <c r="F29" s="13">
        <v>704</v>
      </c>
      <c r="G29" s="13">
        <f t="shared" si="0"/>
        <v>936</v>
      </c>
    </row>
    <row r="30" spans="1:7" ht="20.100000000000001" customHeight="1">
      <c r="A30" s="12">
        <v>8</v>
      </c>
      <c r="B30" s="3" t="s">
        <v>413</v>
      </c>
      <c r="C30" s="13">
        <v>93431</v>
      </c>
      <c r="D30" s="13">
        <v>87815</v>
      </c>
      <c r="E30" s="13">
        <v>181246</v>
      </c>
      <c r="F30" s="13">
        <v>630</v>
      </c>
      <c r="G30" s="13">
        <f t="shared" si="0"/>
        <v>940</v>
      </c>
    </row>
    <row r="31" spans="1:7" ht="20.100000000000001" customHeight="1">
      <c r="A31" s="12">
        <v>9</v>
      </c>
      <c r="B31" s="3" t="s">
        <v>414</v>
      </c>
      <c r="C31" s="13">
        <v>145325</v>
      </c>
      <c r="D31" s="13">
        <v>136565</v>
      </c>
      <c r="E31" s="13">
        <v>281890</v>
      </c>
      <c r="F31" s="13">
        <v>911</v>
      </c>
      <c r="G31" s="13">
        <f t="shared" si="0"/>
        <v>940</v>
      </c>
    </row>
    <row r="32" spans="1:7" ht="20.100000000000001" customHeight="1">
      <c r="A32" s="12">
        <v>10</v>
      </c>
      <c r="B32" s="3" t="s">
        <v>415</v>
      </c>
      <c r="C32" s="13">
        <v>126663</v>
      </c>
      <c r="D32" s="13">
        <v>117403</v>
      </c>
      <c r="E32" s="13">
        <v>244066</v>
      </c>
      <c r="F32" s="13">
        <v>832</v>
      </c>
      <c r="G32" s="13">
        <f t="shared" si="0"/>
        <v>927</v>
      </c>
    </row>
    <row r="33" spans="1:7" ht="20.100000000000001" customHeight="1">
      <c r="A33" s="12">
        <v>11</v>
      </c>
      <c r="B33" s="3" t="s">
        <v>416</v>
      </c>
      <c r="C33" s="13">
        <v>56016</v>
      </c>
      <c r="D33" s="13">
        <v>54317</v>
      </c>
      <c r="E33" s="13">
        <v>110333</v>
      </c>
      <c r="F33" s="13">
        <v>599</v>
      </c>
      <c r="G33" s="13">
        <f t="shared" si="0"/>
        <v>970</v>
      </c>
    </row>
    <row r="34" spans="1:7" ht="20.100000000000001" customHeight="1">
      <c r="A34" s="15">
        <v>12</v>
      </c>
      <c r="B34" s="6" t="s">
        <v>417</v>
      </c>
      <c r="C34" s="16">
        <v>94277</v>
      </c>
      <c r="D34" s="16">
        <v>91076</v>
      </c>
      <c r="E34" s="16">
        <v>185353</v>
      </c>
      <c r="F34" s="16">
        <v>624</v>
      </c>
      <c r="G34" s="16">
        <f t="shared" si="0"/>
        <v>966</v>
      </c>
    </row>
    <row r="35" spans="1:7">
      <c r="A35" s="28" t="s">
        <v>418</v>
      </c>
      <c r="D35" s="39" t="s">
        <v>419</v>
      </c>
      <c r="E35" s="39"/>
      <c r="F35" s="39"/>
      <c r="G35" s="39"/>
    </row>
  </sheetData>
  <mergeCells count="8">
    <mergeCell ref="D35:G35"/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A611-89F7-48B5-93A1-C5BEACE40E6C}">
  <dimension ref="A1:L32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8.285156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12" ht="16.5">
      <c r="A1" s="29" t="s">
        <v>3</v>
      </c>
      <c r="B1" s="29"/>
      <c r="C1" s="29"/>
      <c r="D1" s="29"/>
      <c r="E1" s="29"/>
      <c r="F1" s="29"/>
      <c r="G1" s="29"/>
    </row>
    <row r="2" spans="1:12">
      <c r="B2" s="2"/>
      <c r="C2" s="2"/>
      <c r="D2" s="2"/>
      <c r="E2" s="2"/>
      <c r="F2" s="2"/>
      <c r="G2" s="2"/>
    </row>
    <row r="3" spans="1:12" ht="16.5">
      <c r="A3" s="30" t="s">
        <v>4</v>
      </c>
      <c r="B3" s="30"/>
      <c r="C3" s="30"/>
      <c r="D3" s="30"/>
      <c r="E3" s="30"/>
      <c r="F3" s="30"/>
      <c r="G3" s="30"/>
    </row>
    <row r="4" spans="1:12">
      <c r="B4" s="2"/>
      <c r="C4" s="2"/>
      <c r="D4" s="2"/>
      <c r="E4" s="2"/>
      <c r="F4" s="2"/>
      <c r="G4" s="2"/>
    </row>
    <row r="5" spans="1:12">
      <c r="B5" s="3"/>
      <c r="C5" s="3"/>
      <c r="D5" s="3"/>
      <c r="E5" s="3"/>
      <c r="F5" s="3"/>
      <c r="G5" s="4" t="s">
        <v>5</v>
      </c>
    </row>
    <row r="6" spans="1:12">
      <c r="A6" s="31" t="s">
        <v>6</v>
      </c>
      <c r="B6" s="33" t="s">
        <v>7</v>
      </c>
      <c r="C6" s="35" t="s">
        <v>8</v>
      </c>
      <c r="D6" s="35"/>
      <c r="E6" s="35"/>
      <c r="F6" s="36" t="s">
        <v>9</v>
      </c>
      <c r="G6" s="36" t="s">
        <v>10</v>
      </c>
    </row>
    <row r="7" spans="1:12">
      <c r="A7" s="32"/>
      <c r="B7" s="34"/>
      <c r="C7" s="5" t="s">
        <v>11</v>
      </c>
      <c r="D7" s="5" t="s">
        <v>12</v>
      </c>
      <c r="E7" s="6" t="s">
        <v>13</v>
      </c>
      <c r="F7" s="37"/>
      <c r="G7" s="38"/>
    </row>
    <row r="8" spans="1:12">
      <c r="A8" s="7">
        <v>-1</v>
      </c>
      <c r="B8" s="7">
        <v>-2</v>
      </c>
      <c r="C8" s="7">
        <v>-3</v>
      </c>
      <c r="D8" s="7">
        <v>-4</v>
      </c>
      <c r="E8" s="7">
        <v>-5</v>
      </c>
      <c r="F8" s="7">
        <v>-6</v>
      </c>
      <c r="G8" s="7">
        <v>-7</v>
      </c>
    </row>
    <row r="9" spans="1:12">
      <c r="B9" s="3"/>
      <c r="C9" s="3"/>
      <c r="D9" s="3"/>
      <c r="E9" s="3"/>
      <c r="F9" s="3"/>
      <c r="G9" s="3"/>
    </row>
    <row r="10" spans="1:12" ht="16.5">
      <c r="A10" s="8" t="s">
        <v>14</v>
      </c>
      <c r="B10" s="9" t="s">
        <v>15</v>
      </c>
      <c r="C10" s="10"/>
      <c r="D10" s="10"/>
      <c r="E10" s="10"/>
      <c r="F10" s="10"/>
      <c r="G10" s="10"/>
      <c r="L10" s="11"/>
    </row>
    <row r="11" spans="1:12" ht="20.100000000000001" customHeight="1">
      <c r="A11" s="12">
        <v>1</v>
      </c>
      <c r="B11" s="3" t="s">
        <v>16</v>
      </c>
      <c r="C11" s="13">
        <v>52152</v>
      </c>
      <c r="D11" s="13">
        <v>49208</v>
      </c>
      <c r="E11" s="13">
        <v>101360</v>
      </c>
      <c r="F11" s="13">
        <v>1157</v>
      </c>
      <c r="G11" s="13">
        <f t="shared" ref="G11:G32" si="0">ROUND((D11/C11*1000),0)</f>
        <v>944</v>
      </c>
      <c r="H11" s="14"/>
    </row>
    <row r="12" spans="1:12" ht="20.100000000000001" customHeight="1">
      <c r="A12" s="12">
        <v>2</v>
      </c>
      <c r="B12" s="3" t="s">
        <v>17</v>
      </c>
      <c r="C12" s="13">
        <v>41042</v>
      </c>
      <c r="D12" s="13">
        <v>38213</v>
      </c>
      <c r="E12" s="13">
        <v>79255</v>
      </c>
      <c r="F12" s="13">
        <v>706</v>
      </c>
      <c r="G12" s="13">
        <f t="shared" si="0"/>
        <v>931</v>
      </c>
      <c r="H12" s="14"/>
    </row>
    <row r="13" spans="1:12" ht="20.100000000000001" customHeight="1">
      <c r="A13" s="12">
        <v>3</v>
      </c>
      <c r="B13" s="3" t="s">
        <v>18</v>
      </c>
      <c r="C13" s="13">
        <v>39223</v>
      </c>
      <c r="D13" s="13">
        <v>35921</v>
      </c>
      <c r="E13" s="13">
        <v>75144</v>
      </c>
      <c r="F13" s="13">
        <v>714</v>
      </c>
      <c r="G13" s="13">
        <f t="shared" si="0"/>
        <v>916</v>
      </c>
      <c r="H13" s="14"/>
    </row>
    <row r="14" spans="1:12" ht="20.100000000000001" customHeight="1">
      <c r="A14" s="12">
        <v>4</v>
      </c>
      <c r="B14" s="3" t="s">
        <v>19</v>
      </c>
      <c r="C14" s="13">
        <v>12010</v>
      </c>
      <c r="D14" s="13">
        <v>11013</v>
      </c>
      <c r="E14" s="13">
        <v>23023</v>
      </c>
      <c r="F14" s="13">
        <v>1744</v>
      </c>
      <c r="G14" s="13">
        <f t="shared" si="0"/>
        <v>917</v>
      </c>
      <c r="H14" s="14"/>
    </row>
    <row r="15" spans="1:12" ht="20.100000000000001" customHeight="1">
      <c r="A15" s="12">
        <v>5</v>
      </c>
      <c r="B15" s="3" t="s">
        <v>20</v>
      </c>
      <c r="C15" s="13">
        <v>18956</v>
      </c>
      <c r="D15" s="13">
        <v>16655</v>
      </c>
      <c r="E15" s="13">
        <v>35611</v>
      </c>
      <c r="F15" s="13">
        <v>1990</v>
      </c>
      <c r="G15" s="13">
        <f t="shared" si="0"/>
        <v>879</v>
      </c>
      <c r="H15" s="14"/>
    </row>
    <row r="16" spans="1:12" ht="20.100000000000001" customHeight="1">
      <c r="A16" s="12">
        <v>6</v>
      </c>
      <c r="B16" s="3" t="s">
        <v>21</v>
      </c>
      <c r="C16" s="13">
        <v>13810</v>
      </c>
      <c r="D16" s="13">
        <v>12910</v>
      </c>
      <c r="E16" s="13">
        <v>26720</v>
      </c>
      <c r="F16" s="13">
        <v>1498</v>
      </c>
      <c r="G16" s="13">
        <f t="shared" si="0"/>
        <v>935</v>
      </c>
      <c r="H16" s="14"/>
    </row>
    <row r="17" spans="1:7" ht="20.100000000000001" customHeight="1">
      <c r="A17" s="12">
        <v>7</v>
      </c>
      <c r="B17" s="3" t="s">
        <v>22</v>
      </c>
      <c r="C17" s="13">
        <v>44308</v>
      </c>
      <c r="D17" s="13">
        <v>41062</v>
      </c>
      <c r="E17" s="13">
        <v>85370</v>
      </c>
      <c r="F17" s="13">
        <v>677</v>
      </c>
      <c r="G17" s="13">
        <f t="shared" si="0"/>
        <v>927</v>
      </c>
    </row>
    <row r="18" spans="1:7" ht="20.100000000000001" customHeight="1">
      <c r="A18" s="12">
        <v>8</v>
      </c>
      <c r="B18" s="3" t="s">
        <v>23</v>
      </c>
      <c r="C18" s="13">
        <v>53213</v>
      </c>
      <c r="D18" s="13">
        <v>50381</v>
      </c>
      <c r="E18" s="13">
        <v>103594</v>
      </c>
      <c r="F18" s="13">
        <v>541</v>
      </c>
      <c r="G18" s="13">
        <f t="shared" si="0"/>
        <v>947</v>
      </c>
    </row>
    <row r="19" spans="1:7" ht="20.100000000000001" customHeight="1">
      <c r="A19" s="12">
        <v>9</v>
      </c>
      <c r="B19" s="3" t="s">
        <v>24</v>
      </c>
      <c r="C19" s="13">
        <v>77184</v>
      </c>
      <c r="D19" s="13">
        <v>73712</v>
      </c>
      <c r="E19" s="13">
        <v>150896</v>
      </c>
      <c r="F19" s="13">
        <v>481</v>
      </c>
      <c r="G19" s="13">
        <f t="shared" si="0"/>
        <v>955</v>
      </c>
    </row>
    <row r="20" spans="1:7" ht="20.100000000000001" customHeight="1">
      <c r="A20" s="12">
        <v>10</v>
      </c>
      <c r="B20" s="3" t="s">
        <v>25</v>
      </c>
      <c r="C20" s="13">
        <v>60521</v>
      </c>
      <c r="D20" s="13">
        <v>58842</v>
      </c>
      <c r="E20" s="13">
        <v>119363</v>
      </c>
      <c r="F20" s="13">
        <v>378</v>
      </c>
      <c r="G20" s="13">
        <f t="shared" si="0"/>
        <v>972</v>
      </c>
    </row>
    <row r="21" spans="1:7" ht="20.100000000000001" customHeight="1">
      <c r="A21" s="12">
        <v>11</v>
      </c>
      <c r="B21" s="3" t="s">
        <v>26</v>
      </c>
      <c r="C21" s="13">
        <v>134693</v>
      </c>
      <c r="D21" s="13">
        <v>128547</v>
      </c>
      <c r="E21" s="13">
        <v>263240</v>
      </c>
      <c r="F21" s="13">
        <v>640</v>
      </c>
      <c r="G21" s="13">
        <f t="shared" si="0"/>
        <v>954</v>
      </c>
    </row>
    <row r="22" spans="1:7" ht="20.100000000000001" customHeight="1">
      <c r="A22" s="12">
        <v>12</v>
      </c>
      <c r="B22" s="3" t="s">
        <v>27</v>
      </c>
      <c r="C22" s="13">
        <v>84966</v>
      </c>
      <c r="D22" s="13">
        <v>80442</v>
      </c>
      <c r="E22" s="13">
        <v>165408</v>
      </c>
      <c r="F22" s="13">
        <v>752</v>
      </c>
      <c r="G22" s="13">
        <f t="shared" si="0"/>
        <v>947</v>
      </c>
    </row>
    <row r="23" spans="1:7" ht="20.100000000000001" customHeight="1">
      <c r="A23" s="12">
        <v>13</v>
      </c>
      <c r="B23" s="3" t="s">
        <v>28</v>
      </c>
      <c r="C23" s="13">
        <v>61413</v>
      </c>
      <c r="D23" s="13">
        <v>57154</v>
      </c>
      <c r="E23" s="13">
        <v>118567</v>
      </c>
      <c r="F23" s="13">
        <v>669</v>
      </c>
      <c r="G23" s="13">
        <f t="shared" si="0"/>
        <v>931</v>
      </c>
    </row>
    <row r="24" spans="1:7" ht="20.100000000000001" customHeight="1">
      <c r="A24" s="12">
        <v>14</v>
      </c>
      <c r="B24" s="3" t="s">
        <v>29</v>
      </c>
      <c r="C24" s="13">
        <v>85733</v>
      </c>
      <c r="D24" s="13">
        <v>80881</v>
      </c>
      <c r="E24" s="13">
        <v>166614</v>
      </c>
      <c r="F24" s="13">
        <v>900</v>
      </c>
      <c r="G24" s="13">
        <f t="shared" si="0"/>
        <v>943</v>
      </c>
    </row>
    <row r="25" spans="1:7" ht="20.100000000000001" customHeight="1">
      <c r="A25" s="12">
        <v>15</v>
      </c>
      <c r="B25" s="3" t="s">
        <v>30</v>
      </c>
      <c r="C25" s="13">
        <v>70588</v>
      </c>
      <c r="D25" s="13">
        <v>66120</v>
      </c>
      <c r="E25" s="13">
        <v>136708</v>
      </c>
      <c r="F25" s="13">
        <v>737</v>
      </c>
      <c r="G25" s="13">
        <f t="shared" si="0"/>
        <v>937</v>
      </c>
    </row>
    <row r="26" spans="1:7" ht="20.100000000000001" customHeight="1">
      <c r="A26" s="12">
        <v>16</v>
      </c>
      <c r="B26" s="3" t="s">
        <v>31</v>
      </c>
      <c r="C26" s="13">
        <v>79462</v>
      </c>
      <c r="D26" s="13">
        <v>74241</v>
      </c>
      <c r="E26" s="13">
        <v>153703</v>
      </c>
      <c r="F26" s="13">
        <v>1233</v>
      </c>
      <c r="G26" s="13">
        <f t="shared" si="0"/>
        <v>934</v>
      </c>
    </row>
    <row r="27" spans="1:7" ht="20.100000000000001" customHeight="1">
      <c r="A27" s="12">
        <v>17</v>
      </c>
      <c r="B27" s="3" t="s">
        <v>32</v>
      </c>
      <c r="C27" s="13">
        <v>109442</v>
      </c>
      <c r="D27" s="13">
        <v>102913</v>
      </c>
      <c r="E27" s="13">
        <v>212355</v>
      </c>
      <c r="F27" s="13">
        <v>977</v>
      </c>
      <c r="G27" s="13">
        <f t="shared" si="0"/>
        <v>940</v>
      </c>
    </row>
    <row r="28" spans="1:7" ht="20.100000000000001" customHeight="1">
      <c r="A28" s="12">
        <v>18</v>
      </c>
      <c r="B28" s="3" t="s">
        <v>33</v>
      </c>
      <c r="C28" s="13">
        <v>120940</v>
      </c>
      <c r="D28" s="13">
        <v>116458</v>
      </c>
      <c r="E28" s="13">
        <v>237398</v>
      </c>
      <c r="F28" s="13">
        <v>700</v>
      </c>
      <c r="G28" s="13">
        <f t="shared" si="0"/>
        <v>963</v>
      </c>
    </row>
    <row r="29" spans="1:7" ht="20.100000000000001" customHeight="1">
      <c r="A29" s="12">
        <v>19</v>
      </c>
      <c r="B29" s="3" t="s">
        <v>34</v>
      </c>
      <c r="C29" s="13">
        <v>134096</v>
      </c>
      <c r="D29" s="13">
        <v>128968</v>
      </c>
      <c r="E29" s="13">
        <v>263064</v>
      </c>
      <c r="F29" s="13">
        <v>570</v>
      </c>
      <c r="G29" s="13">
        <f t="shared" si="0"/>
        <v>962</v>
      </c>
    </row>
    <row r="30" spans="1:7" ht="20.100000000000001" customHeight="1">
      <c r="A30" s="12">
        <v>20</v>
      </c>
      <c r="B30" s="3" t="s">
        <v>35</v>
      </c>
      <c r="C30" s="13">
        <v>84915</v>
      </c>
      <c r="D30" s="13">
        <v>79552</v>
      </c>
      <c r="E30" s="13">
        <v>164467</v>
      </c>
      <c r="F30" s="13">
        <v>677</v>
      </c>
      <c r="G30" s="13">
        <f t="shared" si="0"/>
        <v>937</v>
      </c>
    </row>
    <row r="31" spans="1:7" ht="20.100000000000001" customHeight="1">
      <c r="A31" s="12">
        <v>21</v>
      </c>
      <c r="B31" s="3" t="s">
        <v>36</v>
      </c>
      <c r="C31" s="13">
        <v>74751</v>
      </c>
      <c r="D31" s="13">
        <v>72426</v>
      </c>
      <c r="E31" s="13">
        <v>147177</v>
      </c>
      <c r="F31" s="13">
        <v>612</v>
      </c>
      <c r="G31" s="13">
        <f t="shared" si="0"/>
        <v>969</v>
      </c>
    </row>
    <row r="32" spans="1:7" ht="20.100000000000001" customHeight="1">
      <c r="A32" s="15">
        <v>22</v>
      </c>
      <c r="B32" s="6" t="s">
        <v>37</v>
      </c>
      <c r="C32" s="16">
        <v>89471</v>
      </c>
      <c r="D32" s="16">
        <v>86365</v>
      </c>
      <c r="E32" s="16">
        <v>175836</v>
      </c>
      <c r="F32" s="16">
        <v>718</v>
      </c>
      <c r="G32" s="16">
        <f t="shared" si="0"/>
        <v>965</v>
      </c>
    </row>
  </sheetData>
  <mergeCells count="7">
    <mergeCell ref="A1:G1"/>
    <mergeCell ref="A3:G3"/>
    <mergeCell ref="A6:A7"/>
    <mergeCell ref="B6:B7"/>
    <mergeCell ref="C6:E6"/>
    <mergeCell ref="F6:F7"/>
    <mergeCell ref="G6:G7"/>
  </mergeCells>
  <conditionalFormatting sqref="H11">
    <cfRule type="expression" dxfId="5" priority="6" stopIfTrue="1">
      <formula>$F11="SD"</formula>
    </cfRule>
  </conditionalFormatting>
  <conditionalFormatting sqref="H12">
    <cfRule type="expression" dxfId="4" priority="5" stopIfTrue="1">
      <formula>$F12="SD"</formula>
    </cfRule>
  </conditionalFormatting>
  <conditionalFormatting sqref="H13">
    <cfRule type="expression" dxfId="3" priority="4" stopIfTrue="1">
      <formula>$F13="SD"</formula>
    </cfRule>
  </conditionalFormatting>
  <conditionalFormatting sqref="H14">
    <cfRule type="expression" dxfId="2" priority="3" stopIfTrue="1">
      <formula>$F14="SD"</formula>
    </cfRule>
  </conditionalFormatting>
  <conditionalFormatting sqref="H15">
    <cfRule type="expression" dxfId="1" priority="2" stopIfTrue="1">
      <formula>$F15="SD"</formula>
    </cfRule>
  </conditionalFormatting>
  <conditionalFormatting sqref="H16">
    <cfRule type="expression" dxfId="0" priority="1" stopIfTrue="1">
      <formula>$F16="SD"</formula>
    </cfRule>
  </conditionalFormatting>
  <printOptions horizontalCentered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69EF-1286-4CB1-8FC9-7F4F8DFBE4D3}">
  <dimension ref="A1:G32"/>
  <sheetViews>
    <sheetView showGridLines="0" workbookViewId="0">
      <selection activeCell="N26" sqref="N26"/>
    </sheetView>
  </sheetViews>
  <sheetFormatPr defaultRowHeight="15"/>
  <cols>
    <col min="2" max="2" width="14" bestFit="1" customWidth="1"/>
    <col min="3" max="3" width="14.140625" customWidth="1"/>
  </cols>
  <sheetData>
    <row r="1" spans="1:7" ht="16.5">
      <c r="A1" s="29" t="s">
        <v>3</v>
      </c>
      <c r="B1" s="29"/>
      <c r="C1" s="29"/>
      <c r="D1" s="29"/>
      <c r="E1" s="29"/>
      <c r="F1" s="29"/>
      <c r="G1" s="29"/>
    </row>
    <row r="2" spans="1:7">
      <c r="B2" s="2"/>
      <c r="C2" s="2"/>
      <c r="D2" s="2"/>
      <c r="E2" s="2"/>
      <c r="F2" s="2"/>
      <c r="G2" s="2"/>
    </row>
    <row r="3" spans="1:7" ht="16.5">
      <c r="A3" s="30" t="s">
        <v>4</v>
      </c>
      <c r="B3" s="30"/>
      <c r="C3" s="30"/>
      <c r="D3" s="30"/>
      <c r="E3" s="30"/>
      <c r="F3" s="30"/>
      <c r="G3" s="30"/>
    </row>
    <row r="4" spans="1:7">
      <c r="B4" s="2"/>
      <c r="C4" s="2"/>
      <c r="D4" s="2"/>
      <c r="E4" s="2"/>
      <c r="F4" s="2"/>
      <c r="G4" s="2"/>
    </row>
    <row r="5" spans="1:7">
      <c r="B5" s="3"/>
      <c r="C5" s="3"/>
      <c r="D5" s="3"/>
      <c r="E5" s="3"/>
      <c r="F5" s="3"/>
      <c r="G5" s="4" t="s">
        <v>5</v>
      </c>
    </row>
    <row r="6" spans="1:7">
      <c r="A6" s="31" t="s">
        <v>6</v>
      </c>
      <c r="B6" s="33" t="s">
        <v>7</v>
      </c>
      <c r="C6" s="35" t="s">
        <v>8</v>
      </c>
      <c r="D6" s="35"/>
      <c r="E6" s="35"/>
      <c r="F6" s="36" t="s">
        <v>9</v>
      </c>
      <c r="G6" s="36" t="s">
        <v>10</v>
      </c>
    </row>
    <row r="7" spans="1:7">
      <c r="A7" s="32"/>
      <c r="B7" s="34"/>
      <c r="C7" s="5" t="s">
        <v>11</v>
      </c>
      <c r="D7" s="5" t="s">
        <v>12</v>
      </c>
      <c r="E7" s="6" t="s">
        <v>13</v>
      </c>
      <c r="F7" s="37"/>
      <c r="G7" s="38"/>
    </row>
    <row r="8" spans="1:7">
      <c r="A8" s="7">
        <v>-1</v>
      </c>
      <c r="B8" s="18">
        <v>-2</v>
      </c>
      <c r="C8" s="7">
        <v>-3</v>
      </c>
      <c r="D8" s="7">
        <v>-4</v>
      </c>
      <c r="E8" s="7">
        <v>-5</v>
      </c>
      <c r="F8" s="7">
        <v>-6</v>
      </c>
      <c r="G8" s="7">
        <v>-7</v>
      </c>
    </row>
    <row r="9" spans="1:7" ht="20.100000000000001" customHeight="1">
      <c r="B9" s="3"/>
      <c r="C9" s="3"/>
      <c r="D9" s="3"/>
      <c r="E9" s="3"/>
      <c r="F9" s="3"/>
      <c r="G9" s="3"/>
    </row>
    <row r="10" spans="1:7" ht="20.100000000000001" customHeight="1">
      <c r="A10" s="19" t="s">
        <v>14</v>
      </c>
      <c r="B10" s="9" t="s">
        <v>15</v>
      </c>
      <c r="C10" s="10"/>
      <c r="D10" s="10"/>
      <c r="E10" s="10"/>
      <c r="F10" s="10"/>
      <c r="G10" s="10"/>
    </row>
    <row r="11" spans="1:7" ht="20.100000000000001" customHeight="1">
      <c r="A11" s="12">
        <v>23</v>
      </c>
      <c r="B11" s="3" t="s">
        <v>40</v>
      </c>
      <c r="C11" s="13">
        <v>74013</v>
      </c>
      <c r="D11" s="13">
        <v>72579</v>
      </c>
      <c r="E11" s="13">
        <f>C11+D11</f>
        <v>146592</v>
      </c>
      <c r="F11" s="13">
        <v>733</v>
      </c>
      <c r="G11" s="13">
        <f t="shared" ref="G11:G32" si="0">ROUND((D11/C11*1000),0)</f>
        <v>981</v>
      </c>
    </row>
    <row r="12" spans="1:7" ht="20.100000000000001" customHeight="1">
      <c r="A12" s="12">
        <v>24</v>
      </c>
      <c r="B12" s="3" t="s">
        <v>41</v>
      </c>
      <c r="C12" s="13">
        <v>108465</v>
      </c>
      <c r="D12" s="13">
        <v>105540</v>
      </c>
      <c r="E12" s="13">
        <f t="shared" ref="E12:E19" si="1">C12+D12</f>
        <v>214005</v>
      </c>
      <c r="F12" s="13">
        <v>1061</v>
      </c>
      <c r="G12" s="13">
        <f t="shared" si="0"/>
        <v>973</v>
      </c>
    </row>
    <row r="13" spans="1:7" ht="20.100000000000001" customHeight="1">
      <c r="A13" s="12">
        <v>25</v>
      </c>
      <c r="B13" s="3" t="s">
        <v>42</v>
      </c>
      <c r="C13" s="13">
        <v>76500</v>
      </c>
      <c r="D13" s="13">
        <v>73752</v>
      </c>
      <c r="E13" s="13">
        <f t="shared" si="1"/>
        <v>150252</v>
      </c>
      <c r="F13" s="13">
        <v>726</v>
      </c>
      <c r="G13" s="13">
        <f t="shared" si="0"/>
        <v>964</v>
      </c>
    </row>
    <row r="14" spans="1:7" ht="20.100000000000001" customHeight="1">
      <c r="A14" s="12">
        <v>26</v>
      </c>
      <c r="B14" s="3" t="s">
        <v>43</v>
      </c>
      <c r="C14" s="13">
        <v>94925</v>
      </c>
      <c r="D14" s="13">
        <v>91213</v>
      </c>
      <c r="E14" s="13">
        <f t="shared" si="1"/>
        <v>186138</v>
      </c>
      <c r="F14" s="13">
        <v>1128</v>
      </c>
      <c r="G14" s="13">
        <f t="shared" si="0"/>
        <v>961</v>
      </c>
    </row>
    <row r="15" spans="1:7" ht="20.100000000000001" customHeight="1">
      <c r="A15" s="12">
        <v>27</v>
      </c>
      <c r="B15" s="3" t="s">
        <v>44</v>
      </c>
      <c r="C15" s="13">
        <v>79440</v>
      </c>
      <c r="D15" s="13">
        <v>77795</v>
      </c>
      <c r="E15" s="13">
        <f t="shared" si="1"/>
        <v>157235</v>
      </c>
      <c r="F15" s="13">
        <v>893</v>
      </c>
      <c r="G15" s="13">
        <f t="shared" si="0"/>
        <v>979</v>
      </c>
    </row>
    <row r="16" spans="1:7" ht="20.100000000000001" customHeight="1">
      <c r="A16" s="12">
        <v>28</v>
      </c>
      <c r="B16" s="3" t="s">
        <v>45</v>
      </c>
      <c r="C16" s="13">
        <v>134529</v>
      </c>
      <c r="D16" s="13">
        <v>131809</v>
      </c>
      <c r="E16" s="13">
        <f t="shared" si="1"/>
        <v>266338</v>
      </c>
      <c r="F16" s="13">
        <v>925</v>
      </c>
      <c r="G16" s="13">
        <f t="shared" si="0"/>
        <v>980</v>
      </c>
    </row>
    <row r="17" spans="1:7" ht="20.100000000000001" customHeight="1">
      <c r="A17" s="12">
        <v>29</v>
      </c>
      <c r="B17" s="3" t="s">
        <v>46</v>
      </c>
      <c r="C17" s="13">
        <v>88396</v>
      </c>
      <c r="D17" s="13">
        <v>84698</v>
      </c>
      <c r="E17" s="13">
        <f t="shared" si="1"/>
        <v>173094</v>
      </c>
      <c r="F17" s="13">
        <v>612</v>
      </c>
      <c r="G17" s="13">
        <f t="shared" si="0"/>
        <v>958</v>
      </c>
    </row>
    <row r="18" spans="1:7" ht="20.100000000000001" customHeight="1">
      <c r="A18" s="12">
        <v>30</v>
      </c>
      <c r="B18" s="3" t="s">
        <v>47</v>
      </c>
      <c r="C18" s="13">
        <v>77538</v>
      </c>
      <c r="D18" s="13">
        <v>73863</v>
      </c>
      <c r="E18" s="13">
        <f>C18+D18</f>
        <v>151401</v>
      </c>
      <c r="F18" s="13">
        <v>604</v>
      </c>
      <c r="G18" s="13">
        <f>ROUND((D18/C18*1000),0)</f>
        <v>953</v>
      </c>
    </row>
    <row r="19" spans="1:7" ht="20.100000000000001" customHeight="1">
      <c r="A19" s="12">
        <v>31</v>
      </c>
      <c r="B19" s="3" t="s">
        <v>48</v>
      </c>
      <c r="C19" s="13">
        <v>97092</v>
      </c>
      <c r="D19" s="13">
        <v>92244</v>
      </c>
      <c r="E19" s="13">
        <f t="shared" si="1"/>
        <v>189336</v>
      </c>
      <c r="F19" s="13">
        <v>642</v>
      </c>
      <c r="G19" s="13">
        <f t="shared" si="0"/>
        <v>950</v>
      </c>
    </row>
    <row r="20" spans="1:7" ht="20.100000000000001" customHeight="1">
      <c r="A20" s="19" t="s">
        <v>49</v>
      </c>
      <c r="B20" s="9" t="s">
        <v>50</v>
      </c>
      <c r="C20" s="10"/>
      <c r="D20" s="10"/>
      <c r="E20" s="10"/>
      <c r="F20" s="10"/>
      <c r="G20" s="10"/>
    </row>
    <row r="21" spans="1:7" ht="20.100000000000001" customHeight="1">
      <c r="A21" s="12">
        <v>1</v>
      </c>
      <c r="B21" s="3" t="s">
        <v>51</v>
      </c>
      <c r="C21" s="13">
        <v>85841</v>
      </c>
      <c r="D21" s="13">
        <v>82100</v>
      </c>
      <c r="E21" s="13">
        <f>C21+D21</f>
        <v>167941</v>
      </c>
      <c r="F21" s="13">
        <v>879</v>
      </c>
      <c r="G21" s="13">
        <f t="shared" si="0"/>
        <v>956</v>
      </c>
    </row>
    <row r="22" spans="1:7" ht="20.100000000000001" customHeight="1">
      <c r="A22" s="12">
        <v>2</v>
      </c>
      <c r="B22" s="3" t="s">
        <v>52</v>
      </c>
      <c r="C22" s="13">
        <v>107882</v>
      </c>
      <c r="D22" s="13">
        <v>104355</v>
      </c>
      <c r="E22" s="13">
        <f t="shared" ref="E22:E32" si="2">C22+D22</f>
        <v>212237</v>
      </c>
      <c r="F22" s="13">
        <v>959</v>
      </c>
      <c r="G22" s="13">
        <f t="shared" si="0"/>
        <v>967</v>
      </c>
    </row>
    <row r="23" spans="1:7" ht="20.100000000000001" customHeight="1">
      <c r="A23" s="12">
        <v>3</v>
      </c>
      <c r="B23" s="3" t="s">
        <v>53</v>
      </c>
      <c r="C23" s="13">
        <v>105070</v>
      </c>
      <c r="D23" s="13">
        <v>99748</v>
      </c>
      <c r="E23" s="13">
        <f t="shared" si="2"/>
        <v>204818</v>
      </c>
      <c r="F23" s="13">
        <v>836</v>
      </c>
      <c r="G23" s="13">
        <f t="shared" si="0"/>
        <v>949</v>
      </c>
    </row>
    <row r="24" spans="1:7" ht="20.100000000000001" customHeight="1">
      <c r="A24" s="12">
        <v>4</v>
      </c>
      <c r="B24" s="3" t="s">
        <v>54</v>
      </c>
      <c r="C24" s="13">
        <v>65120</v>
      </c>
      <c r="D24" s="13">
        <v>62665</v>
      </c>
      <c r="E24" s="13">
        <f t="shared" si="2"/>
        <v>127785</v>
      </c>
      <c r="F24" s="13">
        <v>986</v>
      </c>
      <c r="G24" s="13">
        <f t="shared" si="0"/>
        <v>962</v>
      </c>
    </row>
    <row r="25" spans="1:7" ht="20.100000000000001" customHeight="1">
      <c r="A25" s="12">
        <v>5</v>
      </c>
      <c r="B25" s="3" t="s">
        <v>55</v>
      </c>
      <c r="C25" s="13">
        <v>95977</v>
      </c>
      <c r="D25" s="13">
        <v>92458</v>
      </c>
      <c r="E25" s="13">
        <f t="shared" si="2"/>
        <v>188435</v>
      </c>
      <c r="F25" s="13">
        <v>553</v>
      </c>
      <c r="G25" s="13">
        <f t="shared" si="0"/>
        <v>963</v>
      </c>
    </row>
    <row r="26" spans="1:7" ht="20.100000000000001" customHeight="1">
      <c r="A26" s="12">
        <v>6</v>
      </c>
      <c r="B26" s="3" t="s">
        <v>56</v>
      </c>
      <c r="C26" s="13">
        <v>92398</v>
      </c>
      <c r="D26" s="13">
        <v>87307</v>
      </c>
      <c r="E26" s="13">
        <f t="shared" si="2"/>
        <v>179705</v>
      </c>
      <c r="F26" s="13">
        <v>874</v>
      </c>
      <c r="G26" s="13">
        <f t="shared" si="0"/>
        <v>945</v>
      </c>
    </row>
    <row r="27" spans="1:7" ht="20.100000000000001" customHeight="1">
      <c r="A27" s="12">
        <v>7</v>
      </c>
      <c r="B27" s="3" t="s">
        <v>57</v>
      </c>
      <c r="C27" s="13">
        <v>76272</v>
      </c>
      <c r="D27" s="13">
        <v>73334</v>
      </c>
      <c r="E27" s="13">
        <f t="shared" si="2"/>
        <v>149606</v>
      </c>
      <c r="F27" s="13">
        <v>622</v>
      </c>
      <c r="G27" s="13">
        <f t="shared" si="0"/>
        <v>961</v>
      </c>
    </row>
    <row r="28" spans="1:7" ht="20.100000000000001" customHeight="1">
      <c r="A28" s="12">
        <v>8</v>
      </c>
      <c r="B28" s="3" t="s">
        <v>58</v>
      </c>
      <c r="C28" s="13">
        <v>65373</v>
      </c>
      <c r="D28" s="13">
        <v>62288</v>
      </c>
      <c r="E28" s="13">
        <f t="shared" si="2"/>
        <v>127661</v>
      </c>
      <c r="F28" s="13">
        <v>722</v>
      </c>
      <c r="G28" s="13">
        <f t="shared" si="0"/>
        <v>953</v>
      </c>
    </row>
    <row r="29" spans="1:7" ht="20.100000000000001" customHeight="1">
      <c r="A29" s="12">
        <v>9</v>
      </c>
      <c r="B29" s="3" t="s">
        <v>59</v>
      </c>
      <c r="C29" s="13">
        <v>83590</v>
      </c>
      <c r="D29" s="13">
        <v>80980</v>
      </c>
      <c r="E29" s="13">
        <f t="shared" si="2"/>
        <v>164570</v>
      </c>
      <c r="F29" s="13">
        <v>442</v>
      </c>
      <c r="G29" s="13">
        <f t="shared" si="0"/>
        <v>969</v>
      </c>
    </row>
    <row r="30" spans="1:7" ht="20.100000000000001" customHeight="1">
      <c r="A30" s="12">
        <v>10</v>
      </c>
      <c r="B30" s="3" t="s">
        <v>60</v>
      </c>
      <c r="C30" s="13">
        <v>32632</v>
      </c>
      <c r="D30" s="13">
        <v>31382</v>
      </c>
      <c r="E30" s="13">
        <f t="shared" si="2"/>
        <v>64014</v>
      </c>
      <c r="F30" s="13">
        <v>315</v>
      </c>
      <c r="G30" s="13">
        <f t="shared" si="0"/>
        <v>962</v>
      </c>
    </row>
    <row r="31" spans="1:7" ht="20.100000000000001" customHeight="1">
      <c r="A31" s="12">
        <v>11</v>
      </c>
      <c r="B31" s="3" t="s">
        <v>61</v>
      </c>
      <c r="C31" s="13">
        <v>49093</v>
      </c>
      <c r="D31" s="13">
        <v>47048</v>
      </c>
      <c r="E31" s="13">
        <f t="shared" si="2"/>
        <v>96141</v>
      </c>
      <c r="F31" s="13">
        <v>624</v>
      </c>
      <c r="G31" s="13">
        <f t="shared" si="0"/>
        <v>958</v>
      </c>
    </row>
    <row r="32" spans="1:7" ht="20.100000000000001" customHeight="1">
      <c r="A32" s="15">
        <v>12</v>
      </c>
      <c r="B32" s="6" t="s">
        <v>62</v>
      </c>
      <c r="C32" s="16">
        <v>44921</v>
      </c>
      <c r="D32" s="16">
        <v>42484</v>
      </c>
      <c r="E32" s="16">
        <f t="shared" si="2"/>
        <v>87405</v>
      </c>
      <c r="F32" s="16">
        <v>567</v>
      </c>
      <c r="G32" s="16">
        <f t="shared" si="0"/>
        <v>946</v>
      </c>
    </row>
  </sheetData>
  <mergeCells count="7">
    <mergeCell ref="A1:G1"/>
    <mergeCell ref="A3:G3"/>
    <mergeCell ref="A6:A7"/>
    <mergeCell ref="B6:B7"/>
    <mergeCell ref="C6:E6"/>
    <mergeCell ref="F6:F7"/>
    <mergeCell ref="G6:G7"/>
  </mergeCells>
  <printOptions horizontalCentered="1"/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3006-B2C1-476E-BF78-3D52AF47C776}">
  <dimension ref="A1:G39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3.8554687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49</v>
      </c>
      <c r="B9" s="9" t="s">
        <v>50</v>
      </c>
      <c r="C9" s="10"/>
      <c r="D9" s="10"/>
      <c r="E9" s="10"/>
      <c r="F9" s="10"/>
      <c r="G9" s="10"/>
    </row>
    <row r="10" spans="1:7" ht="20.100000000000001" customHeight="1">
      <c r="A10" s="12">
        <v>13</v>
      </c>
      <c r="B10" s="3" t="s">
        <v>66</v>
      </c>
      <c r="C10" s="13">
        <v>95444</v>
      </c>
      <c r="D10" s="13">
        <v>90663</v>
      </c>
      <c r="E10" s="13">
        <v>186107</v>
      </c>
      <c r="F10" s="13">
        <v>577</v>
      </c>
      <c r="G10" s="13">
        <f t="shared" ref="G10:G33" si="0">ROUND((D10/C10*1000),0)</f>
        <v>950</v>
      </c>
    </row>
    <row r="11" spans="1:7" ht="20.100000000000001" customHeight="1">
      <c r="A11" s="12">
        <v>14</v>
      </c>
      <c r="B11" s="3" t="s">
        <v>67</v>
      </c>
      <c r="C11" s="13">
        <v>101015</v>
      </c>
      <c r="D11" s="13">
        <v>95467</v>
      </c>
      <c r="E11" s="13">
        <v>196482</v>
      </c>
      <c r="F11" s="13">
        <v>660</v>
      </c>
      <c r="G11" s="13">
        <f t="shared" si="0"/>
        <v>945</v>
      </c>
    </row>
    <row r="12" spans="1:7" ht="20.100000000000001" customHeight="1">
      <c r="A12" s="12">
        <v>15</v>
      </c>
      <c r="B12" s="3" t="s">
        <v>68</v>
      </c>
      <c r="C12" s="13">
        <v>109495</v>
      </c>
      <c r="D12" s="13">
        <v>103892</v>
      </c>
      <c r="E12" s="13">
        <v>213387</v>
      </c>
      <c r="F12" s="13">
        <v>621</v>
      </c>
      <c r="G12" s="13">
        <f t="shared" si="0"/>
        <v>949</v>
      </c>
    </row>
    <row r="13" spans="1:7" ht="20.100000000000001" customHeight="1">
      <c r="A13" s="12">
        <v>16</v>
      </c>
      <c r="B13" s="3" t="s">
        <v>69</v>
      </c>
      <c r="C13" s="13">
        <v>96723</v>
      </c>
      <c r="D13" s="13">
        <v>93670</v>
      </c>
      <c r="E13" s="13">
        <v>190393</v>
      </c>
      <c r="F13" s="13">
        <v>532</v>
      </c>
      <c r="G13" s="13">
        <f t="shared" si="0"/>
        <v>968</v>
      </c>
    </row>
    <row r="14" spans="1:7" ht="20.100000000000001" customHeight="1">
      <c r="A14" s="12">
        <v>17</v>
      </c>
      <c r="B14" s="3" t="s">
        <v>70</v>
      </c>
      <c r="C14" s="13">
        <v>83056</v>
      </c>
      <c r="D14" s="13">
        <v>78528</v>
      </c>
      <c r="E14" s="13">
        <v>161584</v>
      </c>
      <c r="F14" s="13">
        <v>555</v>
      </c>
      <c r="G14" s="13">
        <f t="shared" si="0"/>
        <v>945</v>
      </c>
    </row>
    <row r="15" spans="1:7" ht="20.100000000000001" customHeight="1">
      <c r="A15" s="12">
        <v>18</v>
      </c>
      <c r="B15" s="3" t="s">
        <v>71</v>
      </c>
      <c r="C15" s="13">
        <v>92956</v>
      </c>
      <c r="D15" s="13">
        <v>88481</v>
      </c>
      <c r="E15" s="13">
        <v>181437</v>
      </c>
      <c r="F15" s="13">
        <v>461</v>
      </c>
      <c r="G15" s="13">
        <f t="shared" si="0"/>
        <v>952</v>
      </c>
    </row>
    <row r="16" spans="1:7" ht="20.100000000000001" customHeight="1">
      <c r="A16" s="12">
        <v>19</v>
      </c>
      <c r="B16" s="3" t="s">
        <v>72</v>
      </c>
      <c r="C16" s="13">
        <v>79118</v>
      </c>
      <c r="D16" s="13">
        <v>74130</v>
      </c>
      <c r="E16" s="13">
        <v>153248</v>
      </c>
      <c r="F16" s="13">
        <v>496</v>
      </c>
      <c r="G16" s="13">
        <f t="shared" si="0"/>
        <v>937</v>
      </c>
    </row>
    <row r="17" spans="1:7" ht="20.100000000000001" customHeight="1">
      <c r="A17" s="19" t="s">
        <v>73</v>
      </c>
      <c r="B17" s="9" t="s">
        <v>74</v>
      </c>
      <c r="C17" s="10"/>
      <c r="D17" s="10"/>
      <c r="E17" s="10"/>
      <c r="F17" s="10"/>
      <c r="G17" s="10"/>
    </row>
    <row r="18" spans="1:7" ht="20.100000000000001" customHeight="1">
      <c r="A18" s="12">
        <v>1</v>
      </c>
      <c r="B18" s="3" t="s">
        <v>75</v>
      </c>
      <c r="C18" s="13">
        <v>69732</v>
      </c>
      <c r="D18" s="13">
        <v>66248</v>
      </c>
      <c r="E18" s="13">
        <v>135980</v>
      </c>
      <c r="F18" s="13">
        <v>389</v>
      </c>
      <c r="G18" s="13">
        <f t="shared" si="0"/>
        <v>950</v>
      </c>
    </row>
    <row r="19" spans="1:7" ht="20.100000000000001" customHeight="1">
      <c r="A19" s="12">
        <v>2</v>
      </c>
      <c r="B19" s="3" t="s">
        <v>76</v>
      </c>
      <c r="C19" s="13">
        <v>44575</v>
      </c>
      <c r="D19" s="13">
        <v>41613</v>
      </c>
      <c r="E19" s="13">
        <v>86188</v>
      </c>
      <c r="F19" s="13">
        <v>467</v>
      </c>
      <c r="G19" s="13">
        <f t="shared" si="0"/>
        <v>934</v>
      </c>
    </row>
    <row r="20" spans="1:7" ht="20.100000000000001" customHeight="1">
      <c r="A20" s="12">
        <v>3</v>
      </c>
      <c r="B20" s="3" t="s">
        <v>77</v>
      </c>
      <c r="C20" s="13">
        <v>93252</v>
      </c>
      <c r="D20" s="13">
        <v>87722</v>
      </c>
      <c r="E20" s="13">
        <v>180974</v>
      </c>
      <c r="F20" s="13">
        <v>442</v>
      </c>
      <c r="G20" s="13">
        <f t="shared" si="0"/>
        <v>941</v>
      </c>
    </row>
    <row r="21" spans="1:7" ht="20.100000000000001" customHeight="1">
      <c r="A21" s="12">
        <v>4</v>
      </c>
      <c r="B21" s="3" t="s">
        <v>78</v>
      </c>
      <c r="C21" s="13">
        <v>96797</v>
      </c>
      <c r="D21" s="13">
        <v>92915</v>
      </c>
      <c r="E21" s="13">
        <v>189712</v>
      </c>
      <c r="F21" s="13">
        <v>378</v>
      </c>
      <c r="G21" s="13">
        <f t="shared" si="0"/>
        <v>960</v>
      </c>
    </row>
    <row r="22" spans="1:7" ht="20.100000000000001" customHeight="1">
      <c r="A22" s="12">
        <v>5</v>
      </c>
      <c r="B22" s="3" t="s">
        <v>79</v>
      </c>
      <c r="C22" s="13">
        <v>80556</v>
      </c>
      <c r="D22" s="13">
        <v>75966</v>
      </c>
      <c r="E22" s="13">
        <v>156522</v>
      </c>
      <c r="F22" s="13">
        <v>455</v>
      </c>
      <c r="G22" s="13">
        <f t="shared" si="0"/>
        <v>943</v>
      </c>
    </row>
    <row r="23" spans="1:7" ht="20.100000000000001" customHeight="1">
      <c r="A23" s="12">
        <v>6</v>
      </c>
      <c r="B23" s="3" t="s">
        <v>80</v>
      </c>
      <c r="C23" s="13">
        <v>55079</v>
      </c>
      <c r="D23" s="13">
        <v>52606</v>
      </c>
      <c r="E23" s="13">
        <v>107685</v>
      </c>
      <c r="F23" s="13">
        <v>560</v>
      </c>
      <c r="G23" s="13">
        <f t="shared" si="0"/>
        <v>955</v>
      </c>
    </row>
    <row r="24" spans="1:7" ht="20.100000000000001" customHeight="1">
      <c r="A24" s="12">
        <v>7</v>
      </c>
      <c r="B24" s="3" t="s">
        <v>81</v>
      </c>
      <c r="C24" s="13">
        <v>72302</v>
      </c>
      <c r="D24" s="13">
        <v>68562</v>
      </c>
      <c r="E24" s="13">
        <v>140864</v>
      </c>
      <c r="F24" s="13">
        <v>559</v>
      </c>
      <c r="G24" s="13">
        <f t="shared" si="0"/>
        <v>948</v>
      </c>
    </row>
    <row r="25" spans="1:7" ht="20.100000000000001" customHeight="1">
      <c r="A25" s="20">
        <v>8</v>
      </c>
      <c r="B25" s="3" t="s">
        <v>82</v>
      </c>
      <c r="C25" s="13">
        <v>90624</v>
      </c>
      <c r="D25" s="13">
        <v>85639</v>
      </c>
      <c r="E25" s="13">
        <v>176263</v>
      </c>
      <c r="F25" s="13">
        <v>455</v>
      </c>
      <c r="G25" s="13">
        <f t="shared" si="0"/>
        <v>945</v>
      </c>
    </row>
    <row r="26" spans="1:7" ht="20.100000000000001" customHeight="1">
      <c r="A26" s="20">
        <v>9</v>
      </c>
      <c r="B26" s="3" t="s">
        <v>83</v>
      </c>
      <c r="C26" s="13">
        <v>81610</v>
      </c>
      <c r="D26" s="13">
        <v>77087</v>
      </c>
      <c r="E26" s="13">
        <v>158697</v>
      </c>
      <c r="F26" s="13">
        <v>376</v>
      </c>
      <c r="G26" s="13">
        <f t="shared" si="0"/>
        <v>945</v>
      </c>
    </row>
    <row r="27" spans="1:7" ht="20.100000000000001" customHeight="1">
      <c r="A27" s="12">
        <v>10</v>
      </c>
      <c r="B27" s="3" t="s">
        <v>84</v>
      </c>
      <c r="C27" s="13">
        <v>93614</v>
      </c>
      <c r="D27" s="13">
        <v>90456</v>
      </c>
      <c r="E27" s="13">
        <v>184070</v>
      </c>
      <c r="F27" s="13">
        <v>509</v>
      </c>
      <c r="G27" s="13">
        <f t="shared" si="0"/>
        <v>966</v>
      </c>
    </row>
    <row r="28" spans="1:7" ht="20.100000000000001" customHeight="1">
      <c r="A28" s="12">
        <v>11</v>
      </c>
      <c r="B28" s="3" t="s">
        <v>85</v>
      </c>
      <c r="C28" s="13">
        <v>86697</v>
      </c>
      <c r="D28" s="13">
        <v>83086</v>
      </c>
      <c r="E28" s="13">
        <v>169783</v>
      </c>
      <c r="F28" s="13">
        <v>599</v>
      </c>
      <c r="G28" s="13">
        <f t="shared" si="0"/>
        <v>958</v>
      </c>
    </row>
    <row r="29" spans="1:7" ht="20.100000000000001" customHeight="1">
      <c r="A29" s="12">
        <v>12</v>
      </c>
      <c r="B29" s="3" t="s">
        <v>86</v>
      </c>
      <c r="C29" s="13">
        <v>92114</v>
      </c>
      <c r="D29" s="13">
        <v>88178</v>
      </c>
      <c r="E29" s="13">
        <v>180292</v>
      </c>
      <c r="F29" s="13">
        <v>669</v>
      </c>
      <c r="G29" s="13">
        <f t="shared" si="0"/>
        <v>957</v>
      </c>
    </row>
    <row r="30" spans="1:7" ht="20.100000000000001" customHeight="1">
      <c r="A30" s="12">
        <v>13</v>
      </c>
      <c r="B30" s="3" t="s">
        <v>87</v>
      </c>
      <c r="C30" s="13">
        <v>80138</v>
      </c>
      <c r="D30" s="13">
        <v>76782</v>
      </c>
      <c r="E30" s="13">
        <v>156920</v>
      </c>
      <c r="F30" s="13">
        <v>536</v>
      </c>
      <c r="G30" s="13">
        <f t="shared" si="0"/>
        <v>958</v>
      </c>
    </row>
    <row r="31" spans="1:7" ht="20.100000000000001" customHeight="1">
      <c r="A31" s="12">
        <v>14</v>
      </c>
      <c r="B31" s="3" t="s">
        <v>88</v>
      </c>
      <c r="C31" s="13">
        <v>79941</v>
      </c>
      <c r="D31" s="13">
        <v>76881</v>
      </c>
      <c r="E31" s="13">
        <v>156822</v>
      </c>
      <c r="F31" s="13">
        <v>379</v>
      </c>
      <c r="G31" s="13">
        <f t="shared" si="0"/>
        <v>962</v>
      </c>
    </row>
    <row r="32" spans="1:7" ht="20.100000000000001" customHeight="1">
      <c r="A32" s="12">
        <v>15</v>
      </c>
      <c r="B32" s="3" t="s">
        <v>89</v>
      </c>
      <c r="C32" s="13">
        <v>129248</v>
      </c>
      <c r="D32" s="13">
        <v>123736</v>
      </c>
      <c r="E32" s="13">
        <v>252984</v>
      </c>
      <c r="F32" s="13">
        <v>439</v>
      </c>
      <c r="G32" s="13">
        <f t="shared" si="0"/>
        <v>957</v>
      </c>
    </row>
    <row r="33" spans="1:7" ht="20.100000000000001" customHeight="1">
      <c r="A33" s="15">
        <v>16</v>
      </c>
      <c r="B33" s="6" t="s">
        <v>90</v>
      </c>
      <c r="C33" s="16">
        <v>74999</v>
      </c>
      <c r="D33" s="16">
        <v>72894</v>
      </c>
      <c r="E33" s="16">
        <v>147893</v>
      </c>
      <c r="F33" s="16">
        <v>368</v>
      </c>
      <c r="G33" s="16">
        <f t="shared" si="0"/>
        <v>972</v>
      </c>
    </row>
    <row r="34" spans="1:7">
      <c r="F34" s="13"/>
    </row>
    <row r="35" spans="1:7">
      <c r="F35" s="13"/>
    </row>
    <row r="36" spans="1:7">
      <c r="F36" s="13"/>
    </row>
    <row r="37" spans="1:7">
      <c r="F37" s="13"/>
    </row>
    <row r="38" spans="1:7">
      <c r="F38" s="13"/>
    </row>
    <row r="39" spans="1:7">
      <c r="F39" s="13"/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0697-B4EE-414F-ADAB-C1E03A4B61C0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3.8554687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73</v>
      </c>
      <c r="B9" s="9" t="s">
        <v>74</v>
      </c>
      <c r="C9" s="10"/>
      <c r="D9" s="10"/>
      <c r="E9" s="10"/>
      <c r="F9" s="10"/>
      <c r="G9" s="10"/>
    </row>
    <row r="10" spans="1:7" ht="20.100000000000001" customHeight="1">
      <c r="A10" s="12">
        <v>17</v>
      </c>
      <c r="B10" s="3" t="s">
        <v>93</v>
      </c>
      <c r="C10" s="13">
        <v>69315</v>
      </c>
      <c r="D10" s="13">
        <v>66517</v>
      </c>
      <c r="E10" s="13">
        <v>135832</v>
      </c>
      <c r="F10" s="13">
        <v>411</v>
      </c>
      <c r="G10" s="13">
        <f t="shared" ref="G10:G33" si="0">ROUND((D10/C10*1000),0)</f>
        <v>960</v>
      </c>
    </row>
    <row r="11" spans="1:7" ht="20.100000000000001" customHeight="1">
      <c r="A11" s="12">
        <v>18</v>
      </c>
      <c r="B11" s="3" t="s">
        <v>94</v>
      </c>
      <c r="C11" s="13">
        <v>53702</v>
      </c>
      <c r="D11" s="13">
        <v>50890</v>
      </c>
      <c r="E11" s="13">
        <v>104592</v>
      </c>
      <c r="F11" s="13">
        <v>442</v>
      </c>
      <c r="G11" s="13">
        <f t="shared" si="0"/>
        <v>948</v>
      </c>
    </row>
    <row r="12" spans="1:7" ht="20.100000000000001" customHeight="1">
      <c r="A12" s="12">
        <v>19</v>
      </c>
      <c r="B12" s="3" t="s">
        <v>95</v>
      </c>
      <c r="C12" s="13">
        <v>42917</v>
      </c>
      <c r="D12" s="13">
        <v>40917</v>
      </c>
      <c r="E12" s="13">
        <v>83834</v>
      </c>
      <c r="F12" s="13">
        <v>380</v>
      </c>
      <c r="G12" s="13">
        <f t="shared" si="0"/>
        <v>953</v>
      </c>
    </row>
    <row r="13" spans="1:7" ht="20.100000000000001" customHeight="1">
      <c r="A13" s="12">
        <v>20</v>
      </c>
      <c r="B13" s="3" t="s">
        <v>96</v>
      </c>
      <c r="C13" s="13">
        <v>60290</v>
      </c>
      <c r="D13" s="13">
        <v>58799</v>
      </c>
      <c r="E13" s="13">
        <v>119089</v>
      </c>
      <c r="F13" s="13">
        <v>243</v>
      </c>
      <c r="G13" s="13">
        <f t="shared" si="0"/>
        <v>975</v>
      </c>
    </row>
    <row r="14" spans="1:7" ht="20.100000000000001" customHeight="1">
      <c r="A14" s="12">
        <v>21</v>
      </c>
      <c r="B14" s="3" t="s">
        <v>97</v>
      </c>
      <c r="C14" s="13">
        <v>84107</v>
      </c>
      <c r="D14" s="13">
        <v>80990</v>
      </c>
      <c r="E14" s="13">
        <v>165097</v>
      </c>
      <c r="F14" s="13">
        <v>409</v>
      </c>
      <c r="G14" s="13">
        <f t="shared" si="0"/>
        <v>963</v>
      </c>
    </row>
    <row r="15" spans="1:7" ht="20.100000000000001" customHeight="1">
      <c r="A15" s="12">
        <v>22</v>
      </c>
      <c r="B15" s="3" t="s">
        <v>98</v>
      </c>
      <c r="C15" s="13">
        <v>54168</v>
      </c>
      <c r="D15" s="13">
        <v>52640</v>
      </c>
      <c r="E15" s="13">
        <v>106808</v>
      </c>
      <c r="F15" s="13">
        <v>425</v>
      </c>
      <c r="G15" s="13">
        <f t="shared" si="0"/>
        <v>972</v>
      </c>
    </row>
    <row r="16" spans="1:7" ht="20.100000000000001" customHeight="1">
      <c r="A16" s="19" t="s">
        <v>99</v>
      </c>
      <c r="B16" s="9" t="s">
        <v>100</v>
      </c>
      <c r="C16" s="10"/>
      <c r="D16" s="10"/>
      <c r="E16" s="10"/>
      <c r="F16" s="10"/>
      <c r="G16" s="10"/>
    </row>
    <row r="17" spans="1:7" ht="20.100000000000001" customHeight="1">
      <c r="A17" s="12">
        <v>1</v>
      </c>
      <c r="B17" s="3" t="s">
        <v>101</v>
      </c>
      <c r="C17" s="13">
        <v>145563</v>
      </c>
      <c r="D17" s="13">
        <v>137740</v>
      </c>
      <c r="E17" s="13">
        <v>283303</v>
      </c>
      <c r="F17" s="13">
        <v>1207</v>
      </c>
      <c r="G17" s="13">
        <f t="shared" si="0"/>
        <v>946</v>
      </c>
    </row>
    <row r="18" spans="1:7" ht="20.100000000000001" customHeight="1">
      <c r="A18" s="12">
        <v>2</v>
      </c>
      <c r="B18" s="3" t="s">
        <v>102</v>
      </c>
      <c r="C18" s="13">
        <v>124283</v>
      </c>
      <c r="D18" s="13">
        <v>115363</v>
      </c>
      <c r="E18" s="13">
        <v>239646</v>
      </c>
      <c r="F18" s="13">
        <v>1737</v>
      </c>
      <c r="G18" s="13">
        <f t="shared" si="0"/>
        <v>928</v>
      </c>
    </row>
    <row r="19" spans="1:7" ht="20.100000000000001" customHeight="1">
      <c r="A19" s="12">
        <v>3</v>
      </c>
      <c r="B19" s="3" t="s">
        <v>103</v>
      </c>
      <c r="C19" s="13">
        <v>106904</v>
      </c>
      <c r="D19" s="13">
        <v>100160</v>
      </c>
      <c r="E19" s="13">
        <v>207064</v>
      </c>
      <c r="F19" s="13">
        <v>1655</v>
      </c>
      <c r="G19" s="13">
        <f t="shared" si="0"/>
        <v>937</v>
      </c>
    </row>
    <row r="20" spans="1:7" ht="20.100000000000001" customHeight="1">
      <c r="A20" s="12">
        <v>4</v>
      </c>
      <c r="B20" s="3" t="s">
        <v>104</v>
      </c>
      <c r="C20" s="13">
        <v>95352</v>
      </c>
      <c r="D20" s="13">
        <v>88635</v>
      </c>
      <c r="E20" s="13">
        <v>183987</v>
      </c>
      <c r="F20" s="13">
        <v>1802</v>
      </c>
      <c r="G20" s="13">
        <f t="shared" si="0"/>
        <v>930</v>
      </c>
    </row>
    <row r="21" spans="1:7" ht="20.100000000000001" customHeight="1">
      <c r="A21" s="12">
        <v>5</v>
      </c>
      <c r="B21" s="3" t="s">
        <v>105</v>
      </c>
      <c r="C21" s="13">
        <v>135720</v>
      </c>
      <c r="D21" s="13">
        <v>127278</v>
      </c>
      <c r="E21" s="13">
        <v>262998</v>
      </c>
      <c r="F21" s="13">
        <v>1385</v>
      </c>
      <c r="G21" s="13">
        <f t="shared" si="0"/>
        <v>938</v>
      </c>
    </row>
    <row r="22" spans="1:7" ht="20.100000000000001" customHeight="1">
      <c r="A22" s="12">
        <v>6</v>
      </c>
      <c r="B22" s="3" t="s">
        <v>106</v>
      </c>
      <c r="C22" s="13">
        <v>103023</v>
      </c>
      <c r="D22" s="13">
        <v>96590</v>
      </c>
      <c r="E22" s="13">
        <v>199613</v>
      </c>
      <c r="F22" s="13">
        <v>1244</v>
      </c>
      <c r="G22" s="13">
        <f t="shared" si="0"/>
        <v>938</v>
      </c>
    </row>
    <row r="23" spans="1:7" ht="20.100000000000001" customHeight="1">
      <c r="A23" s="12">
        <v>7</v>
      </c>
      <c r="B23" s="3" t="s">
        <v>107</v>
      </c>
      <c r="C23" s="13">
        <v>114551</v>
      </c>
      <c r="D23" s="13">
        <v>105779</v>
      </c>
      <c r="E23" s="13">
        <v>220330</v>
      </c>
      <c r="F23" s="13">
        <v>1246</v>
      </c>
      <c r="G23" s="13">
        <f t="shared" si="0"/>
        <v>923</v>
      </c>
    </row>
    <row r="24" spans="1:7" ht="20.100000000000001" customHeight="1">
      <c r="A24" s="12">
        <v>8</v>
      </c>
      <c r="B24" s="3" t="s">
        <v>108</v>
      </c>
      <c r="C24" s="13">
        <v>86280</v>
      </c>
      <c r="D24" s="13">
        <v>80697</v>
      </c>
      <c r="E24" s="13">
        <v>166977</v>
      </c>
      <c r="F24" s="13">
        <v>880</v>
      </c>
      <c r="G24" s="13">
        <f t="shared" si="0"/>
        <v>935</v>
      </c>
    </row>
    <row r="25" spans="1:7" ht="20.100000000000001" customHeight="1">
      <c r="A25" s="12">
        <v>9</v>
      </c>
      <c r="B25" s="3" t="s">
        <v>109</v>
      </c>
      <c r="C25" s="13">
        <v>90319</v>
      </c>
      <c r="D25" s="13">
        <v>84737</v>
      </c>
      <c r="E25" s="13">
        <v>175056</v>
      </c>
      <c r="F25" s="13">
        <v>785</v>
      </c>
      <c r="G25" s="13">
        <f t="shared" si="0"/>
        <v>938</v>
      </c>
    </row>
    <row r="26" spans="1:7" ht="20.100000000000001" customHeight="1">
      <c r="A26" s="12">
        <v>10</v>
      </c>
      <c r="B26" s="3" t="s">
        <v>110</v>
      </c>
      <c r="C26" s="13">
        <v>99060</v>
      </c>
      <c r="D26" s="13">
        <v>93102</v>
      </c>
      <c r="E26" s="13">
        <v>192162</v>
      </c>
      <c r="F26" s="13">
        <v>930</v>
      </c>
      <c r="G26" s="13">
        <f t="shared" si="0"/>
        <v>940</v>
      </c>
    </row>
    <row r="27" spans="1:7" ht="20.100000000000001" customHeight="1">
      <c r="A27" s="12">
        <v>11</v>
      </c>
      <c r="B27" s="3" t="s">
        <v>111</v>
      </c>
      <c r="C27" s="13">
        <v>115228</v>
      </c>
      <c r="D27" s="13">
        <v>107449</v>
      </c>
      <c r="E27" s="13">
        <v>222677</v>
      </c>
      <c r="F27" s="13">
        <v>1142</v>
      </c>
      <c r="G27" s="13">
        <f t="shared" si="0"/>
        <v>932</v>
      </c>
    </row>
    <row r="28" spans="1:7" ht="20.100000000000001" customHeight="1">
      <c r="A28" s="12">
        <v>12</v>
      </c>
      <c r="B28" s="3" t="s">
        <v>112</v>
      </c>
      <c r="C28" s="13">
        <v>91342</v>
      </c>
      <c r="D28" s="13">
        <v>85362</v>
      </c>
      <c r="E28" s="13">
        <v>176704</v>
      </c>
      <c r="F28" s="13">
        <v>1162</v>
      </c>
      <c r="G28" s="13">
        <f t="shared" si="0"/>
        <v>935</v>
      </c>
    </row>
    <row r="29" spans="1:7" ht="20.100000000000001" customHeight="1">
      <c r="A29" s="12">
        <v>13</v>
      </c>
      <c r="B29" s="3" t="s">
        <v>113</v>
      </c>
      <c r="C29" s="13">
        <v>60892</v>
      </c>
      <c r="D29" s="13">
        <v>57737</v>
      </c>
      <c r="E29" s="13">
        <v>118629</v>
      </c>
      <c r="F29" s="13">
        <v>1337</v>
      </c>
      <c r="G29" s="13">
        <f t="shared" si="0"/>
        <v>948</v>
      </c>
    </row>
    <row r="30" spans="1:7" ht="20.100000000000001" customHeight="1">
      <c r="A30" s="12">
        <v>14</v>
      </c>
      <c r="B30" s="3" t="s">
        <v>114</v>
      </c>
      <c r="C30" s="13">
        <v>50531</v>
      </c>
      <c r="D30" s="13">
        <v>47461</v>
      </c>
      <c r="E30" s="13">
        <v>97992</v>
      </c>
      <c r="F30" s="12">
        <v>1247</v>
      </c>
      <c r="G30" s="13">
        <f t="shared" si="0"/>
        <v>939</v>
      </c>
    </row>
    <row r="31" spans="1:7" ht="20.100000000000001" customHeight="1">
      <c r="A31" s="12">
        <v>15</v>
      </c>
      <c r="B31" s="3" t="s">
        <v>115</v>
      </c>
      <c r="C31" s="13">
        <v>103880</v>
      </c>
      <c r="D31" s="13">
        <v>98152</v>
      </c>
      <c r="E31" s="13">
        <v>202032</v>
      </c>
      <c r="F31" s="13">
        <v>961</v>
      </c>
      <c r="G31" s="13">
        <f t="shared" si="0"/>
        <v>945</v>
      </c>
    </row>
    <row r="32" spans="1:7" ht="20.100000000000001" customHeight="1">
      <c r="A32" s="12">
        <v>16</v>
      </c>
      <c r="B32" s="3" t="s">
        <v>116</v>
      </c>
      <c r="C32" s="13">
        <v>60601</v>
      </c>
      <c r="D32" s="13">
        <v>57344</v>
      </c>
      <c r="E32" s="13">
        <v>117945</v>
      </c>
      <c r="F32" s="13">
        <v>990</v>
      </c>
      <c r="G32" s="13">
        <f t="shared" si="0"/>
        <v>946</v>
      </c>
    </row>
    <row r="33" spans="1:7" ht="20.100000000000001" customHeight="1">
      <c r="A33" s="15">
        <v>17</v>
      </c>
      <c r="B33" s="6" t="s">
        <v>117</v>
      </c>
      <c r="C33" s="16">
        <v>68494</v>
      </c>
      <c r="D33" s="16">
        <v>64498</v>
      </c>
      <c r="E33" s="16">
        <v>132992</v>
      </c>
      <c r="F33" s="16">
        <v>878</v>
      </c>
      <c r="G33" s="16">
        <f t="shared" si="0"/>
        <v>942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0ADE-F5CF-4B42-93F4-C08BB87F1E88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5.57031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99</v>
      </c>
      <c r="B9" s="9" t="s">
        <v>100</v>
      </c>
      <c r="C9" s="10"/>
      <c r="D9" s="10"/>
      <c r="E9" s="10"/>
      <c r="F9" s="10"/>
      <c r="G9" s="10"/>
    </row>
    <row r="10" spans="1:7" ht="20.100000000000001" customHeight="1">
      <c r="A10" s="12">
        <v>18</v>
      </c>
      <c r="B10" s="3" t="s">
        <v>120</v>
      </c>
      <c r="C10" s="13">
        <v>71294</v>
      </c>
      <c r="D10" s="13">
        <v>68169</v>
      </c>
      <c r="E10" s="13">
        <v>139463</v>
      </c>
      <c r="F10" s="13">
        <v>854</v>
      </c>
      <c r="G10" s="13">
        <f t="shared" ref="G10:G33" si="0">ROUND((D10/C10*1000),0)</f>
        <v>956</v>
      </c>
    </row>
    <row r="11" spans="1:7" ht="20.100000000000001" customHeight="1">
      <c r="A11" s="12">
        <v>19</v>
      </c>
      <c r="B11" s="3" t="s">
        <v>121</v>
      </c>
      <c r="C11" s="13">
        <v>88105</v>
      </c>
      <c r="D11" s="13">
        <v>82789</v>
      </c>
      <c r="E11" s="13">
        <v>170894</v>
      </c>
      <c r="F11" s="13">
        <v>977</v>
      </c>
      <c r="G11" s="13">
        <f t="shared" si="0"/>
        <v>940</v>
      </c>
    </row>
    <row r="12" spans="1:7" ht="20.100000000000001" customHeight="1">
      <c r="A12" s="12">
        <v>20</v>
      </c>
      <c r="B12" s="3" t="s">
        <v>122</v>
      </c>
      <c r="C12" s="13">
        <v>88094</v>
      </c>
      <c r="D12" s="13">
        <v>82844</v>
      </c>
      <c r="E12" s="13">
        <v>170938</v>
      </c>
      <c r="F12" s="13">
        <v>899</v>
      </c>
      <c r="G12" s="13">
        <f t="shared" si="0"/>
        <v>940</v>
      </c>
    </row>
    <row r="13" spans="1:7" ht="20.100000000000001" customHeight="1">
      <c r="A13" s="12">
        <v>21</v>
      </c>
      <c r="B13" s="3" t="s">
        <v>123</v>
      </c>
      <c r="C13" s="13">
        <v>81143</v>
      </c>
      <c r="D13" s="13">
        <v>76650</v>
      </c>
      <c r="E13" s="13">
        <v>157793</v>
      </c>
      <c r="F13" s="13">
        <v>856</v>
      </c>
      <c r="G13" s="13">
        <f t="shared" si="0"/>
        <v>945</v>
      </c>
    </row>
    <row r="14" spans="1:7" ht="20.100000000000001" customHeight="1">
      <c r="A14" s="12">
        <v>22</v>
      </c>
      <c r="B14" s="3" t="s">
        <v>124</v>
      </c>
      <c r="C14" s="13">
        <v>86458</v>
      </c>
      <c r="D14" s="13">
        <v>80705</v>
      </c>
      <c r="E14" s="13">
        <v>167163</v>
      </c>
      <c r="F14" s="13">
        <v>733</v>
      </c>
      <c r="G14" s="13">
        <f t="shared" si="0"/>
        <v>933</v>
      </c>
    </row>
    <row r="15" spans="1:7" ht="20.100000000000001" customHeight="1">
      <c r="A15" s="12">
        <v>23</v>
      </c>
      <c r="B15" s="3" t="s">
        <v>125</v>
      </c>
      <c r="C15" s="13">
        <v>92578</v>
      </c>
      <c r="D15" s="13">
        <v>86185</v>
      </c>
      <c r="E15" s="13">
        <v>178763</v>
      </c>
      <c r="F15" s="12">
        <v>847</v>
      </c>
      <c r="G15" s="13">
        <f t="shared" si="0"/>
        <v>931</v>
      </c>
    </row>
    <row r="16" spans="1:7" ht="20.100000000000001" customHeight="1">
      <c r="A16" s="12">
        <v>24</v>
      </c>
      <c r="B16" s="3" t="s">
        <v>126</v>
      </c>
      <c r="C16" s="13">
        <v>82494</v>
      </c>
      <c r="D16" s="13">
        <v>79492</v>
      </c>
      <c r="E16" s="13">
        <v>161986</v>
      </c>
      <c r="F16" s="12">
        <v>1043</v>
      </c>
      <c r="G16" s="13">
        <f t="shared" si="0"/>
        <v>964</v>
      </c>
    </row>
    <row r="17" spans="1:7" ht="20.100000000000001" customHeight="1">
      <c r="A17" s="12">
        <v>25</v>
      </c>
      <c r="B17" s="3" t="s">
        <v>127</v>
      </c>
      <c r="C17" s="13">
        <v>80373</v>
      </c>
      <c r="D17" s="13">
        <v>75681</v>
      </c>
      <c r="E17" s="13">
        <v>156054</v>
      </c>
      <c r="F17" s="12">
        <v>841</v>
      </c>
      <c r="G17" s="13">
        <f t="shared" si="0"/>
        <v>942</v>
      </c>
    </row>
    <row r="18" spans="1:7" ht="20.100000000000001" customHeight="1">
      <c r="A18" s="19" t="s">
        <v>128</v>
      </c>
      <c r="B18" s="9" t="s">
        <v>129</v>
      </c>
      <c r="C18" s="10"/>
      <c r="D18" s="10"/>
      <c r="E18" s="10"/>
      <c r="F18" s="10"/>
      <c r="G18" s="10"/>
    </row>
    <row r="19" spans="1:7" ht="20.100000000000001" customHeight="1">
      <c r="A19" s="12">
        <v>1</v>
      </c>
      <c r="B19" s="3" t="s">
        <v>130</v>
      </c>
      <c r="C19" s="13">
        <v>79793</v>
      </c>
      <c r="D19" s="13">
        <v>79005</v>
      </c>
      <c r="E19" s="13">
        <v>158798</v>
      </c>
      <c r="F19" s="13">
        <v>250</v>
      </c>
      <c r="G19" s="13">
        <f t="shared" si="0"/>
        <v>990</v>
      </c>
    </row>
    <row r="20" spans="1:7" ht="20.100000000000001" customHeight="1">
      <c r="A20" s="12">
        <v>2</v>
      </c>
      <c r="B20" s="3" t="s">
        <v>131</v>
      </c>
      <c r="C20" s="13">
        <v>78929</v>
      </c>
      <c r="D20" s="13">
        <v>77224</v>
      </c>
      <c r="E20" s="13">
        <v>156153</v>
      </c>
      <c r="F20" s="13">
        <v>389</v>
      </c>
      <c r="G20" s="13">
        <f t="shared" si="0"/>
        <v>978</v>
      </c>
    </row>
    <row r="21" spans="1:7" ht="20.100000000000001" customHeight="1">
      <c r="A21" s="12">
        <v>3</v>
      </c>
      <c r="B21" s="3" t="s">
        <v>132</v>
      </c>
      <c r="C21" s="13">
        <v>75165</v>
      </c>
      <c r="D21" s="13">
        <v>73245</v>
      </c>
      <c r="E21" s="13">
        <f>SUM(C21:D21)</f>
        <v>148410</v>
      </c>
      <c r="F21" s="13">
        <v>334</v>
      </c>
      <c r="G21" s="13">
        <f t="shared" si="0"/>
        <v>974</v>
      </c>
    </row>
    <row r="22" spans="1:7" ht="20.100000000000001" customHeight="1">
      <c r="A22" s="12">
        <v>4</v>
      </c>
      <c r="B22" s="3" t="s">
        <v>133</v>
      </c>
      <c r="C22" s="13">
        <v>111379</v>
      </c>
      <c r="D22" s="13">
        <v>106860</v>
      </c>
      <c r="E22" s="13">
        <v>218239</v>
      </c>
      <c r="F22" s="13">
        <v>554</v>
      </c>
      <c r="G22" s="13">
        <f t="shared" si="0"/>
        <v>959</v>
      </c>
    </row>
    <row r="23" spans="1:7" ht="20.100000000000001" customHeight="1">
      <c r="A23" s="12">
        <v>5</v>
      </c>
      <c r="B23" s="3" t="s">
        <v>134</v>
      </c>
      <c r="C23" s="13">
        <v>75562</v>
      </c>
      <c r="D23" s="13">
        <v>73247</v>
      </c>
      <c r="E23" s="13">
        <v>148809</v>
      </c>
      <c r="F23" s="13">
        <v>467</v>
      </c>
      <c r="G23" s="13">
        <f t="shared" si="0"/>
        <v>969</v>
      </c>
    </row>
    <row r="24" spans="1:7" ht="20.100000000000001" customHeight="1">
      <c r="A24" s="12">
        <v>6</v>
      </c>
      <c r="B24" s="3" t="s">
        <v>135</v>
      </c>
      <c r="C24" s="13">
        <v>69820</v>
      </c>
      <c r="D24" s="13">
        <v>66186</v>
      </c>
      <c r="E24" s="13">
        <v>136006</v>
      </c>
      <c r="F24" s="13">
        <v>610</v>
      </c>
      <c r="G24" s="13">
        <f t="shared" si="0"/>
        <v>948</v>
      </c>
    </row>
    <row r="25" spans="1:7" ht="20.100000000000001" customHeight="1">
      <c r="A25" s="12">
        <v>7</v>
      </c>
      <c r="B25" s="3" t="s">
        <v>136</v>
      </c>
      <c r="C25" s="13">
        <v>63180</v>
      </c>
      <c r="D25" s="13">
        <v>60089</v>
      </c>
      <c r="E25" s="13">
        <v>123269</v>
      </c>
      <c r="F25" s="13">
        <v>710</v>
      </c>
      <c r="G25" s="13">
        <f t="shared" si="0"/>
        <v>951</v>
      </c>
    </row>
    <row r="26" spans="1:7" ht="20.100000000000001" customHeight="1">
      <c r="A26" s="12">
        <v>8</v>
      </c>
      <c r="B26" s="3" t="s">
        <v>137</v>
      </c>
      <c r="C26" s="13">
        <v>113199</v>
      </c>
      <c r="D26" s="13">
        <v>106356</v>
      </c>
      <c r="E26" s="13">
        <v>219555</v>
      </c>
      <c r="F26" s="13">
        <v>883</v>
      </c>
      <c r="G26" s="13">
        <f t="shared" si="0"/>
        <v>940</v>
      </c>
    </row>
    <row r="27" spans="1:7" ht="20.100000000000001" customHeight="1">
      <c r="A27" s="12">
        <v>9</v>
      </c>
      <c r="B27" s="3" t="s">
        <v>138</v>
      </c>
      <c r="C27" s="13">
        <v>103757</v>
      </c>
      <c r="D27" s="13">
        <v>100230</v>
      </c>
      <c r="E27" s="13">
        <v>203987</v>
      </c>
      <c r="F27" s="13">
        <v>1044</v>
      </c>
      <c r="G27" s="13">
        <f t="shared" si="0"/>
        <v>966</v>
      </c>
    </row>
    <row r="28" spans="1:7" ht="20.100000000000001" customHeight="1">
      <c r="A28" s="12">
        <v>10</v>
      </c>
      <c r="B28" s="3" t="s">
        <v>139</v>
      </c>
      <c r="C28" s="13">
        <v>121742</v>
      </c>
      <c r="D28" s="13">
        <v>116787</v>
      </c>
      <c r="E28" s="13">
        <v>238529</v>
      </c>
      <c r="F28" s="13">
        <v>1246</v>
      </c>
      <c r="G28" s="13">
        <f t="shared" si="0"/>
        <v>959</v>
      </c>
    </row>
    <row r="29" spans="1:7" ht="20.100000000000001" customHeight="1">
      <c r="A29" s="12">
        <v>11</v>
      </c>
      <c r="B29" s="3" t="s">
        <v>140</v>
      </c>
      <c r="C29" s="13">
        <v>173504</v>
      </c>
      <c r="D29" s="13">
        <v>165744</v>
      </c>
      <c r="E29" s="13">
        <v>339248</v>
      </c>
      <c r="F29" s="13">
        <v>597</v>
      </c>
      <c r="G29" s="13">
        <f t="shared" si="0"/>
        <v>955</v>
      </c>
    </row>
    <row r="30" spans="1:7" ht="20.100000000000001" customHeight="1">
      <c r="A30" s="12">
        <v>12</v>
      </c>
      <c r="B30" s="3" t="s">
        <v>141</v>
      </c>
      <c r="C30" s="13">
        <v>95195</v>
      </c>
      <c r="D30" s="13">
        <v>93458</v>
      </c>
      <c r="E30" s="13">
        <v>188653</v>
      </c>
      <c r="F30" s="13">
        <v>299</v>
      </c>
      <c r="G30" s="13">
        <f t="shared" si="0"/>
        <v>982</v>
      </c>
    </row>
    <row r="31" spans="1:7" ht="20.100000000000001" customHeight="1">
      <c r="A31" s="12">
        <v>13</v>
      </c>
      <c r="B31" s="3" t="s">
        <v>142</v>
      </c>
      <c r="C31" s="13">
        <v>97490</v>
      </c>
      <c r="D31" s="13">
        <v>94215</v>
      </c>
      <c r="E31" s="13">
        <v>191705</v>
      </c>
      <c r="F31" s="13">
        <v>488</v>
      </c>
      <c r="G31" s="13">
        <f t="shared" si="0"/>
        <v>966</v>
      </c>
    </row>
    <row r="32" spans="1:7" ht="20.100000000000001" customHeight="1">
      <c r="A32" s="12">
        <v>14</v>
      </c>
      <c r="B32" s="3" t="s">
        <v>143</v>
      </c>
      <c r="C32" s="13">
        <v>85970</v>
      </c>
      <c r="D32" s="13">
        <v>84127</v>
      </c>
      <c r="E32" s="13">
        <v>170097</v>
      </c>
      <c r="F32" s="13">
        <v>298</v>
      </c>
      <c r="G32" s="13">
        <f t="shared" si="0"/>
        <v>979</v>
      </c>
    </row>
    <row r="33" spans="1:7" ht="20.100000000000001" customHeight="1">
      <c r="A33" s="15">
        <v>15</v>
      </c>
      <c r="B33" s="6" t="s">
        <v>144</v>
      </c>
      <c r="C33" s="16">
        <v>57607</v>
      </c>
      <c r="D33" s="16">
        <v>55590</v>
      </c>
      <c r="E33" s="16">
        <v>113197</v>
      </c>
      <c r="F33" s="16">
        <v>320</v>
      </c>
      <c r="G33" s="16">
        <f t="shared" si="0"/>
        <v>965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BE68-968B-4F65-9165-C8C660FEB757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5.425781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128</v>
      </c>
      <c r="B9" s="9" t="s">
        <v>129</v>
      </c>
      <c r="C9" s="10"/>
      <c r="D9" s="10"/>
      <c r="E9" s="10"/>
      <c r="F9" s="10"/>
      <c r="G9" s="10"/>
    </row>
    <row r="10" spans="1:7" ht="20.100000000000001" customHeight="1">
      <c r="A10" s="12">
        <v>16</v>
      </c>
      <c r="B10" s="3" t="s">
        <v>147</v>
      </c>
      <c r="C10" s="13">
        <v>53459</v>
      </c>
      <c r="D10" s="13">
        <v>51537</v>
      </c>
      <c r="E10" s="13">
        <v>104996</v>
      </c>
      <c r="F10" s="13">
        <v>486</v>
      </c>
      <c r="G10" s="13">
        <f t="shared" ref="G10:G33" si="0">ROUND((D10/C10*1000),0)</f>
        <v>964</v>
      </c>
    </row>
    <row r="11" spans="1:7" ht="20.100000000000001" customHeight="1">
      <c r="A11" s="12">
        <v>17</v>
      </c>
      <c r="B11" s="3" t="s">
        <v>148</v>
      </c>
      <c r="C11" s="13">
        <v>55475</v>
      </c>
      <c r="D11" s="13">
        <v>52779</v>
      </c>
      <c r="E11" s="13">
        <v>108254</v>
      </c>
      <c r="F11" s="13">
        <v>344</v>
      </c>
      <c r="G11" s="13">
        <f t="shared" si="0"/>
        <v>951</v>
      </c>
    </row>
    <row r="12" spans="1:7" ht="20.100000000000001" customHeight="1">
      <c r="A12" s="12">
        <v>18</v>
      </c>
      <c r="B12" s="3" t="s">
        <v>149</v>
      </c>
      <c r="C12" s="13">
        <v>71537</v>
      </c>
      <c r="D12" s="13">
        <v>70662</v>
      </c>
      <c r="E12" s="13">
        <v>142199</v>
      </c>
      <c r="F12" s="13">
        <v>247</v>
      </c>
      <c r="G12" s="13">
        <f t="shared" si="0"/>
        <v>988</v>
      </c>
    </row>
    <row r="13" spans="1:7" ht="20.100000000000001" customHeight="1">
      <c r="A13" s="12">
        <v>19</v>
      </c>
      <c r="B13" s="3" t="s">
        <v>150</v>
      </c>
      <c r="C13" s="13">
        <v>58240</v>
      </c>
      <c r="D13" s="13">
        <v>57178</v>
      </c>
      <c r="E13" s="13">
        <v>115418</v>
      </c>
      <c r="F13" s="13">
        <v>371</v>
      </c>
      <c r="G13" s="13">
        <f t="shared" si="0"/>
        <v>982</v>
      </c>
    </row>
    <row r="14" spans="1:7" ht="20.100000000000001" customHeight="1">
      <c r="A14" s="12">
        <v>20</v>
      </c>
      <c r="B14" s="3" t="s">
        <v>151</v>
      </c>
      <c r="C14" s="13">
        <v>84489</v>
      </c>
      <c r="D14" s="13">
        <v>81472</v>
      </c>
      <c r="E14" s="13">
        <v>165961</v>
      </c>
      <c r="F14" s="13">
        <v>757</v>
      </c>
      <c r="G14" s="13">
        <f t="shared" si="0"/>
        <v>964</v>
      </c>
    </row>
    <row r="15" spans="1:7" ht="20.100000000000001" customHeight="1">
      <c r="A15" s="12">
        <v>21</v>
      </c>
      <c r="B15" s="3" t="s">
        <v>152</v>
      </c>
      <c r="C15" s="13">
        <v>92546</v>
      </c>
      <c r="D15" s="13">
        <v>90894</v>
      </c>
      <c r="E15" s="13">
        <v>183440</v>
      </c>
      <c r="F15" s="13">
        <v>609</v>
      </c>
      <c r="G15" s="13">
        <f t="shared" si="0"/>
        <v>982</v>
      </c>
    </row>
    <row r="16" spans="1:7" ht="20.100000000000001" customHeight="1">
      <c r="A16" s="12">
        <v>22</v>
      </c>
      <c r="B16" s="3" t="s">
        <v>153</v>
      </c>
      <c r="C16" s="13">
        <v>138824</v>
      </c>
      <c r="D16" s="13">
        <v>136011</v>
      </c>
      <c r="E16" s="13">
        <v>274835</v>
      </c>
      <c r="F16" s="13">
        <v>745</v>
      </c>
      <c r="G16" s="13">
        <f t="shared" si="0"/>
        <v>980</v>
      </c>
    </row>
    <row r="17" spans="1:7" ht="20.100000000000001" customHeight="1">
      <c r="A17" s="12">
        <v>23</v>
      </c>
      <c r="B17" s="3" t="s">
        <v>154</v>
      </c>
      <c r="C17" s="13">
        <v>99988</v>
      </c>
      <c r="D17" s="13">
        <v>94821</v>
      </c>
      <c r="E17" s="13">
        <v>194809</v>
      </c>
      <c r="F17" s="13">
        <v>762</v>
      </c>
      <c r="G17" s="13">
        <f t="shared" si="0"/>
        <v>948</v>
      </c>
    </row>
    <row r="18" spans="1:7" ht="20.100000000000001" customHeight="1">
      <c r="A18" s="12">
        <v>24</v>
      </c>
      <c r="B18" s="3" t="s">
        <v>155</v>
      </c>
      <c r="C18" s="13">
        <v>138924</v>
      </c>
      <c r="D18" s="13">
        <v>131568</v>
      </c>
      <c r="E18" s="13">
        <v>270492</v>
      </c>
      <c r="F18" s="13">
        <v>783</v>
      </c>
      <c r="G18" s="13">
        <f t="shared" si="0"/>
        <v>947</v>
      </c>
    </row>
    <row r="19" spans="1:7" ht="20.100000000000001" customHeight="1">
      <c r="A19" s="12">
        <v>25</v>
      </c>
      <c r="B19" s="3" t="s">
        <v>156</v>
      </c>
      <c r="C19" s="13">
        <v>148779</v>
      </c>
      <c r="D19" s="13">
        <v>144834</v>
      </c>
      <c r="E19" s="13">
        <v>293613</v>
      </c>
      <c r="F19" s="13">
        <v>534</v>
      </c>
      <c r="G19" s="13">
        <f t="shared" si="0"/>
        <v>973</v>
      </c>
    </row>
    <row r="20" spans="1:7" ht="20.100000000000001" customHeight="1">
      <c r="A20" s="12">
        <v>26</v>
      </c>
      <c r="B20" s="3" t="s">
        <v>157</v>
      </c>
      <c r="C20" s="13">
        <v>75601</v>
      </c>
      <c r="D20" s="13">
        <v>73659</v>
      </c>
      <c r="E20" s="13">
        <v>149260</v>
      </c>
      <c r="F20" s="13">
        <v>452</v>
      </c>
      <c r="G20" s="13">
        <f t="shared" si="0"/>
        <v>974</v>
      </c>
    </row>
    <row r="21" spans="1:7" ht="20.100000000000001" customHeight="1">
      <c r="A21" s="12">
        <v>27</v>
      </c>
      <c r="B21" s="3" t="s">
        <v>158</v>
      </c>
      <c r="C21" s="13">
        <v>84466</v>
      </c>
      <c r="D21" s="13">
        <v>81455</v>
      </c>
      <c r="E21" s="13">
        <f>SUM(C21:D21)</f>
        <v>165921</v>
      </c>
      <c r="F21" s="13">
        <v>589</v>
      </c>
      <c r="G21" s="13">
        <f t="shared" si="0"/>
        <v>964</v>
      </c>
    </row>
    <row r="22" spans="1:7" ht="20.100000000000001" customHeight="1">
      <c r="A22" s="12">
        <v>28</v>
      </c>
      <c r="B22" s="3" t="s">
        <v>159</v>
      </c>
      <c r="C22" s="13">
        <v>79543</v>
      </c>
      <c r="D22" s="13">
        <v>75474</v>
      </c>
      <c r="E22" s="13">
        <v>155017</v>
      </c>
      <c r="F22" s="13">
        <v>724</v>
      </c>
      <c r="G22" s="13">
        <f t="shared" si="0"/>
        <v>949</v>
      </c>
    </row>
    <row r="23" spans="1:7" ht="20.100000000000001" customHeight="1">
      <c r="A23" s="12">
        <v>29</v>
      </c>
      <c r="B23" s="3" t="s">
        <v>160</v>
      </c>
      <c r="C23" s="13">
        <v>57558</v>
      </c>
      <c r="D23" s="13">
        <v>54343</v>
      </c>
      <c r="E23" s="13">
        <v>111901</v>
      </c>
      <c r="F23" s="13">
        <v>701</v>
      </c>
      <c r="G23" s="13">
        <f t="shared" si="0"/>
        <v>944</v>
      </c>
    </row>
    <row r="24" spans="1:7" ht="20.100000000000001" customHeight="1">
      <c r="A24" s="19" t="s">
        <v>161</v>
      </c>
      <c r="B24" s="9" t="s">
        <v>162</v>
      </c>
      <c r="C24" s="10"/>
      <c r="D24" s="10"/>
      <c r="E24" s="10"/>
      <c r="F24" s="10"/>
      <c r="G24" s="10"/>
    </row>
    <row r="25" spans="1:7" ht="20.100000000000001" customHeight="1">
      <c r="A25" s="12">
        <v>1</v>
      </c>
      <c r="B25" s="3" t="s">
        <v>163</v>
      </c>
      <c r="C25" s="13">
        <v>71804</v>
      </c>
      <c r="D25" s="13">
        <v>68226</v>
      </c>
      <c r="E25" s="13">
        <v>140030</v>
      </c>
      <c r="F25" s="13">
        <v>672</v>
      </c>
      <c r="G25" s="13">
        <f t="shared" si="0"/>
        <v>950</v>
      </c>
    </row>
    <row r="26" spans="1:7" ht="20.100000000000001" customHeight="1">
      <c r="A26" s="12">
        <v>2</v>
      </c>
      <c r="B26" s="3" t="s">
        <v>164</v>
      </c>
      <c r="C26" s="13">
        <v>82262</v>
      </c>
      <c r="D26" s="13">
        <v>78323</v>
      </c>
      <c r="E26" s="13">
        <v>160585</v>
      </c>
      <c r="F26" s="13">
        <v>754</v>
      </c>
      <c r="G26" s="13">
        <f t="shared" si="0"/>
        <v>952</v>
      </c>
    </row>
    <row r="27" spans="1:7" ht="20.100000000000001" customHeight="1">
      <c r="A27" s="12">
        <v>3</v>
      </c>
      <c r="B27" s="3" t="s">
        <v>165</v>
      </c>
      <c r="C27" s="13">
        <v>146041</v>
      </c>
      <c r="D27" s="13">
        <v>139166</v>
      </c>
      <c r="E27" s="13">
        <v>285207</v>
      </c>
      <c r="F27" s="13">
        <v>942</v>
      </c>
      <c r="G27" s="13">
        <f t="shared" si="0"/>
        <v>953</v>
      </c>
    </row>
    <row r="28" spans="1:7" ht="20.100000000000001" customHeight="1">
      <c r="A28" s="12">
        <v>4</v>
      </c>
      <c r="B28" s="3" t="s">
        <v>166</v>
      </c>
      <c r="C28" s="13">
        <v>88908</v>
      </c>
      <c r="D28" s="13">
        <v>84529</v>
      </c>
      <c r="E28" s="13">
        <v>173437</v>
      </c>
      <c r="F28" s="13">
        <v>1557</v>
      </c>
      <c r="G28" s="13">
        <f t="shared" si="0"/>
        <v>951</v>
      </c>
    </row>
    <row r="29" spans="1:7" ht="20.100000000000001" customHeight="1">
      <c r="A29" s="12">
        <v>5</v>
      </c>
      <c r="B29" s="3" t="s">
        <v>167</v>
      </c>
      <c r="C29" s="13">
        <v>91534</v>
      </c>
      <c r="D29" s="13">
        <v>87614</v>
      </c>
      <c r="E29" s="13">
        <v>179148</v>
      </c>
      <c r="F29" s="13">
        <v>1354</v>
      </c>
      <c r="G29" s="13">
        <f t="shared" si="0"/>
        <v>957</v>
      </c>
    </row>
    <row r="30" spans="1:7" ht="20.100000000000001" customHeight="1">
      <c r="A30" s="12">
        <v>6</v>
      </c>
      <c r="B30" s="3" t="s">
        <v>168</v>
      </c>
      <c r="C30" s="13">
        <v>160789</v>
      </c>
      <c r="D30" s="13">
        <v>159745</v>
      </c>
      <c r="E30" s="13">
        <v>320534</v>
      </c>
      <c r="F30" s="13">
        <v>1064</v>
      </c>
      <c r="G30" s="13">
        <f t="shared" si="0"/>
        <v>994</v>
      </c>
    </row>
    <row r="31" spans="1:7" ht="20.100000000000001" customHeight="1">
      <c r="A31" s="12">
        <v>7</v>
      </c>
      <c r="B31" s="3" t="s">
        <v>169</v>
      </c>
      <c r="C31" s="13">
        <v>133824</v>
      </c>
      <c r="D31" s="13">
        <v>132039</v>
      </c>
      <c r="E31" s="13">
        <v>265863</v>
      </c>
      <c r="F31" s="13">
        <v>1028</v>
      </c>
      <c r="G31" s="13">
        <f t="shared" si="0"/>
        <v>987</v>
      </c>
    </row>
    <row r="32" spans="1:7" ht="20.100000000000001" customHeight="1">
      <c r="A32" s="12">
        <v>8</v>
      </c>
      <c r="B32" s="3" t="s">
        <v>170</v>
      </c>
      <c r="C32" s="13">
        <v>102488</v>
      </c>
      <c r="D32" s="13">
        <v>98322</v>
      </c>
      <c r="E32" s="13">
        <v>200810</v>
      </c>
      <c r="F32" s="13">
        <v>1062</v>
      </c>
      <c r="G32" s="13">
        <f t="shared" si="0"/>
        <v>959</v>
      </c>
    </row>
    <row r="33" spans="1:7" ht="20.100000000000001" customHeight="1">
      <c r="A33" s="15">
        <v>9</v>
      </c>
      <c r="B33" s="6" t="s">
        <v>171</v>
      </c>
      <c r="C33" s="16">
        <v>44235</v>
      </c>
      <c r="D33" s="16">
        <v>42557</v>
      </c>
      <c r="E33" s="16">
        <v>86792</v>
      </c>
      <c r="F33" s="16">
        <v>2578</v>
      </c>
      <c r="G33" s="16">
        <f t="shared" si="0"/>
        <v>962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C7A7-A7B3-461B-9FEB-5D824D21E4BB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5.425781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161</v>
      </c>
      <c r="B9" s="9" t="s">
        <v>162</v>
      </c>
      <c r="C9" s="10"/>
      <c r="D9" s="10"/>
      <c r="E9" s="10"/>
      <c r="F9" s="10"/>
      <c r="G9" s="10"/>
    </row>
    <row r="10" spans="1:7" ht="20.100000000000001" customHeight="1">
      <c r="A10" s="12">
        <v>10</v>
      </c>
      <c r="B10" s="3" t="s">
        <v>174</v>
      </c>
      <c r="C10" s="13">
        <v>133678</v>
      </c>
      <c r="D10" s="13">
        <v>129877</v>
      </c>
      <c r="E10" s="13">
        <v>263555</v>
      </c>
      <c r="F10" s="13">
        <v>838</v>
      </c>
      <c r="G10" s="13">
        <f t="shared" ref="G10:G33" si="0">ROUND((D10/C10*1000),0)</f>
        <v>972</v>
      </c>
    </row>
    <row r="11" spans="1:7" ht="20.100000000000001" customHeight="1">
      <c r="A11" s="12">
        <v>11</v>
      </c>
      <c r="B11" s="3" t="s">
        <v>175</v>
      </c>
      <c r="C11" s="13">
        <v>129407</v>
      </c>
      <c r="D11" s="13">
        <v>127100</v>
      </c>
      <c r="E11" s="13">
        <v>256507</v>
      </c>
      <c r="F11" s="13">
        <v>1277</v>
      </c>
      <c r="G11" s="13">
        <f t="shared" si="0"/>
        <v>982</v>
      </c>
    </row>
    <row r="12" spans="1:7" ht="20.100000000000001" customHeight="1">
      <c r="A12" s="12">
        <v>12</v>
      </c>
      <c r="B12" s="3" t="s">
        <v>176</v>
      </c>
      <c r="C12" s="13">
        <v>113561</v>
      </c>
      <c r="D12" s="13">
        <v>110390</v>
      </c>
      <c r="E12" s="13">
        <v>223951</v>
      </c>
      <c r="F12" s="13">
        <v>1582</v>
      </c>
      <c r="G12" s="13">
        <f t="shared" si="0"/>
        <v>972</v>
      </c>
    </row>
    <row r="13" spans="1:7" ht="20.100000000000001" customHeight="1">
      <c r="A13" s="12">
        <v>13</v>
      </c>
      <c r="B13" s="3" t="s">
        <v>177</v>
      </c>
      <c r="C13" s="13">
        <v>18640</v>
      </c>
      <c r="D13" s="13">
        <v>17749</v>
      </c>
      <c r="E13" s="13">
        <v>36389</v>
      </c>
      <c r="F13" s="13">
        <v>2821</v>
      </c>
      <c r="G13" s="13">
        <f t="shared" si="0"/>
        <v>952</v>
      </c>
    </row>
    <row r="14" spans="1:7" ht="20.100000000000001" customHeight="1">
      <c r="A14" s="12">
        <v>14</v>
      </c>
      <c r="B14" s="3" t="s">
        <v>178</v>
      </c>
      <c r="C14" s="13">
        <v>52612</v>
      </c>
      <c r="D14" s="13">
        <v>52065</v>
      </c>
      <c r="E14" s="13">
        <v>104677</v>
      </c>
      <c r="F14" s="13">
        <v>1775</v>
      </c>
      <c r="G14" s="13">
        <f t="shared" si="0"/>
        <v>990</v>
      </c>
    </row>
    <row r="15" spans="1:7" ht="20.100000000000001" customHeight="1">
      <c r="A15" s="12">
        <v>15</v>
      </c>
      <c r="B15" s="3" t="s">
        <v>179</v>
      </c>
      <c r="C15" s="13">
        <v>24559</v>
      </c>
      <c r="D15" s="13">
        <v>24335</v>
      </c>
      <c r="E15" s="13">
        <v>48894</v>
      </c>
      <c r="F15" s="13">
        <v>3035</v>
      </c>
      <c r="G15" s="13">
        <f t="shared" si="0"/>
        <v>991</v>
      </c>
    </row>
    <row r="16" spans="1:7" ht="20.100000000000001" customHeight="1">
      <c r="A16" s="12">
        <v>16</v>
      </c>
      <c r="B16" s="3" t="s">
        <v>180</v>
      </c>
      <c r="C16" s="13">
        <v>103912</v>
      </c>
      <c r="D16" s="13">
        <v>101187</v>
      </c>
      <c r="E16" s="13">
        <v>205099</v>
      </c>
      <c r="F16" s="13">
        <v>1224</v>
      </c>
      <c r="G16" s="13">
        <f t="shared" si="0"/>
        <v>974</v>
      </c>
    </row>
    <row r="17" spans="1:7" ht="20.100000000000001" customHeight="1">
      <c r="A17" s="12">
        <v>17</v>
      </c>
      <c r="B17" s="3" t="s">
        <v>181</v>
      </c>
      <c r="C17" s="13">
        <v>130712</v>
      </c>
      <c r="D17" s="13">
        <v>123722</v>
      </c>
      <c r="E17" s="13">
        <v>254434</v>
      </c>
      <c r="F17" s="13">
        <v>1291</v>
      </c>
      <c r="G17" s="13">
        <f t="shared" si="0"/>
        <v>947</v>
      </c>
    </row>
    <row r="18" spans="1:7" ht="20.100000000000001" customHeight="1">
      <c r="A18" s="12">
        <v>18</v>
      </c>
      <c r="B18" s="3" t="s">
        <v>182</v>
      </c>
      <c r="C18" s="13">
        <v>93979</v>
      </c>
      <c r="D18" s="13">
        <v>90755</v>
      </c>
      <c r="E18" s="13">
        <v>184734</v>
      </c>
      <c r="F18" s="13">
        <v>1321</v>
      </c>
      <c r="G18" s="13">
        <f t="shared" si="0"/>
        <v>966</v>
      </c>
    </row>
    <row r="19" spans="1:7" ht="20.100000000000001" customHeight="1">
      <c r="A19" s="19" t="s">
        <v>183</v>
      </c>
      <c r="B19" s="9" t="s">
        <v>184</v>
      </c>
      <c r="C19" s="10"/>
      <c r="D19" s="10"/>
      <c r="E19" s="10"/>
      <c r="F19" s="10"/>
      <c r="G19" s="10"/>
    </row>
    <row r="20" spans="1:7" ht="20.100000000000001" customHeight="1">
      <c r="A20" s="12">
        <v>1</v>
      </c>
      <c r="B20" s="3" t="s">
        <v>185</v>
      </c>
      <c r="C20" s="13">
        <v>63633</v>
      </c>
      <c r="D20" s="13">
        <v>59457</v>
      </c>
      <c r="E20" s="13">
        <v>123090</v>
      </c>
      <c r="F20" s="13">
        <v>485</v>
      </c>
      <c r="G20" s="13">
        <f t="shared" si="0"/>
        <v>934</v>
      </c>
    </row>
    <row r="21" spans="1:7" ht="20.100000000000001" customHeight="1">
      <c r="A21" s="12">
        <v>2</v>
      </c>
      <c r="B21" s="3" t="s">
        <v>186</v>
      </c>
      <c r="C21" s="13">
        <v>80492</v>
      </c>
      <c r="D21" s="13">
        <v>77370</v>
      </c>
      <c r="E21" s="13">
        <f>SUM(C21:D21)</f>
        <v>157862</v>
      </c>
      <c r="F21" s="13">
        <v>460</v>
      </c>
      <c r="G21" s="13">
        <f t="shared" si="0"/>
        <v>961</v>
      </c>
    </row>
    <row r="22" spans="1:7" ht="20.100000000000001" customHeight="1">
      <c r="A22" s="12">
        <v>3</v>
      </c>
      <c r="B22" s="3" t="s">
        <v>187</v>
      </c>
      <c r="C22" s="13">
        <v>86423</v>
      </c>
      <c r="D22" s="13">
        <v>81574</v>
      </c>
      <c r="E22" s="13">
        <v>167997</v>
      </c>
      <c r="F22" s="13">
        <v>559</v>
      </c>
      <c r="G22" s="13">
        <f t="shared" si="0"/>
        <v>944</v>
      </c>
    </row>
    <row r="23" spans="1:7" ht="20.100000000000001" customHeight="1">
      <c r="A23" s="12">
        <v>4</v>
      </c>
      <c r="B23" s="3" t="s">
        <v>188</v>
      </c>
      <c r="C23" s="13">
        <v>55463</v>
      </c>
      <c r="D23" s="13">
        <v>52364</v>
      </c>
      <c r="E23" s="13">
        <v>107827</v>
      </c>
      <c r="F23" s="13">
        <v>502</v>
      </c>
      <c r="G23" s="13">
        <f t="shared" si="0"/>
        <v>944</v>
      </c>
    </row>
    <row r="24" spans="1:7" ht="20.100000000000001" customHeight="1">
      <c r="A24" s="12">
        <v>5</v>
      </c>
      <c r="B24" s="3" t="s">
        <v>189</v>
      </c>
      <c r="C24" s="13">
        <v>49762</v>
      </c>
      <c r="D24" s="13">
        <v>46726</v>
      </c>
      <c r="E24" s="13">
        <v>96488</v>
      </c>
      <c r="F24" s="13">
        <v>514</v>
      </c>
      <c r="G24" s="13">
        <f t="shared" si="0"/>
        <v>939</v>
      </c>
    </row>
    <row r="25" spans="1:7" ht="20.100000000000001" customHeight="1">
      <c r="A25" s="12">
        <v>6</v>
      </c>
      <c r="B25" s="3" t="s">
        <v>190</v>
      </c>
      <c r="C25" s="13">
        <v>42707</v>
      </c>
      <c r="D25" s="13">
        <v>40430</v>
      </c>
      <c r="E25" s="13">
        <v>83137</v>
      </c>
      <c r="F25" s="13">
        <v>445</v>
      </c>
      <c r="G25" s="13">
        <f t="shared" si="0"/>
        <v>947</v>
      </c>
    </row>
    <row r="26" spans="1:7" ht="20.100000000000001" customHeight="1">
      <c r="A26" s="12">
        <v>7</v>
      </c>
      <c r="B26" s="3" t="s">
        <v>191</v>
      </c>
      <c r="C26" s="13">
        <v>36995</v>
      </c>
      <c r="D26" s="13">
        <v>35591</v>
      </c>
      <c r="E26" s="13">
        <v>72586</v>
      </c>
      <c r="F26" s="13">
        <v>387</v>
      </c>
      <c r="G26" s="13">
        <f t="shared" si="0"/>
        <v>962</v>
      </c>
    </row>
    <row r="27" spans="1:7" ht="20.100000000000001" customHeight="1">
      <c r="A27" s="12">
        <v>8</v>
      </c>
      <c r="B27" s="3" t="s">
        <v>192</v>
      </c>
      <c r="C27" s="13">
        <v>88738</v>
      </c>
      <c r="D27" s="13">
        <v>85587</v>
      </c>
      <c r="E27" s="13">
        <v>174325</v>
      </c>
      <c r="F27" s="13">
        <v>414</v>
      </c>
      <c r="G27" s="13">
        <f t="shared" si="0"/>
        <v>964</v>
      </c>
    </row>
    <row r="28" spans="1:7" ht="20.100000000000001" customHeight="1">
      <c r="A28" s="12">
        <v>9</v>
      </c>
      <c r="B28" s="3" t="s">
        <v>193</v>
      </c>
      <c r="C28" s="13">
        <v>72867</v>
      </c>
      <c r="D28" s="13">
        <v>70708</v>
      </c>
      <c r="E28" s="13">
        <v>143575</v>
      </c>
      <c r="F28" s="13">
        <v>333</v>
      </c>
      <c r="G28" s="13">
        <f t="shared" si="0"/>
        <v>970</v>
      </c>
    </row>
    <row r="29" spans="1:7" ht="20.100000000000001" customHeight="1">
      <c r="A29" s="12">
        <v>10</v>
      </c>
      <c r="B29" s="3" t="s">
        <v>194</v>
      </c>
      <c r="C29" s="13">
        <v>74873</v>
      </c>
      <c r="D29" s="13">
        <v>70621</v>
      </c>
      <c r="E29" s="13">
        <v>145494</v>
      </c>
      <c r="F29" s="13">
        <v>445</v>
      </c>
      <c r="G29" s="13">
        <f t="shared" si="0"/>
        <v>943</v>
      </c>
    </row>
    <row r="30" spans="1:7" ht="20.100000000000001" customHeight="1">
      <c r="A30" s="12">
        <v>11</v>
      </c>
      <c r="B30" s="3" t="s">
        <v>195</v>
      </c>
      <c r="C30" s="13">
        <v>62676</v>
      </c>
      <c r="D30" s="13">
        <v>61179</v>
      </c>
      <c r="E30" s="13">
        <v>123855</v>
      </c>
      <c r="F30" s="13">
        <v>328</v>
      </c>
      <c r="G30" s="13">
        <f t="shared" si="0"/>
        <v>976</v>
      </c>
    </row>
    <row r="31" spans="1:7" ht="20.100000000000001" customHeight="1">
      <c r="A31" s="12">
        <v>12</v>
      </c>
      <c r="B31" s="3" t="s">
        <v>196</v>
      </c>
      <c r="C31" s="13">
        <v>78398</v>
      </c>
      <c r="D31" s="13">
        <v>76338</v>
      </c>
      <c r="E31" s="13">
        <v>154736</v>
      </c>
      <c r="F31" s="13">
        <v>344</v>
      </c>
      <c r="G31" s="13">
        <f t="shared" si="0"/>
        <v>974</v>
      </c>
    </row>
    <row r="32" spans="1:7" ht="20.100000000000001" customHeight="1">
      <c r="A32" s="12">
        <v>13</v>
      </c>
      <c r="B32" s="3" t="s">
        <v>197</v>
      </c>
      <c r="C32" s="13">
        <v>65247</v>
      </c>
      <c r="D32" s="13">
        <v>62512</v>
      </c>
      <c r="E32" s="13">
        <v>127759</v>
      </c>
      <c r="F32" s="13">
        <v>367</v>
      </c>
      <c r="G32" s="13">
        <f t="shared" si="0"/>
        <v>958</v>
      </c>
    </row>
    <row r="33" spans="1:7" ht="20.100000000000001" customHeight="1">
      <c r="A33" s="15">
        <v>14</v>
      </c>
      <c r="B33" s="6" t="s">
        <v>198</v>
      </c>
      <c r="C33" s="16">
        <v>69141</v>
      </c>
      <c r="D33" s="16">
        <v>66673</v>
      </c>
      <c r="E33" s="16">
        <v>135814</v>
      </c>
      <c r="F33" s="16">
        <v>482</v>
      </c>
      <c r="G33" s="16">
        <f t="shared" si="0"/>
        <v>964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42A-37C7-4E18-9270-6636E350AE1D}">
  <dimension ref="A1:G33"/>
  <sheetViews>
    <sheetView showGridLines="0" workbookViewId="0">
      <selection activeCell="N26" sqref="N26"/>
    </sheetView>
  </sheetViews>
  <sheetFormatPr defaultRowHeight="15"/>
  <cols>
    <col min="1" max="1" width="9.28515625" bestFit="1" customWidth="1"/>
    <col min="2" max="2" width="15.140625" bestFit="1" customWidth="1"/>
    <col min="3" max="3" width="13" customWidth="1"/>
    <col min="4" max="4" width="12" bestFit="1" customWidth="1"/>
    <col min="5" max="5" width="10.5703125" customWidth="1"/>
    <col min="6" max="7" width="9.28515625" bestFit="1" customWidth="1"/>
    <col min="11" max="11" width="12.42578125" customWidth="1"/>
  </cols>
  <sheetData>
    <row r="1" spans="1:7" ht="16.5">
      <c r="A1" s="29" t="s">
        <v>65</v>
      </c>
      <c r="B1" s="29"/>
      <c r="C1" s="29"/>
      <c r="D1" s="29"/>
      <c r="E1" s="29"/>
      <c r="F1" s="29"/>
      <c r="G1" s="29"/>
    </row>
    <row r="2" spans="1:7" ht="16.5">
      <c r="A2" s="30" t="s">
        <v>4</v>
      </c>
      <c r="B2" s="30"/>
      <c r="C2" s="30"/>
      <c r="D2" s="30"/>
      <c r="E2" s="30"/>
      <c r="F2" s="30"/>
      <c r="G2" s="30"/>
    </row>
    <row r="3" spans="1:7">
      <c r="B3" s="2"/>
      <c r="C3" s="2"/>
      <c r="D3" s="2"/>
      <c r="E3" s="2"/>
      <c r="F3" s="2"/>
      <c r="G3" s="2"/>
    </row>
    <row r="4" spans="1:7">
      <c r="B4" s="3"/>
      <c r="C4" s="3"/>
      <c r="D4" s="3"/>
      <c r="E4" s="3"/>
      <c r="F4" s="3"/>
      <c r="G4" s="4" t="s">
        <v>5</v>
      </c>
    </row>
    <row r="5" spans="1:7">
      <c r="A5" s="31" t="s">
        <v>6</v>
      </c>
      <c r="B5" s="33" t="s">
        <v>7</v>
      </c>
      <c r="C5" s="35" t="s">
        <v>8</v>
      </c>
      <c r="D5" s="35"/>
      <c r="E5" s="35"/>
      <c r="F5" s="36" t="s">
        <v>9</v>
      </c>
      <c r="G5" s="36" t="s">
        <v>10</v>
      </c>
    </row>
    <row r="6" spans="1:7">
      <c r="A6" s="32"/>
      <c r="B6" s="34"/>
      <c r="C6" s="5" t="s">
        <v>11</v>
      </c>
      <c r="D6" s="5" t="s">
        <v>12</v>
      </c>
      <c r="E6" s="6" t="s">
        <v>13</v>
      </c>
      <c r="F6" s="37"/>
      <c r="G6" s="38"/>
    </row>
    <row r="7" spans="1:7">
      <c r="A7" s="7">
        <v>-1</v>
      </c>
      <c r="B7" s="7">
        <v>-2</v>
      </c>
      <c r="C7" s="7">
        <v>-3</v>
      </c>
      <c r="D7" s="7">
        <v>-4</v>
      </c>
      <c r="E7" s="7">
        <v>-5</v>
      </c>
      <c r="F7" s="7">
        <v>-6</v>
      </c>
      <c r="G7" s="7">
        <v>-7</v>
      </c>
    </row>
    <row r="8" spans="1:7">
      <c r="B8" s="3"/>
      <c r="C8" s="3"/>
      <c r="D8" s="3"/>
      <c r="E8" s="3"/>
      <c r="F8" s="3"/>
      <c r="G8" s="3"/>
    </row>
    <row r="9" spans="1:7" ht="20.100000000000001" customHeight="1">
      <c r="A9" s="19" t="s">
        <v>183</v>
      </c>
      <c r="B9" s="9" t="s">
        <v>184</v>
      </c>
      <c r="C9" s="10"/>
      <c r="D9" s="10"/>
      <c r="E9" s="10"/>
      <c r="F9" s="10"/>
      <c r="G9" s="10"/>
    </row>
    <row r="10" spans="1:7" ht="20.100000000000001" customHeight="1">
      <c r="A10" s="12">
        <v>15</v>
      </c>
      <c r="B10" s="3" t="s">
        <v>201</v>
      </c>
      <c r="C10" s="13">
        <v>69520</v>
      </c>
      <c r="D10" s="13">
        <v>66059</v>
      </c>
      <c r="E10" s="13">
        <v>135579</v>
      </c>
      <c r="F10" s="13">
        <v>263</v>
      </c>
      <c r="G10" s="13">
        <f t="shared" ref="G10:G33" si="0">ROUND((D10/C10*1000),0)</f>
        <v>950</v>
      </c>
    </row>
    <row r="11" spans="1:7" ht="20.100000000000001" customHeight="1">
      <c r="A11" s="12">
        <v>16</v>
      </c>
      <c r="B11" s="3" t="s">
        <v>202</v>
      </c>
      <c r="C11" s="13">
        <v>58314</v>
      </c>
      <c r="D11" s="13">
        <v>55205</v>
      </c>
      <c r="E11" s="13">
        <v>113519</v>
      </c>
      <c r="F11" s="13">
        <v>393</v>
      </c>
      <c r="G11" s="13">
        <f t="shared" si="0"/>
        <v>947</v>
      </c>
    </row>
    <row r="12" spans="1:7" ht="20.100000000000001" customHeight="1">
      <c r="A12" s="12">
        <v>17</v>
      </c>
      <c r="B12" s="3" t="s">
        <v>203</v>
      </c>
      <c r="C12" s="13">
        <v>82158</v>
      </c>
      <c r="D12" s="13">
        <v>80350</v>
      </c>
      <c r="E12" s="13">
        <f>SUM(C12:D12)</f>
        <v>162508</v>
      </c>
      <c r="F12" s="13">
        <v>351</v>
      </c>
      <c r="G12" s="13">
        <f t="shared" si="0"/>
        <v>978</v>
      </c>
    </row>
    <row r="13" spans="1:7" ht="20.100000000000001" customHeight="1">
      <c r="A13" s="12">
        <v>18</v>
      </c>
      <c r="B13" s="3" t="s">
        <v>204</v>
      </c>
      <c r="C13" s="13">
        <v>73172</v>
      </c>
      <c r="D13" s="13">
        <v>71378</v>
      </c>
      <c r="E13" s="13">
        <v>144550</v>
      </c>
      <c r="F13" s="13">
        <v>335</v>
      </c>
      <c r="G13" s="13">
        <f t="shared" si="0"/>
        <v>975</v>
      </c>
    </row>
    <row r="14" spans="1:7" ht="20.100000000000001" customHeight="1">
      <c r="A14" s="12">
        <v>19</v>
      </c>
      <c r="B14" s="3" t="s">
        <v>205</v>
      </c>
      <c r="C14" s="13">
        <v>48943</v>
      </c>
      <c r="D14" s="13">
        <v>48221</v>
      </c>
      <c r="E14" s="13">
        <v>97164</v>
      </c>
      <c r="F14" s="13">
        <v>298</v>
      </c>
      <c r="G14" s="13">
        <f t="shared" si="0"/>
        <v>985</v>
      </c>
    </row>
    <row r="15" spans="1:7" ht="20.100000000000001" customHeight="1">
      <c r="A15" s="12">
        <v>20</v>
      </c>
      <c r="B15" s="3" t="s">
        <v>206</v>
      </c>
      <c r="C15" s="13">
        <v>44686</v>
      </c>
      <c r="D15" s="13">
        <v>44250</v>
      </c>
      <c r="E15" s="13">
        <v>88936</v>
      </c>
      <c r="F15" s="13">
        <v>238</v>
      </c>
      <c r="G15" s="13">
        <f t="shared" si="0"/>
        <v>990</v>
      </c>
    </row>
    <row r="16" spans="1:7" ht="20.100000000000001" customHeight="1">
      <c r="A16" s="19" t="s">
        <v>207</v>
      </c>
      <c r="B16" s="9" t="s">
        <v>208</v>
      </c>
      <c r="C16" s="10"/>
      <c r="D16" s="10"/>
      <c r="E16" s="10"/>
      <c r="F16" s="10"/>
      <c r="G16" s="10"/>
    </row>
    <row r="17" spans="1:7" ht="20.100000000000001" customHeight="1">
      <c r="A17" s="12">
        <v>1</v>
      </c>
      <c r="B17" s="3" t="s">
        <v>209</v>
      </c>
      <c r="C17" s="13">
        <v>125270</v>
      </c>
      <c r="D17" s="13">
        <v>117704</v>
      </c>
      <c r="E17" s="13">
        <v>242974</v>
      </c>
      <c r="F17" s="13">
        <v>942</v>
      </c>
      <c r="G17" s="13">
        <f t="shared" si="0"/>
        <v>940</v>
      </c>
    </row>
    <row r="18" spans="1:7" ht="20.100000000000001" customHeight="1">
      <c r="A18" s="12">
        <v>2</v>
      </c>
      <c r="B18" s="3" t="s">
        <v>210</v>
      </c>
      <c r="C18" s="13">
        <v>196487</v>
      </c>
      <c r="D18" s="13">
        <v>184416</v>
      </c>
      <c r="E18" s="13">
        <v>380903</v>
      </c>
      <c r="F18" s="13">
        <v>1022</v>
      </c>
      <c r="G18" s="13">
        <f t="shared" si="0"/>
        <v>939</v>
      </c>
    </row>
    <row r="19" spans="1:7" ht="20.100000000000001" customHeight="1">
      <c r="A19" s="12">
        <v>3</v>
      </c>
      <c r="B19" s="3" t="s">
        <v>211</v>
      </c>
      <c r="C19" s="13">
        <v>136500</v>
      </c>
      <c r="D19" s="13">
        <v>129026</v>
      </c>
      <c r="E19" s="13">
        <v>265526</v>
      </c>
      <c r="F19" s="13">
        <v>1235</v>
      </c>
      <c r="G19" s="13">
        <f t="shared" si="0"/>
        <v>945</v>
      </c>
    </row>
    <row r="20" spans="1:7" ht="20.100000000000001" customHeight="1">
      <c r="A20" s="12">
        <v>4</v>
      </c>
      <c r="B20" s="3" t="s">
        <v>212</v>
      </c>
      <c r="C20" s="13">
        <v>129255</v>
      </c>
      <c r="D20" s="13">
        <v>122460</v>
      </c>
      <c r="E20" s="13">
        <v>251715</v>
      </c>
      <c r="F20" s="13">
        <v>1053</v>
      </c>
      <c r="G20" s="13">
        <f t="shared" si="0"/>
        <v>947</v>
      </c>
    </row>
    <row r="21" spans="1:7" ht="20.100000000000001" customHeight="1">
      <c r="A21" s="12">
        <v>5</v>
      </c>
      <c r="B21" s="3" t="s">
        <v>213</v>
      </c>
      <c r="C21" s="13">
        <v>90735</v>
      </c>
      <c r="D21" s="13">
        <v>84916</v>
      </c>
      <c r="E21" s="13">
        <v>175651</v>
      </c>
      <c r="F21" s="13">
        <v>1603</v>
      </c>
      <c r="G21" s="13">
        <f t="shared" si="0"/>
        <v>936</v>
      </c>
    </row>
    <row r="22" spans="1:7" ht="20.100000000000001" customHeight="1">
      <c r="A22" s="12">
        <v>6</v>
      </c>
      <c r="B22" s="3" t="s">
        <v>214</v>
      </c>
      <c r="C22" s="13">
        <v>72210</v>
      </c>
      <c r="D22" s="13">
        <v>68465</v>
      </c>
      <c r="E22" s="13">
        <v>140675</v>
      </c>
      <c r="F22" s="13">
        <v>1330</v>
      </c>
      <c r="G22" s="13">
        <f t="shared" si="0"/>
        <v>948</v>
      </c>
    </row>
    <row r="23" spans="1:7" ht="20.100000000000001" customHeight="1">
      <c r="A23" s="12">
        <v>7</v>
      </c>
      <c r="B23" s="3" t="s">
        <v>215</v>
      </c>
      <c r="C23" s="13">
        <v>95215</v>
      </c>
      <c r="D23" s="13">
        <v>89799</v>
      </c>
      <c r="E23" s="13">
        <v>185014</v>
      </c>
      <c r="F23" s="13">
        <v>1190</v>
      </c>
      <c r="G23" s="13">
        <f t="shared" si="0"/>
        <v>943</v>
      </c>
    </row>
    <row r="24" spans="1:7" ht="20.100000000000001" customHeight="1">
      <c r="A24" s="12">
        <v>8</v>
      </c>
      <c r="B24" s="3" t="s">
        <v>216</v>
      </c>
      <c r="C24" s="13">
        <v>48354</v>
      </c>
      <c r="D24" s="13">
        <v>45924</v>
      </c>
      <c r="E24" s="13">
        <v>94278</v>
      </c>
      <c r="F24" s="13">
        <v>1985</v>
      </c>
      <c r="G24" s="13">
        <f t="shared" si="0"/>
        <v>950</v>
      </c>
    </row>
    <row r="25" spans="1:7" ht="20.100000000000001" customHeight="1">
      <c r="A25" s="12">
        <v>9</v>
      </c>
      <c r="B25" s="3" t="s">
        <v>217</v>
      </c>
      <c r="C25" s="13">
        <v>26701</v>
      </c>
      <c r="D25" s="13">
        <v>25173</v>
      </c>
      <c r="E25" s="13">
        <v>51874</v>
      </c>
      <c r="F25" s="13">
        <v>3899</v>
      </c>
      <c r="G25" s="13">
        <f t="shared" si="0"/>
        <v>943</v>
      </c>
    </row>
    <row r="26" spans="1:7" ht="20.100000000000001" customHeight="1">
      <c r="A26" s="12">
        <v>10</v>
      </c>
      <c r="B26" s="3" t="s">
        <v>218</v>
      </c>
      <c r="C26" s="13">
        <v>90238</v>
      </c>
      <c r="D26" s="13">
        <v>84988</v>
      </c>
      <c r="E26" s="13">
        <v>175226</v>
      </c>
      <c r="F26" s="13">
        <v>2268</v>
      </c>
      <c r="G26" s="13">
        <f t="shared" si="0"/>
        <v>942</v>
      </c>
    </row>
    <row r="27" spans="1:7" ht="20.100000000000001" customHeight="1">
      <c r="A27" s="12">
        <v>11</v>
      </c>
      <c r="B27" s="3" t="s">
        <v>219</v>
      </c>
      <c r="C27" s="13">
        <v>98235</v>
      </c>
      <c r="D27" s="13">
        <v>90689</v>
      </c>
      <c r="E27" s="13">
        <v>188924</v>
      </c>
      <c r="F27" s="13">
        <v>1483</v>
      </c>
      <c r="G27" s="13">
        <f t="shared" si="0"/>
        <v>923</v>
      </c>
    </row>
    <row r="28" spans="1:7" ht="20.100000000000001" customHeight="1">
      <c r="A28" s="12">
        <v>12</v>
      </c>
      <c r="B28" s="3" t="s">
        <v>220</v>
      </c>
      <c r="C28" s="13">
        <v>158216</v>
      </c>
      <c r="D28" s="13">
        <v>151334</v>
      </c>
      <c r="E28" s="13">
        <v>309550</v>
      </c>
      <c r="F28" s="13">
        <v>1263</v>
      </c>
      <c r="G28" s="13">
        <f t="shared" si="0"/>
        <v>957</v>
      </c>
    </row>
    <row r="29" spans="1:7" ht="20.100000000000001" customHeight="1">
      <c r="A29" s="12">
        <v>13</v>
      </c>
      <c r="B29" s="3" t="s">
        <v>221</v>
      </c>
      <c r="C29" s="13">
        <v>141944</v>
      </c>
      <c r="D29" s="13">
        <v>136100</v>
      </c>
      <c r="E29" s="13">
        <v>278044</v>
      </c>
      <c r="F29" s="13">
        <v>1378</v>
      </c>
      <c r="G29" s="13">
        <f t="shared" si="0"/>
        <v>959</v>
      </c>
    </row>
    <row r="30" spans="1:7" ht="20.100000000000001" customHeight="1">
      <c r="A30" s="12">
        <v>14</v>
      </c>
      <c r="B30" s="3" t="s">
        <v>222</v>
      </c>
      <c r="C30" s="13">
        <v>76930</v>
      </c>
      <c r="D30" s="13">
        <v>73590</v>
      </c>
      <c r="E30" s="13">
        <v>150520</v>
      </c>
      <c r="F30" s="13">
        <v>1321</v>
      </c>
      <c r="G30" s="13">
        <f t="shared" si="0"/>
        <v>957</v>
      </c>
    </row>
    <row r="31" spans="1:7" ht="20.100000000000001" customHeight="1">
      <c r="A31" s="12">
        <v>15</v>
      </c>
      <c r="B31" s="3" t="s">
        <v>223</v>
      </c>
      <c r="C31" s="13">
        <v>106868</v>
      </c>
      <c r="D31" s="13">
        <v>101972</v>
      </c>
      <c r="E31" s="13">
        <v>208840</v>
      </c>
      <c r="F31" s="13">
        <v>1523</v>
      </c>
      <c r="G31" s="13">
        <f t="shared" si="0"/>
        <v>954</v>
      </c>
    </row>
    <row r="32" spans="1:7" ht="20.100000000000001" customHeight="1">
      <c r="A32" s="12">
        <v>16</v>
      </c>
      <c r="B32" s="3" t="s">
        <v>224</v>
      </c>
      <c r="C32" s="13">
        <v>111080</v>
      </c>
      <c r="D32" s="13">
        <v>103321</v>
      </c>
      <c r="E32" s="13">
        <v>214401</v>
      </c>
      <c r="F32" s="13">
        <v>1195</v>
      </c>
      <c r="G32" s="13">
        <f t="shared" si="0"/>
        <v>930</v>
      </c>
    </row>
    <row r="33" spans="1:7" ht="20.100000000000001" customHeight="1">
      <c r="A33" s="15">
        <v>17</v>
      </c>
      <c r="B33" s="6" t="s">
        <v>225</v>
      </c>
      <c r="C33" s="16">
        <v>46121</v>
      </c>
      <c r="D33" s="16">
        <v>43486</v>
      </c>
      <c r="E33" s="16">
        <v>89607</v>
      </c>
      <c r="F33" s="16">
        <v>1994</v>
      </c>
      <c r="G33" s="16">
        <f t="shared" si="0"/>
        <v>943</v>
      </c>
    </row>
  </sheetData>
  <mergeCells count="7">
    <mergeCell ref="A1:G1"/>
    <mergeCell ref="A2:G2"/>
    <mergeCell ref="A5:A6"/>
    <mergeCell ref="B5:B6"/>
    <mergeCell ref="C5:E5"/>
    <mergeCell ref="F5:F6"/>
    <mergeCell ref="G5:G6"/>
  </mergeCells>
  <printOptions horizontalCentered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Kutools for Excel</vt:lpstr>
      <vt:lpstr>Table-1.6(New)</vt:lpstr>
      <vt:lpstr>Table-1.6a(New)</vt:lpstr>
      <vt:lpstr>Table-1.6b(New)</vt:lpstr>
      <vt:lpstr>Table-1.6c(New)</vt:lpstr>
      <vt:lpstr>Table-1.6d(New)</vt:lpstr>
      <vt:lpstr>Table-1.6e(New)</vt:lpstr>
      <vt:lpstr>Table-1.6f(New)</vt:lpstr>
      <vt:lpstr>Table-1.6g(New)</vt:lpstr>
      <vt:lpstr>Table-1.6h(New)</vt:lpstr>
      <vt:lpstr>Table-1.6i(New)</vt:lpstr>
      <vt:lpstr>Table-1.6j(New)</vt:lpstr>
      <vt:lpstr>Table-1.6k(New)</vt:lpstr>
      <vt:lpstr>Table-1.6l(New)</vt:lpstr>
      <vt:lpstr>Table-1.6m(New)</vt:lpstr>
      <vt:lpstr>Table-1.6n(New)</vt:lpstr>
      <vt:lpstr>Index_Sheet_Kutools</vt:lpstr>
      <vt:lpstr>'Table-1.6(New)'!Print_Area</vt:lpstr>
      <vt:lpstr>'Table-1.6b(New)'!Print_Area</vt:lpstr>
      <vt:lpstr>'Table-1.6c(New)'!Print_Area</vt:lpstr>
      <vt:lpstr>'Table-1.6d(New)'!Print_Area</vt:lpstr>
      <vt:lpstr>'Table-1.6e(New)'!Print_Area</vt:lpstr>
      <vt:lpstr>'Table-1.6f(New)'!Print_Area</vt:lpstr>
      <vt:lpstr>'Table-1.6g(New)'!Print_Area</vt:lpstr>
      <vt:lpstr>'Table-1.6h(New)'!Print_Area</vt:lpstr>
      <vt:lpstr>'Table-1.6i(New)'!Print_Area</vt:lpstr>
      <vt:lpstr>'Table-1.6j(New)'!Print_Area</vt:lpstr>
      <vt:lpstr>'Table-1.6k(New)'!Print_Area</vt:lpstr>
      <vt:lpstr>'Table-1.6l(New)'!Print_Area</vt:lpstr>
      <vt:lpstr>'Table-1.6m(New)'!Print_Area</vt:lpstr>
      <vt:lpstr>'Table-1.6n(New)'!Print_Area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2019-06-13T07:06:07Z</dcterms:created>
  <dcterms:modified xsi:type="dcterms:W3CDTF">2019-06-13T07:07:02Z</dcterms:modified>
</cp:coreProperties>
</file>