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F1D74F5-2818-478C-B597-8A1ECF035580}" xr6:coauthVersionLast="43" xr6:coauthVersionMax="43" xr10:uidLastSave="{00000000-0000-0000-0000-000000000000}"/>
  <bookViews>
    <workbookView xWindow="-120" yWindow="-120" windowWidth="29040" windowHeight="15840" xr2:uid="{22FC0804-7DF6-48E9-90A9-3FCA8A0D9006}"/>
  </bookViews>
  <sheets>
    <sheet name="A-IX" sheetId="1" r:id="rId1"/>
  </sheets>
  <definedNames>
    <definedName name="_xlnm.Print_Area" localSheetId="0">'A-IX'!$A$1:$P$43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6" i="1" l="1"/>
  <c r="O36" i="1"/>
  <c r="L36" i="1"/>
  <c r="K36" i="1"/>
  <c r="H36" i="1"/>
  <c r="G36" i="1"/>
  <c r="D36" i="1"/>
  <c r="C36" i="1"/>
  <c r="P34" i="1"/>
  <c r="L34" i="1"/>
  <c r="H34" i="1"/>
  <c r="D34" i="1"/>
  <c r="P32" i="1"/>
  <c r="L32" i="1"/>
  <c r="H32" i="1"/>
  <c r="D32" i="1"/>
  <c r="P30" i="1"/>
  <c r="L30" i="1"/>
  <c r="H30" i="1"/>
  <c r="D30" i="1"/>
  <c r="P28" i="1"/>
  <c r="L28" i="1"/>
  <c r="H28" i="1"/>
  <c r="D28" i="1"/>
  <c r="P26" i="1"/>
  <c r="L26" i="1"/>
  <c r="H26" i="1"/>
  <c r="D26" i="1"/>
  <c r="P24" i="1"/>
  <c r="L24" i="1"/>
  <c r="H24" i="1"/>
  <c r="D24" i="1"/>
  <c r="P22" i="1"/>
  <c r="L22" i="1"/>
  <c r="H22" i="1"/>
  <c r="D22" i="1"/>
  <c r="P20" i="1"/>
  <c r="L20" i="1"/>
  <c r="H20" i="1"/>
  <c r="D20" i="1"/>
  <c r="P18" i="1"/>
  <c r="L18" i="1"/>
  <c r="H18" i="1"/>
  <c r="D18" i="1"/>
  <c r="P16" i="1"/>
  <c r="L16" i="1"/>
  <c r="H16" i="1"/>
  <c r="D16" i="1"/>
  <c r="P14" i="1"/>
  <c r="L14" i="1"/>
  <c r="H14" i="1"/>
  <c r="D14" i="1"/>
  <c r="P12" i="1"/>
  <c r="L12" i="1"/>
  <c r="H12" i="1"/>
  <c r="D12" i="1"/>
  <c r="P10" i="1"/>
  <c r="L10" i="1"/>
  <c r="H10" i="1"/>
  <c r="D10" i="1"/>
  <c r="P8" i="1"/>
  <c r="L8" i="1"/>
  <c r="H8" i="1"/>
  <c r="D8" i="1"/>
</calcChain>
</file>

<file path=xl/sharedStrings.xml><?xml version="1.0" encoding="utf-8"?>
<sst xmlns="http://schemas.openxmlformats.org/spreadsheetml/2006/main" count="44" uniqueCount="36">
  <si>
    <t>Appendix IX</t>
  </si>
  <si>
    <t>Production of Foodgrains by Major States of India</t>
  </si>
  <si>
    <t>(In thousand tonnes)</t>
  </si>
  <si>
    <t>States</t>
  </si>
  <si>
    <t>Rice</t>
  </si>
  <si>
    <t>Total Cereals</t>
  </si>
  <si>
    <t>Total Pulses</t>
  </si>
  <si>
    <t>Total Foodgrains</t>
  </si>
  <si>
    <t>2012-13</t>
  </si>
  <si>
    <t>2013-14*</t>
  </si>
  <si>
    <t>2014-15</t>
  </si>
  <si>
    <t>2014-15**</t>
  </si>
  <si>
    <t>Andhra Pradesh</t>
  </si>
  <si>
    <t>Assam</t>
  </si>
  <si>
    <t xml:space="preserve">Bihar </t>
  </si>
  <si>
    <t xml:space="preserve">Gujarat </t>
  </si>
  <si>
    <t xml:space="preserve">Haryana </t>
  </si>
  <si>
    <t xml:space="preserve">Karnataka </t>
  </si>
  <si>
    <t xml:space="preserve">Kerala </t>
  </si>
  <si>
    <t xml:space="preserve">Madhya Pradesh </t>
  </si>
  <si>
    <t xml:space="preserve">Maharashtra </t>
  </si>
  <si>
    <t>Orissa</t>
  </si>
  <si>
    <t xml:space="preserve">Punjab </t>
  </si>
  <si>
    <t>Rajasthan</t>
  </si>
  <si>
    <t>Tamil Nadu</t>
  </si>
  <si>
    <t>Uttar Pradesh</t>
  </si>
  <si>
    <t>West Bengal</t>
  </si>
  <si>
    <t xml:space="preserve">All India </t>
  </si>
  <si>
    <t>* 4th Advance Estimates</t>
  </si>
  <si>
    <t>Sources:</t>
  </si>
  <si>
    <t>1) Department of Agriculture &amp;</t>
  </si>
  <si>
    <t xml:space="preserve">   Co-operation, Ministry of </t>
  </si>
  <si>
    <t xml:space="preserve">   Agriculture, Govt. of India. (except West Bengal)</t>
  </si>
  <si>
    <t>2) Directorate of Agriculture,</t>
  </si>
  <si>
    <t xml:space="preserve">   Evaluation Wing, Govt. of</t>
  </si>
  <si>
    <t xml:space="preserve">   West Bengal. (for West Bengal)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</si>
</sst>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"/>
    <numFmt numFmtId="166" formatCode="0.00_);\(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right" vertical="center" indent="2"/>
    </xf>
    <xf numFmtId="165" fontId="0" fillId="0" borderId="0" xfId="0" applyNumberFormat="1"/>
    <xf numFmtId="166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165" fontId="4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BC9B-600A-4300-B58E-64E0D9BDA78A}">
  <sheetPr>
    <tabColor rgb="FFFF0000"/>
  </sheetPr>
  <dimension ref="A1:W43"/>
  <sheetViews>
    <sheetView tabSelected="1" topLeftCell="A16" workbookViewId="0">
      <selection activeCell="P18" sqref="P18"/>
    </sheetView>
  </sheetViews>
  <sheetFormatPr defaultRowHeight="15" x14ac:dyDescent="0.25"/>
  <cols>
    <col min="1" max="1" width="14" customWidth="1"/>
    <col min="2" max="4" width="7.7109375" customWidth="1"/>
    <col min="5" max="5" width="1.7109375" customWidth="1"/>
    <col min="6" max="8" width="7.7109375" customWidth="1"/>
    <col min="9" max="9" width="1.7109375" customWidth="1"/>
    <col min="10" max="12" width="7.7109375" customWidth="1"/>
    <col min="13" max="13" width="1.7109375" customWidth="1"/>
    <col min="14" max="16" width="7.7109375" customWidth="1"/>
    <col min="17" max="17" width="13.7109375" customWidth="1"/>
    <col min="18" max="18" width="10.85546875" bestFit="1" customWidth="1"/>
    <col min="19" max="19" width="12.5703125" bestFit="1" customWidth="1"/>
    <col min="20" max="20" width="9.28515625" bestFit="1" customWidth="1"/>
    <col min="21" max="21" width="10.85546875" bestFit="1" customWidth="1"/>
    <col min="22" max="22" width="9.5703125" bestFit="1" customWidth="1"/>
    <col min="23" max="23" width="11.5703125" bestFit="1" customWidth="1"/>
  </cols>
  <sheetData>
    <row r="1" spans="1:23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 ht="18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3" ht="15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3" ht="20.100000000000001" customHeight="1" x14ac:dyDescent="0.25">
      <c r="A4" s="4" t="s">
        <v>3</v>
      </c>
      <c r="B4" s="5" t="s">
        <v>4</v>
      </c>
      <c r="C4" s="5"/>
      <c r="D4" s="5"/>
      <c r="E4" s="6"/>
      <c r="F4" s="5" t="s">
        <v>5</v>
      </c>
      <c r="G4" s="5"/>
      <c r="H4" s="5"/>
      <c r="I4" s="6"/>
      <c r="J4" s="5" t="s">
        <v>6</v>
      </c>
      <c r="K4" s="5"/>
      <c r="L4" s="5"/>
      <c r="M4" s="6"/>
      <c r="N4" s="5" t="s">
        <v>7</v>
      </c>
      <c r="O4" s="5"/>
      <c r="P4" s="5"/>
    </row>
    <row r="5" spans="1:23" ht="20.100000000000001" customHeight="1" x14ac:dyDescent="0.25">
      <c r="A5" s="7"/>
      <c r="B5" s="8" t="s">
        <v>8</v>
      </c>
      <c r="C5" s="8" t="s">
        <v>9</v>
      </c>
      <c r="D5" s="9" t="s">
        <v>10</v>
      </c>
      <c r="E5" s="8"/>
      <c r="F5" s="8" t="s">
        <v>8</v>
      </c>
      <c r="G5" s="8" t="s">
        <v>9</v>
      </c>
      <c r="H5" s="8" t="s">
        <v>11</v>
      </c>
      <c r="I5" s="8"/>
      <c r="J5" s="8" t="s">
        <v>8</v>
      </c>
      <c r="K5" s="8" t="s">
        <v>9</v>
      </c>
      <c r="L5" s="9" t="s">
        <v>10</v>
      </c>
      <c r="M5" s="8"/>
      <c r="N5" s="8" t="s">
        <v>8</v>
      </c>
      <c r="O5" s="9" t="s">
        <v>9</v>
      </c>
      <c r="P5" s="9" t="s">
        <v>10</v>
      </c>
    </row>
    <row r="6" spans="1:23" ht="20.100000000000001" customHeight="1" x14ac:dyDescent="0.25">
      <c r="A6" s="10">
        <v>-1</v>
      </c>
      <c r="B6" s="10">
        <v>-2</v>
      </c>
      <c r="C6" s="10">
        <v>-3</v>
      </c>
      <c r="D6" s="10">
        <v>-4</v>
      </c>
      <c r="E6" s="10"/>
      <c r="F6" s="10">
        <v>-5</v>
      </c>
      <c r="G6" s="10">
        <v>-6</v>
      </c>
      <c r="H6" s="10">
        <v>-7</v>
      </c>
      <c r="I6" s="10"/>
      <c r="J6" s="10">
        <v>-8</v>
      </c>
      <c r="K6" s="10">
        <v>-9</v>
      </c>
      <c r="L6" s="10">
        <v>-10</v>
      </c>
      <c r="M6" s="10"/>
      <c r="N6" s="10">
        <v>-11</v>
      </c>
      <c r="O6" s="10">
        <v>-12</v>
      </c>
      <c r="P6" s="10">
        <v>-13</v>
      </c>
    </row>
    <row r="7" spans="1:23" ht="20.100000000000001" customHeight="1" x14ac:dyDescent="0.25">
      <c r="A7" s="11" t="s">
        <v>12</v>
      </c>
      <c r="B7" s="12">
        <v>11510</v>
      </c>
      <c r="C7" s="12">
        <v>13027.1</v>
      </c>
      <c r="D7" s="12">
        <v>7233.9</v>
      </c>
      <c r="E7" s="12"/>
      <c r="F7" s="12">
        <v>17039.5</v>
      </c>
      <c r="G7" s="12">
        <v>18546.099999999999</v>
      </c>
      <c r="H7" s="13">
        <v>9544.0999999999985</v>
      </c>
      <c r="I7" s="12"/>
      <c r="J7" s="12">
        <v>1623</v>
      </c>
      <c r="K7" s="12">
        <v>1552</v>
      </c>
      <c r="L7" s="12">
        <v>950</v>
      </c>
      <c r="M7" s="12"/>
      <c r="N7" s="12">
        <v>18662.5</v>
      </c>
      <c r="O7" s="12">
        <v>20098.099999999999</v>
      </c>
      <c r="P7" s="12">
        <v>10494.2</v>
      </c>
      <c r="Q7" s="14"/>
      <c r="R7" s="15"/>
      <c r="S7" s="12"/>
      <c r="T7" s="15"/>
      <c r="U7" s="14"/>
      <c r="W7" s="14"/>
    </row>
    <row r="8" spans="1:23" ht="20.100000000000001" customHeight="1" x14ac:dyDescent="0.25">
      <c r="A8" s="11"/>
      <c r="B8" s="16">
        <v>-10.937779146187999</v>
      </c>
      <c r="C8" s="16">
        <v>-12.23</v>
      </c>
      <c r="D8" s="16">
        <f>-D7/$D$37*100</f>
        <v>-6.8579408259790045</v>
      </c>
      <c r="E8" s="16"/>
      <c r="F8" s="16">
        <v>-7.1360009246920404</v>
      </c>
      <c r="G8" s="16">
        <v>-7.55</v>
      </c>
      <c r="H8" s="16">
        <f>-H7/($H$37)*100</f>
        <v>-4.063554968755148</v>
      </c>
      <c r="I8" s="16"/>
      <c r="J8" s="16">
        <v>-8.8483031211666905</v>
      </c>
      <c r="K8" s="16">
        <v>-8.0500000000000007</v>
      </c>
      <c r="L8" s="16">
        <f>-L7/$L$37*100</f>
        <v>-5.4253782059702012</v>
      </c>
      <c r="M8" s="16"/>
      <c r="N8" s="16">
        <v>-7.2581513950234999</v>
      </c>
      <c r="O8" s="16">
        <v>-7.59</v>
      </c>
      <c r="P8" s="16">
        <f>-(ROUND((P7/$P$37*100),2))</f>
        <v>-4.16</v>
      </c>
      <c r="Q8" s="14"/>
      <c r="S8" s="16"/>
      <c r="T8" s="15"/>
      <c r="U8" s="14"/>
      <c r="W8" s="14"/>
    </row>
    <row r="9" spans="1:23" ht="20.100000000000001" customHeight="1" x14ac:dyDescent="0.25">
      <c r="A9" s="11" t="s">
        <v>13</v>
      </c>
      <c r="B9" s="12">
        <v>5128.5</v>
      </c>
      <c r="C9" s="12">
        <v>4778</v>
      </c>
      <c r="D9" s="12">
        <v>5222.6000000000004</v>
      </c>
      <c r="E9" s="12"/>
      <c r="F9" s="12">
        <v>5196.2</v>
      </c>
      <c r="G9" s="12">
        <v>4829</v>
      </c>
      <c r="H9" s="13">
        <v>5347.8</v>
      </c>
      <c r="I9" s="12"/>
      <c r="J9" s="12">
        <v>84.4</v>
      </c>
      <c r="K9" s="12">
        <v>110</v>
      </c>
      <c r="L9" s="12">
        <v>111</v>
      </c>
      <c r="M9" s="12"/>
      <c r="N9" s="12">
        <v>5280.6</v>
      </c>
      <c r="O9" s="12">
        <v>4939</v>
      </c>
      <c r="P9" s="12">
        <v>5458.8</v>
      </c>
      <c r="Q9" s="14"/>
      <c r="R9" s="15"/>
      <c r="S9" s="12"/>
      <c r="T9" s="15"/>
      <c r="U9" s="14"/>
      <c r="W9" s="14"/>
    </row>
    <row r="10" spans="1:23" ht="20.100000000000001" customHeight="1" x14ac:dyDescent="0.25">
      <c r="A10" s="11"/>
      <c r="B10" s="16">
        <v>-4.8735360861186203</v>
      </c>
      <c r="C10" s="16">
        <v>-4.4800000000000004</v>
      </c>
      <c r="D10" s="16">
        <f>-D9/$D$37*100</f>
        <v>-4.9511718101933884</v>
      </c>
      <c r="E10" s="16"/>
      <c r="F10" s="16">
        <v>-2.1761253560776299</v>
      </c>
      <c r="G10" s="16">
        <v>-1.97</v>
      </c>
      <c r="H10" s="16">
        <f>-H9/($H$37)*100</f>
        <v>-2.2769123607159174</v>
      </c>
      <c r="I10" s="16"/>
      <c r="J10" s="16">
        <v>-0.46013356957884699</v>
      </c>
      <c r="K10" s="16">
        <v>-0.56999999999999995</v>
      </c>
      <c r="L10" s="16">
        <f>-L9/$L$37*100</f>
        <v>-0.63391261143441291</v>
      </c>
      <c r="M10" s="16"/>
      <c r="N10" s="16">
        <v>-2.0537116815304</v>
      </c>
      <c r="O10" s="16">
        <v>-1.87</v>
      </c>
      <c r="P10" s="16">
        <f>-(ROUND((P9/$P$37*100),2))</f>
        <v>-2.17</v>
      </c>
      <c r="Q10" s="14"/>
      <c r="S10" s="16"/>
      <c r="T10" s="15"/>
      <c r="U10" s="14"/>
      <c r="W10" s="14"/>
    </row>
    <row r="11" spans="1:23" ht="20.100000000000001" customHeight="1" x14ac:dyDescent="0.25">
      <c r="A11" s="11" t="s">
        <v>14</v>
      </c>
      <c r="B11" s="12">
        <v>7529.3</v>
      </c>
      <c r="C11" s="12">
        <v>5507.9</v>
      </c>
      <c r="D11" s="12">
        <v>6356.7</v>
      </c>
      <c r="E11" s="12"/>
      <c r="F11" s="12">
        <v>15396.8</v>
      </c>
      <c r="G11" s="12">
        <v>12638.4</v>
      </c>
      <c r="H11" s="13">
        <v>12714.7</v>
      </c>
      <c r="I11" s="12"/>
      <c r="J11" s="12">
        <v>542.79999999999995</v>
      </c>
      <c r="K11" s="12">
        <v>515</v>
      </c>
      <c r="L11" s="12">
        <v>493.8</v>
      </c>
      <c r="M11" s="12"/>
      <c r="N11" s="12">
        <v>15939.6</v>
      </c>
      <c r="O11" s="12">
        <v>13153.5</v>
      </c>
      <c r="P11" s="12">
        <v>13208.6</v>
      </c>
      <c r="Q11" s="14"/>
      <c r="R11" s="15"/>
      <c r="S11" s="12"/>
      <c r="T11" s="15"/>
      <c r="U11" s="14"/>
      <c r="W11" s="14"/>
    </row>
    <row r="12" spans="1:23" ht="20.100000000000001" customHeight="1" x14ac:dyDescent="0.25">
      <c r="A12" s="11"/>
      <c r="B12" s="16">
        <v>-7.1549800630228901</v>
      </c>
      <c r="C12" s="16">
        <v>-5.17</v>
      </c>
      <c r="D12" s="16">
        <f>-D11/$D$37*100</f>
        <v>-6.0263305338062096</v>
      </c>
      <c r="E12" s="16"/>
      <c r="F12" s="16">
        <v>-6.4480518229583303</v>
      </c>
      <c r="G12" s="16">
        <v>-5.15</v>
      </c>
      <c r="H12" s="16">
        <f>-H11/($H$37)*100</f>
        <v>-5.4134892091691302</v>
      </c>
      <c r="I12" s="16"/>
      <c r="J12" s="16">
        <v>-2.9592476489028199</v>
      </c>
      <c r="K12" s="16">
        <v>-2.67</v>
      </c>
      <c r="L12" s="16">
        <f>-L11/$L$37*100</f>
        <v>-2.820054482219037</v>
      </c>
      <c r="M12" s="16"/>
      <c r="N12" s="16">
        <v>-6.1991710636901098</v>
      </c>
      <c r="O12" s="16">
        <v>-4.97</v>
      </c>
      <c r="P12" s="16">
        <f>-(ROUND((P11/$P$37*100),2))</f>
        <v>-5.24</v>
      </c>
      <c r="Q12" s="14"/>
      <c r="S12" s="16"/>
      <c r="T12" s="15"/>
      <c r="U12" s="14"/>
      <c r="W12" s="14"/>
    </row>
    <row r="13" spans="1:23" ht="20.100000000000001" customHeight="1" x14ac:dyDescent="0.25">
      <c r="A13" s="11" t="s">
        <v>15</v>
      </c>
      <c r="B13" s="12">
        <v>1541</v>
      </c>
      <c r="C13" s="12">
        <v>1616</v>
      </c>
      <c r="D13" s="12">
        <v>1830.9</v>
      </c>
      <c r="E13" s="12"/>
      <c r="F13" s="12">
        <v>6484</v>
      </c>
      <c r="G13" s="12">
        <v>7475.4</v>
      </c>
      <c r="H13" s="13">
        <v>6534.7999999999993</v>
      </c>
      <c r="I13" s="12"/>
      <c r="J13" s="12">
        <v>572.20000000000005</v>
      </c>
      <c r="K13" s="12">
        <v>739</v>
      </c>
      <c r="L13" s="12">
        <v>574.5</v>
      </c>
      <c r="M13" s="12"/>
      <c r="N13" s="12">
        <v>7056.2</v>
      </c>
      <c r="O13" s="12">
        <v>8214.4</v>
      </c>
      <c r="P13" s="12">
        <v>7109.3</v>
      </c>
      <c r="Q13" s="14"/>
      <c r="R13" s="15"/>
      <c r="S13" s="12"/>
      <c r="T13" s="15"/>
      <c r="U13" s="14"/>
      <c r="W13" s="14"/>
    </row>
    <row r="14" spans="1:23" ht="20.100000000000001" customHeight="1" x14ac:dyDescent="0.25">
      <c r="A14" s="11"/>
      <c r="B14" s="16">
        <v>-1.46438902382934</v>
      </c>
      <c r="C14" s="16">
        <v>-1.52</v>
      </c>
      <c r="D14" s="16">
        <f>-D13/$D$37*100</f>
        <v>-1.7357447377327528</v>
      </c>
      <c r="E14" s="16"/>
      <c r="F14" s="16">
        <v>-2.7154452886354199</v>
      </c>
      <c r="G14" s="16">
        <v>-3.04</v>
      </c>
      <c r="H14" s="16">
        <f>-H13/($H$37)*100</f>
        <v>-2.7822968126718228</v>
      </c>
      <c r="I14" s="16"/>
      <c r="J14" s="16">
        <v>-3.1195311435191502</v>
      </c>
      <c r="K14" s="16">
        <v>-3.84</v>
      </c>
      <c r="L14" s="16">
        <f>-L13/$L$37*100</f>
        <v>-3.280926083505137</v>
      </c>
      <c r="M14" s="16"/>
      <c r="N14" s="16">
        <v>-2.7442715538413802</v>
      </c>
      <c r="O14" s="16">
        <v>-3.1</v>
      </c>
      <c r="P14" s="16">
        <f>-(ROUND((P13/$P$37*100),2))</f>
        <v>-2.82</v>
      </c>
      <c r="Q14" s="14"/>
      <c r="S14" s="16"/>
      <c r="T14" s="15"/>
      <c r="U14" s="14"/>
      <c r="W14" s="14"/>
    </row>
    <row r="15" spans="1:23" ht="20.100000000000001" customHeight="1" x14ac:dyDescent="0.25">
      <c r="A15" s="11" t="s">
        <v>16</v>
      </c>
      <c r="B15" s="12">
        <v>3976</v>
      </c>
      <c r="C15" s="12">
        <v>3998</v>
      </c>
      <c r="D15" s="12">
        <v>4006</v>
      </c>
      <c r="E15" s="12"/>
      <c r="F15" s="12">
        <v>16096</v>
      </c>
      <c r="G15" s="12">
        <v>16849</v>
      </c>
      <c r="H15" s="13">
        <v>15179</v>
      </c>
      <c r="I15" s="12"/>
      <c r="J15" s="12">
        <v>130.4</v>
      </c>
      <c r="K15" s="12">
        <v>130</v>
      </c>
      <c r="L15" s="12">
        <v>56.1</v>
      </c>
      <c r="M15" s="12"/>
      <c r="N15" s="12">
        <v>16226.4</v>
      </c>
      <c r="O15" s="12">
        <v>16974</v>
      </c>
      <c r="P15" s="12">
        <v>15235.1</v>
      </c>
      <c r="Q15" s="14"/>
      <c r="R15" s="15"/>
      <c r="S15" s="12"/>
      <c r="T15" s="15"/>
      <c r="U15" s="14"/>
      <c r="W15" s="14"/>
    </row>
    <row r="16" spans="1:23" ht="20.100000000000001" customHeight="1" x14ac:dyDescent="0.25">
      <c r="A16" s="11"/>
      <c r="B16" s="16">
        <v>-3.7783327441567001</v>
      </c>
      <c r="C16" s="16">
        <v>-3.75</v>
      </c>
      <c r="D16" s="16">
        <f>-D15/$D$37*100</f>
        <v>-3.7978007643002938</v>
      </c>
      <c r="E16" s="16"/>
      <c r="F16" s="16">
        <v>-6.7408709694441198</v>
      </c>
      <c r="G16" s="16">
        <v>-6.86</v>
      </c>
      <c r="H16" s="16">
        <f>-H15/($H$37)*100</f>
        <v>-6.4627047988531556</v>
      </c>
      <c r="I16" s="16"/>
      <c r="J16" s="16">
        <v>-0.71091726863840798</v>
      </c>
      <c r="K16" s="16">
        <v>-0.65</v>
      </c>
      <c r="L16" s="16">
        <f>-L15/$L$37*100</f>
        <v>-0.32038286037360869</v>
      </c>
      <c r="M16" s="16"/>
      <c r="N16" s="16">
        <v>-6.3107122730721699</v>
      </c>
      <c r="O16" s="16">
        <v>-6.41</v>
      </c>
      <c r="P16" s="16">
        <f>-(ROUND((P15/$P$37*100),2))</f>
        <v>-6.05</v>
      </c>
      <c r="Q16" s="14"/>
      <c r="S16" s="16"/>
      <c r="T16" s="15"/>
      <c r="U16" s="14"/>
      <c r="W16" s="14"/>
    </row>
    <row r="17" spans="1:23" ht="20.100000000000001" customHeight="1" x14ac:dyDescent="0.25">
      <c r="A17" s="11" t="s">
        <v>17</v>
      </c>
      <c r="B17" s="12">
        <v>3364</v>
      </c>
      <c r="C17" s="12">
        <v>3758</v>
      </c>
      <c r="D17" s="12">
        <v>3541</v>
      </c>
      <c r="E17" s="12"/>
      <c r="F17" s="12">
        <v>9604</v>
      </c>
      <c r="G17" s="12">
        <v>10708</v>
      </c>
      <c r="H17" s="13">
        <v>10748</v>
      </c>
      <c r="I17" s="12"/>
      <c r="J17" s="12">
        <v>1259.3</v>
      </c>
      <c r="K17" s="12">
        <v>1465</v>
      </c>
      <c r="L17" s="12">
        <v>1390</v>
      </c>
      <c r="M17" s="12"/>
      <c r="N17" s="12">
        <v>10863.3</v>
      </c>
      <c r="O17" s="12">
        <v>12173</v>
      </c>
      <c r="P17" s="12">
        <v>12138</v>
      </c>
      <c r="Q17" s="14"/>
      <c r="R17" s="15"/>
      <c r="S17" s="12"/>
      <c r="T17" s="15"/>
      <c r="U17" s="14"/>
      <c r="W17" s="14"/>
    </row>
    <row r="18" spans="1:23" ht="20.100000000000001" customHeight="1" x14ac:dyDescent="0.25">
      <c r="A18" s="11"/>
      <c r="B18" s="16">
        <v>-3.1967583881647701</v>
      </c>
      <c r="C18" s="16">
        <v>-3.53</v>
      </c>
      <c r="D18" s="16">
        <f>-D17/$D$37*100</f>
        <v>-3.3569676750842081</v>
      </c>
      <c r="E18" s="16"/>
      <c r="F18" s="16">
        <v>-4.02207534732488</v>
      </c>
      <c r="G18" s="16">
        <v>-4.3600000000000003</v>
      </c>
      <c r="H18" s="16">
        <f>-H17/($H$37)*100</f>
        <v>-4.5761348691003176</v>
      </c>
      <c r="I18" s="16"/>
      <c r="J18" s="16">
        <v>-6.8654763527327196</v>
      </c>
      <c r="K18" s="16">
        <v>-7.6</v>
      </c>
      <c r="L18" s="16">
        <f>-L17/$L$37*100</f>
        <v>-7.9381849539985048</v>
      </c>
      <c r="M18" s="16"/>
      <c r="N18" s="16">
        <v>-4.2249149926086398</v>
      </c>
      <c r="O18" s="16">
        <v>-4.5999999999999996</v>
      </c>
      <c r="P18" s="16">
        <f>-(ROUND((P17/$P$37*100),2))</f>
        <v>-4.82</v>
      </c>
      <c r="Q18" s="14"/>
      <c r="S18" s="16"/>
      <c r="T18" s="15"/>
      <c r="U18" s="14"/>
      <c r="W18" s="14"/>
    </row>
    <row r="19" spans="1:23" ht="20.100000000000001" customHeight="1" x14ac:dyDescent="0.25">
      <c r="A19" s="11" t="s">
        <v>18</v>
      </c>
      <c r="B19" s="12">
        <v>508.3</v>
      </c>
      <c r="C19" s="12">
        <v>509.2</v>
      </c>
      <c r="D19" s="12">
        <v>562.1</v>
      </c>
      <c r="E19" s="12"/>
      <c r="F19" s="12">
        <v>508.6</v>
      </c>
      <c r="G19" s="12">
        <v>509.5</v>
      </c>
      <c r="H19" s="13">
        <v>562.4</v>
      </c>
      <c r="I19" s="12"/>
      <c r="J19" s="12">
        <v>3.2</v>
      </c>
      <c r="K19" s="12">
        <v>4</v>
      </c>
      <c r="L19" s="12">
        <v>1.4</v>
      </c>
      <c r="M19" s="12"/>
      <c r="N19" s="12">
        <v>511.8</v>
      </c>
      <c r="O19" s="12">
        <v>513.5</v>
      </c>
      <c r="P19" s="12">
        <v>563.79999999999995</v>
      </c>
      <c r="Q19" s="14"/>
      <c r="R19" s="15"/>
      <c r="S19" s="12"/>
      <c r="T19" s="15"/>
      <c r="U19" s="14"/>
      <c r="W19" s="14"/>
    </row>
    <row r="20" spans="1:23" ht="20.100000000000001" customHeight="1" x14ac:dyDescent="0.25">
      <c r="A20" s="11"/>
      <c r="B20" s="16">
        <v>-0.48302981233773901</v>
      </c>
      <c r="C20" s="16">
        <v>-0.48</v>
      </c>
      <c r="D20" s="16">
        <f>-D19/$D$37*100</f>
        <v>-0.5328866224695944</v>
      </c>
      <c r="E20" s="16"/>
      <c r="F20" s="16">
        <v>-0.21299745123380201</v>
      </c>
      <c r="G20" s="16">
        <v>-0.21</v>
      </c>
      <c r="H20" s="16">
        <f>-H19/($H$37)*100</f>
        <v>-0.23945089787700208</v>
      </c>
      <c r="I20" s="16"/>
      <c r="J20" s="16">
        <v>-1.7445822543273801E-2</v>
      </c>
      <c r="K20" s="16">
        <v>-0.02</v>
      </c>
      <c r="L20" s="16">
        <f>-L19/$L$37*100</f>
        <v>-7.9952941982718746E-3</v>
      </c>
      <c r="M20" s="16"/>
      <c r="N20" s="16">
        <v>-0.19904738829058399</v>
      </c>
      <c r="O20" s="16">
        <v>-0.19</v>
      </c>
      <c r="P20" s="16">
        <f>-(ROUND((P19/$P$37*100),2))</f>
        <v>-0.22</v>
      </c>
      <c r="Q20" s="14"/>
      <c r="S20" s="16"/>
      <c r="T20" s="15"/>
      <c r="U20" s="14"/>
      <c r="W20" s="14"/>
    </row>
    <row r="21" spans="1:23" ht="20.100000000000001" customHeight="1" x14ac:dyDescent="0.25">
      <c r="A21" s="11" t="s">
        <v>19</v>
      </c>
      <c r="B21" s="12">
        <v>2775</v>
      </c>
      <c r="C21" s="12">
        <v>2780.7</v>
      </c>
      <c r="D21" s="12">
        <v>3625.3</v>
      </c>
      <c r="E21" s="12"/>
      <c r="F21" s="12">
        <v>18524.599999999999</v>
      </c>
      <c r="G21" s="12">
        <v>19141.8</v>
      </c>
      <c r="H21" s="13">
        <v>23858.600000000002</v>
      </c>
      <c r="I21" s="12"/>
      <c r="J21" s="12">
        <v>5165.8999999999996</v>
      </c>
      <c r="K21" s="12">
        <v>5093.6000000000004</v>
      </c>
      <c r="L21" s="12">
        <v>4828.3</v>
      </c>
      <c r="M21" s="12"/>
      <c r="N21" s="12">
        <v>23690.400000000001</v>
      </c>
      <c r="O21" s="12">
        <v>24235.4</v>
      </c>
      <c r="P21" s="12">
        <v>28686.9</v>
      </c>
      <c r="Q21" s="14"/>
      <c r="R21" s="15"/>
      <c r="S21" s="12"/>
      <c r="T21" s="15"/>
      <c r="U21" s="14"/>
      <c r="W21" s="14"/>
    </row>
    <row r="22" spans="1:23" ht="20.100000000000001" customHeight="1" x14ac:dyDescent="0.25">
      <c r="A22" s="11"/>
      <c r="B22" s="16">
        <v>-2.63704058476731</v>
      </c>
      <c r="C22" s="16">
        <v>-2.61</v>
      </c>
      <c r="D22" s="16">
        <f>-D21/$D$37*100</f>
        <v>-3.4368864480324146</v>
      </c>
      <c r="E22" s="16"/>
      <c r="F22" s="16">
        <v>-7.7579484567945203</v>
      </c>
      <c r="G22" s="16">
        <v>-7.8</v>
      </c>
      <c r="H22" s="16">
        <f>-H21/($H$37)*100</f>
        <v>-10.158184907696022</v>
      </c>
      <c r="I22" s="16"/>
      <c r="J22" s="16">
        <v>-28.163554586343199</v>
      </c>
      <c r="K22" s="16">
        <v>-26.43</v>
      </c>
      <c r="L22" s="16">
        <f>-L21/$L$37*100</f>
        <v>-27.574056412511496</v>
      </c>
      <c r="M22" s="16"/>
      <c r="N22" s="16">
        <v>-9.2135839147308705</v>
      </c>
      <c r="O22" s="16">
        <v>-9.15</v>
      </c>
      <c r="P22" s="16">
        <f>-(ROUND((P21/$P$37*100),2))</f>
        <v>-11.38</v>
      </c>
      <c r="Q22" s="14"/>
      <c r="S22" s="16"/>
      <c r="T22" s="15"/>
      <c r="U22" s="14"/>
      <c r="W22" s="14"/>
    </row>
    <row r="23" spans="1:23" ht="20.100000000000001" customHeight="1" x14ac:dyDescent="0.25">
      <c r="A23" s="11" t="s">
        <v>20</v>
      </c>
      <c r="B23" s="12">
        <v>3057</v>
      </c>
      <c r="C23" s="12">
        <v>2946</v>
      </c>
      <c r="D23" s="12">
        <v>2946</v>
      </c>
      <c r="E23" s="12"/>
      <c r="F23" s="12">
        <v>8667.2999999999993</v>
      </c>
      <c r="G23" s="12">
        <v>10796.2</v>
      </c>
      <c r="H23" s="13">
        <v>9258.9</v>
      </c>
      <c r="I23" s="12"/>
      <c r="J23" s="12">
        <v>2306</v>
      </c>
      <c r="K23" s="12">
        <v>3120</v>
      </c>
      <c r="L23" s="12">
        <v>2053</v>
      </c>
      <c r="M23" s="12"/>
      <c r="N23" s="12">
        <v>10973.3</v>
      </c>
      <c r="O23" s="12">
        <v>13916.2</v>
      </c>
      <c r="P23" s="12">
        <v>11311.9</v>
      </c>
      <c r="Q23" s="14"/>
      <c r="R23" s="15"/>
      <c r="S23" s="12"/>
      <c r="T23" s="15"/>
      <c r="U23" s="14"/>
      <c r="W23" s="14"/>
    </row>
    <row r="24" spans="1:23" ht="20.100000000000001" customHeight="1" x14ac:dyDescent="0.25">
      <c r="A24" s="11"/>
      <c r="B24" s="16">
        <v>-2.9050209252734001</v>
      </c>
      <c r="C24" s="16">
        <v>-2.77</v>
      </c>
      <c r="D24" s="16">
        <f>-D23/$D$37*100</f>
        <v>-2.7928909265173898</v>
      </c>
      <c r="E24" s="16"/>
      <c r="F24" s="16">
        <v>-3.62979317553821</v>
      </c>
      <c r="G24" s="16">
        <v>-4.4000000000000004</v>
      </c>
      <c r="H24" s="16">
        <f>-H23/($H$37)*100</f>
        <v>-3.9421264551091304</v>
      </c>
      <c r="I24" s="16"/>
      <c r="J24" s="16">
        <v>-12.571895870246699</v>
      </c>
      <c r="K24" s="16">
        <v>-16.190000000000001</v>
      </c>
      <c r="L24" s="16">
        <f>-L23/$L$37*100</f>
        <v>-11.724527849322969</v>
      </c>
      <c r="M24" s="16"/>
      <c r="N24" s="16">
        <v>-4.2676957911861404</v>
      </c>
      <c r="O24" s="16">
        <v>-5.26</v>
      </c>
      <c r="P24" s="16">
        <f>-(ROUND((P23/$P$37*100),2))</f>
        <v>-4.49</v>
      </c>
      <c r="Q24" s="14"/>
      <c r="S24" s="16"/>
      <c r="T24" s="15"/>
      <c r="U24" s="14"/>
      <c r="W24" s="14"/>
    </row>
    <row r="25" spans="1:23" ht="20.100000000000001" customHeight="1" x14ac:dyDescent="0.25">
      <c r="A25" s="11" t="s">
        <v>21</v>
      </c>
      <c r="B25" s="12">
        <v>7295.5</v>
      </c>
      <c r="C25" s="12">
        <v>7583.6</v>
      </c>
      <c r="D25" s="12">
        <v>8298.2000000000007</v>
      </c>
      <c r="E25" s="12"/>
      <c r="F25" s="12">
        <v>7584.4</v>
      </c>
      <c r="G25" s="12">
        <v>7910.5</v>
      </c>
      <c r="H25" s="13">
        <v>8541.2000000000007</v>
      </c>
      <c r="I25" s="12"/>
      <c r="J25" s="12">
        <v>424.4</v>
      </c>
      <c r="K25" s="12">
        <v>423.7</v>
      </c>
      <c r="L25" s="12">
        <v>439.3</v>
      </c>
      <c r="M25" s="12"/>
      <c r="N25" s="12">
        <v>8008.8</v>
      </c>
      <c r="O25" s="12">
        <v>8334.2000000000007</v>
      </c>
      <c r="P25" s="12">
        <v>8980.5</v>
      </c>
      <c r="Q25" s="14"/>
      <c r="R25" s="15"/>
      <c r="S25" s="12"/>
      <c r="T25" s="15"/>
      <c r="U25" s="14"/>
      <c r="W25" s="14"/>
    </row>
    <row r="26" spans="1:23" ht="20.100000000000001" customHeight="1" x14ac:dyDescent="0.25">
      <c r="A26" s="11"/>
      <c r="B26" s="16">
        <v>-6.9328034544756498</v>
      </c>
      <c r="C26" s="16">
        <v>-7.12</v>
      </c>
      <c r="D26" s="16">
        <f>-D25/$D$37*100</f>
        <v>-7.8669271848019706</v>
      </c>
      <c r="E26" s="16"/>
      <c r="F26" s="16">
        <v>-3.1762836593347399</v>
      </c>
      <c r="G26" s="16">
        <v>-3.22</v>
      </c>
      <c r="H26" s="16">
        <f>-H25/($H$37)*100</f>
        <v>-3.6365540699627497</v>
      </c>
      <c r="I26" s="16"/>
      <c r="J26" s="16">
        <v>-2.3137522148016898</v>
      </c>
      <c r="K26" s="16">
        <v>-2.2000000000000002</v>
      </c>
      <c r="L26" s="16">
        <f>-L25/$L$37*100</f>
        <v>-2.5088091009291675</v>
      </c>
      <c r="M26" s="16"/>
      <c r="N26" s="16">
        <v>-3.11475326952253</v>
      </c>
      <c r="O26" s="16">
        <v>-3.15</v>
      </c>
      <c r="P26" s="16">
        <f>-(ROUND((P25/$P$37*100),2))</f>
        <v>-3.56</v>
      </c>
      <c r="Q26" s="14"/>
      <c r="S26" s="16"/>
      <c r="T26" s="15"/>
      <c r="U26" s="14"/>
      <c r="W26" s="14"/>
    </row>
    <row r="27" spans="1:23" ht="20.100000000000001" customHeight="1" x14ac:dyDescent="0.25">
      <c r="A27" s="11" t="s">
        <v>22</v>
      </c>
      <c r="B27" s="12">
        <v>11374</v>
      </c>
      <c r="C27" s="12">
        <v>11267</v>
      </c>
      <c r="D27" s="12">
        <v>11107.9</v>
      </c>
      <c r="E27" s="12"/>
      <c r="F27" s="12">
        <v>28490</v>
      </c>
      <c r="G27" s="12">
        <v>28861.1</v>
      </c>
      <c r="H27" s="13">
        <v>26657.3</v>
      </c>
      <c r="I27" s="12"/>
      <c r="J27" s="12">
        <v>53</v>
      </c>
      <c r="K27" s="12">
        <v>40.9</v>
      </c>
      <c r="L27" s="12">
        <v>41.6</v>
      </c>
      <c r="M27" s="12"/>
      <c r="N27" s="12">
        <v>28543</v>
      </c>
      <c r="O27" s="12">
        <v>28902</v>
      </c>
      <c r="P27" s="12">
        <v>26698</v>
      </c>
      <c r="Q27" s="14"/>
      <c r="R27" s="15"/>
      <c r="S27" s="12"/>
      <c r="T27" s="15"/>
      <c r="U27" s="14"/>
      <c r="W27" s="14"/>
    </row>
    <row r="28" spans="1:23" ht="20.100000000000001" customHeight="1" x14ac:dyDescent="0.25">
      <c r="A28" s="11"/>
      <c r="B28" s="16">
        <v>-10.808540400411999</v>
      </c>
      <c r="C28" s="16">
        <v>-10.58</v>
      </c>
      <c r="D28" s="16">
        <f>-D27/$D$37*100</f>
        <v>-10.530601874630859</v>
      </c>
      <c r="E28" s="16"/>
      <c r="F28" s="16">
        <v>-11.9313751192509</v>
      </c>
      <c r="G28" s="16">
        <v>-11.76</v>
      </c>
      <c r="H28" s="16">
        <f>-H27/($H$37)*100</f>
        <v>-11.349776706928534</v>
      </c>
      <c r="I28" s="16"/>
      <c r="J28" s="16">
        <v>-0.28894643587297297</v>
      </c>
      <c r="K28" s="16">
        <v>-0.21</v>
      </c>
      <c r="L28" s="16">
        <f>-L27/$L$37*100</f>
        <v>-0.23757445617722142</v>
      </c>
      <c r="M28" s="16"/>
      <c r="N28" s="16">
        <v>-11.1008393981597</v>
      </c>
      <c r="O28" s="16">
        <v>-10.92</v>
      </c>
      <c r="P28" s="16">
        <f>-(ROUND((P27/$P$37*100),2))</f>
        <v>-10.59</v>
      </c>
      <c r="Q28" s="14"/>
      <c r="S28" s="16"/>
      <c r="T28" s="15"/>
      <c r="U28" s="14"/>
      <c r="W28" s="14"/>
    </row>
    <row r="29" spans="1:23" ht="20.100000000000001" customHeight="1" x14ac:dyDescent="0.25">
      <c r="A29" s="11" t="s">
        <v>23</v>
      </c>
      <c r="B29" s="12">
        <v>222.5</v>
      </c>
      <c r="C29" s="12">
        <v>312.60000000000002</v>
      </c>
      <c r="D29" s="12">
        <v>366.7</v>
      </c>
      <c r="E29" s="12"/>
      <c r="F29" s="12">
        <v>16410.900000000001</v>
      </c>
      <c r="G29" s="12">
        <v>15834.8</v>
      </c>
      <c r="H29" s="13">
        <v>17670.100000000002</v>
      </c>
      <c r="I29" s="12"/>
      <c r="J29" s="12">
        <v>1956.8</v>
      </c>
      <c r="K29" s="12">
        <v>2467.6999999999998</v>
      </c>
      <c r="L29" s="12">
        <v>1951.8</v>
      </c>
      <c r="M29" s="12"/>
      <c r="N29" s="12">
        <v>18367.7</v>
      </c>
      <c r="O29" s="12">
        <v>18302.400000000001</v>
      </c>
      <c r="P29" s="12">
        <v>19621.900000000001</v>
      </c>
      <c r="Q29" s="14"/>
      <c r="R29" s="15"/>
      <c r="S29" s="12"/>
      <c r="T29" s="15"/>
      <c r="U29" s="14"/>
      <c r="W29" s="14"/>
    </row>
    <row r="30" spans="1:23" ht="20.100000000000001" customHeight="1" x14ac:dyDescent="0.25">
      <c r="A30" s="11"/>
      <c r="B30" s="16">
        <v>-0.211438389229091</v>
      </c>
      <c r="C30" s="16">
        <v>-0.28999999999999998</v>
      </c>
      <c r="D30" s="16">
        <f>-D29/$D$37*100</f>
        <v>-0.34764192218395346</v>
      </c>
      <c r="E30" s="16"/>
      <c r="F30" s="16">
        <v>-6.8727484712009499</v>
      </c>
      <c r="G30" s="16">
        <v>-6.45</v>
      </c>
      <c r="H30" s="16">
        <f>-H29/($H$37)*100</f>
        <v>-7.5233309220775517</v>
      </c>
      <c r="I30" s="16"/>
      <c r="J30" s="16">
        <v>-10.668120485211899</v>
      </c>
      <c r="K30" s="16">
        <v>-12.81</v>
      </c>
      <c r="L30" s="16">
        <f>-L29/$L$37*100</f>
        <v>-11.14658229727646</v>
      </c>
      <c r="M30" s="16"/>
      <c r="N30" s="16">
        <v>-7.1434988548358103</v>
      </c>
      <c r="O30" s="16">
        <v>-6.91</v>
      </c>
      <c r="P30" s="16">
        <f>-(ROUND((P29/$P$37*100),2))</f>
        <v>-7.79</v>
      </c>
      <c r="Q30" s="14"/>
      <c r="S30" s="16"/>
      <c r="T30" s="15"/>
      <c r="U30" s="14"/>
      <c r="W30" s="14"/>
    </row>
    <row r="31" spans="1:23" ht="20.100000000000001" customHeight="1" x14ac:dyDescent="0.25">
      <c r="A31" s="11" t="s">
        <v>24</v>
      </c>
      <c r="B31" s="12">
        <v>4049.9</v>
      </c>
      <c r="C31" s="12">
        <v>5536.9</v>
      </c>
      <c r="D31" s="12">
        <v>5727.8</v>
      </c>
      <c r="E31" s="12"/>
      <c r="F31" s="12">
        <v>5382.9</v>
      </c>
      <c r="G31" s="12">
        <v>8058.9</v>
      </c>
      <c r="H31" s="13">
        <v>8870.5</v>
      </c>
      <c r="I31" s="12"/>
      <c r="J31" s="12">
        <v>209.9</v>
      </c>
      <c r="K31" s="12">
        <v>435.3</v>
      </c>
      <c r="L31" s="12">
        <v>753.2</v>
      </c>
      <c r="M31" s="12"/>
      <c r="N31" s="12">
        <v>5592.8</v>
      </c>
      <c r="O31" s="12">
        <v>8494.2000000000007</v>
      </c>
      <c r="P31" s="12">
        <v>9623.7999999999993</v>
      </c>
      <c r="Q31" s="14"/>
      <c r="R31" s="15"/>
      <c r="S31" s="12"/>
      <c r="T31" s="15"/>
      <c r="U31" s="14"/>
      <c r="W31" s="14"/>
    </row>
    <row r="32" spans="1:23" ht="20.100000000000001" customHeight="1" x14ac:dyDescent="0.25">
      <c r="A32" s="11"/>
      <c r="B32" s="16">
        <v>-3.8485587979276201</v>
      </c>
      <c r="C32" s="16">
        <v>-5.2</v>
      </c>
      <c r="D32" s="16">
        <f>-D31/$D$37*100</f>
        <v>-5.4301156309933152</v>
      </c>
      <c r="E32" s="16"/>
      <c r="F32" s="16">
        <v>-2.2543137637562598</v>
      </c>
      <c r="G32" s="16">
        <v>-3.28</v>
      </c>
      <c r="H32" s="16">
        <f>-H31/($H$37)*100</f>
        <v>-3.7767588720091521</v>
      </c>
      <c r="I32" s="16"/>
      <c r="J32" s="16">
        <v>-1.1443369224478701</v>
      </c>
      <c r="K32" s="16">
        <v>-2.2599999999999998</v>
      </c>
      <c r="L32" s="16">
        <f>-L31/$L$37*100</f>
        <v>-4.3014682786702689</v>
      </c>
      <c r="M32" s="16"/>
      <c r="N32" s="16">
        <v>-2.1751313662203602</v>
      </c>
      <c r="O32" s="16">
        <v>-3.21</v>
      </c>
      <c r="P32" s="16">
        <f>-(ROUND((P31/$P$37*100),2))</f>
        <v>-3.82</v>
      </c>
      <c r="Q32" s="14"/>
      <c r="S32" s="16"/>
      <c r="T32" s="15"/>
      <c r="U32" s="14"/>
      <c r="W32" s="14"/>
    </row>
    <row r="33" spans="1:23" ht="20.100000000000001" customHeight="1" x14ac:dyDescent="0.25">
      <c r="A33" s="11" t="s">
        <v>25</v>
      </c>
      <c r="B33" s="12">
        <v>14416</v>
      </c>
      <c r="C33" s="12">
        <v>14628</v>
      </c>
      <c r="D33" s="12">
        <v>12167.9</v>
      </c>
      <c r="E33" s="12"/>
      <c r="F33" s="12">
        <v>48413.4</v>
      </c>
      <c r="G33" s="12">
        <v>48338.7</v>
      </c>
      <c r="H33" s="13">
        <v>38155.300000000003</v>
      </c>
      <c r="I33" s="12"/>
      <c r="J33" s="12">
        <v>2332</v>
      </c>
      <c r="K33" s="12">
        <v>1708.4</v>
      </c>
      <c r="L33" s="12">
        <v>1438.7</v>
      </c>
      <c r="M33" s="12"/>
      <c r="N33" s="12">
        <v>50745.4</v>
      </c>
      <c r="O33" s="12">
        <v>50047.1</v>
      </c>
      <c r="P33" s="12">
        <v>39594</v>
      </c>
      <c r="Q33" s="14"/>
      <c r="R33" s="15"/>
      <c r="S33" s="12"/>
      <c r="T33" s="15"/>
      <c r="U33" s="14"/>
      <c r="W33" s="14"/>
    </row>
    <row r="34" spans="1:23" ht="20.100000000000001" customHeight="1" x14ac:dyDescent="0.25">
      <c r="A34" s="11"/>
      <c r="B34" s="16">
        <v>-13.6993070522543</v>
      </c>
      <c r="C34" s="16">
        <v>-13.73</v>
      </c>
      <c r="D34" s="16">
        <f>-D33/$D$37*100</f>
        <v>-11.535511712413763</v>
      </c>
      <c r="E34" s="16"/>
      <c r="F34" s="16">
        <v>-20.275129385691201</v>
      </c>
      <c r="G34" s="16">
        <v>-19.690000000000001</v>
      </c>
      <c r="H34" s="16">
        <f>-H33/($H$37)*100</f>
        <v>-16.245236208688439</v>
      </c>
      <c r="I34" s="16"/>
      <c r="J34" s="16">
        <v>-12.7136431784108</v>
      </c>
      <c r="K34" s="16">
        <v>-8.8699999999999992</v>
      </c>
      <c r="L34" s="16">
        <f>-L33/$L$37*100</f>
        <v>-8.216306973609818</v>
      </c>
      <c r="M34" s="16"/>
      <c r="N34" s="16">
        <v>-19.735715783042199</v>
      </c>
      <c r="O34" s="16">
        <v>-18.899999999999999</v>
      </c>
      <c r="P34" s="16">
        <f>-(ROUND((P33/$P$37*100),2))</f>
        <v>-15.71</v>
      </c>
      <c r="Q34" s="14"/>
      <c r="S34" s="16"/>
      <c r="U34" s="14"/>
      <c r="W34" s="14"/>
    </row>
    <row r="35" spans="1:23" ht="20.100000000000001" customHeight="1" x14ac:dyDescent="0.25">
      <c r="A35" s="11" t="s">
        <v>26</v>
      </c>
      <c r="B35" s="12">
        <v>14946.7</v>
      </c>
      <c r="C35" s="12">
        <v>15376.869000000001</v>
      </c>
      <c r="D35" s="12">
        <v>15927</v>
      </c>
      <c r="E35" s="12"/>
      <c r="F35" s="12">
        <v>16320.2</v>
      </c>
      <c r="G35" s="12">
        <v>16941.072</v>
      </c>
      <c r="H35" s="12">
        <v>17532</v>
      </c>
      <c r="I35" s="12"/>
      <c r="J35" s="12">
        <v>201.6</v>
      </c>
      <c r="K35" s="12">
        <v>215.227</v>
      </c>
      <c r="L35" s="12">
        <v>231</v>
      </c>
      <c r="M35" s="12"/>
      <c r="N35" s="12">
        <v>16521.8</v>
      </c>
      <c r="O35" s="12">
        <v>17156.298999999999</v>
      </c>
      <c r="P35" s="12">
        <v>17763</v>
      </c>
      <c r="Q35" s="14"/>
      <c r="R35" s="15"/>
      <c r="S35" s="12"/>
      <c r="U35" s="14"/>
      <c r="W35" s="14"/>
    </row>
    <row r="36" spans="1:23" ht="20.100000000000001" customHeight="1" x14ac:dyDescent="0.25">
      <c r="A36" s="17"/>
      <c r="B36" s="16">
        <v>-14.2</v>
      </c>
      <c r="C36" s="16">
        <f>-(C35/C37)*100</f>
        <v>-14.432967367155406</v>
      </c>
      <c r="D36" s="16">
        <f>-D35/$D$37*100</f>
        <v>-15.099244326762548</v>
      </c>
      <c r="E36" s="16"/>
      <c r="F36" s="16">
        <v>-6.83</v>
      </c>
      <c r="G36" s="16">
        <f>-(G35/G37)*100</f>
        <v>-6.9005925417217062</v>
      </c>
      <c r="H36" s="16">
        <f>-H35/($H$37)*100</f>
        <v>-7.4645326130504994</v>
      </c>
      <c r="I36" s="16"/>
      <c r="J36" s="16">
        <v>-1.1000000000000001</v>
      </c>
      <c r="K36" s="16">
        <f>-(K35/K37)*100</f>
        <v>-1.1169366975619375</v>
      </c>
      <c r="L36" s="16">
        <f>-L35/$L$37*100</f>
        <v>-1.3192235427148593</v>
      </c>
      <c r="M36" s="16"/>
      <c r="N36" s="16">
        <v>-6.42</v>
      </c>
      <c r="O36" s="16">
        <f>-(O35/O37)*100</f>
        <v>-6.4796720639072767</v>
      </c>
      <c r="P36" s="16">
        <f>-(ROUND((P35/$P$37*100),2))</f>
        <v>-7.05</v>
      </c>
      <c r="Q36" s="14"/>
      <c r="S36" s="16"/>
      <c r="U36" s="14"/>
      <c r="W36" s="14"/>
    </row>
    <row r="37" spans="1:23" ht="20.100000000000001" customHeight="1" x14ac:dyDescent="0.25">
      <c r="A37" s="18" t="s">
        <v>27</v>
      </c>
      <c r="B37" s="19">
        <v>105231.6</v>
      </c>
      <c r="C37" s="19">
        <v>106539.9</v>
      </c>
      <c r="D37" s="19">
        <v>105482.1</v>
      </c>
      <c r="E37" s="19"/>
      <c r="F37" s="19">
        <v>238782.2</v>
      </c>
      <c r="G37" s="19">
        <v>245501.7</v>
      </c>
      <c r="H37" s="19">
        <v>234870.7</v>
      </c>
      <c r="I37" s="19"/>
      <c r="J37" s="19">
        <v>18342.5</v>
      </c>
      <c r="K37" s="19">
        <v>19269.400000000001</v>
      </c>
      <c r="L37" s="19">
        <v>17510.3</v>
      </c>
      <c r="M37" s="19"/>
      <c r="N37" s="19">
        <v>257124.7</v>
      </c>
      <c r="O37" s="19">
        <v>264771.09999999998</v>
      </c>
      <c r="P37" s="19">
        <v>252021</v>
      </c>
      <c r="Q37" s="14"/>
      <c r="R37" s="15"/>
      <c r="S37" s="12"/>
      <c r="T37" s="15"/>
      <c r="U37" s="14"/>
      <c r="W37" s="14"/>
    </row>
    <row r="38" spans="1:23" x14ac:dyDescent="0.25">
      <c r="A38" s="20" t="s">
        <v>28</v>
      </c>
      <c r="B38" s="20"/>
      <c r="C38" s="20"/>
      <c r="D38" s="20"/>
      <c r="E38" s="20"/>
      <c r="F38" s="20"/>
      <c r="G38" s="20"/>
      <c r="H38" s="16"/>
      <c r="I38" s="20"/>
      <c r="K38" s="21" t="s">
        <v>29</v>
      </c>
      <c r="L38" s="22" t="s">
        <v>30</v>
      </c>
      <c r="M38" s="22"/>
      <c r="N38" s="22"/>
      <c r="O38" s="22"/>
      <c r="P38" s="22"/>
    </row>
    <row r="39" spans="1:23" x14ac:dyDescent="0.25">
      <c r="A39" s="20"/>
      <c r="B39" s="20"/>
      <c r="C39" s="14"/>
      <c r="D39" s="14"/>
      <c r="E39" s="14"/>
      <c r="F39" s="20"/>
      <c r="G39" s="20"/>
      <c r="H39" s="20"/>
      <c r="I39" s="20"/>
      <c r="K39" s="23"/>
      <c r="L39" s="24" t="s">
        <v>31</v>
      </c>
      <c r="M39" s="24"/>
      <c r="N39" s="24"/>
      <c r="O39" s="24"/>
      <c r="P39" s="24"/>
    </row>
    <row r="40" spans="1:23" x14ac:dyDescent="0.25">
      <c r="A40" s="20"/>
      <c r="B40" s="20"/>
      <c r="C40" s="20"/>
      <c r="D40" s="20"/>
      <c r="E40" s="20"/>
      <c r="F40" s="20"/>
      <c r="G40" s="20"/>
      <c r="H40" s="20"/>
      <c r="I40" s="20"/>
      <c r="L40" s="24" t="s">
        <v>32</v>
      </c>
      <c r="M40" s="24"/>
      <c r="N40" s="24"/>
      <c r="O40" s="24"/>
      <c r="P40" s="24"/>
    </row>
    <row r="41" spans="1:23" x14ac:dyDescent="0.25">
      <c r="A41" s="20"/>
      <c r="B41" s="20"/>
      <c r="C41" s="20"/>
      <c r="D41" s="20"/>
      <c r="E41" s="20"/>
      <c r="F41" s="20"/>
      <c r="G41" s="20"/>
      <c r="H41" s="20"/>
      <c r="I41" s="20"/>
      <c r="L41" s="24" t="s">
        <v>33</v>
      </c>
      <c r="M41" s="24"/>
      <c r="N41" s="24"/>
      <c r="O41" s="24"/>
      <c r="P41" s="24"/>
    </row>
    <row r="42" spans="1:23" x14ac:dyDescent="0.25">
      <c r="A42" s="20"/>
      <c r="B42" s="20"/>
      <c r="C42" s="20"/>
      <c r="D42" s="20"/>
      <c r="E42" s="20"/>
      <c r="F42" s="20"/>
      <c r="G42" s="20"/>
      <c r="H42" s="20"/>
      <c r="I42" s="20"/>
      <c r="L42" s="24" t="s">
        <v>34</v>
      </c>
      <c r="M42" s="24"/>
      <c r="N42" s="24"/>
      <c r="O42" s="24"/>
      <c r="P42" s="24"/>
    </row>
    <row r="43" spans="1:23" x14ac:dyDescent="0.25">
      <c r="A43" s="20"/>
      <c r="B43" s="20"/>
      <c r="C43" s="20"/>
      <c r="D43" s="20"/>
      <c r="E43" s="20"/>
      <c r="F43" s="20"/>
      <c r="G43" s="20"/>
      <c r="H43" s="20"/>
      <c r="I43" s="20"/>
      <c r="L43" s="24" t="s">
        <v>35</v>
      </c>
      <c r="M43" s="24"/>
      <c r="N43" s="24"/>
      <c r="O43" s="24"/>
      <c r="P43" s="24"/>
    </row>
  </sheetData>
  <mergeCells count="14">
    <mergeCell ref="L38:P38"/>
    <mergeCell ref="L39:P39"/>
    <mergeCell ref="L40:P40"/>
    <mergeCell ref="L41:P41"/>
    <mergeCell ref="L42:P42"/>
    <mergeCell ref="L43:P43"/>
    <mergeCell ref="A1:P1"/>
    <mergeCell ref="A2:P2"/>
    <mergeCell ref="A3:P3"/>
    <mergeCell ref="A4:A5"/>
    <mergeCell ref="B4:D4"/>
    <mergeCell ref="F4:H4"/>
    <mergeCell ref="J4:L4"/>
    <mergeCell ref="N4:P4"/>
  </mergeCells>
  <printOptions horizontalCentered="1"/>
  <pageMargins left="0.25" right="0.25" top="1" bottom="0.2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A-IX</vt:lpstr>
      <vt:lpstr>'A-IX'!Print_Area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2019-06-11T13:00:30Z</dcterms:created>
  <dcterms:modified xsi:type="dcterms:W3CDTF">2019-06-11T13:00:31Z</dcterms:modified>
</cp:coreProperties>
</file>